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Sales and Cost-Rural" sheetId="4" r:id="rId7"/>
    <sheet state="visible" name="Sales and Cost-Suburban" sheetId="5" r:id="rId8"/>
    <sheet state="visible" name="Sales and Cost-Urban" sheetId="6" r:id="rId9"/>
    <sheet state="visible" name="Sales and Cost-Metropolitan" sheetId="7" r:id="rId10"/>
    <sheet state="visible" name="Sales and Cost-Cons" sheetId="8" r:id="rId11"/>
    <sheet state="visible" name="Purchases" sheetId="9" r:id="rId12"/>
    <sheet state="visible" name="Cash" sheetId="10" r:id="rId13"/>
    <sheet state="visible" name="Balance" sheetId="11" r:id="rId14"/>
  </sheets>
  <definedNames/>
  <calcPr/>
</workbook>
</file>

<file path=xl/sharedStrings.xml><?xml version="1.0" encoding="utf-8"?>
<sst xmlns="http://schemas.openxmlformats.org/spreadsheetml/2006/main" count="806" uniqueCount="124">
  <si>
    <t xml:space="preserve">Description        </t>
  </si>
  <si>
    <t xml:space="preserve">A company runs a chain of Rural, Suburban, Urban and Metropolitan Automobile outlets. The company offers 5 products - Two Wheeler, Three Wheeler, Four Wheeler, Six Wheeler and Eight Wheeler. </t>
  </si>
  <si>
    <t>In Rural outlets, the average selling price (ASP) of Two Wheeler is Rs 40000, Three Wheeler is Rs 250000, Four Wheeler is Rs 350000, Six Wheeler is Rs 700000 and Eight Wheeler is Rs 1000000. The monthly growth of ASP is 2% for Two Wheeler, 4% for Three Wheeler, 5% for Four Wheeler, 2% for Six Wheeler and 2.5% for Eight Wheeler.</t>
  </si>
  <si>
    <t>It estimates that a Rural outlet will receive 50 orders per month. An average order will comprise 0.2 Two Wheeler, 0.2 Three Wheeler, 0.2 Four Wheeler,  0.2 Six Wheeler and 0.2 Eight Wheeler.</t>
  </si>
  <si>
    <t>Each Rural outlet has 1 Product Demo person, 1 Manager, 1 Loan Service Person and 1 Billing Person. The monthly salary of a Product Demo person is Rs 25000, Manager is Rs 35000, Loan Service Person is Rs 20000 and Billing Person is Rs 30000.</t>
  </si>
  <si>
    <t>The Rural outlet has a monthly rental cost of Rs 50000 and electricity cost of Rs 7000.</t>
  </si>
  <si>
    <r>
      <rPr>
        <rFont val="Arial"/>
        <color theme="1"/>
        <sz val="16.0"/>
      </rPr>
      <t xml:space="preserve">Initially, the company has 0 outlets. </t>
    </r>
    <r>
      <rPr>
        <rFont val="Arial"/>
        <color theme="1"/>
        <sz val="16.0"/>
      </rPr>
      <t>The company estimates that it will open 1 new outlets every month, with the first 1 Rural outlets opening in month 1.</t>
    </r>
  </si>
  <si>
    <t>In Suburban outlets, the average selling price of Two Wheeler is Rs 50000, Three Wheeler is Rs 300000, Four Wheeler is Rs 400000, Six Wheeler is Rs 800000 and Eight Wheeler is Rs 1200000. The monthly growth of ASP is 2.5% for Two Wheeler, 1.25% for Three Wheeler, 2.75% for Four Wheeler, 3.5% for Six Wheeler and 2% for Eight Wheeler.</t>
  </si>
  <si>
    <t>It estimates that a Suburban outlet will receive 100 orders per month. An average order will comprise 0.1 Two Wheeler, 0.2 Three Wheeler, 0.3 Four Wheeler,  0.2 Six Wheeler and 0.2 Eight Wheeler.</t>
  </si>
  <si>
    <t>Each Suburban outlet has 2 Product Demo persons, 2 Manager, 2 Loan Service Persons and 2 Billing Person. The monthly salary of the employees is the same as Rural outlet.</t>
  </si>
  <si>
    <t>The Suburban outlet has a monthly rental cost of Rs 125000 and electricity cost of Rs 20000.</t>
  </si>
  <si>
    <t>Initially, the company has 0 outlets. The company estimates that it will open 1 new outlet every month, with the first Suburban outlet opening in month 1.</t>
  </si>
  <si>
    <t>In Urban outlets, the average selling price of Two Wheeler is Rs 60000, Three Wheeler is Rs 350000, Four Wheeler is Rs 425000, Six Wheeler is Rs 850000 and Eight Wheeler is Rs 1300000. The monthly growth of ASP is 2% for Two Wheeler, 3.5% for Three Wheeler, 4% for Four Wheeler, 1.5% for Six Wheeler and 2% for Eight Wheeler.</t>
  </si>
  <si>
    <t>It estimates that a Urban outlet will receive 150 orders per month. An average order will comprise 0.3 Two Wheeler, 0.2 Three Wheeler, 0.2 Four Wheeler,  0.2 Six Wheeler and 0.1 Eight Wheeler.</t>
  </si>
  <si>
    <t>Each Urban outlet has 4 Product Demo persons, 3 Managers, 3 Loan Service Persons and 2 Billing Persons. The monthly salary of the employees is the same as in Rural outlet.</t>
  </si>
  <si>
    <t>The Urban outlet has a monthly rental cost of Rs 175000 and electricity cost of Rs 30000.</t>
  </si>
  <si>
    <t>Initially, the company has 0 outlets. The company estimates that it will open 1 new outlet every 2 months, with the first Urban outlet opening in month 2.</t>
  </si>
  <si>
    <t>In Metropolitan outlets, the average selling price of Two Wheeler is Rs 70000, Three Wheeler is Rs 375000, Four Wheeler is Rs 450000, Six Wheeler is Rs 900000 and Eight Wheeler is Rs 1500000. The monthly growth of ASP is 1.5% for Two Wheeler, 1.5% for Three Wheeler, 2% for Four Wheeler, 3% for Six Wheeler and 1% for Eight Wheeler.</t>
  </si>
  <si>
    <t>It estimates that a Metropolitan outlet will receive 200 orders per month. An average order will comprise 0.3 Two Wheeler, 0.15 Three Wheeler, 0.2 Four Wheeler,  0.2 Six Wheeler and 0.15 Eight Wheeler.</t>
  </si>
  <si>
    <t>Each Metropolitan outlet has 5 Product Demo persons, 4 Managers, 5 Loan Service Persons and 4 Billing Persons. The monthly salary of the employees is the same as in Rural outlet.</t>
  </si>
  <si>
    <t>The Metropolitan outlet has a monthly rental cost of Rs 250000 and electricity cost of Rs 75000.</t>
  </si>
  <si>
    <t>Initially, the company has 0 outlets. The company estimates that it will open 1 new outlet every 3 months, with the first Metropolitan outlet opening in month 3.</t>
  </si>
  <si>
    <t>All the outlets sell various brands of Two Wheeler, Three Wheeler, Four Wheeler, Six Wheeler and Eight Wheeler like Tata, Bajaj, Mahindra, Maruti, Ashok Leyland and Others.</t>
  </si>
  <si>
    <t>It estimates that the value share of various brands in its Two Wheeler sales will be Tata : 21%, Bajaj : 14%, Mahindra : 17%, Maruti : 22%,  Ashok Leyland : 15%, Others : 11%.</t>
  </si>
  <si>
    <t>It estimates that the value share of various brands in its Three Wheeler sales will be Tata : 10%, Bajaj : 15%, Mahindra : 10%, Maruti : 15%,  Ashok Leyland : 20%, Others : 30%.</t>
  </si>
  <si>
    <t>It estimates that the value share of various brands in its Four Wheeler sales will be Tata : 30%, Bajaj : 10%, Mahindra : 20%, Maruti : 10%,  Ashok Leyland : 15%, Others : 15%.</t>
  </si>
  <si>
    <t>It estimates that the value share of various brands in its Six Wheeler sales will be Tata : 15%, Bajaj : 15%, Mahindra : 30%, Maruti : 10%,  Ashok Leyland : 20%, Others : 10%.</t>
  </si>
  <si>
    <t>It estimates that the value share of various brands in its Eight Wheeler sales will be Tata : 30%, Bajaj : 30%, Mahindra : 10%, Maruti : 10%,  Ashok Leyland : 10%, Others : 10%.</t>
  </si>
  <si>
    <t>The store estimates that the margins of various brands in its Two Wheeler sales will be Tata : 22%, Bajaj : 20%, Mahindra : 24%, Maruti : 26%, Ashok Leyland : 21%, Others : 25%.</t>
  </si>
  <si>
    <t>The store estimates that the margins of various brands in its Three Wheeler sales will be Tata : 20%, Bajaj : 21%, Mahindra : 22%, Maruti : 26%, Ashok Leyland : 30%, Others : 30%.</t>
  </si>
  <si>
    <t>The store estimates that the margins of various brands in its Four Wheeler sales will be Tata : 26%, Bajaj : 28%, Mahindra : 25%, Maruti : 30%, Ashok Leyland : 20%, Others : 20%.</t>
  </si>
  <si>
    <t>The store estimates that the margins of various brands in its Six Wheeler sales will be Tata : 30%, Bajaj : 28%, Mahindra : 25%, Maruti : 22%, Ashok Leyland : 22%, Others : 23%.</t>
  </si>
  <si>
    <t>The store estimates that the margins of various brands in its Eight Wheeler sales will be Tata : 24%, Bajaj : 22%, Mahindra : 23%, Maruti : 25%, Ashok Leyland : 21%, Others : 23%.</t>
  </si>
  <si>
    <t>The share of various brands is the same in all the 4 types of outlets. The margins are also the same.</t>
  </si>
  <si>
    <t>Make a model for the company for 12 months.</t>
  </si>
  <si>
    <t>Chain</t>
  </si>
  <si>
    <t>Rural Chain</t>
  </si>
  <si>
    <t>Two Wheeler</t>
  </si>
  <si>
    <t>Three Wheeler</t>
  </si>
  <si>
    <t>Four Wheeler</t>
  </si>
  <si>
    <t>Six Wheeler</t>
  </si>
  <si>
    <t>Eight Wheeler</t>
  </si>
  <si>
    <t>ASP (in Rs)</t>
  </si>
  <si>
    <t>Growth in ASP (month)</t>
  </si>
  <si>
    <t>Suburban Chain</t>
  </si>
  <si>
    <t>Urban Chain</t>
  </si>
  <si>
    <t>Metropolitan Chain</t>
  </si>
  <si>
    <t>Rural</t>
  </si>
  <si>
    <t>Suburban</t>
  </si>
  <si>
    <t>Urban</t>
  </si>
  <si>
    <t>Metropolitan</t>
  </si>
  <si>
    <t>No of order per month</t>
  </si>
  <si>
    <t>Order Mix</t>
  </si>
  <si>
    <t>Staff</t>
  </si>
  <si>
    <t>Product Demo Person</t>
  </si>
  <si>
    <t>Manager</t>
  </si>
  <si>
    <t>Loan Service Person</t>
  </si>
  <si>
    <t>Billing Person</t>
  </si>
  <si>
    <t>Salaries</t>
  </si>
  <si>
    <t>Open in 2 month</t>
  </si>
  <si>
    <t>Open in 3 month</t>
  </si>
  <si>
    <t>Outlet Plan</t>
  </si>
  <si>
    <t>Intial Outlets</t>
  </si>
  <si>
    <t>New Outlets every month</t>
  </si>
  <si>
    <t>Every 1 month</t>
  </si>
  <si>
    <t>Every 2 month</t>
  </si>
  <si>
    <t>Every 3 month</t>
  </si>
  <si>
    <t>Other Costs</t>
  </si>
  <si>
    <t>Rent</t>
  </si>
  <si>
    <t>Electricity</t>
  </si>
  <si>
    <t>Brand Mix</t>
  </si>
  <si>
    <t>Tata</t>
  </si>
  <si>
    <t>Bajaj</t>
  </si>
  <si>
    <t>Mahindra</t>
  </si>
  <si>
    <t>Maruti</t>
  </si>
  <si>
    <t>Ashok Leyland</t>
  </si>
  <si>
    <t>Others</t>
  </si>
  <si>
    <t>Margin</t>
  </si>
  <si>
    <t>M1</t>
  </si>
  <si>
    <t>M2</t>
  </si>
  <si>
    <t>M3</t>
  </si>
  <si>
    <t>M4</t>
  </si>
  <si>
    <t>M5</t>
  </si>
  <si>
    <t>M6</t>
  </si>
  <si>
    <t>M7</t>
  </si>
  <si>
    <t>M8</t>
  </si>
  <si>
    <t>M9</t>
  </si>
  <si>
    <t>M10</t>
  </si>
  <si>
    <t>M11</t>
  </si>
  <si>
    <t>M12</t>
  </si>
  <si>
    <t>Number of Chain</t>
  </si>
  <si>
    <t>Number Of Chains</t>
  </si>
  <si>
    <t>Number of Orders</t>
  </si>
  <si>
    <t>Quantity (in Units)</t>
  </si>
  <si>
    <t>Sales Value (in Rs)</t>
  </si>
  <si>
    <t>Total Sales</t>
  </si>
  <si>
    <t>Brand Wise Sales</t>
  </si>
  <si>
    <t>Cost of goods sold ( in Rs)</t>
  </si>
  <si>
    <t>Total Cost of goods sold</t>
  </si>
  <si>
    <t>Salary Cost</t>
  </si>
  <si>
    <t>Total Salary Cost</t>
  </si>
  <si>
    <t>Other Cost</t>
  </si>
  <si>
    <t>Total Cost</t>
  </si>
  <si>
    <t>Profit</t>
  </si>
  <si>
    <t>Purchases (in Rs)</t>
  </si>
  <si>
    <t>Total Purchases</t>
  </si>
  <si>
    <t>Cash Inflows</t>
  </si>
  <si>
    <t>Cash collected from sales</t>
  </si>
  <si>
    <t>Cash Outflows</t>
  </si>
  <si>
    <t>Cash paid for purchases</t>
  </si>
  <si>
    <t>Cash Paid for Cost</t>
  </si>
  <si>
    <t>Net cash for the month</t>
  </si>
  <si>
    <t>Cash in hand</t>
  </si>
  <si>
    <t>Opening cash</t>
  </si>
  <si>
    <t>Closing cash</t>
  </si>
  <si>
    <t>Assets</t>
  </si>
  <si>
    <t>Total Assets (TA)</t>
  </si>
  <si>
    <t>Liabilities</t>
  </si>
  <si>
    <t>Total Liabilities (TL)</t>
  </si>
  <si>
    <t>Difference1 (TA-TL)</t>
  </si>
  <si>
    <t>Opening Profit</t>
  </si>
  <si>
    <t>Profit for month</t>
  </si>
  <si>
    <t>Accumulated Profit</t>
  </si>
  <si>
    <t>Difference2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</si>
</sst>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6.0"/>
      <color theme="1"/>
      <name val="Arial"/>
      <scheme val="minor"/>
    </font>
    <font>
      <sz val="16.0"/>
      <color theme="1"/>
      <name val="Arial"/>
    </font>
    <font>
      <b/>
      <color theme="1"/>
      <name val="Arial"/>
      <scheme val="minor"/>
    </font>
    <font>
      <color theme="1"/>
      <name val="Arial"/>
    </font>
    <font>
      <color theme="1"/>
      <name val="Arial"/>
      <scheme val="minor"/>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999999"/>
        <bgColor rgb="FF99999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shrinkToFit="0" vertical="bottom" wrapText="1"/>
    </xf>
    <xf borderId="0" fillId="0" fontId="3" numFmtId="0" xfId="0" applyAlignment="1" applyFont="1">
      <alignment readingOrder="0"/>
    </xf>
    <xf borderId="0" fillId="2" fontId="4" numFmtId="0" xfId="0" applyAlignment="1" applyFont="1">
      <alignment vertical="bottom"/>
    </xf>
    <xf borderId="0" fillId="0" fontId="5" numFmtId="10" xfId="0" applyAlignment="1" applyFont="1" applyNumberFormat="1">
      <alignment readingOrder="0"/>
    </xf>
    <xf borderId="0" fillId="0" fontId="5" numFmtId="10" xfId="0" applyFont="1" applyNumberFormat="1"/>
    <xf borderId="0" fillId="0" fontId="6" numFmtId="0" xfId="0" applyAlignment="1" applyFont="1">
      <alignment vertical="bottom"/>
    </xf>
    <xf borderId="0" fillId="0" fontId="6" numFmtId="0" xfId="0" applyAlignment="1" applyFont="1">
      <alignment horizontal="right" vertical="bottom"/>
    </xf>
    <xf borderId="0" fillId="0" fontId="4" numFmtId="0" xfId="0" applyAlignment="1" applyFont="1">
      <alignment vertical="bottom"/>
    </xf>
    <xf borderId="0" fillId="2" fontId="4" numFmtId="3" xfId="0" applyAlignment="1" applyFont="1" applyNumberFormat="1">
      <alignment horizontal="right" readingOrder="0" vertical="bottom"/>
    </xf>
    <xf borderId="0" fillId="0" fontId="4" numFmtId="3" xfId="0" applyAlignment="1" applyFont="1" applyNumberFormat="1">
      <alignment horizontal="right" readingOrder="0" vertical="bottom"/>
    </xf>
    <xf borderId="0" fillId="0" fontId="4" numFmtId="0" xfId="0" applyAlignment="1" applyFont="1">
      <alignment horizontal="right" vertical="bottom"/>
    </xf>
    <xf borderId="0" fillId="0" fontId="4" numFmtId="3" xfId="0" applyAlignment="1" applyFont="1" applyNumberFormat="1">
      <alignment horizontal="right" vertical="bottom"/>
    </xf>
    <xf borderId="0" fillId="0" fontId="4" numFmtId="10" xfId="0" applyAlignment="1" applyFont="1" applyNumberFormat="1">
      <alignment horizontal="right" vertical="bottom"/>
    </xf>
    <xf borderId="0" fillId="0" fontId="4" numFmtId="164" xfId="0" applyAlignment="1" applyFont="1" applyNumberFormat="1">
      <alignment horizontal="right" vertical="bottom"/>
    </xf>
    <xf borderId="0" fillId="3" fontId="4" numFmtId="0" xfId="0" applyAlignment="1" applyFill="1" applyFont="1">
      <alignment vertical="bottom"/>
    </xf>
    <xf borderId="0" fillId="3" fontId="6" numFmtId="0" xfId="0" applyAlignment="1" applyFont="1">
      <alignment vertical="bottom"/>
    </xf>
    <xf borderId="0" fillId="0" fontId="4" numFmtId="10" xfId="0" applyAlignment="1" applyFont="1" applyNumberFormat="1">
      <alignment vertical="bottom"/>
    </xf>
    <xf borderId="0" fillId="0" fontId="4"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13"/>
  </cols>
  <sheetData>
    <row r="1">
      <c r="A1" s="1" t="s">
        <v>0</v>
      </c>
    </row>
    <row r="2">
      <c r="A2" s="2" t="s">
        <v>1</v>
      </c>
    </row>
    <row r="3">
      <c r="A3" s="3" t="s">
        <v>2</v>
      </c>
    </row>
    <row r="4">
      <c r="A4" s="2" t="s">
        <v>3</v>
      </c>
    </row>
    <row r="5">
      <c r="A5" s="2" t="s">
        <v>4</v>
      </c>
    </row>
    <row r="6">
      <c r="A6" s="2" t="s">
        <v>5</v>
      </c>
    </row>
    <row r="7">
      <c r="A7" s="2" t="s">
        <v>6</v>
      </c>
    </row>
    <row r="8">
      <c r="A8" s="2"/>
    </row>
    <row r="9">
      <c r="A9" s="2" t="s">
        <v>7</v>
      </c>
    </row>
    <row r="10">
      <c r="A10" s="2" t="s">
        <v>8</v>
      </c>
    </row>
    <row r="11">
      <c r="A11" s="2" t="s">
        <v>9</v>
      </c>
    </row>
    <row r="12">
      <c r="A12" s="2" t="s">
        <v>10</v>
      </c>
    </row>
    <row r="13">
      <c r="A13" s="2" t="s">
        <v>11</v>
      </c>
    </row>
    <row r="14">
      <c r="A14" s="2"/>
    </row>
    <row r="15">
      <c r="A15" s="2" t="s">
        <v>12</v>
      </c>
    </row>
    <row r="16">
      <c r="A16" s="2" t="s">
        <v>13</v>
      </c>
    </row>
    <row r="17">
      <c r="A17" s="2" t="s">
        <v>14</v>
      </c>
    </row>
    <row r="18">
      <c r="A18" s="2" t="s">
        <v>15</v>
      </c>
    </row>
    <row r="19">
      <c r="A19" s="2" t="s">
        <v>16</v>
      </c>
    </row>
    <row r="20">
      <c r="A20" s="2"/>
    </row>
    <row r="21">
      <c r="A21" s="2" t="s">
        <v>17</v>
      </c>
    </row>
    <row r="22">
      <c r="A22" s="2" t="s">
        <v>18</v>
      </c>
    </row>
    <row r="23">
      <c r="A23" s="2" t="s">
        <v>19</v>
      </c>
    </row>
    <row r="24">
      <c r="A24" s="2" t="s">
        <v>20</v>
      </c>
    </row>
    <row r="25">
      <c r="A25" s="2" t="s">
        <v>21</v>
      </c>
    </row>
    <row r="26">
      <c r="A26" s="2"/>
    </row>
    <row r="27">
      <c r="A27" s="2" t="s">
        <v>22</v>
      </c>
    </row>
    <row r="28">
      <c r="A28" s="2" t="s">
        <v>23</v>
      </c>
    </row>
    <row r="29">
      <c r="A29" s="2" t="s">
        <v>24</v>
      </c>
    </row>
    <row r="30">
      <c r="A30" s="2" t="s">
        <v>25</v>
      </c>
    </row>
    <row r="31">
      <c r="A31" s="2" t="s">
        <v>26</v>
      </c>
    </row>
    <row r="32">
      <c r="A32" s="2" t="s">
        <v>27</v>
      </c>
    </row>
    <row r="33">
      <c r="A33" s="2"/>
    </row>
    <row r="34">
      <c r="A34" s="2" t="s">
        <v>28</v>
      </c>
    </row>
    <row r="35">
      <c r="A35" s="2" t="s">
        <v>29</v>
      </c>
    </row>
    <row r="36">
      <c r="A36" s="2" t="s">
        <v>30</v>
      </c>
    </row>
    <row r="37">
      <c r="A37" s="2" t="s">
        <v>31</v>
      </c>
    </row>
    <row r="38">
      <c r="A38" s="2" t="s">
        <v>32</v>
      </c>
    </row>
    <row r="39">
      <c r="A39" s="2" t="s">
        <v>33</v>
      </c>
    </row>
    <row r="40">
      <c r="A40" s="4"/>
    </row>
    <row r="41">
      <c r="A41" s="3"/>
    </row>
    <row r="42">
      <c r="A42" s="3" t="s">
        <v>34</v>
      </c>
    </row>
    <row r="43">
      <c r="A43" s="4"/>
      <c r="B43" s="5"/>
      <c r="C43" s="5"/>
      <c r="D43" s="5"/>
      <c r="E43" s="5"/>
      <c r="F43" s="5"/>
      <c r="G43" s="5"/>
    </row>
    <row r="44">
      <c r="A44" s="6"/>
      <c r="C44" s="7"/>
      <c r="D44" s="7"/>
      <c r="E44" s="7"/>
      <c r="F44" s="7"/>
      <c r="G44" s="7"/>
    </row>
    <row r="45">
      <c r="C45" s="7"/>
      <c r="D45" s="7"/>
      <c r="E45" s="7"/>
      <c r="F45" s="7"/>
      <c r="G45" s="7"/>
    </row>
    <row r="46">
      <c r="C46" s="7"/>
      <c r="D46" s="7"/>
      <c r="E46" s="7"/>
      <c r="F46" s="7"/>
      <c r="G46" s="7"/>
    </row>
    <row r="47">
      <c r="C47" s="7"/>
      <c r="D47" s="7"/>
      <c r="E47" s="7"/>
      <c r="F47" s="7"/>
      <c r="G47" s="7"/>
    </row>
    <row r="48">
      <c r="C48" s="7"/>
      <c r="D48" s="7"/>
      <c r="E48" s="7"/>
      <c r="F48" s="7"/>
      <c r="G48" s="7"/>
    </row>
    <row r="49">
      <c r="C49" s="8"/>
      <c r="D49" s="8"/>
      <c r="E49" s="8"/>
      <c r="F49" s="8"/>
      <c r="G49" s="8"/>
    </row>
    <row r="51">
      <c r="B51" s="5"/>
      <c r="C51" s="5"/>
      <c r="D51" s="5"/>
      <c r="E51" s="5"/>
      <c r="F51" s="5"/>
      <c r="G51" s="5"/>
    </row>
    <row r="52">
      <c r="C52" s="7"/>
      <c r="D52" s="7"/>
      <c r="E52" s="7"/>
      <c r="F52" s="7"/>
      <c r="G52" s="7"/>
    </row>
    <row r="53">
      <c r="C53" s="7"/>
      <c r="D53" s="7"/>
      <c r="E53" s="7"/>
      <c r="F53" s="7"/>
      <c r="G53" s="7"/>
    </row>
    <row r="54">
      <c r="C54" s="7"/>
      <c r="D54" s="7"/>
      <c r="E54" s="7"/>
      <c r="F54" s="7"/>
      <c r="G54" s="7"/>
    </row>
    <row r="55">
      <c r="C55" s="7"/>
      <c r="D55" s="7"/>
      <c r="E55" s="7"/>
      <c r="F55" s="7"/>
      <c r="G55" s="7"/>
    </row>
    <row r="56">
      <c r="C56" s="7"/>
      <c r="D56" s="7"/>
      <c r="E56" s="7"/>
      <c r="F56" s="7"/>
      <c r="G56" s="7"/>
    </row>
    <row r="57">
      <c r="C57" s="7"/>
      <c r="D57" s="7"/>
      <c r="E57" s="7"/>
      <c r="F57" s="7"/>
      <c r="G57" s="7"/>
    </row>
    <row r="60">
      <c r="B60" s="5"/>
    </row>
    <row r="66">
      <c r="B66" s="9"/>
      <c r="C66" s="10"/>
      <c r="D66" s="10"/>
      <c r="E66" s="10"/>
      <c r="F66" s="10"/>
    </row>
    <row r="67">
      <c r="B67" s="11"/>
      <c r="C67" s="12"/>
      <c r="D67" s="12"/>
      <c r="E67" s="12"/>
      <c r="F67" s="12"/>
    </row>
    <row r="68">
      <c r="B68" s="11"/>
      <c r="C68" s="13"/>
      <c r="D68" s="13"/>
      <c r="E68" s="13"/>
      <c r="F68" s="13"/>
    </row>
    <row r="69">
      <c r="B69" s="11"/>
      <c r="C69" s="11"/>
      <c r="D69" s="11"/>
      <c r="E69" s="11"/>
      <c r="F69" s="11"/>
    </row>
    <row r="70">
      <c r="B70" s="9"/>
      <c r="C70" s="10"/>
      <c r="D70" s="10"/>
      <c r="E70" s="10"/>
      <c r="F70" s="10"/>
    </row>
    <row r="71">
      <c r="B71" s="11"/>
      <c r="C71" s="14"/>
      <c r="D71" s="14"/>
      <c r="E71" s="14"/>
      <c r="F71" s="14"/>
    </row>
    <row r="72">
      <c r="B72" s="11"/>
      <c r="C72" s="14"/>
      <c r="D72" s="14"/>
      <c r="E72" s="14"/>
      <c r="F72" s="1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9.38"/>
    <col customWidth="1" min="3" max="6" width="10.25"/>
    <col customWidth="1" min="7" max="13" width="11.63"/>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c r="R1" s="11"/>
      <c r="S1" s="11"/>
    </row>
    <row r="2">
      <c r="A2" s="9" t="s">
        <v>106</v>
      </c>
      <c r="B2" s="11"/>
      <c r="C2" s="11"/>
      <c r="D2" s="11"/>
      <c r="E2" s="11"/>
      <c r="F2" s="11"/>
      <c r="G2" s="11"/>
      <c r="H2" s="11"/>
      <c r="I2" s="11"/>
      <c r="J2" s="11"/>
      <c r="K2" s="11"/>
      <c r="L2" s="11"/>
      <c r="M2" s="11"/>
      <c r="N2" s="11"/>
      <c r="O2" s="11"/>
      <c r="P2" s="11"/>
      <c r="Q2" s="11"/>
      <c r="R2" s="11"/>
      <c r="S2" s="11"/>
    </row>
    <row r="3">
      <c r="A3" s="11" t="s">
        <v>107</v>
      </c>
      <c r="B3" s="15">
        <f>'Sales and Cost-Cons'!B19</f>
        <v>81900000</v>
      </c>
      <c r="C3" s="15">
        <f>'Sales and Cost-Cons'!C19</f>
        <v>239011000</v>
      </c>
      <c r="D3" s="15">
        <f>'Sales and Cost-Cons'!D19</f>
        <v>445771455</v>
      </c>
      <c r="E3" s="15">
        <f>'Sales and Cost-Cons'!E19</f>
        <v>619295170.2</v>
      </c>
      <c r="F3" s="15">
        <f>'Sales and Cost-Cons'!F19</f>
        <v>725149508.9</v>
      </c>
      <c r="G3" s="15">
        <f>'Sales and Cost-Cons'!G19</f>
        <v>1035220512</v>
      </c>
      <c r="H3" s="15">
        <f>'Sales and Cost-Cons'!H19</f>
        <v>1155866411</v>
      </c>
      <c r="I3" s="15">
        <f>'Sales and Cost-Cons'!I19</f>
        <v>1364193942</v>
      </c>
      <c r="J3" s="15">
        <f>'Sales and Cost-Cons'!J19</f>
        <v>1626534968</v>
      </c>
      <c r="K3" s="15">
        <f>'Sales and Cost-Cons'!K19</f>
        <v>1855711326</v>
      </c>
      <c r="L3" s="15">
        <f>'Sales and Cost-Cons'!L19</f>
        <v>2007647889</v>
      </c>
      <c r="M3" s="15">
        <f>'Sales and Cost-Cons'!M19</f>
        <v>2392270915</v>
      </c>
      <c r="N3" s="11"/>
      <c r="O3" s="11"/>
      <c r="P3" s="11"/>
      <c r="Q3" s="11"/>
      <c r="R3" s="11"/>
      <c r="S3" s="11"/>
    </row>
    <row r="4">
      <c r="A4" s="11"/>
      <c r="B4" s="11"/>
      <c r="C4" s="11"/>
      <c r="D4" s="11"/>
      <c r="E4" s="11"/>
      <c r="F4" s="11"/>
      <c r="G4" s="11"/>
      <c r="H4" s="11"/>
      <c r="I4" s="11"/>
      <c r="J4" s="11"/>
      <c r="K4" s="11"/>
      <c r="L4" s="11"/>
      <c r="M4" s="11"/>
      <c r="N4" s="11"/>
      <c r="O4" s="11"/>
      <c r="P4" s="11"/>
      <c r="Q4" s="11"/>
      <c r="R4" s="11"/>
      <c r="S4" s="11"/>
    </row>
    <row r="5">
      <c r="A5" s="9" t="s">
        <v>108</v>
      </c>
      <c r="B5" s="11"/>
      <c r="C5" s="11"/>
      <c r="D5" s="11"/>
      <c r="E5" s="11"/>
      <c r="F5" s="11"/>
      <c r="G5" s="11"/>
      <c r="H5" s="11"/>
      <c r="I5" s="11"/>
      <c r="J5" s="11"/>
      <c r="K5" s="11"/>
      <c r="L5" s="11"/>
      <c r="M5" s="11"/>
      <c r="N5" s="11"/>
      <c r="O5" s="11"/>
      <c r="P5" s="11"/>
      <c r="Q5" s="11"/>
      <c r="R5" s="11"/>
      <c r="S5" s="11"/>
    </row>
    <row r="6">
      <c r="A6" s="11" t="s">
        <v>109</v>
      </c>
      <c r="B6" s="15">
        <f>Purchases!B8</f>
        <v>62054670</v>
      </c>
      <c r="C6" s="15">
        <f>Purchases!C8</f>
        <v>180880835.8</v>
      </c>
      <c r="D6" s="15">
        <f>Purchases!D8</f>
        <v>337518471.8</v>
      </c>
      <c r="E6" s="15">
        <f>Purchases!E8</f>
        <v>468739745.9</v>
      </c>
      <c r="F6" s="15">
        <f>Purchases!F8</f>
        <v>548899494.8</v>
      </c>
      <c r="G6" s="15">
        <f>Purchases!G8</f>
        <v>783513103.3</v>
      </c>
      <c r="H6" s="15">
        <f>Purchases!H8</f>
        <v>874847335.1</v>
      </c>
      <c r="I6" s="15">
        <f>Purchases!I8</f>
        <v>1032349211</v>
      </c>
      <c r="J6" s="15">
        <f>Purchases!J8</f>
        <v>1230957883</v>
      </c>
      <c r="K6" s="15">
        <f>Purchases!K8</f>
        <v>1404197676</v>
      </c>
      <c r="L6" s="15">
        <f>Purchases!L8</f>
        <v>1519167997</v>
      </c>
      <c r="M6" s="15">
        <f>Purchases!M8</f>
        <v>1810043812</v>
      </c>
      <c r="N6" s="11"/>
      <c r="O6" s="11"/>
      <c r="P6" s="11"/>
      <c r="Q6" s="11"/>
      <c r="R6" s="11"/>
      <c r="S6" s="11"/>
    </row>
    <row r="7">
      <c r="A7" s="11" t="s">
        <v>110</v>
      </c>
      <c r="B7" s="15">
        <f>'Sales and Cost-Cons'!B111+'Sales and Cost-Cons'!B112+'Sales and Cost-Cons'!B108</f>
        <v>532000</v>
      </c>
      <c r="C7" s="15">
        <f>'Sales and Cost-Cons'!C111+'Sales and Cost-Cons'!C112+'Sales and Cost-Cons'!C108</f>
        <v>1594000</v>
      </c>
      <c r="D7" s="15">
        <f>'Sales and Cost-Cons'!D111+'Sales and Cost-Cons'!D112+'Sales and Cost-Cons'!D108</f>
        <v>2936000</v>
      </c>
      <c r="E7" s="15">
        <f>'Sales and Cost-Cons'!E111+'Sales and Cost-Cons'!E112+'Sales and Cost-Cons'!E108</f>
        <v>3998000</v>
      </c>
      <c r="F7" s="15">
        <f>'Sales and Cost-Cons'!F111+'Sales and Cost-Cons'!F112+'Sales and Cost-Cons'!F108</f>
        <v>4530000</v>
      </c>
      <c r="G7" s="15">
        <f>'Sales and Cost-Cons'!G111+'Sales and Cost-Cons'!G112+'Sales and Cost-Cons'!G108</f>
        <v>6402000</v>
      </c>
      <c r="H7" s="15">
        <f>'Sales and Cost-Cons'!H111+'Sales and Cost-Cons'!H112+'Sales and Cost-Cons'!H108</f>
        <v>6934000</v>
      </c>
      <c r="I7" s="15">
        <f>'Sales and Cost-Cons'!I111+'Sales and Cost-Cons'!I112+'Sales and Cost-Cons'!I108</f>
        <v>7996000</v>
      </c>
      <c r="J7" s="15">
        <f>'Sales and Cost-Cons'!J111+'Sales and Cost-Cons'!J112+'Sales and Cost-Cons'!J108</f>
        <v>9338000</v>
      </c>
      <c r="K7" s="15">
        <f>'Sales and Cost-Cons'!K111+'Sales and Cost-Cons'!K112+'Sales and Cost-Cons'!K108</f>
        <v>10400000</v>
      </c>
      <c r="L7" s="15">
        <f>'Sales and Cost-Cons'!L111+'Sales and Cost-Cons'!L112+'Sales and Cost-Cons'!L108</f>
        <v>10932000</v>
      </c>
      <c r="M7" s="15">
        <f>'Sales and Cost-Cons'!M111+'Sales and Cost-Cons'!M112+'Sales and Cost-Cons'!M108</f>
        <v>12804000</v>
      </c>
      <c r="N7" s="11"/>
      <c r="O7" s="11"/>
      <c r="P7" s="11"/>
      <c r="Q7" s="11"/>
      <c r="R7" s="11"/>
      <c r="S7" s="11"/>
    </row>
    <row r="8">
      <c r="A8" s="11"/>
      <c r="B8" s="11"/>
      <c r="C8" s="11"/>
      <c r="D8" s="11"/>
      <c r="E8" s="11"/>
      <c r="F8" s="11"/>
      <c r="G8" s="11"/>
      <c r="H8" s="11"/>
      <c r="I8" s="11"/>
      <c r="J8" s="11"/>
      <c r="K8" s="11"/>
      <c r="L8" s="11"/>
      <c r="M8" s="11"/>
      <c r="N8" s="11"/>
      <c r="O8" s="11"/>
      <c r="P8" s="11"/>
      <c r="Q8" s="11"/>
      <c r="R8" s="11"/>
      <c r="S8" s="11"/>
    </row>
    <row r="9">
      <c r="A9" s="11" t="s">
        <v>111</v>
      </c>
      <c r="B9" s="15">
        <f t="shared" ref="B9:M9" si="1">B3-B6-B7</f>
        <v>19313330</v>
      </c>
      <c r="C9" s="15">
        <f t="shared" si="1"/>
        <v>56536164.2</v>
      </c>
      <c r="D9" s="15">
        <f t="shared" si="1"/>
        <v>105316983.2</v>
      </c>
      <c r="E9" s="15">
        <f t="shared" si="1"/>
        <v>146557424.3</v>
      </c>
      <c r="F9" s="15">
        <f t="shared" si="1"/>
        <v>171720014.1</v>
      </c>
      <c r="G9" s="15">
        <f t="shared" si="1"/>
        <v>245305409.1</v>
      </c>
      <c r="H9" s="15">
        <f t="shared" si="1"/>
        <v>274085076</v>
      </c>
      <c r="I9" s="15">
        <f t="shared" si="1"/>
        <v>323848730.8</v>
      </c>
      <c r="J9" s="15">
        <f t="shared" si="1"/>
        <v>386239084.5</v>
      </c>
      <c r="K9" s="15">
        <f t="shared" si="1"/>
        <v>441113649.4</v>
      </c>
      <c r="L9" s="15">
        <f t="shared" si="1"/>
        <v>477547892.9</v>
      </c>
      <c r="M9" s="15">
        <f t="shared" si="1"/>
        <v>569423102.2</v>
      </c>
      <c r="N9" s="11"/>
      <c r="O9" s="11"/>
      <c r="P9" s="11"/>
      <c r="Q9" s="11"/>
      <c r="R9" s="11"/>
      <c r="S9" s="11"/>
    </row>
    <row r="10">
      <c r="A10" s="11"/>
      <c r="B10" s="11"/>
      <c r="C10" s="11"/>
      <c r="D10" s="11"/>
      <c r="E10" s="11"/>
      <c r="F10" s="11"/>
      <c r="G10" s="11"/>
      <c r="H10" s="11"/>
      <c r="I10" s="11"/>
      <c r="J10" s="11"/>
      <c r="K10" s="11"/>
      <c r="L10" s="11"/>
      <c r="M10" s="11"/>
      <c r="N10" s="11"/>
      <c r="O10" s="11"/>
      <c r="P10" s="11"/>
      <c r="Q10" s="11"/>
      <c r="R10" s="11"/>
      <c r="S10" s="11"/>
    </row>
    <row r="11">
      <c r="A11" s="9" t="s">
        <v>112</v>
      </c>
      <c r="B11" s="11"/>
      <c r="C11" s="11"/>
      <c r="D11" s="11"/>
      <c r="E11" s="11"/>
      <c r="F11" s="11"/>
      <c r="G11" s="11"/>
      <c r="H11" s="11"/>
      <c r="I11" s="11"/>
      <c r="J11" s="11"/>
      <c r="K11" s="11"/>
      <c r="L11" s="11"/>
      <c r="M11" s="11"/>
      <c r="N11" s="11"/>
      <c r="O11" s="11"/>
      <c r="P11" s="11"/>
      <c r="Q11" s="11"/>
      <c r="R11" s="11"/>
      <c r="S11" s="11"/>
    </row>
    <row r="12">
      <c r="A12" s="11" t="s">
        <v>113</v>
      </c>
      <c r="B12" s="14">
        <v>0.0</v>
      </c>
      <c r="C12" s="15">
        <f t="shared" ref="C12:M12" si="2">B14</f>
        <v>19313330</v>
      </c>
      <c r="D12" s="15">
        <f t="shared" si="2"/>
        <v>75849494.2</v>
      </c>
      <c r="E12" s="15">
        <f t="shared" si="2"/>
        <v>181166477.4</v>
      </c>
      <c r="F12" s="15">
        <f t="shared" si="2"/>
        <v>327723901.7</v>
      </c>
      <c r="G12" s="15">
        <f t="shared" si="2"/>
        <v>499443915.7</v>
      </c>
      <c r="H12" s="15">
        <f t="shared" si="2"/>
        <v>744749324.9</v>
      </c>
      <c r="I12" s="15">
        <f t="shared" si="2"/>
        <v>1018834401</v>
      </c>
      <c r="J12" s="15">
        <f t="shared" si="2"/>
        <v>1342683132</v>
      </c>
      <c r="K12" s="15">
        <f t="shared" si="2"/>
        <v>1728922216</v>
      </c>
      <c r="L12" s="15">
        <f t="shared" si="2"/>
        <v>2170035866</v>
      </c>
      <c r="M12" s="15">
        <f t="shared" si="2"/>
        <v>2647583758</v>
      </c>
      <c r="N12" s="11"/>
      <c r="O12" s="11"/>
      <c r="P12" s="11"/>
      <c r="Q12" s="11"/>
      <c r="R12" s="11"/>
      <c r="S12" s="11"/>
    </row>
    <row r="13">
      <c r="A13" s="11" t="s">
        <v>111</v>
      </c>
      <c r="B13" s="15">
        <f t="shared" ref="B13:M13" si="3">B9</f>
        <v>19313330</v>
      </c>
      <c r="C13" s="15">
        <f t="shared" si="3"/>
        <v>56536164.2</v>
      </c>
      <c r="D13" s="15">
        <f t="shared" si="3"/>
        <v>105316983.2</v>
      </c>
      <c r="E13" s="15">
        <f t="shared" si="3"/>
        <v>146557424.3</v>
      </c>
      <c r="F13" s="15">
        <f t="shared" si="3"/>
        <v>171720014.1</v>
      </c>
      <c r="G13" s="15">
        <f t="shared" si="3"/>
        <v>245305409.1</v>
      </c>
      <c r="H13" s="15">
        <f t="shared" si="3"/>
        <v>274085076</v>
      </c>
      <c r="I13" s="15">
        <f t="shared" si="3"/>
        <v>323848730.8</v>
      </c>
      <c r="J13" s="15">
        <f t="shared" si="3"/>
        <v>386239084.5</v>
      </c>
      <c r="K13" s="15">
        <f t="shared" si="3"/>
        <v>441113649.4</v>
      </c>
      <c r="L13" s="15">
        <f t="shared" si="3"/>
        <v>477547892.9</v>
      </c>
      <c r="M13" s="15">
        <f t="shared" si="3"/>
        <v>569423102.2</v>
      </c>
      <c r="N13" s="11"/>
      <c r="O13" s="11"/>
      <c r="P13" s="11"/>
      <c r="Q13" s="11"/>
      <c r="R13" s="11"/>
      <c r="S13" s="11"/>
    </row>
    <row r="14">
      <c r="A14" s="11" t="s">
        <v>114</v>
      </c>
      <c r="B14" s="15">
        <f t="shared" ref="B14:M14" si="4">B12+B13</f>
        <v>19313330</v>
      </c>
      <c r="C14" s="15">
        <f t="shared" si="4"/>
        <v>75849494.2</v>
      </c>
      <c r="D14" s="15">
        <f t="shared" si="4"/>
        <v>181166477.4</v>
      </c>
      <c r="E14" s="15">
        <f t="shared" si="4"/>
        <v>327723901.7</v>
      </c>
      <c r="F14" s="15">
        <f t="shared" si="4"/>
        <v>499443915.7</v>
      </c>
      <c r="G14" s="15">
        <f t="shared" si="4"/>
        <v>744749324.9</v>
      </c>
      <c r="H14" s="15">
        <f t="shared" si="4"/>
        <v>1018834401</v>
      </c>
      <c r="I14" s="15">
        <f t="shared" si="4"/>
        <v>1342683132</v>
      </c>
      <c r="J14" s="15">
        <f t="shared" si="4"/>
        <v>1728922216</v>
      </c>
      <c r="K14" s="15">
        <f t="shared" si="4"/>
        <v>2170035866</v>
      </c>
      <c r="L14" s="15">
        <f t="shared" si="4"/>
        <v>2647583758</v>
      </c>
      <c r="M14" s="15">
        <f t="shared" si="4"/>
        <v>3217006861</v>
      </c>
      <c r="N14" s="11"/>
      <c r="O14" s="11"/>
      <c r="P14" s="11"/>
      <c r="Q14" s="11"/>
      <c r="R14" s="11"/>
      <c r="S14" s="11"/>
    </row>
    <row r="15">
      <c r="A15" s="11"/>
      <c r="B15" s="11"/>
      <c r="C15" s="11"/>
      <c r="D15" s="11"/>
      <c r="E15" s="11"/>
      <c r="F15" s="11"/>
      <c r="G15" s="11"/>
      <c r="H15" s="11"/>
      <c r="I15" s="11"/>
      <c r="J15" s="11"/>
      <c r="K15" s="11"/>
      <c r="L15" s="11"/>
      <c r="M15" s="11"/>
      <c r="N15" s="11"/>
      <c r="O15" s="11"/>
      <c r="P15" s="11"/>
      <c r="Q15" s="11"/>
      <c r="R15" s="11"/>
      <c r="S15" s="11"/>
    </row>
    <row r="16">
      <c r="A16" s="11"/>
      <c r="B16" s="11"/>
      <c r="C16" s="11"/>
      <c r="D16" s="11"/>
      <c r="E16" s="11"/>
      <c r="F16" s="11"/>
      <c r="G16" s="11"/>
      <c r="H16" s="11"/>
      <c r="I16" s="11"/>
      <c r="J16" s="11"/>
      <c r="K16" s="11"/>
      <c r="L16" s="11"/>
      <c r="M16" s="11"/>
      <c r="N16" s="11"/>
      <c r="O16" s="11"/>
      <c r="P16" s="11"/>
      <c r="Q16" s="11"/>
      <c r="R16" s="11"/>
      <c r="S16" s="1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3" width="9.38"/>
    <col customWidth="1" min="4" max="7" width="10.25"/>
    <col customWidth="1" min="8" max="13" width="11.63"/>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c r="R1" s="11"/>
    </row>
    <row r="2">
      <c r="A2" s="9" t="s">
        <v>115</v>
      </c>
      <c r="B2" s="11"/>
      <c r="C2" s="11"/>
      <c r="D2" s="11"/>
      <c r="E2" s="11"/>
      <c r="F2" s="11"/>
      <c r="G2" s="11"/>
      <c r="H2" s="11"/>
      <c r="I2" s="11"/>
      <c r="J2" s="11"/>
      <c r="K2" s="11"/>
      <c r="L2" s="11"/>
      <c r="M2" s="11"/>
      <c r="N2" s="11"/>
      <c r="O2" s="11"/>
      <c r="P2" s="11"/>
      <c r="Q2" s="11"/>
      <c r="R2" s="11"/>
    </row>
    <row r="3">
      <c r="A3" s="11" t="s">
        <v>112</v>
      </c>
      <c r="B3" s="15">
        <f>Cash!B14</f>
        <v>19313330</v>
      </c>
      <c r="C3" s="15">
        <f>Cash!C14</f>
        <v>75849494.2</v>
      </c>
      <c r="D3" s="15">
        <f>Cash!D14</f>
        <v>181166477.4</v>
      </c>
      <c r="E3" s="15">
        <f>Cash!E14</f>
        <v>327723901.7</v>
      </c>
      <c r="F3" s="15">
        <f>Cash!F14</f>
        <v>499443915.7</v>
      </c>
      <c r="G3" s="15">
        <f>Cash!G14</f>
        <v>744749324.9</v>
      </c>
      <c r="H3" s="15">
        <f>Cash!H14</f>
        <v>1018834401</v>
      </c>
      <c r="I3" s="15">
        <f>Cash!I14</f>
        <v>1342683132</v>
      </c>
      <c r="J3" s="15">
        <f>Cash!J14</f>
        <v>1728922216</v>
      </c>
      <c r="K3" s="15">
        <f>Cash!K14</f>
        <v>2170035866</v>
      </c>
      <c r="L3" s="15">
        <f>Cash!L14</f>
        <v>2647583758</v>
      </c>
      <c r="M3" s="15">
        <f>Cash!M14</f>
        <v>3217006861</v>
      </c>
      <c r="N3" s="11"/>
      <c r="O3" s="11"/>
      <c r="P3" s="11"/>
      <c r="Q3" s="11"/>
      <c r="R3" s="11"/>
    </row>
    <row r="4">
      <c r="A4" s="11"/>
      <c r="B4" s="11"/>
      <c r="C4" s="11"/>
      <c r="D4" s="11"/>
      <c r="E4" s="11"/>
      <c r="F4" s="11"/>
      <c r="G4" s="11"/>
      <c r="H4" s="11"/>
      <c r="I4" s="11"/>
      <c r="J4" s="11"/>
      <c r="K4" s="11"/>
      <c r="L4" s="11"/>
      <c r="M4" s="11"/>
      <c r="N4" s="11"/>
      <c r="O4" s="11"/>
      <c r="P4" s="11"/>
      <c r="Q4" s="11"/>
      <c r="R4" s="11"/>
    </row>
    <row r="5">
      <c r="A5" s="9" t="s">
        <v>116</v>
      </c>
      <c r="B5" s="15">
        <f t="shared" ref="B5:M5" si="1">B3</f>
        <v>19313330</v>
      </c>
      <c r="C5" s="15">
        <f t="shared" si="1"/>
        <v>75849494.2</v>
      </c>
      <c r="D5" s="15">
        <f t="shared" si="1"/>
        <v>181166477.4</v>
      </c>
      <c r="E5" s="15">
        <f t="shared" si="1"/>
        <v>327723901.7</v>
      </c>
      <c r="F5" s="15">
        <f t="shared" si="1"/>
        <v>499443915.7</v>
      </c>
      <c r="G5" s="15">
        <f t="shared" si="1"/>
        <v>744749324.9</v>
      </c>
      <c r="H5" s="15">
        <f t="shared" si="1"/>
        <v>1018834401</v>
      </c>
      <c r="I5" s="15">
        <f t="shared" si="1"/>
        <v>1342683132</v>
      </c>
      <c r="J5" s="15">
        <f t="shared" si="1"/>
        <v>1728922216</v>
      </c>
      <c r="K5" s="15">
        <f t="shared" si="1"/>
        <v>2170035866</v>
      </c>
      <c r="L5" s="15">
        <f t="shared" si="1"/>
        <v>2647583758</v>
      </c>
      <c r="M5" s="15">
        <f t="shared" si="1"/>
        <v>3217006861</v>
      </c>
      <c r="N5" s="11"/>
      <c r="O5" s="11"/>
      <c r="P5" s="11"/>
      <c r="Q5" s="11"/>
      <c r="R5" s="11"/>
    </row>
    <row r="6">
      <c r="A6" s="11"/>
      <c r="B6" s="11"/>
      <c r="C6" s="11"/>
      <c r="D6" s="11"/>
      <c r="E6" s="11"/>
      <c r="F6" s="11"/>
      <c r="G6" s="11"/>
      <c r="H6" s="11"/>
      <c r="I6" s="11"/>
      <c r="J6" s="11"/>
      <c r="K6" s="11"/>
      <c r="L6" s="11"/>
      <c r="M6" s="11"/>
      <c r="N6" s="11"/>
      <c r="O6" s="11"/>
      <c r="P6" s="11"/>
      <c r="Q6" s="11"/>
      <c r="R6" s="11"/>
    </row>
    <row r="7">
      <c r="A7" s="9" t="s">
        <v>117</v>
      </c>
      <c r="B7" s="11"/>
      <c r="C7" s="11"/>
      <c r="D7" s="11"/>
      <c r="E7" s="11"/>
      <c r="F7" s="11"/>
      <c r="G7" s="11"/>
      <c r="H7" s="11"/>
      <c r="I7" s="11"/>
      <c r="J7" s="11"/>
      <c r="K7" s="11"/>
      <c r="L7" s="11"/>
      <c r="M7" s="11"/>
      <c r="N7" s="11"/>
      <c r="O7" s="11"/>
      <c r="P7" s="11"/>
      <c r="Q7" s="11"/>
      <c r="R7" s="11"/>
    </row>
    <row r="8">
      <c r="A8" s="11"/>
      <c r="B8" s="11"/>
      <c r="C8" s="11"/>
      <c r="D8" s="11"/>
      <c r="E8" s="11"/>
      <c r="F8" s="11"/>
      <c r="G8" s="11"/>
      <c r="H8" s="11"/>
      <c r="I8" s="11"/>
      <c r="J8" s="11"/>
      <c r="K8" s="11"/>
      <c r="L8" s="11"/>
      <c r="M8" s="11"/>
      <c r="N8" s="11"/>
      <c r="O8" s="11"/>
      <c r="P8" s="11"/>
      <c r="Q8" s="11"/>
      <c r="R8" s="11"/>
    </row>
    <row r="9">
      <c r="A9" s="9" t="s">
        <v>118</v>
      </c>
      <c r="B9" s="14">
        <v>0.0</v>
      </c>
      <c r="C9" s="14">
        <v>0.0</v>
      </c>
      <c r="D9" s="14">
        <v>0.0</v>
      </c>
      <c r="E9" s="14">
        <v>0.0</v>
      </c>
      <c r="F9" s="14">
        <v>0.0</v>
      </c>
      <c r="G9" s="14">
        <v>0.0</v>
      </c>
      <c r="H9" s="14">
        <v>0.0</v>
      </c>
      <c r="I9" s="14">
        <v>0.0</v>
      </c>
      <c r="J9" s="14">
        <v>0.0</v>
      </c>
      <c r="K9" s="14">
        <v>0.0</v>
      </c>
      <c r="L9" s="14">
        <v>0.0</v>
      </c>
      <c r="M9" s="14">
        <v>0.0</v>
      </c>
      <c r="N9" s="11"/>
      <c r="O9" s="11"/>
      <c r="P9" s="11"/>
      <c r="Q9" s="11"/>
      <c r="R9" s="11"/>
    </row>
    <row r="10">
      <c r="A10" s="11"/>
      <c r="B10" s="11"/>
      <c r="C10" s="11"/>
      <c r="D10" s="11"/>
      <c r="E10" s="11"/>
      <c r="F10" s="11"/>
      <c r="G10" s="11"/>
      <c r="H10" s="11"/>
      <c r="I10" s="11"/>
      <c r="J10" s="11"/>
      <c r="K10" s="11"/>
      <c r="L10" s="11"/>
      <c r="M10" s="11"/>
      <c r="N10" s="11"/>
      <c r="O10" s="11"/>
      <c r="P10" s="11"/>
      <c r="Q10" s="11"/>
      <c r="R10" s="11"/>
    </row>
    <row r="11">
      <c r="A11" s="9" t="s">
        <v>119</v>
      </c>
      <c r="B11" s="15">
        <f t="shared" ref="B11:M11" si="2">B5-B9</f>
        <v>19313330</v>
      </c>
      <c r="C11" s="15">
        <f t="shared" si="2"/>
        <v>75849494.2</v>
      </c>
      <c r="D11" s="15">
        <f t="shared" si="2"/>
        <v>181166477.4</v>
      </c>
      <c r="E11" s="15">
        <f t="shared" si="2"/>
        <v>327723901.7</v>
      </c>
      <c r="F11" s="15">
        <f t="shared" si="2"/>
        <v>499443915.7</v>
      </c>
      <c r="G11" s="15">
        <f t="shared" si="2"/>
        <v>744749324.9</v>
      </c>
      <c r="H11" s="15">
        <f t="shared" si="2"/>
        <v>1018834401</v>
      </c>
      <c r="I11" s="15">
        <f t="shared" si="2"/>
        <v>1342683132</v>
      </c>
      <c r="J11" s="15">
        <f t="shared" si="2"/>
        <v>1728922216</v>
      </c>
      <c r="K11" s="15">
        <f t="shared" si="2"/>
        <v>2170035866</v>
      </c>
      <c r="L11" s="15">
        <f t="shared" si="2"/>
        <v>2647583758</v>
      </c>
      <c r="M11" s="15">
        <f t="shared" si="2"/>
        <v>3217006861</v>
      </c>
      <c r="N11" s="11"/>
      <c r="O11" s="11"/>
      <c r="P11" s="11"/>
      <c r="Q11" s="11"/>
      <c r="R11" s="11"/>
    </row>
    <row r="12">
      <c r="A12" s="11"/>
      <c r="B12" s="11"/>
      <c r="C12" s="11"/>
      <c r="D12" s="11"/>
      <c r="E12" s="11"/>
      <c r="F12" s="11"/>
      <c r="G12" s="11"/>
      <c r="H12" s="11"/>
      <c r="I12" s="11"/>
      <c r="J12" s="11"/>
      <c r="K12" s="11"/>
      <c r="L12" s="11"/>
      <c r="M12" s="11"/>
      <c r="N12" s="11"/>
      <c r="O12" s="11"/>
      <c r="P12" s="11"/>
      <c r="Q12" s="11"/>
      <c r="R12" s="11"/>
    </row>
    <row r="13">
      <c r="A13" s="11" t="s">
        <v>120</v>
      </c>
      <c r="B13" s="14">
        <v>0.0</v>
      </c>
      <c r="C13" s="15">
        <f t="shared" ref="C13:M13" si="3">B15</f>
        <v>19313330</v>
      </c>
      <c r="D13" s="15">
        <f t="shared" si="3"/>
        <v>75849494.2</v>
      </c>
      <c r="E13" s="15">
        <f t="shared" si="3"/>
        <v>181166477.4</v>
      </c>
      <c r="F13" s="15">
        <f t="shared" si="3"/>
        <v>327723901.7</v>
      </c>
      <c r="G13" s="15">
        <f t="shared" si="3"/>
        <v>499443915.7</v>
      </c>
      <c r="H13" s="15">
        <f t="shared" si="3"/>
        <v>744749324.9</v>
      </c>
      <c r="I13" s="15">
        <f t="shared" si="3"/>
        <v>1018834401</v>
      </c>
      <c r="J13" s="15">
        <f t="shared" si="3"/>
        <v>1342683132</v>
      </c>
      <c r="K13" s="15">
        <f t="shared" si="3"/>
        <v>1728922216</v>
      </c>
      <c r="L13" s="15">
        <f t="shared" si="3"/>
        <v>2170035866</v>
      </c>
      <c r="M13" s="15">
        <f t="shared" si="3"/>
        <v>2647583758</v>
      </c>
      <c r="N13" s="11"/>
      <c r="O13" s="11"/>
      <c r="P13" s="11"/>
      <c r="Q13" s="11"/>
      <c r="R13" s="11"/>
    </row>
    <row r="14">
      <c r="A14" s="11" t="s">
        <v>121</v>
      </c>
      <c r="B14" s="15">
        <f>'Sales and Cost-Cons'!B116</f>
        <v>19313330</v>
      </c>
      <c r="C14" s="15">
        <f>'Sales and Cost-Cons'!C116</f>
        <v>56536164.2</v>
      </c>
      <c r="D14" s="15">
        <f>'Sales and Cost-Cons'!D116</f>
        <v>105316983.2</v>
      </c>
      <c r="E14" s="15">
        <f>'Sales and Cost-Cons'!E116</f>
        <v>146557424.3</v>
      </c>
      <c r="F14" s="15">
        <f>'Sales and Cost-Cons'!F116</f>
        <v>171720014.1</v>
      </c>
      <c r="G14" s="15">
        <f>'Sales and Cost-Cons'!G116</f>
        <v>245305409.1</v>
      </c>
      <c r="H14" s="15">
        <f>'Sales and Cost-Cons'!H116</f>
        <v>274085076</v>
      </c>
      <c r="I14" s="15">
        <f>'Sales and Cost-Cons'!I116</f>
        <v>323848730.8</v>
      </c>
      <c r="J14" s="15">
        <f>'Sales and Cost-Cons'!J116</f>
        <v>386239084.5</v>
      </c>
      <c r="K14" s="15">
        <f>'Sales and Cost-Cons'!K116</f>
        <v>441113649.4</v>
      </c>
      <c r="L14" s="15">
        <f>'Sales and Cost-Cons'!L116</f>
        <v>477547892.9</v>
      </c>
      <c r="M14" s="15">
        <f>'Sales and Cost-Cons'!M116</f>
        <v>569423102.2</v>
      </c>
      <c r="N14" s="11"/>
      <c r="O14" s="11"/>
      <c r="P14" s="11"/>
      <c r="Q14" s="11"/>
      <c r="R14" s="11"/>
    </row>
    <row r="15">
      <c r="A15" s="11" t="s">
        <v>122</v>
      </c>
      <c r="B15" s="15">
        <f t="shared" ref="B15:M15" si="4">B13+B14</f>
        <v>19313330</v>
      </c>
      <c r="C15" s="15">
        <f t="shared" si="4"/>
        <v>75849494.2</v>
      </c>
      <c r="D15" s="15">
        <f t="shared" si="4"/>
        <v>181166477.4</v>
      </c>
      <c r="E15" s="15">
        <f t="shared" si="4"/>
        <v>327723901.7</v>
      </c>
      <c r="F15" s="15">
        <f t="shared" si="4"/>
        <v>499443915.7</v>
      </c>
      <c r="G15" s="15">
        <f t="shared" si="4"/>
        <v>744749324.9</v>
      </c>
      <c r="H15" s="15">
        <f t="shared" si="4"/>
        <v>1018834401</v>
      </c>
      <c r="I15" s="15">
        <f t="shared" si="4"/>
        <v>1342683132</v>
      </c>
      <c r="J15" s="15">
        <f t="shared" si="4"/>
        <v>1728922216</v>
      </c>
      <c r="K15" s="15">
        <f t="shared" si="4"/>
        <v>2170035866</v>
      </c>
      <c r="L15" s="15">
        <f t="shared" si="4"/>
        <v>2647583758</v>
      </c>
      <c r="M15" s="15">
        <f t="shared" si="4"/>
        <v>3217006861</v>
      </c>
      <c r="N15" s="11"/>
      <c r="O15" s="11"/>
      <c r="P15" s="11"/>
      <c r="Q15" s="11"/>
      <c r="R15" s="11"/>
    </row>
    <row r="16">
      <c r="A16" s="11"/>
      <c r="B16" s="11"/>
      <c r="C16" s="11"/>
      <c r="D16" s="11"/>
      <c r="E16" s="11"/>
      <c r="F16" s="11"/>
      <c r="G16" s="11"/>
      <c r="H16" s="11"/>
      <c r="I16" s="11"/>
      <c r="J16" s="11"/>
      <c r="K16" s="11"/>
      <c r="L16" s="11"/>
      <c r="M16" s="11"/>
      <c r="N16" s="11"/>
      <c r="O16" s="11"/>
      <c r="P16" s="11"/>
      <c r="Q16" s="11"/>
      <c r="R16" s="11"/>
    </row>
    <row r="17">
      <c r="A17" s="9" t="s">
        <v>123</v>
      </c>
      <c r="B17" s="15">
        <f t="shared" ref="B17:M17" si="5">B11-B15</f>
        <v>0</v>
      </c>
      <c r="C17" s="15">
        <f t="shared" si="5"/>
        <v>0</v>
      </c>
      <c r="D17" s="15">
        <f t="shared" si="5"/>
        <v>0</v>
      </c>
      <c r="E17" s="15">
        <f t="shared" si="5"/>
        <v>0</v>
      </c>
      <c r="F17" s="15">
        <f t="shared" si="5"/>
        <v>0</v>
      </c>
      <c r="G17" s="15">
        <f t="shared" si="5"/>
        <v>0</v>
      </c>
      <c r="H17" s="15">
        <f t="shared" si="5"/>
        <v>0</v>
      </c>
      <c r="I17" s="15">
        <f t="shared" si="5"/>
        <v>0</v>
      </c>
      <c r="J17" s="15">
        <f t="shared" si="5"/>
        <v>0</v>
      </c>
      <c r="K17" s="15">
        <f t="shared" si="5"/>
        <v>0</v>
      </c>
      <c r="L17" s="15">
        <f t="shared" si="5"/>
        <v>0</v>
      </c>
      <c r="M17" s="15">
        <f t="shared" si="5"/>
        <v>0</v>
      </c>
      <c r="N17" s="11"/>
      <c r="O17" s="11"/>
      <c r="P17" s="11"/>
      <c r="Q17" s="11"/>
      <c r="R17" s="11"/>
    </row>
    <row r="18">
      <c r="A18" s="11"/>
      <c r="B18" s="11"/>
      <c r="C18" s="11"/>
      <c r="D18" s="11"/>
      <c r="E18" s="11"/>
      <c r="F18" s="11"/>
      <c r="G18" s="11"/>
      <c r="H18" s="11"/>
      <c r="I18" s="11"/>
      <c r="J18" s="11"/>
      <c r="K18" s="11"/>
      <c r="L18" s="11"/>
      <c r="M18" s="11"/>
      <c r="N18" s="11"/>
      <c r="O18" s="11"/>
      <c r="P18" s="11"/>
      <c r="Q18" s="11"/>
      <c r="R18" s="11"/>
    </row>
    <row r="19">
      <c r="A19" s="11"/>
      <c r="B19" s="11"/>
      <c r="C19" s="11"/>
      <c r="D19" s="11"/>
      <c r="E19" s="11"/>
      <c r="F19" s="11"/>
      <c r="G19" s="11"/>
      <c r="H19" s="11"/>
      <c r="I19" s="11"/>
      <c r="J19" s="11"/>
      <c r="K19" s="11"/>
      <c r="L19" s="11"/>
      <c r="M19" s="11"/>
      <c r="N19" s="11"/>
      <c r="O19" s="11"/>
      <c r="P19" s="11"/>
      <c r="Q19" s="11"/>
      <c r="R19" s="11"/>
    </row>
    <row r="20">
      <c r="A20" s="11"/>
      <c r="B20" s="11"/>
      <c r="C20" s="11"/>
      <c r="D20" s="11"/>
      <c r="E20" s="11"/>
      <c r="F20" s="11"/>
      <c r="G20" s="11"/>
      <c r="H20" s="11"/>
      <c r="I20" s="11"/>
      <c r="J20" s="11"/>
      <c r="K20" s="11"/>
      <c r="L20" s="11"/>
      <c r="M20" s="11"/>
      <c r="N20" s="11"/>
      <c r="O20" s="11"/>
      <c r="P20" s="11"/>
      <c r="Q20" s="11"/>
      <c r="R20" s="11"/>
    </row>
    <row r="21">
      <c r="A21" s="11"/>
      <c r="B21" s="11"/>
      <c r="C21" s="11"/>
      <c r="D21" s="11"/>
      <c r="E21" s="11"/>
      <c r="F21" s="11"/>
      <c r="G21" s="11"/>
      <c r="H21" s="11"/>
      <c r="I21" s="11"/>
      <c r="J21" s="11"/>
      <c r="K21" s="11"/>
      <c r="L21" s="11"/>
      <c r="M21" s="11"/>
      <c r="N21" s="11"/>
      <c r="O21" s="11"/>
      <c r="P21" s="11"/>
      <c r="Q21" s="11"/>
      <c r="R21" s="11"/>
    </row>
    <row r="22">
      <c r="A22" s="11"/>
      <c r="B22" s="11"/>
      <c r="C22" s="11"/>
      <c r="D22" s="11"/>
      <c r="E22" s="11"/>
      <c r="F22" s="11"/>
      <c r="G22" s="11"/>
      <c r="H22" s="11"/>
      <c r="I22" s="11"/>
      <c r="J22" s="11"/>
      <c r="K22" s="11"/>
      <c r="L22" s="11"/>
      <c r="M22" s="11"/>
      <c r="N22" s="11"/>
      <c r="O22" s="11"/>
      <c r="P22" s="11"/>
      <c r="Q22" s="11"/>
      <c r="R22" s="11"/>
    </row>
    <row r="23">
      <c r="A23" s="11"/>
      <c r="B23" s="11"/>
      <c r="C23" s="11"/>
      <c r="D23" s="11"/>
      <c r="E23" s="11"/>
      <c r="F23" s="11"/>
      <c r="G23" s="11"/>
      <c r="H23" s="11"/>
      <c r="I23" s="11"/>
      <c r="J23" s="11"/>
      <c r="K23" s="11"/>
      <c r="L23" s="11"/>
      <c r="M23" s="11"/>
      <c r="N23" s="11"/>
      <c r="O23" s="11"/>
      <c r="P23" s="11"/>
      <c r="Q23" s="11"/>
      <c r="R23" s="11"/>
    </row>
    <row r="24">
      <c r="A24" s="11"/>
      <c r="B24" s="11"/>
      <c r="C24" s="11"/>
      <c r="D24" s="11"/>
      <c r="E24" s="11"/>
      <c r="F24" s="11"/>
      <c r="G24" s="11"/>
      <c r="H24" s="11"/>
      <c r="I24" s="11"/>
      <c r="J24" s="11"/>
      <c r="K24" s="11"/>
      <c r="L24" s="11"/>
      <c r="M24" s="11"/>
      <c r="N24" s="11"/>
      <c r="O24" s="11"/>
      <c r="P24" s="11"/>
      <c r="Q24" s="11"/>
      <c r="R24" s="11"/>
    </row>
    <row r="25">
      <c r="A25" s="11"/>
      <c r="B25" s="11"/>
      <c r="C25" s="11"/>
      <c r="D25" s="11"/>
      <c r="E25" s="11"/>
      <c r="F25" s="11"/>
      <c r="G25" s="11"/>
      <c r="H25" s="11"/>
      <c r="I25" s="11"/>
      <c r="J25" s="11"/>
      <c r="K25" s="11"/>
      <c r="L25" s="11"/>
      <c r="M25" s="11"/>
      <c r="N25" s="11"/>
      <c r="O25" s="11"/>
      <c r="P25" s="11"/>
      <c r="Q25" s="11"/>
      <c r="R25" s="11"/>
    </row>
    <row r="26">
      <c r="A26" s="11"/>
      <c r="B26" s="11"/>
      <c r="C26" s="11"/>
      <c r="D26" s="11"/>
      <c r="E26" s="11"/>
      <c r="F26" s="11"/>
      <c r="G26" s="11"/>
      <c r="H26" s="11"/>
      <c r="I26" s="11"/>
      <c r="J26" s="11"/>
      <c r="K26" s="11"/>
      <c r="L26" s="11"/>
      <c r="M26" s="11"/>
      <c r="N26" s="11"/>
      <c r="O26" s="11"/>
      <c r="P26" s="11"/>
      <c r="Q26" s="11"/>
      <c r="R26" s="11"/>
    </row>
    <row r="27">
      <c r="A27" s="11"/>
      <c r="B27" s="11"/>
      <c r="C27" s="11"/>
      <c r="D27" s="11"/>
      <c r="E27" s="11"/>
      <c r="F27" s="11"/>
      <c r="G27" s="11"/>
      <c r="H27" s="11"/>
      <c r="I27" s="11"/>
      <c r="J27" s="11"/>
      <c r="K27" s="11"/>
      <c r="L27" s="11"/>
      <c r="M27" s="11"/>
      <c r="N27" s="11"/>
      <c r="O27" s="11"/>
      <c r="P27" s="11"/>
      <c r="Q27" s="11"/>
      <c r="R27" s="11"/>
    </row>
    <row r="28">
      <c r="A28" s="11"/>
      <c r="B28" s="11"/>
      <c r="C28" s="11"/>
      <c r="D28" s="11"/>
      <c r="E28" s="11"/>
      <c r="F28" s="11"/>
      <c r="G28" s="11"/>
      <c r="H28" s="11"/>
      <c r="I28" s="11"/>
      <c r="J28" s="11"/>
      <c r="K28" s="11"/>
      <c r="L28" s="11"/>
      <c r="M28" s="11"/>
      <c r="N28" s="11"/>
      <c r="O28" s="11"/>
      <c r="P28" s="11"/>
      <c r="Q28" s="11"/>
      <c r="R28" s="11"/>
    </row>
    <row r="29">
      <c r="A29" s="11"/>
      <c r="B29" s="11"/>
      <c r="C29" s="11"/>
      <c r="D29" s="11"/>
      <c r="E29" s="11"/>
      <c r="F29" s="11"/>
      <c r="G29" s="11"/>
      <c r="H29" s="11"/>
      <c r="I29" s="11"/>
      <c r="J29" s="11"/>
      <c r="K29" s="11"/>
      <c r="L29" s="11"/>
      <c r="M29" s="11"/>
      <c r="N29" s="11"/>
      <c r="O29" s="11"/>
      <c r="P29" s="11"/>
      <c r="Q29" s="11"/>
      <c r="R29" s="11"/>
    </row>
    <row r="30">
      <c r="A30" s="11"/>
      <c r="B30" s="11"/>
      <c r="C30" s="11"/>
      <c r="D30" s="11"/>
      <c r="E30" s="11"/>
      <c r="F30" s="11"/>
      <c r="G30" s="11"/>
      <c r="H30" s="11"/>
      <c r="I30" s="11"/>
      <c r="J30" s="11"/>
      <c r="K30" s="11"/>
      <c r="L30" s="11"/>
      <c r="M30" s="11"/>
      <c r="N30" s="11"/>
      <c r="O30" s="11"/>
      <c r="P30" s="11"/>
      <c r="Q30" s="11"/>
      <c r="R30" s="11"/>
    </row>
    <row r="31">
      <c r="A31" s="11"/>
      <c r="B31" s="11"/>
      <c r="C31" s="11"/>
      <c r="D31" s="11"/>
      <c r="E31" s="11"/>
      <c r="F31" s="11"/>
      <c r="G31" s="11"/>
      <c r="H31" s="11"/>
      <c r="I31" s="11"/>
      <c r="J31" s="11"/>
      <c r="K31" s="11"/>
      <c r="L31" s="11"/>
      <c r="M31" s="11"/>
      <c r="N31" s="11"/>
      <c r="O31" s="11"/>
      <c r="P31" s="11"/>
      <c r="Q31" s="11"/>
      <c r="R31" s="11"/>
    </row>
    <row r="32">
      <c r="A32" s="11"/>
      <c r="B32" s="11"/>
      <c r="C32" s="11"/>
      <c r="D32" s="11"/>
      <c r="E32" s="11"/>
      <c r="F32" s="11"/>
      <c r="G32" s="11"/>
      <c r="H32" s="11"/>
      <c r="I32" s="11"/>
      <c r="J32" s="11"/>
      <c r="K32" s="11"/>
      <c r="L32" s="11"/>
      <c r="M32" s="11"/>
      <c r="N32" s="11"/>
      <c r="O32" s="11"/>
      <c r="P32" s="11"/>
      <c r="Q32" s="11"/>
      <c r="R32" s="11"/>
    </row>
    <row r="33">
      <c r="A33" s="11"/>
      <c r="B33" s="11"/>
      <c r="C33" s="11"/>
      <c r="D33" s="11"/>
      <c r="E33" s="11"/>
      <c r="F33" s="11"/>
      <c r="G33" s="11"/>
      <c r="H33" s="11"/>
      <c r="I33" s="11"/>
      <c r="J33" s="11"/>
      <c r="K33" s="11"/>
      <c r="L33" s="11"/>
      <c r="M33" s="11"/>
      <c r="N33" s="11"/>
      <c r="O33" s="11"/>
      <c r="P33" s="11"/>
      <c r="Q33" s="11"/>
      <c r="R33" s="11"/>
    </row>
    <row r="34">
      <c r="A34" s="11"/>
      <c r="B34" s="11"/>
      <c r="C34" s="11"/>
      <c r="D34" s="11"/>
      <c r="E34" s="11"/>
      <c r="F34" s="11"/>
      <c r="G34" s="11"/>
      <c r="H34" s="11"/>
      <c r="I34" s="11"/>
      <c r="J34" s="11"/>
      <c r="K34" s="11"/>
      <c r="L34" s="11"/>
      <c r="M34" s="11"/>
      <c r="N34" s="11"/>
      <c r="O34" s="11"/>
      <c r="P34" s="11"/>
      <c r="Q34" s="11"/>
      <c r="R34"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1.75"/>
    <col customWidth="1" min="3" max="3" width="12.5"/>
    <col customWidth="1" min="4" max="5" width="13.38"/>
    <col customWidth="1" min="6" max="6" width="12.13"/>
  </cols>
  <sheetData>
    <row r="1">
      <c r="A1" s="9" t="s">
        <v>35</v>
      </c>
      <c r="B1" s="11"/>
      <c r="C1" s="11"/>
      <c r="D1" s="11"/>
      <c r="E1" s="11"/>
      <c r="F1" s="11"/>
      <c r="G1" s="11"/>
    </row>
    <row r="2">
      <c r="A2" s="9" t="s">
        <v>36</v>
      </c>
      <c r="B2" s="9" t="s">
        <v>37</v>
      </c>
      <c r="C2" s="9" t="s">
        <v>38</v>
      </c>
      <c r="D2" s="9" t="s">
        <v>39</v>
      </c>
      <c r="E2" s="9" t="s">
        <v>40</v>
      </c>
      <c r="F2" s="9" t="s">
        <v>41</v>
      </c>
      <c r="G2" s="11"/>
    </row>
    <row r="3">
      <c r="A3" s="11" t="s">
        <v>42</v>
      </c>
      <c r="B3" s="15">
        <v>40000.0</v>
      </c>
      <c r="C3" s="15">
        <v>250000.0</v>
      </c>
      <c r="D3" s="15">
        <v>350000.0</v>
      </c>
      <c r="E3" s="15">
        <v>700000.0</v>
      </c>
      <c r="F3" s="15">
        <v>1000000.0</v>
      </c>
      <c r="G3" s="11"/>
    </row>
    <row r="4">
      <c r="A4" s="11" t="s">
        <v>43</v>
      </c>
      <c r="B4" s="16">
        <v>0.02</v>
      </c>
      <c r="C4" s="16">
        <v>0.04</v>
      </c>
      <c r="D4" s="16">
        <v>0.05</v>
      </c>
      <c r="E4" s="16">
        <v>0.02</v>
      </c>
      <c r="F4" s="16">
        <v>0.025</v>
      </c>
      <c r="G4" s="11"/>
    </row>
    <row r="5">
      <c r="A5" s="11"/>
      <c r="B5" s="11"/>
      <c r="C5" s="11"/>
      <c r="D5" s="11"/>
      <c r="E5" s="11"/>
      <c r="F5" s="11"/>
      <c r="G5" s="11"/>
    </row>
    <row r="6">
      <c r="A6" s="9" t="s">
        <v>44</v>
      </c>
      <c r="B6" s="11"/>
      <c r="C6" s="11"/>
      <c r="D6" s="11"/>
      <c r="E6" s="11"/>
      <c r="F6" s="11"/>
      <c r="G6" s="11"/>
    </row>
    <row r="7">
      <c r="A7" s="11" t="s">
        <v>42</v>
      </c>
      <c r="B7" s="15">
        <v>50000.0</v>
      </c>
      <c r="C7" s="15">
        <v>300000.0</v>
      </c>
      <c r="D7" s="15">
        <v>400000.0</v>
      </c>
      <c r="E7" s="15">
        <v>800000.0</v>
      </c>
      <c r="F7" s="15">
        <v>1200000.0</v>
      </c>
      <c r="G7" s="11"/>
    </row>
    <row r="8">
      <c r="A8" s="11" t="s">
        <v>43</v>
      </c>
      <c r="B8" s="16">
        <v>0.025</v>
      </c>
      <c r="C8" s="16">
        <v>0.0125</v>
      </c>
      <c r="D8" s="16">
        <v>0.0275</v>
      </c>
      <c r="E8" s="16">
        <v>0.035</v>
      </c>
      <c r="F8" s="16">
        <v>0.02</v>
      </c>
      <c r="G8" s="11"/>
    </row>
    <row r="9">
      <c r="A9" s="11"/>
      <c r="B9" s="11"/>
      <c r="C9" s="11"/>
      <c r="D9" s="11"/>
      <c r="E9" s="11"/>
      <c r="F9" s="11"/>
      <c r="G9" s="11"/>
    </row>
    <row r="10">
      <c r="A10" s="9" t="s">
        <v>45</v>
      </c>
      <c r="B10" s="11"/>
      <c r="C10" s="11"/>
      <c r="D10" s="11"/>
      <c r="E10" s="11"/>
      <c r="F10" s="11"/>
      <c r="G10" s="11"/>
    </row>
    <row r="11">
      <c r="A11" s="11" t="s">
        <v>42</v>
      </c>
      <c r="B11" s="15">
        <v>60000.0</v>
      </c>
      <c r="C11" s="15">
        <v>350000.0</v>
      </c>
      <c r="D11" s="15">
        <v>425000.0</v>
      </c>
      <c r="E11" s="15">
        <v>850000.0</v>
      </c>
      <c r="F11" s="15">
        <v>1300000.0</v>
      </c>
      <c r="G11" s="11"/>
    </row>
    <row r="12">
      <c r="A12" s="11" t="s">
        <v>43</v>
      </c>
      <c r="B12" s="16">
        <v>0.02</v>
      </c>
      <c r="C12" s="16">
        <v>0.035</v>
      </c>
      <c r="D12" s="16">
        <v>0.04</v>
      </c>
      <c r="E12" s="16">
        <v>0.015</v>
      </c>
      <c r="F12" s="16">
        <v>0.02</v>
      </c>
      <c r="G12" s="11"/>
    </row>
    <row r="13">
      <c r="A13" s="11"/>
      <c r="B13" s="11"/>
      <c r="C13" s="11"/>
      <c r="D13" s="11"/>
      <c r="E13" s="11"/>
      <c r="F13" s="11"/>
      <c r="G13" s="11"/>
    </row>
    <row r="14">
      <c r="A14" s="9" t="s">
        <v>46</v>
      </c>
      <c r="B14" s="11"/>
      <c r="C14" s="11"/>
      <c r="D14" s="11"/>
      <c r="E14" s="11"/>
      <c r="F14" s="11"/>
      <c r="G14" s="11"/>
    </row>
    <row r="15">
      <c r="A15" s="11" t="s">
        <v>42</v>
      </c>
      <c r="B15" s="15">
        <v>70000.0</v>
      </c>
      <c r="C15" s="15">
        <v>375000.0</v>
      </c>
      <c r="D15" s="15">
        <v>450000.0</v>
      </c>
      <c r="E15" s="15">
        <v>900000.0</v>
      </c>
      <c r="F15" s="15">
        <v>1500000.0</v>
      </c>
      <c r="G15" s="11"/>
    </row>
    <row r="16">
      <c r="A16" s="11" t="s">
        <v>43</v>
      </c>
      <c r="B16" s="16">
        <v>0.015</v>
      </c>
      <c r="C16" s="16">
        <v>0.015</v>
      </c>
      <c r="D16" s="16">
        <v>0.02</v>
      </c>
      <c r="E16" s="16">
        <v>0.03</v>
      </c>
      <c r="F16" s="16">
        <v>0.01</v>
      </c>
      <c r="G16" s="11"/>
    </row>
    <row r="17">
      <c r="A17" s="11"/>
      <c r="B17" s="11"/>
      <c r="C17" s="11"/>
      <c r="D17" s="11"/>
      <c r="E17" s="11"/>
      <c r="F17" s="11"/>
      <c r="G17" s="11"/>
    </row>
    <row r="18">
      <c r="A18" s="11"/>
      <c r="B18" s="9" t="s">
        <v>47</v>
      </c>
      <c r="C18" s="9" t="s">
        <v>48</v>
      </c>
      <c r="D18" s="9" t="s">
        <v>49</v>
      </c>
      <c r="E18" s="9" t="s">
        <v>50</v>
      </c>
      <c r="F18" s="11"/>
      <c r="G18" s="11"/>
    </row>
    <row r="19">
      <c r="A19" s="9" t="s">
        <v>51</v>
      </c>
      <c r="B19" s="14">
        <v>50.0</v>
      </c>
      <c r="C19" s="14">
        <v>100.0</v>
      </c>
      <c r="D19" s="14">
        <v>150.0</v>
      </c>
      <c r="E19" s="14">
        <v>200.0</v>
      </c>
      <c r="F19" s="11"/>
      <c r="G19" s="11"/>
    </row>
    <row r="20">
      <c r="A20" s="11"/>
      <c r="B20" s="11"/>
      <c r="C20" s="11"/>
      <c r="D20" s="11"/>
      <c r="E20" s="11"/>
      <c r="F20" s="11"/>
      <c r="G20" s="11"/>
    </row>
    <row r="21">
      <c r="A21" s="9" t="s">
        <v>52</v>
      </c>
      <c r="B21" s="9" t="s">
        <v>47</v>
      </c>
      <c r="C21" s="9" t="s">
        <v>48</v>
      </c>
      <c r="D21" s="9" t="s">
        <v>49</v>
      </c>
      <c r="E21" s="9" t="s">
        <v>50</v>
      </c>
      <c r="F21" s="11"/>
      <c r="G21" s="11"/>
    </row>
    <row r="22">
      <c r="A22" s="11" t="s">
        <v>37</v>
      </c>
      <c r="B22" s="14">
        <v>0.2</v>
      </c>
      <c r="C22" s="14">
        <v>0.1</v>
      </c>
      <c r="D22" s="14">
        <v>0.3</v>
      </c>
      <c r="E22" s="14">
        <v>0.3</v>
      </c>
      <c r="F22" s="11"/>
      <c r="G22" s="11"/>
    </row>
    <row r="23">
      <c r="A23" s="11" t="s">
        <v>38</v>
      </c>
      <c r="B23" s="14">
        <v>0.2</v>
      </c>
      <c r="C23" s="14">
        <v>0.2</v>
      </c>
      <c r="D23" s="14">
        <v>0.2</v>
      </c>
      <c r="E23" s="14">
        <v>0.15</v>
      </c>
      <c r="F23" s="11"/>
      <c r="G23" s="11"/>
    </row>
    <row r="24">
      <c r="A24" s="11" t="s">
        <v>39</v>
      </c>
      <c r="B24" s="14">
        <v>0.2</v>
      </c>
      <c r="C24" s="14">
        <v>0.3</v>
      </c>
      <c r="D24" s="14">
        <v>0.2</v>
      </c>
      <c r="E24" s="14">
        <v>0.2</v>
      </c>
      <c r="F24" s="11"/>
      <c r="G24" s="11"/>
    </row>
    <row r="25">
      <c r="A25" s="11" t="s">
        <v>40</v>
      </c>
      <c r="B25" s="14">
        <v>0.2</v>
      </c>
      <c r="C25" s="14">
        <v>0.2</v>
      </c>
      <c r="D25" s="14">
        <v>0.2</v>
      </c>
      <c r="E25" s="14">
        <v>0.2</v>
      </c>
      <c r="F25" s="11"/>
      <c r="G25" s="11"/>
    </row>
    <row r="26">
      <c r="A26" s="11" t="s">
        <v>41</v>
      </c>
      <c r="B26" s="14">
        <v>0.2</v>
      </c>
      <c r="C26" s="14">
        <v>0.2</v>
      </c>
      <c r="D26" s="14">
        <v>0.1</v>
      </c>
      <c r="E26" s="14">
        <v>0.15</v>
      </c>
      <c r="F26" s="11"/>
      <c r="G26" s="11"/>
    </row>
    <row r="27">
      <c r="A27" s="11"/>
      <c r="B27" s="11"/>
      <c r="C27" s="11"/>
      <c r="D27" s="11"/>
      <c r="E27" s="11"/>
      <c r="F27" s="11"/>
      <c r="G27" s="11"/>
    </row>
    <row r="28">
      <c r="A28" s="9" t="s">
        <v>53</v>
      </c>
      <c r="B28" s="9" t="s">
        <v>47</v>
      </c>
      <c r="C28" s="9" t="s">
        <v>48</v>
      </c>
      <c r="D28" s="9" t="s">
        <v>49</v>
      </c>
      <c r="E28" s="9" t="s">
        <v>50</v>
      </c>
      <c r="F28" s="11"/>
      <c r="G28" s="11"/>
    </row>
    <row r="29">
      <c r="A29" s="11" t="s">
        <v>54</v>
      </c>
      <c r="B29" s="14">
        <v>1.0</v>
      </c>
      <c r="C29" s="14">
        <v>2.0</v>
      </c>
      <c r="D29" s="14">
        <v>4.0</v>
      </c>
      <c r="E29" s="14">
        <v>5.0</v>
      </c>
      <c r="F29" s="11"/>
      <c r="G29" s="11"/>
    </row>
    <row r="30">
      <c r="A30" s="11" t="s">
        <v>55</v>
      </c>
      <c r="B30" s="14">
        <v>1.0</v>
      </c>
      <c r="C30" s="14">
        <v>2.0</v>
      </c>
      <c r="D30" s="14">
        <v>3.0</v>
      </c>
      <c r="E30" s="14">
        <v>4.0</v>
      </c>
      <c r="F30" s="11"/>
      <c r="G30" s="11"/>
    </row>
    <row r="31">
      <c r="A31" s="11" t="s">
        <v>56</v>
      </c>
      <c r="B31" s="14">
        <v>1.0</v>
      </c>
      <c r="C31" s="14">
        <v>2.0</v>
      </c>
      <c r="D31" s="14">
        <v>3.0</v>
      </c>
      <c r="E31" s="14">
        <v>5.0</v>
      </c>
      <c r="F31" s="11"/>
      <c r="G31" s="11"/>
    </row>
    <row r="32">
      <c r="A32" s="11" t="s">
        <v>57</v>
      </c>
      <c r="B32" s="14">
        <v>1.0</v>
      </c>
      <c r="C32" s="14">
        <v>2.0</v>
      </c>
      <c r="D32" s="14">
        <v>2.0</v>
      </c>
      <c r="E32" s="14">
        <v>4.0</v>
      </c>
      <c r="F32" s="11"/>
      <c r="G32" s="11"/>
    </row>
    <row r="33">
      <c r="A33" s="11"/>
      <c r="B33" s="11"/>
      <c r="C33" s="11"/>
      <c r="D33" s="11"/>
      <c r="E33" s="11"/>
      <c r="F33" s="11"/>
      <c r="G33" s="11"/>
    </row>
    <row r="34">
      <c r="A34" s="9" t="s">
        <v>58</v>
      </c>
      <c r="B34" s="11"/>
      <c r="C34" s="11"/>
      <c r="D34" s="11"/>
      <c r="E34" s="11"/>
      <c r="F34" s="11"/>
      <c r="G34" s="11"/>
    </row>
    <row r="35">
      <c r="A35" s="11" t="s">
        <v>54</v>
      </c>
      <c r="B35" s="15">
        <v>25000.0</v>
      </c>
      <c r="C35" s="11"/>
      <c r="D35" s="11"/>
      <c r="E35" s="11"/>
      <c r="F35" s="11"/>
      <c r="G35" s="11"/>
    </row>
    <row r="36">
      <c r="A36" s="11" t="s">
        <v>55</v>
      </c>
      <c r="B36" s="15">
        <v>35000.0</v>
      </c>
      <c r="C36" s="11"/>
      <c r="D36" s="11"/>
      <c r="E36" s="11"/>
      <c r="F36" s="11"/>
      <c r="G36" s="11"/>
    </row>
    <row r="37">
      <c r="A37" s="11" t="s">
        <v>56</v>
      </c>
      <c r="B37" s="15">
        <v>20000.0</v>
      </c>
      <c r="C37" s="11"/>
      <c r="D37" s="11"/>
      <c r="E37" s="11"/>
      <c r="F37" s="11"/>
      <c r="G37" s="11"/>
    </row>
    <row r="38">
      <c r="A38" s="11" t="s">
        <v>57</v>
      </c>
      <c r="B38" s="15">
        <v>30000.0</v>
      </c>
      <c r="C38" s="11"/>
      <c r="D38" s="11"/>
      <c r="E38" s="11"/>
      <c r="F38" s="11"/>
      <c r="G38" s="11"/>
    </row>
    <row r="39">
      <c r="A39" s="11"/>
      <c r="B39" s="11"/>
      <c r="C39" s="11"/>
      <c r="D39" s="11" t="s">
        <v>59</v>
      </c>
      <c r="E39" s="11" t="s">
        <v>60</v>
      </c>
      <c r="F39" s="11"/>
      <c r="G39" s="11"/>
    </row>
    <row r="40">
      <c r="A40" s="9" t="s">
        <v>61</v>
      </c>
      <c r="B40" s="9" t="s">
        <v>47</v>
      </c>
      <c r="C40" s="9" t="s">
        <v>48</v>
      </c>
      <c r="D40" s="9" t="s">
        <v>49</v>
      </c>
      <c r="E40" s="9" t="s">
        <v>50</v>
      </c>
      <c r="F40" s="11"/>
      <c r="G40" s="11"/>
    </row>
    <row r="41">
      <c r="A41" s="11" t="s">
        <v>62</v>
      </c>
      <c r="B41" s="14">
        <v>0.0</v>
      </c>
      <c r="C41" s="14">
        <v>0.0</v>
      </c>
      <c r="D41" s="14">
        <v>0.0</v>
      </c>
      <c r="E41" s="14">
        <v>0.0</v>
      </c>
      <c r="F41" s="11"/>
      <c r="G41" s="11"/>
    </row>
    <row r="42">
      <c r="A42" s="11" t="s">
        <v>63</v>
      </c>
      <c r="B42" s="14">
        <v>1.0</v>
      </c>
      <c r="C42" s="14">
        <v>1.0</v>
      </c>
      <c r="D42" s="14">
        <v>1.0</v>
      </c>
      <c r="E42" s="14">
        <v>1.0</v>
      </c>
      <c r="F42" s="11"/>
      <c r="G42" s="11"/>
    </row>
    <row r="43">
      <c r="A43" s="11"/>
      <c r="B43" s="11" t="s">
        <v>64</v>
      </c>
      <c r="C43" s="11" t="s">
        <v>64</v>
      </c>
      <c r="D43" s="11" t="s">
        <v>65</v>
      </c>
      <c r="E43" s="11" t="s">
        <v>66</v>
      </c>
      <c r="F43" s="11"/>
      <c r="G43" s="11"/>
    </row>
    <row r="44">
      <c r="A44" s="11"/>
      <c r="B44" s="11"/>
      <c r="C44" s="11"/>
      <c r="D44" s="11"/>
      <c r="E44" s="11"/>
      <c r="F44" s="11"/>
      <c r="G44" s="11"/>
    </row>
    <row r="45">
      <c r="A45" s="9" t="s">
        <v>67</v>
      </c>
      <c r="B45" s="9" t="s">
        <v>47</v>
      </c>
      <c r="C45" s="9" t="s">
        <v>48</v>
      </c>
      <c r="D45" s="9" t="s">
        <v>49</v>
      </c>
      <c r="E45" s="9" t="s">
        <v>50</v>
      </c>
      <c r="F45" s="11"/>
      <c r="G45" s="11"/>
    </row>
    <row r="46">
      <c r="A46" s="11" t="s">
        <v>68</v>
      </c>
      <c r="B46" s="15">
        <v>50000.0</v>
      </c>
      <c r="C46" s="15">
        <v>125000.0</v>
      </c>
      <c r="D46" s="15">
        <v>175000.0</v>
      </c>
      <c r="E46" s="15">
        <v>250000.0</v>
      </c>
      <c r="F46" s="11"/>
      <c r="G46" s="11"/>
    </row>
    <row r="47">
      <c r="A47" s="11" t="s">
        <v>69</v>
      </c>
      <c r="B47" s="15">
        <v>7000.0</v>
      </c>
      <c r="C47" s="15">
        <v>20000.0</v>
      </c>
      <c r="D47" s="15">
        <v>30000.0</v>
      </c>
      <c r="E47" s="15">
        <v>75000.0</v>
      </c>
      <c r="F47" s="11"/>
      <c r="G47" s="11"/>
    </row>
    <row r="48">
      <c r="A48" s="11"/>
      <c r="B48" s="11"/>
      <c r="C48" s="11"/>
      <c r="D48" s="11"/>
      <c r="E48" s="11"/>
      <c r="F48" s="11"/>
      <c r="G48" s="11"/>
    </row>
    <row r="49">
      <c r="A49" s="9" t="s">
        <v>70</v>
      </c>
      <c r="B49" s="9" t="s">
        <v>37</v>
      </c>
      <c r="C49" s="9" t="s">
        <v>38</v>
      </c>
      <c r="D49" s="9" t="s">
        <v>39</v>
      </c>
      <c r="E49" s="9" t="s">
        <v>40</v>
      </c>
      <c r="F49" s="9" t="s">
        <v>41</v>
      </c>
      <c r="G49" s="11"/>
    </row>
    <row r="50">
      <c r="A50" s="11" t="s">
        <v>71</v>
      </c>
      <c r="B50" s="17">
        <v>0.21</v>
      </c>
      <c r="C50" s="17">
        <v>0.1</v>
      </c>
      <c r="D50" s="17">
        <v>0.3</v>
      </c>
      <c r="E50" s="17">
        <v>0.15</v>
      </c>
      <c r="F50" s="17">
        <v>0.3</v>
      </c>
      <c r="G50" s="17"/>
    </row>
    <row r="51">
      <c r="A51" s="11" t="s">
        <v>72</v>
      </c>
      <c r="B51" s="17">
        <v>0.14</v>
      </c>
      <c r="C51" s="17">
        <v>0.15</v>
      </c>
      <c r="D51" s="17">
        <v>0.1</v>
      </c>
      <c r="E51" s="17">
        <v>0.15</v>
      </c>
      <c r="F51" s="17">
        <v>0.3</v>
      </c>
      <c r="G51" s="17"/>
    </row>
    <row r="52">
      <c r="A52" s="11" t="s">
        <v>73</v>
      </c>
      <c r="B52" s="17">
        <v>0.17</v>
      </c>
      <c r="C52" s="17">
        <v>0.1</v>
      </c>
      <c r="D52" s="17">
        <v>0.2</v>
      </c>
      <c r="E52" s="17">
        <v>0.3</v>
      </c>
      <c r="F52" s="17">
        <v>0.1</v>
      </c>
      <c r="G52" s="17"/>
    </row>
    <row r="53">
      <c r="A53" s="11" t="s">
        <v>74</v>
      </c>
      <c r="B53" s="17">
        <v>0.22</v>
      </c>
      <c r="C53" s="17">
        <v>0.15</v>
      </c>
      <c r="D53" s="17">
        <v>0.1</v>
      </c>
      <c r="E53" s="17">
        <v>0.1</v>
      </c>
      <c r="F53" s="17">
        <v>0.1</v>
      </c>
      <c r="G53" s="17"/>
    </row>
    <row r="54">
      <c r="A54" s="11" t="s">
        <v>75</v>
      </c>
      <c r="B54" s="17">
        <v>0.15</v>
      </c>
      <c r="C54" s="17">
        <v>0.2</v>
      </c>
      <c r="D54" s="17">
        <v>0.15</v>
      </c>
      <c r="E54" s="17">
        <v>0.2</v>
      </c>
      <c r="F54" s="17">
        <v>0.1</v>
      </c>
      <c r="G54" s="17"/>
    </row>
    <row r="55">
      <c r="A55" s="11" t="s">
        <v>76</v>
      </c>
      <c r="B55" s="17">
        <v>0.11</v>
      </c>
      <c r="C55" s="17">
        <v>0.3</v>
      </c>
      <c r="D55" s="17">
        <v>0.15</v>
      </c>
      <c r="E55" s="17">
        <v>0.1</v>
      </c>
      <c r="F55" s="17">
        <v>0.1</v>
      </c>
      <c r="G55" s="17"/>
    </row>
    <row r="56">
      <c r="A56" s="11"/>
      <c r="B56" s="11"/>
      <c r="C56" s="11"/>
      <c r="D56" s="11"/>
      <c r="E56" s="11"/>
      <c r="F56" s="11"/>
      <c r="G56" s="11"/>
    </row>
    <row r="57">
      <c r="A57" s="9" t="s">
        <v>77</v>
      </c>
      <c r="B57" s="9" t="s">
        <v>37</v>
      </c>
      <c r="C57" s="9" t="s">
        <v>38</v>
      </c>
      <c r="D57" s="9" t="s">
        <v>39</v>
      </c>
      <c r="E57" s="9" t="s">
        <v>40</v>
      </c>
      <c r="F57" s="9" t="s">
        <v>41</v>
      </c>
      <c r="G57" s="11"/>
    </row>
    <row r="58">
      <c r="A58" s="11" t="s">
        <v>71</v>
      </c>
      <c r="B58" s="17">
        <v>0.22</v>
      </c>
      <c r="C58" s="17">
        <v>0.2</v>
      </c>
      <c r="D58" s="17">
        <v>0.26</v>
      </c>
      <c r="E58" s="17">
        <v>0.3</v>
      </c>
      <c r="F58" s="17">
        <v>0.24</v>
      </c>
      <c r="G58" s="17"/>
    </row>
    <row r="59">
      <c r="A59" s="11" t="s">
        <v>72</v>
      </c>
      <c r="B59" s="17">
        <v>0.2</v>
      </c>
      <c r="C59" s="17">
        <v>0.21</v>
      </c>
      <c r="D59" s="17">
        <v>0.28</v>
      </c>
      <c r="E59" s="17">
        <v>0.28</v>
      </c>
      <c r="F59" s="17">
        <v>0.22</v>
      </c>
      <c r="G59" s="17"/>
    </row>
    <row r="60">
      <c r="A60" s="11" t="s">
        <v>73</v>
      </c>
      <c r="B60" s="17">
        <v>0.24</v>
      </c>
      <c r="C60" s="17">
        <v>0.22</v>
      </c>
      <c r="D60" s="17">
        <v>0.25</v>
      </c>
      <c r="E60" s="17">
        <v>0.25</v>
      </c>
      <c r="F60" s="17">
        <v>0.23</v>
      </c>
      <c r="G60" s="17"/>
    </row>
    <row r="61">
      <c r="A61" s="11" t="s">
        <v>74</v>
      </c>
      <c r="B61" s="17">
        <v>0.26</v>
      </c>
      <c r="C61" s="17">
        <v>0.26</v>
      </c>
      <c r="D61" s="17">
        <v>0.3</v>
      </c>
      <c r="E61" s="17">
        <v>0.22</v>
      </c>
      <c r="F61" s="17">
        <v>0.25</v>
      </c>
      <c r="G61" s="17"/>
    </row>
    <row r="62">
      <c r="A62" s="11" t="s">
        <v>75</v>
      </c>
      <c r="B62" s="17">
        <v>0.21</v>
      </c>
      <c r="C62" s="17">
        <v>0.3</v>
      </c>
      <c r="D62" s="17">
        <v>0.2</v>
      </c>
      <c r="E62" s="17">
        <v>0.22</v>
      </c>
      <c r="F62" s="17">
        <v>0.21</v>
      </c>
      <c r="G62" s="17"/>
    </row>
    <row r="63">
      <c r="A63" s="11" t="s">
        <v>76</v>
      </c>
      <c r="B63" s="17">
        <v>0.25</v>
      </c>
      <c r="C63" s="17">
        <v>0.3</v>
      </c>
      <c r="D63" s="17">
        <v>0.2</v>
      </c>
      <c r="E63" s="17">
        <v>0.23</v>
      </c>
      <c r="F63" s="17">
        <v>0.23</v>
      </c>
      <c r="G63" s="17"/>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13" width="11.0"/>
  </cols>
  <sheetData>
    <row r="1">
      <c r="A1" s="18"/>
      <c r="B1" s="19" t="s">
        <v>78</v>
      </c>
      <c r="C1" s="19" t="s">
        <v>79</v>
      </c>
      <c r="D1" s="19" t="s">
        <v>80</v>
      </c>
      <c r="E1" s="19" t="s">
        <v>81</v>
      </c>
      <c r="F1" s="19" t="s">
        <v>82</v>
      </c>
      <c r="G1" s="19" t="s">
        <v>83</v>
      </c>
      <c r="H1" s="19" t="s">
        <v>84</v>
      </c>
      <c r="I1" s="19" t="s">
        <v>85</v>
      </c>
      <c r="J1" s="19" t="s">
        <v>86</v>
      </c>
      <c r="K1" s="19" t="s">
        <v>87</v>
      </c>
      <c r="L1" s="19" t="s">
        <v>88</v>
      </c>
      <c r="M1" s="19" t="s">
        <v>89</v>
      </c>
    </row>
    <row r="2">
      <c r="A2" s="9" t="s">
        <v>90</v>
      </c>
      <c r="B2" s="11"/>
      <c r="C2" s="11"/>
      <c r="D2" s="11"/>
      <c r="E2" s="11"/>
      <c r="F2" s="11"/>
      <c r="G2" s="11"/>
      <c r="H2" s="11"/>
      <c r="I2" s="11"/>
      <c r="J2" s="11"/>
      <c r="K2" s="11"/>
      <c r="L2" s="11"/>
      <c r="M2" s="11"/>
    </row>
    <row r="3">
      <c r="A3" s="11" t="s">
        <v>47</v>
      </c>
      <c r="B3" s="14">
        <f>B4</f>
        <v>1</v>
      </c>
      <c r="C3" s="14">
        <f>B3+Assumption!$B42</f>
        <v>2</v>
      </c>
      <c r="D3" s="14">
        <f>C3+Assumption!$B42</f>
        <v>3</v>
      </c>
      <c r="E3" s="14">
        <f>D3+Assumption!$B42</f>
        <v>4</v>
      </c>
      <c r="F3" s="14">
        <f>E3+Assumption!$B42</f>
        <v>5</v>
      </c>
      <c r="G3" s="14">
        <f>F3+Assumption!$B42</f>
        <v>6</v>
      </c>
      <c r="H3" s="14">
        <f>G3+Assumption!$B42</f>
        <v>7</v>
      </c>
      <c r="I3" s="14">
        <f>H3+Assumption!$B42</f>
        <v>8</v>
      </c>
      <c r="J3" s="14">
        <f>I3+Assumption!$B42</f>
        <v>9</v>
      </c>
      <c r="K3" s="14">
        <f>J3+Assumption!$B42</f>
        <v>10</v>
      </c>
      <c r="L3" s="14">
        <f>K3+Assumption!$B42</f>
        <v>11</v>
      </c>
      <c r="M3" s="14">
        <f>L3+Assumption!$B42</f>
        <v>12</v>
      </c>
    </row>
    <row r="4">
      <c r="A4" s="11" t="s">
        <v>48</v>
      </c>
      <c r="B4" s="14">
        <f>Assumption!C41+Assumption!C42</f>
        <v>1</v>
      </c>
      <c r="C4" s="14">
        <f>B4+Assumption!$C42</f>
        <v>2</v>
      </c>
      <c r="D4" s="14">
        <f>C4+Assumption!$C42</f>
        <v>3</v>
      </c>
      <c r="E4" s="14">
        <f>D4+Assumption!$C42</f>
        <v>4</v>
      </c>
      <c r="F4" s="14">
        <f>E4+Assumption!$C42</f>
        <v>5</v>
      </c>
      <c r="G4" s="14">
        <f>F4+Assumption!$C42</f>
        <v>6</v>
      </c>
      <c r="H4" s="14">
        <f>G4+Assumption!$C42</f>
        <v>7</v>
      </c>
      <c r="I4" s="14">
        <f>H4+Assumption!$C42</f>
        <v>8</v>
      </c>
      <c r="J4" s="14">
        <f>I4+Assumption!$C42</f>
        <v>9</v>
      </c>
      <c r="K4" s="14">
        <f>J4+Assumption!$C42</f>
        <v>10</v>
      </c>
      <c r="L4" s="14">
        <f>K4+Assumption!$C42</f>
        <v>11</v>
      </c>
      <c r="M4" s="14">
        <f>L4+Assumption!$C42</f>
        <v>12</v>
      </c>
    </row>
    <row r="5">
      <c r="A5" s="11" t="s">
        <v>49</v>
      </c>
      <c r="B5" s="14">
        <v>0.0</v>
      </c>
      <c r="C5" s="14">
        <f>Assumption!D42</f>
        <v>1</v>
      </c>
      <c r="D5" s="14">
        <f>C5</f>
        <v>1</v>
      </c>
      <c r="E5" s="14">
        <f>D5+Assumption!$D42</f>
        <v>2</v>
      </c>
      <c r="F5" s="14">
        <f>E5</f>
        <v>2</v>
      </c>
      <c r="G5" s="14">
        <f>F5+Assumption!$D42</f>
        <v>3</v>
      </c>
      <c r="H5" s="14">
        <f t="shared" ref="H5:H6" si="2">G5</f>
        <v>3</v>
      </c>
      <c r="I5" s="14">
        <f>H5+Assumption!$D42</f>
        <v>4</v>
      </c>
      <c r="J5" s="14">
        <f>I5</f>
        <v>4</v>
      </c>
      <c r="K5" s="14">
        <f>J5+Assumption!$D42</f>
        <v>5</v>
      </c>
      <c r="L5" s="14">
        <f>K5</f>
        <v>5</v>
      </c>
      <c r="M5" s="14">
        <f>L5+Assumption!$D42</f>
        <v>6</v>
      </c>
    </row>
    <row r="6">
      <c r="A6" s="11" t="s">
        <v>50</v>
      </c>
      <c r="B6" s="14">
        <v>0.0</v>
      </c>
      <c r="C6" s="14">
        <v>0.0</v>
      </c>
      <c r="D6" s="14">
        <f>Assumption!E42</f>
        <v>1</v>
      </c>
      <c r="E6" s="14">
        <f t="shared" ref="E6:F6" si="1">D6</f>
        <v>1</v>
      </c>
      <c r="F6" s="14">
        <f t="shared" si="1"/>
        <v>1</v>
      </c>
      <c r="G6" s="14">
        <f>F6+Assumption!$E42</f>
        <v>2</v>
      </c>
      <c r="H6" s="14">
        <f t="shared" si="2"/>
        <v>2</v>
      </c>
      <c r="I6" s="14">
        <f>H6</f>
        <v>2</v>
      </c>
      <c r="J6" s="14">
        <f>I6+Assumption!$E42</f>
        <v>3</v>
      </c>
      <c r="K6" s="14">
        <f t="shared" ref="K6:L6" si="3">J6</f>
        <v>3</v>
      </c>
      <c r="L6" s="14">
        <f t="shared" si="3"/>
        <v>3</v>
      </c>
      <c r="M6" s="14">
        <f>L6+Assumption!$E42</f>
        <v>4</v>
      </c>
    </row>
    <row r="7">
      <c r="A7" s="11"/>
      <c r="B7" s="11"/>
      <c r="C7" s="11"/>
      <c r="D7" s="11"/>
      <c r="E7" s="11"/>
      <c r="F7" s="11"/>
      <c r="G7" s="11"/>
      <c r="H7" s="11"/>
      <c r="I7" s="11"/>
      <c r="J7" s="11"/>
      <c r="K7" s="11"/>
      <c r="L7" s="11"/>
      <c r="M7" s="11"/>
    </row>
    <row r="8">
      <c r="A8" s="9" t="s">
        <v>42</v>
      </c>
      <c r="B8" s="11"/>
      <c r="C8" s="11"/>
      <c r="D8" s="11"/>
      <c r="E8" s="11"/>
      <c r="F8" s="11"/>
      <c r="G8" s="11"/>
      <c r="H8" s="11"/>
      <c r="I8" s="11"/>
      <c r="J8" s="11"/>
      <c r="K8" s="11"/>
      <c r="L8" s="11"/>
      <c r="M8" s="11"/>
    </row>
    <row r="9">
      <c r="A9" s="9" t="s">
        <v>36</v>
      </c>
      <c r="B9" s="11"/>
      <c r="C9" s="20"/>
      <c r="D9" s="11"/>
      <c r="E9" s="11"/>
      <c r="F9" s="11"/>
      <c r="G9" s="11"/>
      <c r="H9" s="11"/>
      <c r="I9" s="11"/>
      <c r="J9" s="11"/>
      <c r="K9" s="11"/>
      <c r="L9" s="11"/>
      <c r="M9" s="11"/>
    </row>
    <row r="10">
      <c r="A10" s="11" t="s">
        <v>37</v>
      </c>
      <c r="B10" s="15">
        <f>Assumption!B3</f>
        <v>40000</v>
      </c>
      <c r="C10" s="15">
        <f>B10*(1+Assumption!$B$4)</f>
        <v>40800</v>
      </c>
      <c r="D10" s="15">
        <f>C10*(1+Assumption!$B$4)</f>
        <v>41616</v>
      </c>
      <c r="E10" s="15">
        <f>D10*(1+Assumption!$B$4)</f>
        <v>42448.32</v>
      </c>
      <c r="F10" s="15">
        <f>E10*(1+Assumption!$B$4)</f>
        <v>43297.2864</v>
      </c>
      <c r="G10" s="15">
        <f>F10*(1+Assumption!$B$4)</f>
        <v>44163.23213</v>
      </c>
      <c r="H10" s="15">
        <f>G10*(1+Assumption!$B$4)</f>
        <v>45046.49677</v>
      </c>
      <c r="I10" s="15">
        <f>H10*(1+Assumption!$B$4)</f>
        <v>45947.42671</v>
      </c>
      <c r="J10" s="15">
        <f>I10*(1+Assumption!$B$4)</f>
        <v>46866.37524</v>
      </c>
      <c r="K10" s="15">
        <f>J10*(1+Assumption!$B$4)</f>
        <v>47803.70274</v>
      </c>
      <c r="L10" s="15">
        <f>K10*(1+Assumption!$B$4)</f>
        <v>48759.7768</v>
      </c>
      <c r="M10" s="15">
        <f>L10*(1+Assumption!$B$4)</f>
        <v>49734.97234</v>
      </c>
    </row>
    <row r="11">
      <c r="A11" s="11" t="s">
        <v>38</v>
      </c>
      <c r="B11" s="15">
        <f>Assumption!C3</f>
        <v>250000</v>
      </c>
      <c r="C11" s="15">
        <f>B11*(1+Assumption!$C$4)</f>
        <v>260000</v>
      </c>
      <c r="D11" s="15">
        <f>C11*(1+Assumption!$C$4)</f>
        <v>270400</v>
      </c>
      <c r="E11" s="15">
        <f>D11*(1+Assumption!$C$4)</f>
        <v>281216</v>
      </c>
      <c r="F11" s="15">
        <f>E11*(1+Assumption!$C$4)</f>
        <v>292464.64</v>
      </c>
      <c r="G11" s="15">
        <f>F11*(1+Assumption!$C$4)</f>
        <v>304163.2256</v>
      </c>
      <c r="H11" s="15">
        <f>G11*(1+Assumption!$C$4)</f>
        <v>316329.7546</v>
      </c>
      <c r="I11" s="15">
        <f>H11*(1+Assumption!$C$4)</f>
        <v>328982.9448</v>
      </c>
      <c r="J11" s="15">
        <f>I11*(1+Assumption!$C$4)</f>
        <v>342142.2626</v>
      </c>
      <c r="K11" s="15">
        <f>J11*(1+Assumption!$C$4)</f>
        <v>355827.9531</v>
      </c>
      <c r="L11" s="15">
        <f>K11*(1+Assumption!$C$4)</f>
        <v>370061.0712</v>
      </c>
      <c r="M11" s="15">
        <f>L11*(1+Assumption!$C$4)</f>
        <v>384863.5141</v>
      </c>
    </row>
    <row r="12">
      <c r="A12" s="11" t="s">
        <v>39</v>
      </c>
      <c r="B12" s="15">
        <f>Assumption!D3</f>
        <v>350000</v>
      </c>
      <c r="C12" s="15">
        <f>B12*(1+Assumption!$D$4)</f>
        <v>367500</v>
      </c>
      <c r="D12" s="15">
        <f>C12*(1+Assumption!$D$4)</f>
        <v>385875</v>
      </c>
      <c r="E12" s="15">
        <f>D12*(1+Assumption!$D$4)</f>
        <v>405168.75</v>
      </c>
      <c r="F12" s="15">
        <f>E12*(1+Assumption!$D$4)</f>
        <v>425427.1875</v>
      </c>
      <c r="G12" s="15">
        <f>F12*(1+Assumption!$D$4)</f>
        <v>446698.5469</v>
      </c>
      <c r="H12" s="15">
        <f>G12*(1+Assumption!$D$4)</f>
        <v>469033.4742</v>
      </c>
      <c r="I12" s="15">
        <f>H12*(1+Assumption!$D$4)</f>
        <v>492485.1479</v>
      </c>
      <c r="J12" s="15">
        <f>I12*(1+Assumption!$D$4)</f>
        <v>517109.4053</v>
      </c>
      <c r="K12" s="15">
        <f>J12*(1+Assumption!$D$4)</f>
        <v>542964.8756</v>
      </c>
      <c r="L12" s="15">
        <f>K12*(1+Assumption!$D$4)</f>
        <v>570113.1194</v>
      </c>
      <c r="M12" s="15">
        <f>L12*(1+Assumption!$D$4)</f>
        <v>598618.7753</v>
      </c>
    </row>
    <row r="13">
      <c r="A13" s="11" t="s">
        <v>40</v>
      </c>
      <c r="B13" s="15">
        <f>Assumption!E3</f>
        <v>700000</v>
      </c>
      <c r="C13" s="15">
        <f>B13*(1+Assumption!$E$4)</f>
        <v>714000</v>
      </c>
      <c r="D13" s="15">
        <f>C13*(1+Assumption!$E$4)</f>
        <v>728280</v>
      </c>
      <c r="E13" s="15">
        <f>D13*(1+Assumption!$E$4)</f>
        <v>742845.6</v>
      </c>
      <c r="F13" s="15">
        <f>E13*(1+Assumption!$E$4)</f>
        <v>757702.512</v>
      </c>
      <c r="G13" s="15">
        <f>F13*(1+Assumption!$E$4)</f>
        <v>772856.5622</v>
      </c>
      <c r="H13" s="15">
        <f>G13*(1+Assumption!$E$4)</f>
        <v>788313.6935</v>
      </c>
      <c r="I13" s="15">
        <f>H13*(1+Assumption!$E$4)</f>
        <v>804079.9674</v>
      </c>
      <c r="J13" s="15">
        <f>I13*(1+Assumption!$E$4)</f>
        <v>820161.5667</v>
      </c>
      <c r="K13" s="15">
        <f>J13*(1+Assumption!$E$4)</f>
        <v>836564.798</v>
      </c>
      <c r="L13" s="15">
        <f>K13*(1+Assumption!$E$4)</f>
        <v>853296.094</v>
      </c>
      <c r="M13" s="15">
        <f>L13*(1+Assumption!$E$4)</f>
        <v>870362.0159</v>
      </c>
    </row>
    <row r="14">
      <c r="A14" s="11" t="s">
        <v>41</v>
      </c>
      <c r="B14" s="15">
        <f>Assumption!F3</f>
        <v>1000000</v>
      </c>
      <c r="C14" s="15">
        <f>B14*(1+Assumption!$F$4)</f>
        <v>1025000</v>
      </c>
      <c r="D14" s="15">
        <f>C14*(1+Assumption!$F$4)</f>
        <v>1050625</v>
      </c>
      <c r="E14" s="15">
        <f>D14*(1+Assumption!$F$4)</f>
        <v>1076890.625</v>
      </c>
      <c r="F14" s="15">
        <f>E14*(1+Assumption!$F$4)</f>
        <v>1103812.891</v>
      </c>
      <c r="G14" s="15">
        <f>F14*(1+Assumption!$F$4)</f>
        <v>1131408.213</v>
      </c>
      <c r="H14" s="15">
        <f>G14*(1+Assumption!$F$4)</f>
        <v>1159693.418</v>
      </c>
      <c r="I14" s="15">
        <f>H14*(1+Assumption!$F$4)</f>
        <v>1188685.754</v>
      </c>
      <c r="J14" s="15">
        <f>I14*(1+Assumption!$F$4)</f>
        <v>1218402.898</v>
      </c>
      <c r="K14" s="15">
        <f>J14*(1+Assumption!$F$4)</f>
        <v>1248862.97</v>
      </c>
      <c r="L14" s="15">
        <f>K14*(1+Assumption!$F$4)</f>
        <v>1280084.544</v>
      </c>
      <c r="M14" s="15">
        <f>L14*(1+Assumption!$F$4)</f>
        <v>1312086.658</v>
      </c>
    </row>
    <row r="15">
      <c r="A15" s="11"/>
      <c r="B15" s="21"/>
      <c r="C15" s="21"/>
      <c r="D15" s="21"/>
      <c r="E15" s="21"/>
      <c r="F15" s="21"/>
      <c r="G15" s="21"/>
      <c r="H15" s="21"/>
      <c r="I15" s="21"/>
      <c r="J15" s="21"/>
      <c r="K15" s="21"/>
      <c r="L15" s="21"/>
      <c r="M15" s="21"/>
    </row>
    <row r="16">
      <c r="A16" s="9" t="s">
        <v>48</v>
      </c>
      <c r="B16" s="11"/>
      <c r="C16" s="11"/>
      <c r="D16" s="11"/>
      <c r="E16" s="11"/>
      <c r="F16" s="11"/>
      <c r="G16" s="11"/>
      <c r="H16" s="11"/>
      <c r="I16" s="11"/>
      <c r="J16" s="11"/>
      <c r="K16" s="11"/>
      <c r="L16" s="11"/>
      <c r="M16" s="11"/>
    </row>
    <row r="17">
      <c r="A17" s="11" t="s">
        <v>37</v>
      </c>
      <c r="B17" s="15">
        <f>Assumption!B7</f>
        <v>50000</v>
      </c>
      <c r="C17" s="15">
        <f>B17*(1+Assumption!$B$8)</f>
        <v>51250</v>
      </c>
      <c r="D17" s="15">
        <f>C17*(1+Assumption!$B$8)</f>
        <v>52531.25</v>
      </c>
      <c r="E17" s="15">
        <f>D17*(1+Assumption!$B$8)</f>
        <v>53844.53125</v>
      </c>
      <c r="F17" s="15">
        <f>E17*(1+Assumption!$B$8)</f>
        <v>55190.64453</v>
      </c>
      <c r="G17" s="15">
        <f>F17*(1+Assumption!$B$8)</f>
        <v>56570.41064</v>
      </c>
      <c r="H17" s="15">
        <f>G17*(1+Assumption!$B$8)</f>
        <v>57984.67091</v>
      </c>
      <c r="I17" s="15">
        <f>H17*(1+Assumption!$B$8)</f>
        <v>59434.28768</v>
      </c>
      <c r="J17" s="15">
        <f>I17*(1+Assumption!$B$8)</f>
        <v>60920.14488</v>
      </c>
      <c r="K17" s="15">
        <f>J17*(1+Assumption!$B$8)</f>
        <v>62443.1485</v>
      </c>
      <c r="L17" s="15">
        <f>K17*(1+Assumption!$B$8)</f>
        <v>64004.22721</v>
      </c>
      <c r="M17" s="15">
        <f>L17*(1+Assumption!$B$8)</f>
        <v>65604.33289</v>
      </c>
    </row>
    <row r="18">
      <c r="A18" s="11" t="s">
        <v>38</v>
      </c>
      <c r="B18" s="15">
        <f>Assumption!C7</f>
        <v>300000</v>
      </c>
      <c r="C18" s="15">
        <f>B18*(1+Assumption!$C$8)</f>
        <v>303750</v>
      </c>
      <c r="D18" s="15">
        <f>C18*(1+Assumption!$C$8)</f>
        <v>307546.875</v>
      </c>
      <c r="E18" s="15">
        <f>D18*(1+Assumption!$C$8)</f>
        <v>311391.2109</v>
      </c>
      <c r="F18" s="15">
        <f>E18*(1+Assumption!$C$8)</f>
        <v>315283.6011</v>
      </c>
      <c r="G18" s="15">
        <f>F18*(1+Assumption!$C$8)</f>
        <v>319224.6461</v>
      </c>
      <c r="H18" s="15">
        <f>G18*(1+Assumption!$C$8)</f>
        <v>323214.9542</v>
      </c>
      <c r="I18" s="15">
        <f>H18*(1+Assumption!$C$8)</f>
        <v>327255.1411</v>
      </c>
      <c r="J18" s="15">
        <f>I18*(1+Assumption!$C$8)</f>
        <v>331345.8304</v>
      </c>
      <c r="K18" s="15">
        <f>J18*(1+Assumption!$C$8)</f>
        <v>335487.6532</v>
      </c>
      <c r="L18" s="15">
        <f>K18*(1+Assumption!$C$8)</f>
        <v>339681.2489</v>
      </c>
      <c r="M18" s="15">
        <f>L18*(1+Assumption!$C$8)</f>
        <v>343927.2645</v>
      </c>
    </row>
    <row r="19">
      <c r="A19" s="11" t="s">
        <v>39</v>
      </c>
      <c r="B19" s="15">
        <f>Assumption!D7</f>
        <v>400000</v>
      </c>
      <c r="C19" s="15">
        <f>B19*(1+Assumption!$D$8)</f>
        <v>411000</v>
      </c>
      <c r="D19" s="15">
        <f>C19*(1+Assumption!$D$8)</f>
        <v>422302.5</v>
      </c>
      <c r="E19" s="15">
        <f>D19*(1+Assumption!$D$8)</f>
        <v>433915.8188</v>
      </c>
      <c r="F19" s="15">
        <f>E19*(1+Assumption!$D$8)</f>
        <v>445848.5038</v>
      </c>
      <c r="G19" s="15">
        <f>F19*(1+Assumption!$D$8)</f>
        <v>458109.3376</v>
      </c>
      <c r="H19" s="15">
        <f>G19*(1+Assumption!$D$8)</f>
        <v>470707.3444</v>
      </c>
      <c r="I19" s="15">
        <f>H19*(1+Assumption!$D$8)</f>
        <v>483651.7964</v>
      </c>
      <c r="J19" s="15">
        <f>I19*(1+Assumption!$D$8)</f>
        <v>496952.2208</v>
      </c>
      <c r="K19" s="15">
        <f>J19*(1+Assumption!$D$8)</f>
        <v>510618.4068</v>
      </c>
      <c r="L19" s="15">
        <f>K19*(1+Assumption!$D$8)</f>
        <v>524660.413</v>
      </c>
      <c r="M19" s="15">
        <f>L19*(1+Assumption!$D$8)</f>
        <v>539088.5744</v>
      </c>
    </row>
    <row r="20">
      <c r="A20" s="11" t="s">
        <v>40</v>
      </c>
      <c r="B20" s="15">
        <f>Assumption!E7</f>
        <v>800000</v>
      </c>
      <c r="C20" s="15">
        <f>B20*(1+Assumption!$E$8)</f>
        <v>828000</v>
      </c>
      <c r="D20" s="15">
        <f>C20*(1+Assumption!$E$8)</f>
        <v>856980</v>
      </c>
      <c r="E20" s="15">
        <f>D20*(1+Assumption!$E$8)</f>
        <v>886974.3</v>
      </c>
      <c r="F20" s="15">
        <f>E20*(1+Assumption!$E$8)</f>
        <v>918018.4005</v>
      </c>
      <c r="G20" s="15">
        <f>F20*(1+Assumption!$E$8)</f>
        <v>950149.0445</v>
      </c>
      <c r="H20" s="15">
        <f>G20*(1+Assumption!$E$8)</f>
        <v>983404.2611</v>
      </c>
      <c r="I20" s="15">
        <f>H20*(1+Assumption!$E$8)</f>
        <v>1017823.41</v>
      </c>
      <c r="J20" s="15">
        <f>I20*(1+Assumption!$E$8)</f>
        <v>1053447.23</v>
      </c>
      <c r="K20" s="15">
        <f>J20*(1+Assumption!$E$8)</f>
        <v>1090317.883</v>
      </c>
      <c r="L20" s="15">
        <f>K20*(1+Assumption!$E$8)</f>
        <v>1128479.008</v>
      </c>
      <c r="M20" s="15">
        <f>L20*(1+Assumption!$E$8)</f>
        <v>1167975.774</v>
      </c>
    </row>
    <row r="21">
      <c r="A21" s="11" t="s">
        <v>41</v>
      </c>
      <c r="B21" s="15">
        <f>Assumption!F7</f>
        <v>1200000</v>
      </c>
      <c r="C21" s="15">
        <f>B21*(1+Assumption!$F$8)</f>
        <v>1224000</v>
      </c>
      <c r="D21" s="15">
        <f>C21*(1+Assumption!$F$8)</f>
        <v>1248480</v>
      </c>
      <c r="E21" s="15">
        <f>D21*(1+Assumption!$F$8)</f>
        <v>1273449.6</v>
      </c>
      <c r="F21" s="15">
        <f>E21*(1+Assumption!$F$8)</f>
        <v>1298918.592</v>
      </c>
      <c r="G21" s="15">
        <f>F21*(1+Assumption!$F$8)</f>
        <v>1324896.964</v>
      </c>
      <c r="H21" s="15">
        <f>G21*(1+Assumption!$F$8)</f>
        <v>1351394.903</v>
      </c>
      <c r="I21" s="15">
        <f>H21*(1+Assumption!$F$8)</f>
        <v>1378422.801</v>
      </c>
      <c r="J21" s="15">
        <f>I21*(1+Assumption!$F$8)</f>
        <v>1405991.257</v>
      </c>
      <c r="K21" s="15">
        <f>J21*(1+Assumption!$F$8)</f>
        <v>1434111.082</v>
      </c>
      <c r="L21" s="15">
        <f>K21*(1+Assumption!$F$8)</f>
        <v>1462793.304</v>
      </c>
      <c r="M21" s="15">
        <f>L21*(1+Assumption!$F$8)</f>
        <v>1492049.17</v>
      </c>
    </row>
    <row r="22">
      <c r="A22" s="11"/>
      <c r="B22" s="21"/>
      <c r="C22" s="21"/>
      <c r="D22" s="21"/>
      <c r="E22" s="21"/>
      <c r="F22" s="21"/>
      <c r="G22" s="21"/>
      <c r="H22" s="21"/>
      <c r="I22" s="21"/>
      <c r="J22" s="21"/>
      <c r="K22" s="21"/>
      <c r="L22" s="21"/>
      <c r="M22" s="21"/>
    </row>
    <row r="23">
      <c r="A23" s="9" t="s">
        <v>49</v>
      </c>
      <c r="B23" s="11"/>
      <c r="C23" s="11"/>
      <c r="D23" s="11"/>
      <c r="E23" s="11"/>
      <c r="F23" s="11"/>
      <c r="G23" s="11"/>
      <c r="H23" s="11"/>
      <c r="I23" s="11"/>
      <c r="J23" s="11"/>
      <c r="K23" s="11"/>
      <c r="L23" s="11"/>
      <c r="M23" s="11"/>
    </row>
    <row r="24">
      <c r="A24" s="11" t="s">
        <v>37</v>
      </c>
      <c r="B24" s="15">
        <f>Assumption!$B11</f>
        <v>60000</v>
      </c>
      <c r="C24" s="15">
        <f>Assumption!$B11</f>
        <v>60000</v>
      </c>
      <c r="D24" s="15">
        <f>C24*(1+Assumption!$B$12)</f>
        <v>61200</v>
      </c>
      <c r="E24" s="15">
        <f>D24*(1+Assumption!$B$12)</f>
        <v>62424</v>
      </c>
      <c r="F24" s="15">
        <f>E24*(1+Assumption!$B$12)</f>
        <v>63672.48</v>
      </c>
      <c r="G24" s="15">
        <f>F24*(1+Assumption!$B$12)</f>
        <v>64945.9296</v>
      </c>
      <c r="H24" s="15">
        <f>G24*(1+Assumption!$B$12)</f>
        <v>66244.84819</v>
      </c>
      <c r="I24" s="15">
        <f>H24*(1+Assumption!$B$12)</f>
        <v>67569.74516</v>
      </c>
      <c r="J24" s="15">
        <f>I24*(1+Assumption!$B$12)</f>
        <v>68921.14006</v>
      </c>
      <c r="K24" s="15">
        <f>J24*(1+Assumption!$B$12)</f>
        <v>70299.56286</v>
      </c>
      <c r="L24" s="15">
        <f>K24*(1+Assumption!$B$12)</f>
        <v>71705.55412</v>
      </c>
      <c r="M24" s="15">
        <f>L24*(1+Assumption!$B$12)</f>
        <v>73139.6652</v>
      </c>
    </row>
    <row r="25">
      <c r="A25" s="11" t="s">
        <v>38</v>
      </c>
      <c r="B25" s="15">
        <f>Assumption!$C11</f>
        <v>350000</v>
      </c>
      <c r="C25" s="15">
        <f>Assumption!$C11</f>
        <v>350000</v>
      </c>
      <c r="D25" s="15">
        <f>C25*(1+Assumption!$C$12)</f>
        <v>362250</v>
      </c>
      <c r="E25" s="15">
        <f>D25*(1+Assumption!$C$12)</f>
        <v>374928.75</v>
      </c>
      <c r="F25" s="15">
        <f>E25*(1+Assumption!$C$12)</f>
        <v>388051.2563</v>
      </c>
      <c r="G25" s="15">
        <f>F25*(1+Assumption!$C$12)</f>
        <v>401633.0502</v>
      </c>
      <c r="H25" s="15">
        <f>G25*(1+Assumption!$C$12)</f>
        <v>415690.207</v>
      </c>
      <c r="I25" s="15">
        <f>H25*(1+Assumption!$C$12)</f>
        <v>430239.3642</v>
      </c>
      <c r="J25" s="15">
        <f>I25*(1+Assumption!$C$12)</f>
        <v>445297.742</v>
      </c>
      <c r="K25" s="15">
        <f>J25*(1+Assumption!$C$12)</f>
        <v>460883.1629</v>
      </c>
      <c r="L25" s="15">
        <f>K25*(1+Assumption!$C$12)</f>
        <v>477014.0736</v>
      </c>
      <c r="M25" s="15">
        <f>L25*(1+Assumption!$C$12)</f>
        <v>493709.5662</v>
      </c>
    </row>
    <row r="26">
      <c r="A26" s="11" t="s">
        <v>39</v>
      </c>
      <c r="B26" s="15">
        <f>Assumption!$D11</f>
        <v>425000</v>
      </c>
      <c r="C26" s="15">
        <f>Assumption!$D11</f>
        <v>425000</v>
      </c>
      <c r="D26" s="15">
        <f>C26*(1+Assumption!$D$12)</f>
        <v>442000</v>
      </c>
      <c r="E26" s="15">
        <f>D26*(1+Assumption!$D$12)</f>
        <v>459680</v>
      </c>
      <c r="F26" s="15">
        <f>E26*(1+Assumption!$D$12)</f>
        <v>478067.2</v>
      </c>
      <c r="G26" s="15">
        <f>F26*(1+Assumption!$D$12)</f>
        <v>497189.888</v>
      </c>
      <c r="H26" s="15">
        <f>G26*(1+Assumption!$D$12)</f>
        <v>517077.4835</v>
      </c>
      <c r="I26" s="15">
        <f>H26*(1+Assumption!$D$12)</f>
        <v>537760.5829</v>
      </c>
      <c r="J26" s="15">
        <f>I26*(1+Assumption!$D$12)</f>
        <v>559271.0062</v>
      </c>
      <c r="K26" s="15">
        <f>J26*(1+Assumption!$D$12)</f>
        <v>581641.8464</v>
      </c>
      <c r="L26" s="15">
        <f>K26*(1+Assumption!$D$12)</f>
        <v>604907.5203</v>
      </c>
      <c r="M26" s="15">
        <f>L26*(1+Assumption!$D$12)</f>
        <v>629103.8211</v>
      </c>
    </row>
    <row r="27">
      <c r="A27" s="11" t="s">
        <v>40</v>
      </c>
      <c r="B27" s="15">
        <f>Assumption!$E11</f>
        <v>850000</v>
      </c>
      <c r="C27" s="15">
        <f>Assumption!$E11</f>
        <v>850000</v>
      </c>
      <c r="D27" s="15">
        <f>C27*(1+Assumption!$E$12)</f>
        <v>862750</v>
      </c>
      <c r="E27" s="15">
        <f>D27*(1+Assumption!$E$12)</f>
        <v>875691.25</v>
      </c>
      <c r="F27" s="15">
        <f>E27*(1+Assumption!$E$12)</f>
        <v>888826.6188</v>
      </c>
      <c r="G27" s="15">
        <f>F27*(1+Assumption!$E$12)</f>
        <v>902159.018</v>
      </c>
      <c r="H27" s="15">
        <f>G27*(1+Assumption!$E$12)</f>
        <v>915691.4033</v>
      </c>
      <c r="I27" s="15">
        <f>H27*(1+Assumption!$E$12)</f>
        <v>929426.7744</v>
      </c>
      <c r="J27" s="15">
        <f>I27*(1+Assumption!$E$12)</f>
        <v>943368.176</v>
      </c>
      <c r="K27" s="15">
        <f>J27*(1+Assumption!$E$12)</f>
        <v>957518.6986</v>
      </c>
      <c r="L27" s="15">
        <f>K27*(1+Assumption!$E$12)</f>
        <v>971881.4791</v>
      </c>
      <c r="M27" s="15">
        <f>L27*(1+Assumption!$E$12)</f>
        <v>986459.7013</v>
      </c>
    </row>
    <row r="28">
      <c r="A28" s="11" t="s">
        <v>41</v>
      </c>
      <c r="B28" s="15">
        <f>Assumption!$F11</f>
        <v>1300000</v>
      </c>
      <c r="C28" s="15">
        <f>Assumption!$F11</f>
        <v>1300000</v>
      </c>
      <c r="D28" s="15">
        <f>C28*(1+Assumption!$F$12)</f>
        <v>1326000</v>
      </c>
      <c r="E28" s="15">
        <f>D28*(1+Assumption!$F$12)</f>
        <v>1352520</v>
      </c>
      <c r="F28" s="15">
        <f>E28*(1+Assumption!$F$12)</f>
        <v>1379570.4</v>
      </c>
      <c r="G28" s="15">
        <f>F28*(1+Assumption!$F$12)</f>
        <v>1407161.808</v>
      </c>
      <c r="H28" s="15">
        <f>G28*(1+Assumption!$F$12)</f>
        <v>1435305.044</v>
      </c>
      <c r="I28" s="15">
        <f>H28*(1+Assumption!$F$12)</f>
        <v>1464011.145</v>
      </c>
      <c r="J28" s="15">
        <f>I28*(1+Assumption!$F$12)</f>
        <v>1493291.368</v>
      </c>
      <c r="K28" s="15">
        <f>J28*(1+Assumption!$F$12)</f>
        <v>1523157.195</v>
      </c>
      <c r="L28" s="15">
        <f>K28*(1+Assumption!$F$12)</f>
        <v>1553620.339</v>
      </c>
      <c r="M28" s="15">
        <f>L28*(1+Assumption!$F$12)</f>
        <v>1584692.746</v>
      </c>
    </row>
    <row r="29">
      <c r="A29" s="11"/>
      <c r="B29" s="21"/>
      <c r="C29" s="21"/>
      <c r="D29" s="21"/>
      <c r="E29" s="21"/>
      <c r="F29" s="21"/>
      <c r="G29" s="21"/>
      <c r="H29" s="21"/>
      <c r="I29" s="21"/>
      <c r="J29" s="21"/>
      <c r="K29" s="21"/>
      <c r="L29" s="21"/>
      <c r="M29" s="21"/>
    </row>
    <row r="30">
      <c r="A30" s="9" t="s">
        <v>50</v>
      </c>
      <c r="B30" s="11"/>
      <c r="C30" s="11"/>
      <c r="D30" s="11"/>
      <c r="E30" s="11"/>
      <c r="F30" s="11"/>
      <c r="G30" s="11"/>
      <c r="H30" s="11"/>
      <c r="I30" s="11"/>
      <c r="J30" s="11"/>
      <c r="K30" s="11"/>
      <c r="L30" s="11"/>
      <c r="M30" s="11"/>
    </row>
    <row r="31">
      <c r="A31" s="11" t="s">
        <v>37</v>
      </c>
      <c r="B31" s="15">
        <v>0.0</v>
      </c>
      <c r="C31" s="15">
        <f>B31*(1+Assumption!$B$16)</f>
        <v>0</v>
      </c>
      <c r="D31" s="15">
        <f>Assumption!$B15</f>
        <v>70000</v>
      </c>
      <c r="E31" s="15">
        <f>D31*(1+Assumption!$B$16)</f>
        <v>71050</v>
      </c>
      <c r="F31" s="15">
        <f>E31*(1+Assumption!$B$16)</f>
        <v>72115.75</v>
      </c>
      <c r="G31" s="15">
        <f>F31*(1+Assumption!$B$16)</f>
        <v>73197.48625</v>
      </c>
      <c r="H31" s="15">
        <f>G31*(1+Assumption!$B$16)</f>
        <v>74295.44854</v>
      </c>
      <c r="I31" s="15">
        <f>H31*(1+Assumption!$B$16)</f>
        <v>75409.88027</v>
      </c>
      <c r="J31" s="15">
        <f>I31*(1+Assumption!$B$16)</f>
        <v>76541.02848</v>
      </c>
      <c r="K31" s="15">
        <f>J31*(1+Assumption!$B$16)</f>
        <v>77689.1439</v>
      </c>
      <c r="L31" s="15">
        <f>K31*(1+Assumption!$B$16)</f>
        <v>78854.48106</v>
      </c>
      <c r="M31" s="15">
        <f>L31*(1+Assumption!$B$16)</f>
        <v>80037.29828</v>
      </c>
    </row>
    <row r="32">
      <c r="A32" s="11" t="s">
        <v>38</v>
      </c>
      <c r="B32" s="15">
        <v>0.0</v>
      </c>
      <c r="C32" s="15">
        <f>B32*(1+Assumption!$C$16)</f>
        <v>0</v>
      </c>
      <c r="D32" s="15">
        <f>Assumption!$C15</f>
        <v>375000</v>
      </c>
      <c r="E32" s="15">
        <f>D32*(1+Assumption!$C$16)</f>
        <v>380625</v>
      </c>
      <c r="F32" s="15">
        <f>E32*(1+Assumption!$C$16)</f>
        <v>386334.375</v>
      </c>
      <c r="G32" s="15">
        <f>F32*(1+Assumption!$C$16)</f>
        <v>392129.3906</v>
      </c>
      <c r="H32" s="15">
        <f>G32*(1+Assumption!$C$16)</f>
        <v>398011.3315</v>
      </c>
      <c r="I32" s="15">
        <f>H32*(1+Assumption!$C$16)</f>
        <v>403981.5015</v>
      </c>
      <c r="J32" s="15">
        <f>I32*(1+Assumption!$C$16)</f>
        <v>410041.224</v>
      </c>
      <c r="K32" s="15">
        <f>J32*(1+Assumption!$C$16)</f>
        <v>416191.8423</v>
      </c>
      <c r="L32" s="15">
        <f>K32*(1+Assumption!$C$16)</f>
        <v>422434.72</v>
      </c>
      <c r="M32" s="15">
        <f>L32*(1+Assumption!$C$16)</f>
        <v>428771.2408</v>
      </c>
    </row>
    <row r="33">
      <c r="A33" s="11" t="s">
        <v>39</v>
      </c>
      <c r="B33" s="15">
        <v>0.0</v>
      </c>
      <c r="C33" s="15">
        <f>B33*(1+Assumption!$D$16)</f>
        <v>0</v>
      </c>
      <c r="D33" s="15">
        <f>Assumption!$D15</f>
        <v>450000</v>
      </c>
      <c r="E33" s="15">
        <f>D33*(1+Assumption!$D$16)</f>
        <v>459000</v>
      </c>
      <c r="F33" s="15">
        <f>E33*(1+Assumption!$D$16)</f>
        <v>468180</v>
      </c>
      <c r="G33" s="15">
        <f>F33*(1+Assumption!$D$16)</f>
        <v>477543.6</v>
      </c>
      <c r="H33" s="15">
        <f>G33*(1+Assumption!$D$16)</f>
        <v>487094.472</v>
      </c>
      <c r="I33" s="15">
        <f>H33*(1+Assumption!$D$16)</f>
        <v>496836.3614</v>
      </c>
      <c r="J33" s="15">
        <f>I33*(1+Assumption!$D$16)</f>
        <v>506773.0887</v>
      </c>
      <c r="K33" s="15">
        <f>J33*(1+Assumption!$D$16)</f>
        <v>516908.5504</v>
      </c>
      <c r="L33" s="15">
        <f>K33*(1+Assumption!$D$16)</f>
        <v>527246.7215</v>
      </c>
      <c r="M33" s="15">
        <f>L33*(1+Assumption!$D$16)</f>
        <v>537791.6559</v>
      </c>
    </row>
    <row r="34">
      <c r="A34" s="11" t="s">
        <v>40</v>
      </c>
      <c r="B34" s="15">
        <v>0.0</v>
      </c>
      <c r="C34" s="15">
        <f>B34*(1+Assumption!$E$16)</f>
        <v>0</v>
      </c>
      <c r="D34" s="15">
        <f>Assumption!$E15</f>
        <v>900000</v>
      </c>
      <c r="E34" s="15">
        <f>D34*(1+Assumption!$E$16)</f>
        <v>927000</v>
      </c>
      <c r="F34" s="15">
        <f>E34*(1+Assumption!$E$16)</f>
        <v>954810</v>
      </c>
      <c r="G34" s="15">
        <f>F34*(1+Assumption!$E$16)</f>
        <v>983454.3</v>
      </c>
      <c r="H34" s="15">
        <f>G34*(1+Assumption!$E$16)</f>
        <v>1012957.929</v>
      </c>
      <c r="I34" s="15">
        <f>H34*(1+Assumption!$E$16)</f>
        <v>1043346.667</v>
      </c>
      <c r="J34" s="15">
        <f>I34*(1+Assumption!$E$16)</f>
        <v>1074647.067</v>
      </c>
      <c r="K34" s="15">
        <f>J34*(1+Assumption!$E$16)</f>
        <v>1106886.479</v>
      </c>
      <c r="L34" s="15">
        <f>K34*(1+Assumption!$E$16)</f>
        <v>1140093.073</v>
      </c>
      <c r="M34" s="15">
        <f>L34*(1+Assumption!$E$16)</f>
        <v>1174295.865</v>
      </c>
    </row>
    <row r="35">
      <c r="A35" s="11" t="s">
        <v>41</v>
      </c>
      <c r="B35" s="15">
        <v>0.0</v>
      </c>
      <c r="C35" s="15">
        <f>B35*(1+Assumption!$F$16)</f>
        <v>0</v>
      </c>
      <c r="D35" s="15">
        <f>Assumption!$F15</f>
        <v>1500000</v>
      </c>
      <c r="E35" s="15">
        <f>D35*(1+Assumption!$F$16)</f>
        <v>1515000</v>
      </c>
      <c r="F35" s="15">
        <f>E35*(1+Assumption!$F$16)</f>
        <v>1530150</v>
      </c>
      <c r="G35" s="15">
        <f>F35*(1+Assumption!$F$16)</f>
        <v>1545451.5</v>
      </c>
      <c r="H35" s="15">
        <f>G35*(1+Assumption!$F$16)</f>
        <v>1560906.015</v>
      </c>
      <c r="I35" s="15">
        <f>H35*(1+Assumption!$F$16)</f>
        <v>1576515.075</v>
      </c>
      <c r="J35" s="15">
        <f>I35*(1+Assumption!$F$16)</f>
        <v>1592280.226</v>
      </c>
      <c r="K35" s="15">
        <f>J35*(1+Assumption!$F$16)</f>
        <v>1608203.028</v>
      </c>
      <c r="L35" s="15">
        <f>K35*(1+Assumption!$F$16)</f>
        <v>1624285.058</v>
      </c>
      <c r="M35" s="15">
        <f>L35*(1+Assumption!$F$16)</f>
        <v>1640527.909</v>
      </c>
    </row>
    <row r="36">
      <c r="A36" s="11"/>
      <c r="B36" s="21"/>
      <c r="C36" s="21"/>
      <c r="D36" s="21"/>
      <c r="E36" s="21"/>
      <c r="F36" s="21"/>
      <c r="G36" s="21"/>
      <c r="H36" s="21"/>
      <c r="I36" s="21"/>
      <c r="J36" s="21"/>
      <c r="K36" s="21"/>
      <c r="L36" s="21"/>
      <c r="M36" s="21"/>
    </row>
    <row r="37">
      <c r="A37" s="11"/>
      <c r="B37" s="21"/>
      <c r="C37" s="21"/>
      <c r="D37" s="21"/>
      <c r="E37" s="21"/>
      <c r="F37" s="21"/>
      <c r="G37" s="21"/>
      <c r="H37" s="21"/>
      <c r="I37" s="21"/>
      <c r="J37" s="21"/>
      <c r="K37" s="21"/>
      <c r="L37" s="21"/>
      <c r="M37" s="21"/>
    </row>
    <row r="38">
      <c r="A38" s="11"/>
      <c r="B38" s="21"/>
      <c r="C38" s="21"/>
      <c r="D38" s="21"/>
      <c r="E38" s="21"/>
      <c r="F38" s="21"/>
      <c r="G38" s="21"/>
      <c r="H38" s="21"/>
      <c r="I38" s="21"/>
      <c r="J38" s="21"/>
      <c r="K38" s="21"/>
      <c r="L38" s="21"/>
      <c r="M38" s="21"/>
    </row>
    <row r="39">
      <c r="A39" s="11"/>
      <c r="B39" s="21"/>
      <c r="C39" s="21"/>
      <c r="D39" s="21"/>
      <c r="E39" s="21"/>
      <c r="F39" s="21"/>
      <c r="G39" s="21"/>
      <c r="H39" s="21"/>
      <c r="I39" s="21"/>
      <c r="J39" s="21"/>
      <c r="K39" s="21"/>
      <c r="L39" s="21"/>
      <c r="M39" s="21"/>
    </row>
    <row r="40">
      <c r="A40" s="11"/>
      <c r="B40" s="21"/>
      <c r="C40" s="21"/>
      <c r="D40" s="21"/>
      <c r="E40" s="21"/>
      <c r="F40" s="21"/>
      <c r="G40" s="21"/>
      <c r="H40" s="21"/>
      <c r="I40" s="21"/>
      <c r="J40" s="21"/>
      <c r="K40" s="21"/>
      <c r="L40" s="21"/>
      <c r="M40" s="21"/>
    </row>
    <row r="41">
      <c r="A41" s="11"/>
      <c r="B41" s="21"/>
      <c r="C41" s="21"/>
      <c r="D41" s="21"/>
      <c r="E41" s="21"/>
      <c r="F41" s="21"/>
      <c r="G41" s="21"/>
      <c r="H41" s="21"/>
      <c r="I41" s="21"/>
      <c r="J41" s="21"/>
      <c r="K41" s="21"/>
      <c r="L41" s="21"/>
      <c r="M41" s="21"/>
    </row>
    <row r="42">
      <c r="A42" s="11"/>
      <c r="B42" s="21"/>
      <c r="C42" s="21"/>
      <c r="D42" s="21"/>
      <c r="E42" s="21"/>
      <c r="F42" s="21"/>
      <c r="G42" s="21"/>
      <c r="H42" s="21"/>
      <c r="I42" s="21"/>
      <c r="J42" s="21"/>
      <c r="K42" s="21"/>
      <c r="L42" s="21"/>
      <c r="M42" s="21"/>
    </row>
    <row r="43">
      <c r="A43" s="11"/>
      <c r="B43" s="21"/>
      <c r="C43" s="21"/>
      <c r="D43" s="21"/>
      <c r="E43" s="21"/>
      <c r="F43" s="21"/>
      <c r="G43" s="21"/>
      <c r="H43" s="21"/>
      <c r="I43" s="21"/>
      <c r="J43" s="21"/>
      <c r="K43" s="21"/>
      <c r="L43" s="21"/>
      <c r="M43" s="21"/>
    </row>
    <row r="44">
      <c r="A44" s="11"/>
      <c r="B44" s="21"/>
      <c r="C44" s="21"/>
      <c r="D44" s="21"/>
      <c r="E44" s="21"/>
      <c r="F44" s="21"/>
      <c r="G44" s="21"/>
      <c r="H44" s="21"/>
      <c r="I44" s="21"/>
      <c r="J44" s="21"/>
      <c r="K44" s="21"/>
      <c r="L44" s="21"/>
      <c r="M44" s="21"/>
    </row>
    <row r="45">
      <c r="A45" s="11"/>
      <c r="B45" s="21"/>
      <c r="C45" s="21"/>
      <c r="D45" s="21"/>
      <c r="E45" s="21"/>
      <c r="F45" s="21"/>
      <c r="G45" s="21"/>
      <c r="H45" s="21"/>
      <c r="I45" s="21"/>
      <c r="J45" s="21"/>
      <c r="K45" s="21"/>
      <c r="L45" s="21"/>
      <c r="M45" s="21"/>
    </row>
    <row r="46">
      <c r="A46" s="11"/>
      <c r="B46" s="21"/>
      <c r="C46" s="21"/>
      <c r="D46" s="21"/>
      <c r="E46" s="21"/>
      <c r="F46" s="21"/>
      <c r="G46" s="21"/>
      <c r="H46" s="21"/>
      <c r="I46" s="21"/>
      <c r="J46" s="21"/>
      <c r="K46" s="21"/>
      <c r="L46" s="21"/>
      <c r="M46" s="21"/>
    </row>
    <row r="47">
      <c r="A47" s="11"/>
      <c r="B47" s="21"/>
      <c r="C47" s="21"/>
      <c r="D47" s="21"/>
      <c r="E47" s="21"/>
      <c r="F47" s="21"/>
      <c r="G47" s="21"/>
      <c r="H47" s="21"/>
      <c r="I47" s="21"/>
      <c r="J47" s="21"/>
      <c r="K47" s="21"/>
      <c r="L47" s="21"/>
      <c r="M47" s="21"/>
    </row>
    <row r="48">
      <c r="A48" s="11"/>
      <c r="B48" s="21"/>
      <c r="C48" s="21"/>
      <c r="D48" s="21"/>
      <c r="E48" s="21"/>
      <c r="F48" s="21"/>
      <c r="G48" s="21"/>
      <c r="H48" s="21"/>
      <c r="I48" s="21"/>
      <c r="J48" s="21"/>
      <c r="K48" s="21"/>
      <c r="L48" s="21"/>
      <c r="M48" s="21"/>
    </row>
    <row r="49">
      <c r="A49" s="11"/>
      <c r="B49" s="21"/>
      <c r="C49" s="21"/>
      <c r="D49" s="21"/>
      <c r="E49" s="21"/>
      <c r="F49" s="21"/>
      <c r="G49" s="21"/>
      <c r="H49" s="21"/>
      <c r="I49" s="21"/>
      <c r="J49" s="21"/>
      <c r="K49" s="21"/>
      <c r="L49" s="21"/>
      <c r="M49" s="21"/>
    </row>
    <row r="50">
      <c r="A50" s="11"/>
      <c r="B50" s="21"/>
      <c r="C50" s="21"/>
      <c r="D50" s="21"/>
      <c r="E50" s="21"/>
      <c r="F50" s="21"/>
      <c r="G50" s="21"/>
      <c r="H50" s="21"/>
      <c r="I50" s="21"/>
      <c r="J50" s="21"/>
      <c r="K50" s="21"/>
      <c r="L50" s="21"/>
      <c r="M50" s="21"/>
    </row>
    <row r="51">
      <c r="A51" s="11"/>
      <c r="B51" s="21"/>
      <c r="C51" s="21"/>
      <c r="D51" s="21"/>
      <c r="E51" s="21"/>
      <c r="F51" s="21"/>
      <c r="G51" s="21"/>
      <c r="H51" s="21"/>
      <c r="I51" s="21"/>
      <c r="J51" s="21"/>
      <c r="K51" s="21"/>
      <c r="L51" s="21"/>
      <c r="M51" s="21"/>
    </row>
    <row r="52">
      <c r="A52" s="11"/>
      <c r="B52" s="21"/>
      <c r="C52" s="21"/>
      <c r="D52" s="21"/>
      <c r="E52" s="21"/>
      <c r="F52" s="21"/>
      <c r="G52" s="21"/>
      <c r="H52" s="21"/>
      <c r="I52" s="21"/>
      <c r="J52" s="21"/>
      <c r="K52" s="21"/>
      <c r="L52" s="21"/>
      <c r="M52" s="21"/>
    </row>
    <row r="53">
      <c r="A53" s="11"/>
      <c r="B53" s="21"/>
      <c r="C53" s="21"/>
      <c r="D53" s="21"/>
      <c r="E53" s="21"/>
      <c r="F53" s="21"/>
      <c r="G53" s="21"/>
      <c r="H53" s="21"/>
      <c r="I53" s="21"/>
      <c r="J53" s="21"/>
      <c r="K53" s="21"/>
      <c r="L53" s="21"/>
      <c r="M53"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4" width="9.38"/>
    <col customWidth="1" min="5" max="13" width="10.25"/>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row>
    <row r="2">
      <c r="A2" s="9" t="s">
        <v>91</v>
      </c>
      <c r="B2" s="14">
        <f>'Calcs-1'!B3</f>
        <v>1</v>
      </c>
      <c r="C2" s="14">
        <f>'Calcs-1'!C3</f>
        <v>2</v>
      </c>
      <c r="D2" s="14">
        <f>'Calcs-1'!D3</f>
        <v>3</v>
      </c>
      <c r="E2" s="14">
        <f>'Calcs-1'!E3</f>
        <v>4</v>
      </c>
      <c r="F2" s="14">
        <f>'Calcs-1'!F3</f>
        <v>5</v>
      </c>
      <c r="G2" s="14">
        <f>'Calcs-1'!G3</f>
        <v>6</v>
      </c>
      <c r="H2" s="14">
        <f>'Calcs-1'!H3</f>
        <v>7</v>
      </c>
      <c r="I2" s="14">
        <f>'Calcs-1'!I3</f>
        <v>8</v>
      </c>
      <c r="J2" s="14">
        <f>'Calcs-1'!J3</f>
        <v>9</v>
      </c>
      <c r="K2" s="14">
        <f>'Calcs-1'!K3</f>
        <v>10</v>
      </c>
      <c r="L2" s="14">
        <f>'Calcs-1'!L3</f>
        <v>11</v>
      </c>
      <c r="M2" s="14">
        <f>'Calcs-1'!M3</f>
        <v>12</v>
      </c>
      <c r="N2" s="11"/>
      <c r="O2" s="11"/>
      <c r="P2" s="11"/>
      <c r="Q2" s="11"/>
    </row>
    <row r="3">
      <c r="A3" s="11"/>
      <c r="B3" s="11"/>
      <c r="C3" s="11"/>
      <c r="D3" s="11"/>
      <c r="E3" s="11"/>
      <c r="F3" s="11"/>
      <c r="G3" s="11"/>
      <c r="H3" s="11"/>
      <c r="I3" s="11"/>
      <c r="J3" s="11"/>
      <c r="K3" s="11"/>
      <c r="L3" s="11"/>
      <c r="M3" s="11"/>
      <c r="N3" s="11"/>
      <c r="O3" s="11"/>
      <c r="P3" s="11"/>
      <c r="Q3" s="11"/>
    </row>
    <row r="4">
      <c r="A4" s="9" t="s">
        <v>92</v>
      </c>
      <c r="B4" s="15">
        <f>Assumption!$B$19*B2</f>
        <v>50</v>
      </c>
      <c r="C4" s="15">
        <f>Assumption!$B$19*C2</f>
        <v>100</v>
      </c>
      <c r="D4" s="15">
        <f>Assumption!$B$19*D2</f>
        <v>150</v>
      </c>
      <c r="E4" s="15">
        <f>Assumption!$B$19*E2</f>
        <v>200</v>
      </c>
      <c r="F4" s="15">
        <f>Assumption!$B$19*F2</f>
        <v>250</v>
      </c>
      <c r="G4" s="15">
        <f>Assumption!$B$19*G2</f>
        <v>300</v>
      </c>
      <c r="H4" s="15">
        <f>Assumption!$B$19*H2</f>
        <v>350</v>
      </c>
      <c r="I4" s="15">
        <f>Assumption!$B$19*I2</f>
        <v>400</v>
      </c>
      <c r="J4" s="15">
        <f>Assumption!$B$19*J2</f>
        <v>450</v>
      </c>
      <c r="K4" s="15">
        <f>Assumption!$B$19*K2</f>
        <v>500</v>
      </c>
      <c r="L4" s="15">
        <f>Assumption!$B$19*L2</f>
        <v>550</v>
      </c>
      <c r="M4" s="15">
        <f>Assumption!$B$19*M2</f>
        <v>600</v>
      </c>
      <c r="N4" s="11"/>
      <c r="O4" s="11"/>
      <c r="P4" s="11"/>
      <c r="Q4" s="11"/>
    </row>
    <row r="5">
      <c r="A5" s="11"/>
      <c r="B5" s="11"/>
      <c r="C5" s="11"/>
      <c r="D5" s="11"/>
      <c r="E5" s="11"/>
      <c r="F5" s="11"/>
      <c r="G5" s="11"/>
      <c r="H5" s="11"/>
      <c r="I5" s="11"/>
      <c r="J5" s="11"/>
      <c r="K5" s="11"/>
      <c r="L5" s="11"/>
      <c r="M5" s="11"/>
      <c r="N5" s="11"/>
      <c r="O5" s="11"/>
      <c r="P5" s="11"/>
      <c r="Q5" s="11"/>
    </row>
    <row r="6">
      <c r="A6" s="9" t="s">
        <v>93</v>
      </c>
      <c r="B6" s="11"/>
      <c r="C6" s="11"/>
      <c r="D6" s="11"/>
      <c r="E6" s="11"/>
      <c r="F6" s="11"/>
      <c r="G6" s="11"/>
      <c r="H6" s="11"/>
      <c r="I6" s="11"/>
      <c r="J6" s="11"/>
      <c r="K6" s="11"/>
      <c r="L6" s="11"/>
      <c r="M6" s="11"/>
      <c r="N6" s="11"/>
      <c r="O6" s="11"/>
      <c r="P6" s="11"/>
      <c r="Q6" s="11"/>
    </row>
    <row r="7">
      <c r="A7" s="11" t="s">
        <v>37</v>
      </c>
      <c r="B7" s="15">
        <f>B$4*Assumption!$B22</f>
        <v>10</v>
      </c>
      <c r="C7" s="15">
        <f>C$4*Assumption!$B22</f>
        <v>20</v>
      </c>
      <c r="D7" s="15">
        <f>D$4*Assumption!$B22</f>
        <v>30</v>
      </c>
      <c r="E7" s="15">
        <f>E$4*Assumption!$B22</f>
        <v>40</v>
      </c>
      <c r="F7" s="15">
        <f>F$4*Assumption!$B22</f>
        <v>50</v>
      </c>
      <c r="G7" s="15">
        <f>G$4*Assumption!$B22</f>
        <v>60</v>
      </c>
      <c r="H7" s="15">
        <f>H$4*Assumption!$B22</f>
        <v>70</v>
      </c>
      <c r="I7" s="15">
        <f>I$4*Assumption!$B22</f>
        <v>80</v>
      </c>
      <c r="J7" s="15">
        <f>J$4*Assumption!$B22</f>
        <v>90</v>
      </c>
      <c r="K7" s="15">
        <f>K$4*Assumption!$B22</f>
        <v>100</v>
      </c>
      <c r="L7" s="15">
        <f>L$4*Assumption!$B22</f>
        <v>110</v>
      </c>
      <c r="M7" s="15">
        <f>M$4*Assumption!$B22</f>
        <v>120</v>
      </c>
      <c r="N7" s="11"/>
      <c r="O7" s="11"/>
      <c r="P7" s="11"/>
      <c r="Q7" s="11"/>
    </row>
    <row r="8">
      <c r="A8" s="11" t="s">
        <v>38</v>
      </c>
      <c r="B8" s="15">
        <f>B$4*Assumption!$B23</f>
        <v>10</v>
      </c>
      <c r="C8" s="15">
        <f>C$4*Assumption!$B23</f>
        <v>20</v>
      </c>
      <c r="D8" s="15">
        <f>D$4*Assumption!$B23</f>
        <v>30</v>
      </c>
      <c r="E8" s="15">
        <f>E$4*Assumption!$B23</f>
        <v>40</v>
      </c>
      <c r="F8" s="15">
        <f>F$4*Assumption!$B23</f>
        <v>50</v>
      </c>
      <c r="G8" s="15">
        <f>G$4*Assumption!$B23</f>
        <v>60</v>
      </c>
      <c r="H8" s="15">
        <f>H$4*Assumption!$B23</f>
        <v>70</v>
      </c>
      <c r="I8" s="15">
        <f>I$4*Assumption!$B23</f>
        <v>80</v>
      </c>
      <c r="J8" s="15">
        <f>J$4*Assumption!$B23</f>
        <v>90</v>
      </c>
      <c r="K8" s="15">
        <f>K$4*Assumption!$B23</f>
        <v>100</v>
      </c>
      <c r="L8" s="15">
        <f>L$4*Assumption!$B23</f>
        <v>110</v>
      </c>
      <c r="M8" s="15">
        <f>M$4*Assumption!$B23</f>
        <v>120</v>
      </c>
      <c r="N8" s="11"/>
      <c r="O8" s="11"/>
      <c r="P8" s="11"/>
      <c r="Q8" s="11"/>
    </row>
    <row r="9">
      <c r="A9" s="11" t="s">
        <v>39</v>
      </c>
      <c r="B9" s="15">
        <f>B$4*Assumption!$B24</f>
        <v>10</v>
      </c>
      <c r="C9" s="15">
        <f>C$4*Assumption!$B24</f>
        <v>20</v>
      </c>
      <c r="D9" s="15">
        <f>D$4*Assumption!$B24</f>
        <v>30</v>
      </c>
      <c r="E9" s="15">
        <f>E$4*Assumption!$B24</f>
        <v>40</v>
      </c>
      <c r="F9" s="15">
        <f>F$4*Assumption!$B24</f>
        <v>50</v>
      </c>
      <c r="G9" s="15">
        <f>G$4*Assumption!$B24</f>
        <v>60</v>
      </c>
      <c r="H9" s="15">
        <f>H$4*Assumption!$B24</f>
        <v>70</v>
      </c>
      <c r="I9" s="15">
        <f>I$4*Assumption!$B24</f>
        <v>80</v>
      </c>
      <c r="J9" s="15">
        <f>J$4*Assumption!$B24</f>
        <v>90</v>
      </c>
      <c r="K9" s="15">
        <f>K$4*Assumption!$B24</f>
        <v>100</v>
      </c>
      <c r="L9" s="15">
        <f>L$4*Assumption!$B24</f>
        <v>110</v>
      </c>
      <c r="M9" s="15">
        <f>M$4*Assumption!$B24</f>
        <v>120</v>
      </c>
      <c r="N9" s="11"/>
      <c r="O9" s="11"/>
      <c r="P9" s="11"/>
      <c r="Q9" s="11"/>
    </row>
    <row r="10">
      <c r="A10" s="11" t="s">
        <v>40</v>
      </c>
      <c r="B10" s="15">
        <f>B$4*Assumption!$B25</f>
        <v>10</v>
      </c>
      <c r="C10" s="15">
        <f>C$4*Assumption!$B25</f>
        <v>20</v>
      </c>
      <c r="D10" s="15">
        <f>D$4*Assumption!$B25</f>
        <v>30</v>
      </c>
      <c r="E10" s="15">
        <f>E$4*Assumption!$B25</f>
        <v>40</v>
      </c>
      <c r="F10" s="15">
        <f>F$4*Assumption!$B25</f>
        <v>50</v>
      </c>
      <c r="G10" s="15">
        <f>G$4*Assumption!$B25</f>
        <v>60</v>
      </c>
      <c r="H10" s="15">
        <f>H$4*Assumption!$B25</f>
        <v>70</v>
      </c>
      <c r="I10" s="15">
        <f>I$4*Assumption!$B25</f>
        <v>80</v>
      </c>
      <c r="J10" s="15">
        <f>J$4*Assumption!$B25</f>
        <v>90</v>
      </c>
      <c r="K10" s="15">
        <f>K$4*Assumption!$B25</f>
        <v>100</v>
      </c>
      <c r="L10" s="15">
        <f>L$4*Assumption!$B25</f>
        <v>110</v>
      </c>
      <c r="M10" s="15">
        <f>M$4*Assumption!$B25</f>
        <v>120</v>
      </c>
      <c r="N10" s="11"/>
      <c r="O10" s="11"/>
      <c r="P10" s="11"/>
      <c r="Q10" s="11"/>
    </row>
    <row r="11">
      <c r="A11" s="11" t="s">
        <v>41</v>
      </c>
      <c r="B11" s="15">
        <f>B$4*Assumption!$B26</f>
        <v>10</v>
      </c>
      <c r="C11" s="15">
        <f>C$4*Assumption!$B26</f>
        <v>20</v>
      </c>
      <c r="D11" s="15">
        <f>D$4*Assumption!$B26</f>
        <v>30</v>
      </c>
      <c r="E11" s="15">
        <f>E$4*Assumption!$B26</f>
        <v>40</v>
      </c>
      <c r="F11" s="15">
        <f>F$4*Assumption!$B26</f>
        <v>50</v>
      </c>
      <c r="G11" s="15">
        <f>G$4*Assumption!$B26</f>
        <v>60</v>
      </c>
      <c r="H11" s="15">
        <f>H$4*Assumption!$B26</f>
        <v>70</v>
      </c>
      <c r="I11" s="15">
        <f>I$4*Assumption!$B26</f>
        <v>80</v>
      </c>
      <c r="J11" s="15">
        <f>J$4*Assumption!$B26</f>
        <v>90</v>
      </c>
      <c r="K11" s="15">
        <f>K$4*Assumption!$B26</f>
        <v>100</v>
      </c>
      <c r="L11" s="15">
        <f>L$4*Assumption!$B26</f>
        <v>110</v>
      </c>
      <c r="M11" s="15">
        <f>M$4*Assumption!$B26</f>
        <v>120</v>
      </c>
      <c r="N11" s="11"/>
      <c r="O11" s="11"/>
      <c r="P11" s="11"/>
      <c r="Q11" s="11"/>
    </row>
    <row r="12">
      <c r="A12" s="11"/>
      <c r="B12" s="11"/>
      <c r="C12" s="11"/>
      <c r="D12" s="11"/>
      <c r="E12" s="11"/>
      <c r="F12" s="11"/>
      <c r="G12" s="11"/>
      <c r="H12" s="11"/>
      <c r="I12" s="11"/>
      <c r="J12" s="11"/>
      <c r="K12" s="11"/>
      <c r="L12" s="11"/>
      <c r="M12" s="11"/>
      <c r="N12" s="11"/>
      <c r="O12" s="11"/>
      <c r="P12" s="11"/>
      <c r="Q12" s="11"/>
    </row>
    <row r="13">
      <c r="A13" s="9" t="s">
        <v>94</v>
      </c>
      <c r="B13" s="21"/>
      <c r="C13" s="21"/>
      <c r="D13" s="21"/>
      <c r="E13" s="21"/>
      <c r="F13" s="21"/>
      <c r="G13" s="21"/>
      <c r="H13" s="21"/>
      <c r="I13" s="21"/>
      <c r="J13" s="21"/>
      <c r="K13" s="21"/>
      <c r="L13" s="21"/>
      <c r="M13" s="21"/>
      <c r="N13" s="11"/>
      <c r="O13" s="11"/>
      <c r="P13" s="11"/>
      <c r="Q13" s="11"/>
    </row>
    <row r="14">
      <c r="A14" s="11" t="s">
        <v>37</v>
      </c>
      <c r="B14" s="15">
        <f>B7*'Calcs-1'!B10</f>
        <v>400000</v>
      </c>
      <c r="C14" s="15">
        <f>C7*'Calcs-1'!C10</f>
        <v>816000</v>
      </c>
      <c r="D14" s="15">
        <f>D7*'Calcs-1'!D10</f>
        <v>1248480</v>
      </c>
      <c r="E14" s="15">
        <f>E7*'Calcs-1'!E10</f>
        <v>1697932.8</v>
      </c>
      <c r="F14" s="15">
        <f>F7*'Calcs-1'!F10</f>
        <v>2164864.32</v>
      </c>
      <c r="G14" s="15">
        <f>G7*'Calcs-1'!G10</f>
        <v>2649793.928</v>
      </c>
      <c r="H14" s="15">
        <f>H7*'Calcs-1'!H10</f>
        <v>3153254.774</v>
      </c>
      <c r="I14" s="15">
        <f>I7*'Calcs-1'!I10</f>
        <v>3675794.136</v>
      </c>
      <c r="J14" s="15">
        <f>J7*'Calcs-1'!J10</f>
        <v>4217973.772</v>
      </c>
      <c r="K14" s="15">
        <f>K7*'Calcs-1'!K10</f>
        <v>4780370.274</v>
      </c>
      <c r="L14" s="15">
        <f>L7*'Calcs-1'!L10</f>
        <v>5363575.448</v>
      </c>
      <c r="M14" s="15">
        <f>M7*'Calcs-1'!M10</f>
        <v>5968196.68</v>
      </c>
      <c r="N14" s="11"/>
      <c r="O14" s="11"/>
      <c r="P14" s="11"/>
      <c r="Q14" s="11"/>
    </row>
    <row r="15">
      <c r="A15" s="11" t="s">
        <v>38</v>
      </c>
      <c r="B15" s="15">
        <f>B8*'Calcs-1'!B11</f>
        <v>2500000</v>
      </c>
      <c r="C15" s="15">
        <f>C8*'Calcs-1'!C11</f>
        <v>5200000</v>
      </c>
      <c r="D15" s="15">
        <f>D8*'Calcs-1'!D11</f>
        <v>8112000</v>
      </c>
      <c r="E15" s="15">
        <f>E8*'Calcs-1'!E11</f>
        <v>11248640</v>
      </c>
      <c r="F15" s="15">
        <f>F8*'Calcs-1'!F11</f>
        <v>14623232</v>
      </c>
      <c r="G15" s="15">
        <f>G8*'Calcs-1'!G11</f>
        <v>18249793.54</v>
      </c>
      <c r="H15" s="15">
        <f>H8*'Calcs-1'!H11</f>
        <v>22143082.82</v>
      </c>
      <c r="I15" s="15">
        <f>I8*'Calcs-1'!I11</f>
        <v>26318635.58</v>
      </c>
      <c r="J15" s="15">
        <f>J8*'Calcs-1'!J11</f>
        <v>30792803.63</v>
      </c>
      <c r="K15" s="15">
        <f>K8*'Calcs-1'!K11</f>
        <v>35582795.31</v>
      </c>
      <c r="L15" s="15">
        <f>L8*'Calcs-1'!L11</f>
        <v>40706717.84</v>
      </c>
      <c r="M15" s="15">
        <f>M8*'Calcs-1'!M11</f>
        <v>46183621.69</v>
      </c>
      <c r="N15" s="11"/>
      <c r="O15" s="11"/>
      <c r="P15" s="11"/>
      <c r="Q15" s="11"/>
    </row>
    <row r="16">
      <c r="A16" s="11" t="s">
        <v>39</v>
      </c>
      <c r="B16" s="15">
        <f>B9*'Calcs-1'!B12</f>
        <v>3500000</v>
      </c>
      <c r="C16" s="15">
        <f>C9*'Calcs-1'!C12</f>
        <v>7350000</v>
      </c>
      <c r="D16" s="15">
        <f>D9*'Calcs-1'!D12</f>
        <v>11576250</v>
      </c>
      <c r="E16" s="15">
        <f>E9*'Calcs-1'!E12</f>
        <v>16206750</v>
      </c>
      <c r="F16" s="15">
        <f>F9*'Calcs-1'!F12</f>
        <v>21271359.38</v>
      </c>
      <c r="G16" s="15">
        <f>G9*'Calcs-1'!G12</f>
        <v>26801912.81</v>
      </c>
      <c r="H16" s="15">
        <f>H9*'Calcs-1'!H12</f>
        <v>32832343.2</v>
      </c>
      <c r="I16" s="15">
        <f>I9*'Calcs-1'!I12</f>
        <v>39398811.83</v>
      </c>
      <c r="J16" s="15">
        <f>J9*'Calcs-1'!J12</f>
        <v>46539846.48</v>
      </c>
      <c r="K16" s="15">
        <f>K9*'Calcs-1'!K12</f>
        <v>54296487.56</v>
      </c>
      <c r="L16" s="15">
        <f>L9*'Calcs-1'!L12</f>
        <v>62712443.13</v>
      </c>
      <c r="M16" s="15">
        <f>M9*'Calcs-1'!M12</f>
        <v>71834253.04</v>
      </c>
      <c r="N16" s="11"/>
      <c r="O16" s="11"/>
      <c r="P16" s="11"/>
      <c r="Q16" s="11"/>
    </row>
    <row r="17">
      <c r="A17" s="11" t="s">
        <v>40</v>
      </c>
      <c r="B17" s="15">
        <f>B10*'Calcs-1'!B13</f>
        <v>7000000</v>
      </c>
      <c r="C17" s="15">
        <f>C10*'Calcs-1'!C13</f>
        <v>14280000</v>
      </c>
      <c r="D17" s="15">
        <f>D10*'Calcs-1'!D13</f>
        <v>21848400</v>
      </c>
      <c r="E17" s="15">
        <f>E10*'Calcs-1'!E13</f>
        <v>29713824</v>
      </c>
      <c r="F17" s="15">
        <f>F10*'Calcs-1'!F13</f>
        <v>37885125.6</v>
      </c>
      <c r="G17" s="15">
        <f>G10*'Calcs-1'!G13</f>
        <v>46371393.73</v>
      </c>
      <c r="H17" s="15">
        <f>H10*'Calcs-1'!H13</f>
        <v>55181958.54</v>
      </c>
      <c r="I17" s="15">
        <f>I10*'Calcs-1'!I13</f>
        <v>64326397.39</v>
      </c>
      <c r="J17" s="15">
        <f>J10*'Calcs-1'!J13</f>
        <v>73814541</v>
      </c>
      <c r="K17" s="15">
        <f>K10*'Calcs-1'!K13</f>
        <v>83656479.8</v>
      </c>
      <c r="L17" s="15">
        <f>L10*'Calcs-1'!L13</f>
        <v>93862570.34</v>
      </c>
      <c r="M17" s="15">
        <f>M10*'Calcs-1'!M13</f>
        <v>104443441.9</v>
      </c>
      <c r="N17" s="11"/>
      <c r="O17" s="11"/>
      <c r="P17" s="11"/>
      <c r="Q17" s="11"/>
    </row>
    <row r="18">
      <c r="A18" s="11" t="s">
        <v>41</v>
      </c>
      <c r="B18" s="15">
        <f>B11*'Calcs-1'!B14</f>
        <v>10000000</v>
      </c>
      <c r="C18" s="15">
        <f>C11*'Calcs-1'!C14</f>
        <v>20500000</v>
      </c>
      <c r="D18" s="15">
        <f>D11*'Calcs-1'!D14</f>
        <v>31518750</v>
      </c>
      <c r="E18" s="15">
        <f>E11*'Calcs-1'!E14</f>
        <v>43075625</v>
      </c>
      <c r="F18" s="15">
        <f>F11*'Calcs-1'!F14</f>
        <v>55190644.53</v>
      </c>
      <c r="G18" s="15">
        <f>G11*'Calcs-1'!G14</f>
        <v>67884492.77</v>
      </c>
      <c r="H18" s="15">
        <f>H11*'Calcs-1'!H14</f>
        <v>81178539.27</v>
      </c>
      <c r="I18" s="15">
        <f>I11*'Calcs-1'!I14</f>
        <v>95094860.29</v>
      </c>
      <c r="J18" s="15">
        <f>J11*'Calcs-1'!J14</f>
        <v>109656260.8</v>
      </c>
      <c r="K18" s="15">
        <f>K11*'Calcs-1'!K14</f>
        <v>124886297</v>
      </c>
      <c r="L18" s="15">
        <f>L11*'Calcs-1'!L14</f>
        <v>140809299.9</v>
      </c>
      <c r="M18" s="15">
        <f>M11*'Calcs-1'!M14</f>
        <v>157450398.9</v>
      </c>
      <c r="N18" s="11"/>
      <c r="O18" s="11"/>
      <c r="P18" s="11"/>
      <c r="Q18" s="11"/>
    </row>
    <row r="19">
      <c r="A19" s="9" t="s">
        <v>95</v>
      </c>
      <c r="B19" s="15">
        <f t="shared" ref="B19:M19" si="1">SUM(B14:B18)</f>
        <v>23400000</v>
      </c>
      <c r="C19" s="15">
        <f t="shared" si="1"/>
        <v>48146000</v>
      </c>
      <c r="D19" s="15">
        <f t="shared" si="1"/>
        <v>74303880</v>
      </c>
      <c r="E19" s="15">
        <f t="shared" si="1"/>
        <v>101942771.8</v>
      </c>
      <c r="F19" s="15">
        <f t="shared" si="1"/>
        <v>131135225.8</v>
      </c>
      <c r="G19" s="15">
        <f t="shared" si="1"/>
        <v>161957386.8</v>
      </c>
      <c r="H19" s="15">
        <f t="shared" si="1"/>
        <v>194489178.6</v>
      </c>
      <c r="I19" s="15">
        <f t="shared" si="1"/>
        <v>228814499.2</v>
      </c>
      <c r="J19" s="15">
        <f t="shared" si="1"/>
        <v>265021425.7</v>
      </c>
      <c r="K19" s="15">
        <f t="shared" si="1"/>
        <v>303202429.9</v>
      </c>
      <c r="L19" s="15">
        <f t="shared" si="1"/>
        <v>343454606.6</v>
      </c>
      <c r="M19" s="15">
        <f t="shared" si="1"/>
        <v>385879912.3</v>
      </c>
      <c r="N19" s="11"/>
      <c r="O19" s="11"/>
      <c r="P19" s="11"/>
      <c r="Q19" s="11"/>
    </row>
    <row r="20">
      <c r="A20" s="9"/>
      <c r="B20" s="11"/>
      <c r="C20" s="11"/>
      <c r="D20" s="11"/>
      <c r="E20" s="11"/>
      <c r="F20" s="11"/>
      <c r="G20" s="11"/>
      <c r="H20" s="11"/>
      <c r="I20" s="11"/>
      <c r="J20" s="11"/>
      <c r="K20" s="11"/>
      <c r="L20" s="11"/>
      <c r="M20" s="11"/>
      <c r="N20" s="11"/>
      <c r="O20" s="11"/>
      <c r="P20" s="11"/>
      <c r="Q20" s="11"/>
    </row>
    <row r="21">
      <c r="A21" s="9" t="s">
        <v>96</v>
      </c>
      <c r="B21" s="11"/>
      <c r="C21" s="11"/>
      <c r="D21" s="11"/>
      <c r="E21" s="11"/>
      <c r="F21" s="11"/>
      <c r="G21" s="11"/>
      <c r="H21" s="11"/>
      <c r="I21" s="11"/>
      <c r="J21" s="11"/>
      <c r="K21" s="11"/>
      <c r="L21" s="11"/>
      <c r="M21" s="11"/>
      <c r="N21" s="11"/>
      <c r="O21" s="11"/>
      <c r="P21" s="11"/>
      <c r="Q21" s="11"/>
    </row>
    <row r="22">
      <c r="A22" s="9" t="s">
        <v>37</v>
      </c>
      <c r="B22" s="11"/>
      <c r="C22" s="11"/>
      <c r="D22" s="11"/>
      <c r="E22" s="11"/>
      <c r="F22" s="11"/>
      <c r="G22" s="11"/>
      <c r="H22" s="11"/>
      <c r="I22" s="11"/>
      <c r="J22" s="11"/>
      <c r="K22" s="11"/>
      <c r="L22" s="11"/>
      <c r="M22" s="11"/>
      <c r="N22" s="11"/>
      <c r="O22" s="11"/>
      <c r="P22" s="11"/>
      <c r="Q22" s="11"/>
    </row>
    <row r="23">
      <c r="A23" s="11" t="s">
        <v>71</v>
      </c>
      <c r="B23" s="15">
        <f>B$14*Assumption!$B50</f>
        <v>84000</v>
      </c>
      <c r="C23" s="15">
        <f>C$14*Assumption!$B50</f>
        <v>171360</v>
      </c>
      <c r="D23" s="15">
        <f>D$14*Assumption!$B50</f>
        <v>262180.8</v>
      </c>
      <c r="E23" s="15">
        <f>E$14*Assumption!$B50</f>
        <v>356565.888</v>
      </c>
      <c r="F23" s="15">
        <f>F$14*Assumption!$B50</f>
        <v>454621.5072</v>
      </c>
      <c r="G23" s="15">
        <f>G$14*Assumption!$B50</f>
        <v>556456.7248</v>
      </c>
      <c r="H23" s="15">
        <f>H$14*Assumption!$B50</f>
        <v>662183.5025</v>
      </c>
      <c r="I23" s="15">
        <f>I$14*Assumption!$B50</f>
        <v>771916.7687</v>
      </c>
      <c r="J23" s="15">
        <f>J$14*Assumption!$B50</f>
        <v>885774.492</v>
      </c>
      <c r="K23" s="15">
        <f>K$14*Assumption!$B50</f>
        <v>1003877.758</v>
      </c>
      <c r="L23" s="15">
        <f>L$14*Assumption!$B50</f>
        <v>1126350.844</v>
      </c>
      <c r="M23" s="15">
        <f>M$14*Assumption!$B50</f>
        <v>1253321.303</v>
      </c>
      <c r="N23" s="11"/>
      <c r="O23" s="11"/>
      <c r="P23" s="11"/>
      <c r="Q23" s="11"/>
    </row>
    <row r="24">
      <c r="A24" s="11" t="s">
        <v>72</v>
      </c>
      <c r="B24" s="15">
        <f>B$14*Assumption!$B51</f>
        <v>56000</v>
      </c>
      <c r="C24" s="15">
        <f>C$14*Assumption!$B51</f>
        <v>114240</v>
      </c>
      <c r="D24" s="15">
        <f>D$14*Assumption!$B51</f>
        <v>174787.2</v>
      </c>
      <c r="E24" s="15">
        <f>E$14*Assumption!$B51</f>
        <v>237710.592</v>
      </c>
      <c r="F24" s="15">
        <f>F$14*Assumption!$B51</f>
        <v>303081.0048</v>
      </c>
      <c r="G24" s="15">
        <f>G$14*Assumption!$B51</f>
        <v>370971.1499</v>
      </c>
      <c r="H24" s="15">
        <f>H$14*Assumption!$B51</f>
        <v>441455.6684</v>
      </c>
      <c r="I24" s="15">
        <f>I$14*Assumption!$B51</f>
        <v>514611.1791</v>
      </c>
      <c r="J24" s="15">
        <f>J$14*Assumption!$B51</f>
        <v>590516.328</v>
      </c>
      <c r="K24" s="15">
        <f>K$14*Assumption!$B51</f>
        <v>669251.8384</v>
      </c>
      <c r="L24" s="15">
        <f>L$14*Assumption!$B51</f>
        <v>750900.5627</v>
      </c>
      <c r="M24" s="15">
        <f>M$14*Assumption!$B51</f>
        <v>835547.5352</v>
      </c>
      <c r="N24" s="11"/>
      <c r="O24" s="11"/>
      <c r="P24" s="11"/>
      <c r="Q24" s="11"/>
    </row>
    <row r="25">
      <c r="A25" s="11" t="s">
        <v>73</v>
      </c>
      <c r="B25" s="15">
        <f>B$14*Assumption!$B52</f>
        <v>68000</v>
      </c>
      <c r="C25" s="15">
        <f>C$14*Assumption!$B52</f>
        <v>138720</v>
      </c>
      <c r="D25" s="15">
        <f>D$14*Assumption!$B52</f>
        <v>212241.6</v>
      </c>
      <c r="E25" s="15">
        <f>E$14*Assumption!$B52</f>
        <v>288648.576</v>
      </c>
      <c r="F25" s="15">
        <f>F$14*Assumption!$B52</f>
        <v>368026.9344</v>
      </c>
      <c r="G25" s="15">
        <f>G$14*Assumption!$B52</f>
        <v>450464.9677</v>
      </c>
      <c r="H25" s="15">
        <f>H$14*Assumption!$B52</f>
        <v>536053.3116</v>
      </c>
      <c r="I25" s="15">
        <f>I$14*Assumption!$B52</f>
        <v>624885.0032</v>
      </c>
      <c r="J25" s="15">
        <f>J$14*Assumption!$B52</f>
        <v>717055.5412</v>
      </c>
      <c r="K25" s="15">
        <f>K$14*Assumption!$B52</f>
        <v>812662.9467</v>
      </c>
      <c r="L25" s="15">
        <f>L$14*Assumption!$B52</f>
        <v>911807.8262</v>
      </c>
      <c r="M25" s="15">
        <f>M$14*Assumption!$B52</f>
        <v>1014593.436</v>
      </c>
      <c r="N25" s="11"/>
      <c r="O25" s="11"/>
      <c r="P25" s="11"/>
      <c r="Q25" s="11"/>
    </row>
    <row r="26">
      <c r="A26" s="11" t="s">
        <v>74</v>
      </c>
      <c r="B26" s="15">
        <f>B$14*Assumption!$B53</f>
        <v>88000</v>
      </c>
      <c r="C26" s="15">
        <f>C$14*Assumption!$B53</f>
        <v>179520</v>
      </c>
      <c r="D26" s="15">
        <f>D$14*Assumption!$B53</f>
        <v>274665.6</v>
      </c>
      <c r="E26" s="15">
        <f>E$14*Assumption!$B53</f>
        <v>373545.216</v>
      </c>
      <c r="F26" s="15">
        <f>F$14*Assumption!$B53</f>
        <v>476270.1504</v>
      </c>
      <c r="G26" s="15">
        <f>G$14*Assumption!$B53</f>
        <v>582954.6641</v>
      </c>
      <c r="H26" s="15">
        <f>H$14*Assumption!$B53</f>
        <v>693716.0503</v>
      </c>
      <c r="I26" s="15">
        <f>I$14*Assumption!$B53</f>
        <v>808674.71</v>
      </c>
      <c r="J26" s="15">
        <f>J$14*Assumption!$B53</f>
        <v>927954.2298</v>
      </c>
      <c r="K26" s="15">
        <f>K$14*Assumption!$B53</f>
        <v>1051681.46</v>
      </c>
      <c r="L26" s="15">
        <f>L$14*Assumption!$B53</f>
        <v>1179986.599</v>
      </c>
      <c r="M26" s="15">
        <f>M$14*Assumption!$B53</f>
        <v>1313003.27</v>
      </c>
      <c r="N26" s="11"/>
      <c r="O26" s="11"/>
      <c r="P26" s="11"/>
      <c r="Q26" s="11"/>
    </row>
    <row r="27">
      <c r="A27" s="11" t="s">
        <v>75</v>
      </c>
      <c r="B27" s="15">
        <f>B$14*Assumption!$B54</f>
        <v>60000</v>
      </c>
      <c r="C27" s="15">
        <f>C$14*Assumption!$B54</f>
        <v>122400</v>
      </c>
      <c r="D27" s="15">
        <f>D$14*Assumption!$B54</f>
        <v>187272</v>
      </c>
      <c r="E27" s="15">
        <f>E$14*Assumption!$B54</f>
        <v>254689.92</v>
      </c>
      <c r="F27" s="15">
        <f>F$14*Assumption!$B54</f>
        <v>324729.648</v>
      </c>
      <c r="G27" s="15">
        <f>G$14*Assumption!$B54</f>
        <v>397469.0892</v>
      </c>
      <c r="H27" s="15">
        <f>H$14*Assumption!$B54</f>
        <v>472988.2161</v>
      </c>
      <c r="I27" s="15">
        <f>I$14*Assumption!$B54</f>
        <v>551369.1205</v>
      </c>
      <c r="J27" s="15">
        <f>J$14*Assumption!$B54</f>
        <v>632696.0657</v>
      </c>
      <c r="K27" s="15">
        <f>K$14*Assumption!$B54</f>
        <v>717055.5412</v>
      </c>
      <c r="L27" s="15">
        <f>L$14*Assumption!$B54</f>
        <v>804536.3172</v>
      </c>
      <c r="M27" s="15">
        <f>M$14*Assumption!$B54</f>
        <v>895229.502</v>
      </c>
      <c r="N27" s="11"/>
      <c r="O27" s="11"/>
      <c r="P27" s="11"/>
      <c r="Q27" s="11"/>
    </row>
    <row r="28">
      <c r="A28" s="11" t="s">
        <v>76</v>
      </c>
      <c r="B28" s="15">
        <f>B$14*Assumption!$B55</f>
        <v>44000</v>
      </c>
      <c r="C28" s="15">
        <f>C$14*Assumption!$B55</f>
        <v>89760</v>
      </c>
      <c r="D28" s="15">
        <f>D$14*Assumption!$B55</f>
        <v>137332.8</v>
      </c>
      <c r="E28" s="15">
        <f>E$14*Assumption!$B55</f>
        <v>186772.608</v>
      </c>
      <c r="F28" s="15">
        <f>F$14*Assumption!$B55</f>
        <v>238135.0752</v>
      </c>
      <c r="G28" s="15">
        <f>G$14*Assumption!$B55</f>
        <v>291477.332</v>
      </c>
      <c r="H28" s="15">
        <f>H$14*Assumption!$B55</f>
        <v>346858.0251</v>
      </c>
      <c r="I28" s="15">
        <f>I$14*Assumption!$B55</f>
        <v>404337.355</v>
      </c>
      <c r="J28" s="15">
        <f>J$14*Assumption!$B55</f>
        <v>463977.1149</v>
      </c>
      <c r="K28" s="15">
        <f>K$14*Assumption!$B55</f>
        <v>525840.7302</v>
      </c>
      <c r="L28" s="15">
        <f>L$14*Assumption!$B55</f>
        <v>589993.2993</v>
      </c>
      <c r="M28" s="15">
        <f>M$14*Assumption!$B55</f>
        <v>656501.6348</v>
      </c>
      <c r="N28" s="11"/>
      <c r="O28" s="11"/>
      <c r="P28" s="11"/>
      <c r="Q28" s="11"/>
    </row>
    <row r="29">
      <c r="A29" s="9"/>
      <c r="B29" s="15"/>
      <c r="C29" s="15"/>
      <c r="D29" s="15"/>
      <c r="E29" s="15"/>
      <c r="F29" s="15"/>
      <c r="G29" s="15"/>
      <c r="H29" s="15"/>
      <c r="I29" s="15"/>
      <c r="J29" s="15"/>
      <c r="K29" s="15"/>
      <c r="L29" s="15"/>
      <c r="M29" s="15"/>
      <c r="N29" s="11"/>
      <c r="O29" s="11"/>
      <c r="P29" s="11"/>
      <c r="Q29" s="11"/>
    </row>
    <row r="30">
      <c r="A30" s="9" t="s">
        <v>38</v>
      </c>
      <c r="B30" s="15"/>
      <c r="C30" s="15"/>
      <c r="D30" s="15"/>
      <c r="E30" s="15"/>
      <c r="F30" s="15"/>
      <c r="G30" s="15"/>
      <c r="H30" s="15"/>
      <c r="I30" s="15"/>
      <c r="J30" s="15"/>
      <c r="K30" s="15"/>
      <c r="L30" s="15"/>
      <c r="M30" s="15"/>
      <c r="N30" s="11"/>
      <c r="O30" s="11"/>
      <c r="P30" s="11"/>
      <c r="Q30" s="11"/>
    </row>
    <row r="31">
      <c r="A31" s="11" t="s">
        <v>71</v>
      </c>
      <c r="B31" s="15">
        <f>B$15*Assumption!$C50</f>
        <v>250000</v>
      </c>
      <c r="C31" s="15">
        <f>C$15*Assumption!$C50</f>
        <v>520000</v>
      </c>
      <c r="D31" s="15">
        <f>D$15*Assumption!$C50</f>
        <v>811200</v>
      </c>
      <c r="E31" s="15">
        <f>E$15*Assumption!$C50</f>
        <v>1124864</v>
      </c>
      <c r="F31" s="15">
        <f>F$15*Assumption!$C50</f>
        <v>1462323.2</v>
      </c>
      <c r="G31" s="15">
        <f>G$15*Assumption!$C50</f>
        <v>1824979.354</v>
      </c>
      <c r="H31" s="15">
        <f>H$15*Assumption!$C50</f>
        <v>2214308.282</v>
      </c>
      <c r="I31" s="15">
        <f>I$15*Assumption!$C50</f>
        <v>2631863.558</v>
      </c>
      <c r="J31" s="15">
        <f>J$15*Assumption!$C50</f>
        <v>3079280.363</v>
      </c>
      <c r="K31" s="15">
        <f>K$15*Assumption!$C50</f>
        <v>3558279.531</v>
      </c>
      <c r="L31" s="15">
        <f>L$15*Assumption!$C50</f>
        <v>4070671.784</v>
      </c>
      <c r="M31" s="15">
        <f>M$15*Assumption!$C50</f>
        <v>4618362.169</v>
      </c>
      <c r="N31" s="11"/>
      <c r="O31" s="11"/>
      <c r="P31" s="11"/>
      <c r="Q31" s="11"/>
    </row>
    <row r="32">
      <c r="A32" s="11" t="s">
        <v>72</v>
      </c>
      <c r="B32" s="15">
        <f>B$15*Assumption!$C51</f>
        <v>375000</v>
      </c>
      <c r="C32" s="15">
        <f>C$15*Assumption!$C51</f>
        <v>780000</v>
      </c>
      <c r="D32" s="15">
        <f>D$15*Assumption!$C51</f>
        <v>1216800</v>
      </c>
      <c r="E32" s="15">
        <f>E$15*Assumption!$C51</f>
        <v>1687296</v>
      </c>
      <c r="F32" s="15">
        <f>F$15*Assumption!$C51</f>
        <v>2193484.8</v>
      </c>
      <c r="G32" s="15">
        <f>G$15*Assumption!$C51</f>
        <v>2737469.03</v>
      </c>
      <c r="H32" s="15">
        <f>H$15*Assumption!$C51</f>
        <v>3321462.424</v>
      </c>
      <c r="I32" s="15">
        <f>I$15*Assumption!$C51</f>
        <v>3947795.338</v>
      </c>
      <c r="J32" s="15">
        <f>J$15*Assumption!$C51</f>
        <v>4618920.545</v>
      </c>
      <c r="K32" s="15">
        <f>K$15*Assumption!$C51</f>
        <v>5337419.297</v>
      </c>
      <c r="L32" s="15">
        <f>L$15*Assumption!$C51</f>
        <v>6106007.675</v>
      </c>
      <c r="M32" s="15">
        <f>M$15*Assumption!$C51</f>
        <v>6927543.253</v>
      </c>
      <c r="N32" s="11"/>
      <c r="O32" s="11"/>
      <c r="P32" s="11"/>
      <c r="Q32" s="11"/>
    </row>
    <row r="33">
      <c r="A33" s="11" t="s">
        <v>73</v>
      </c>
      <c r="B33" s="15">
        <f>B$15*Assumption!$C52</f>
        <v>250000</v>
      </c>
      <c r="C33" s="15">
        <f>C$15*Assumption!$C52</f>
        <v>520000</v>
      </c>
      <c r="D33" s="15">
        <f>D$15*Assumption!$C52</f>
        <v>811200</v>
      </c>
      <c r="E33" s="15">
        <f>E$15*Assumption!$C52</f>
        <v>1124864</v>
      </c>
      <c r="F33" s="15">
        <f>F$15*Assumption!$C52</f>
        <v>1462323.2</v>
      </c>
      <c r="G33" s="15">
        <f>G$15*Assumption!$C52</f>
        <v>1824979.354</v>
      </c>
      <c r="H33" s="15">
        <f>H$15*Assumption!$C52</f>
        <v>2214308.282</v>
      </c>
      <c r="I33" s="15">
        <f>I$15*Assumption!$C52</f>
        <v>2631863.558</v>
      </c>
      <c r="J33" s="15">
        <f>J$15*Assumption!$C52</f>
        <v>3079280.363</v>
      </c>
      <c r="K33" s="15">
        <f>K$15*Assumption!$C52</f>
        <v>3558279.531</v>
      </c>
      <c r="L33" s="15">
        <f>L$15*Assumption!$C52</f>
        <v>4070671.784</v>
      </c>
      <c r="M33" s="15">
        <f>M$15*Assumption!$C52</f>
        <v>4618362.169</v>
      </c>
      <c r="N33" s="11"/>
      <c r="O33" s="11"/>
      <c r="P33" s="11"/>
      <c r="Q33" s="11"/>
    </row>
    <row r="34">
      <c r="A34" s="11" t="s">
        <v>74</v>
      </c>
      <c r="B34" s="15">
        <f>B$15*Assumption!$C53</f>
        <v>375000</v>
      </c>
      <c r="C34" s="15">
        <f>C$15*Assumption!$C53</f>
        <v>780000</v>
      </c>
      <c r="D34" s="15">
        <f>D$15*Assumption!$C53</f>
        <v>1216800</v>
      </c>
      <c r="E34" s="15">
        <f>E$15*Assumption!$C53</f>
        <v>1687296</v>
      </c>
      <c r="F34" s="15">
        <f>F$15*Assumption!$C53</f>
        <v>2193484.8</v>
      </c>
      <c r="G34" s="15">
        <f>G$15*Assumption!$C53</f>
        <v>2737469.03</v>
      </c>
      <c r="H34" s="15">
        <f>H$15*Assumption!$C53</f>
        <v>3321462.424</v>
      </c>
      <c r="I34" s="15">
        <f>I$15*Assumption!$C53</f>
        <v>3947795.338</v>
      </c>
      <c r="J34" s="15">
        <f>J$15*Assumption!$C53</f>
        <v>4618920.545</v>
      </c>
      <c r="K34" s="15">
        <f>K$15*Assumption!$C53</f>
        <v>5337419.297</v>
      </c>
      <c r="L34" s="15">
        <f>L$15*Assumption!$C53</f>
        <v>6106007.675</v>
      </c>
      <c r="M34" s="15">
        <f>M$15*Assumption!$C53</f>
        <v>6927543.253</v>
      </c>
      <c r="N34" s="11"/>
      <c r="O34" s="11"/>
      <c r="P34" s="11"/>
      <c r="Q34" s="11"/>
    </row>
    <row r="35">
      <c r="A35" s="11" t="s">
        <v>75</v>
      </c>
      <c r="B35" s="15">
        <f>B$15*Assumption!$C54</f>
        <v>500000</v>
      </c>
      <c r="C35" s="15">
        <f>C$15*Assumption!$C54</f>
        <v>1040000</v>
      </c>
      <c r="D35" s="15">
        <f>D$15*Assumption!$C54</f>
        <v>1622400</v>
      </c>
      <c r="E35" s="15">
        <f>E$15*Assumption!$C54</f>
        <v>2249728</v>
      </c>
      <c r="F35" s="15">
        <f>F$15*Assumption!$C54</f>
        <v>2924646.4</v>
      </c>
      <c r="G35" s="15">
        <f>G$15*Assumption!$C54</f>
        <v>3649958.707</v>
      </c>
      <c r="H35" s="15">
        <f>H$15*Assumption!$C54</f>
        <v>4428616.565</v>
      </c>
      <c r="I35" s="15">
        <f>I$15*Assumption!$C54</f>
        <v>5263727.117</v>
      </c>
      <c r="J35" s="15">
        <f>J$15*Assumption!$C54</f>
        <v>6158560.727</v>
      </c>
      <c r="K35" s="15">
        <f>K$15*Assumption!$C54</f>
        <v>7116559.062</v>
      </c>
      <c r="L35" s="15">
        <f>L$15*Assumption!$C54</f>
        <v>8141343.567</v>
      </c>
      <c r="M35" s="15">
        <f>M$15*Assumption!$C54</f>
        <v>9236724.338</v>
      </c>
      <c r="N35" s="11"/>
      <c r="O35" s="11"/>
      <c r="P35" s="11"/>
      <c r="Q35" s="11"/>
    </row>
    <row r="36">
      <c r="A36" s="11" t="s">
        <v>76</v>
      </c>
      <c r="B36" s="15">
        <f>B$15*Assumption!$C55</f>
        <v>750000</v>
      </c>
      <c r="C36" s="15">
        <f>C$15*Assumption!$C55</f>
        <v>1560000</v>
      </c>
      <c r="D36" s="15">
        <f>D$15*Assumption!$C55</f>
        <v>2433600</v>
      </c>
      <c r="E36" s="15">
        <f>E$15*Assumption!$C55</f>
        <v>3374592</v>
      </c>
      <c r="F36" s="15">
        <f>F$15*Assumption!$C55</f>
        <v>4386969.6</v>
      </c>
      <c r="G36" s="15">
        <f>G$15*Assumption!$C55</f>
        <v>5474938.061</v>
      </c>
      <c r="H36" s="15">
        <f>H$15*Assumption!$C55</f>
        <v>6642924.847</v>
      </c>
      <c r="I36" s="15">
        <f>I$15*Assumption!$C55</f>
        <v>7895590.675</v>
      </c>
      <c r="J36" s="15">
        <f>J$15*Assumption!$C55</f>
        <v>9237841.09</v>
      </c>
      <c r="K36" s="15">
        <f>K$15*Assumption!$C55</f>
        <v>10674838.59</v>
      </c>
      <c r="L36" s="15">
        <f>L$15*Assumption!$C55</f>
        <v>12212015.35</v>
      </c>
      <c r="M36" s="15">
        <f>M$15*Assumption!$C55</f>
        <v>13855086.51</v>
      </c>
      <c r="N36" s="11"/>
      <c r="O36" s="11"/>
      <c r="P36" s="11"/>
      <c r="Q36" s="11"/>
    </row>
    <row r="37">
      <c r="A37" s="11"/>
      <c r="B37" s="15"/>
      <c r="C37" s="15"/>
      <c r="D37" s="15"/>
      <c r="E37" s="15"/>
      <c r="F37" s="15"/>
      <c r="G37" s="15"/>
      <c r="H37" s="15"/>
      <c r="I37" s="15"/>
      <c r="J37" s="15"/>
      <c r="K37" s="15"/>
      <c r="L37" s="15"/>
      <c r="M37" s="15"/>
      <c r="N37" s="11"/>
      <c r="O37" s="11"/>
      <c r="P37" s="11"/>
      <c r="Q37" s="11"/>
    </row>
    <row r="38">
      <c r="A38" s="9" t="s">
        <v>39</v>
      </c>
      <c r="B38" s="15"/>
      <c r="C38" s="15"/>
      <c r="D38" s="15"/>
      <c r="E38" s="15"/>
      <c r="F38" s="15"/>
      <c r="G38" s="15"/>
      <c r="H38" s="15"/>
      <c r="I38" s="15"/>
      <c r="J38" s="15"/>
      <c r="K38" s="15"/>
      <c r="L38" s="15"/>
      <c r="M38" s="15"/>
      <c r="N38" s="11"/>
      <c r="O38" s="11"/>
      <c r="P38" s="11"/>
      <c r="Q38" s="11"/>
    </row>
    <row r="39">
      <c r="A39" s="11" t="s">
        <v>71</v>
      </c>
      <c r="B39" s="15">
        <f>B$16*Assumption!$D50</f>
        <v>1050000</v>
      </c>
      <c r="C39" s="15">
        <f>C$16*Assumption!$D50</f>
        <v>2205000</v>
      </c>
      <c r="D39" s="15">
        <f>D$16*Assumption!$D50</f>
        <v>3472875</v>
      </c>
      <c r="E39" s="15">
        <f>E$16*Assumption!$D50</f>
        <v>4862025</v>
      </c>
      <c r="F39" s="15">
        <f>F$16*Assumption!$D50</f>
        <v>6381407.813</v>
      </c>
      <c r="G39" s="15">
        <f>G$16*Assumption!$D50</f>
        <v>8040573.844</v>
      </c>
      <c r="H39" s="15">
        <f>H$16*Assumption!$D50</f>
        <v>9849702.959</v>
      </c>
      <c r="I39" s="15">
        <f>I$16*Assumption!$D50</f>
        <v>11819643.55</v>
      </c>
      <c r="J39" s="15">
        <f>J$16*Assumption!$D50</f>
        <v>13961953.94</v>
      </c>
      <c r="K39" s="15">
        <f>K$16*Assumption!$D50</f>
        <v>16288946.27</v>
      </c>
      <c r="L39" s="15">
        <f>L$16*Assumption!$D50</f>
        <v>18813732.94</v>
      </c>
      <c r="M39" s="15">
        <f>M$16*Assumption!$D50</f>
        <v>21550275.91</v>
      </c>
      <c r="N39" s="11"/>
      <c r="O39" s="11"/>
      <c r="P39" s="11"/>
      <c r="Q39" s="11"/>
    </row>
    <row r="40">
      <c r="A40" s="11" t="s">
        <v>72</v>
      </c>
      <c r="B40" s="15">
        <f>B$16*Assumption!$D51</f>
        <v>350000</v>
      </c>
      <c r="C40" s="15">
        <f>C$16*Assumption!$D51</f>
        <v>735000</v>
      </c>
      <c r="D40" s="15">
        <f>D$16*Assumption!$D51</f>
        <v>1157625</v>
      </c>
      <c r="E40" s="15">
        <f>E$16*Assumption!$D51</f>
        <v>1620675</v>
      </c>
      <c r="F40" s="15">
        <f>F$16*Assumption!$D51</f>
        <v>2127135.938</v>
      </c>
      <c r="G40" s="15">
        <f>G$16*Assumption!$D51</f>
        <v>2680191.281</v>
      </c>
      <c r="H40" s="15">
        <f>H$16*Assumption!$D51</f>
        <v>3283234.32</v>
      </c>
      <c r="I40" s="15">
        <f>I$16*Assumption!$D51</f>
        <v>3939881.183</v>
      </c>
      <c r="J40" s="15">
        <f>J$16*Assumption!$D51</f>
        <v>4653984.648</v>
      </c>
      <c r="K40" s="15">
        <f>K$16*Assumption!$D51</f>
        <v>5429648.756</v>
      </c>
      <c r="L40" s="15">
        <f>L$16*Assumption!$D51</f>
        <v>6271244.313</v>
      </c>
      <c r="M40" s="15">
        <f>M$16*Assumption!$D51</f>
        <v>7183425.304</v>
      </c>
      <c r="N40" s="11"/>
      <c r="O40" s="11"/>
      <c r="P40" s="11"/>
      <c r="Q40" s="11"/>
    </row>
    <row r="41">
      <c r="A41" s="11" t="s">
        <v>73</v>
      </c>
      <c r="B41" s="15">
        <f>B$16*Assumption!$D52</f>
        <v>700000</v>
      </c>
      <c r="C41" s="15">
        <f>C$16*Assumption!$D52</f>
        <v>1470000</v>
      </c>
      <c r="D41" s="15">
        <f>D$16*Assumption!$D52</f>
        <v>2315250</v>
      </c>
      <c r="E41" s="15">
        <f>E$16*Assumption!$D52</f>
        <v>3241350</v>
      </c>
      <c r="F41" s="15">
        <f>F$16*Assumption!$D52</f>
        <v>4254271.875</v>
      </c>
      <c r="G41" s="15">
        <f>G$16*Assumption!$D52</f>
        <v>5360382.563</v>
      </c>
      <c r="H41" s="15">
        <f>H$16*Assumption!$D52</f>
        <v>6566468.639</v>
      </c>
      <c r="I41" s="15">
        <f>I$16*Assumption!$D52</f>
        <v>7879762.367</v>
      </c>
      <c r="J41" s="15">
        <f>J$16*Assumption!$D52</f>
        <v>9307969.296</v>
      </c>
      <c r="K41" s="15">
        <f>K$16*Assumption!$D52</f>
        <v>10859297.51</v>
      </c>
      <c r="L41" s="15">
        <f>L$16*Assumption!$D52</f>
        <v>12542488.63</v>
      </c>
      <c r="M41" s="15">
        <f>M$16*Assumption!$D52</f>
        <v>14366850.61</v>
      </c>
      <c r="N41" s="11"/>
      <c r="O41" s="11"/>
      <c r="P41" s="11"/>
      <c r="Q41" s="11"/>
    </row>
    <row r="42">
      <c r="A42" s="11" t="s">
        <v>74</v>
      </c>
      <c r="B42" s="15">
        <f>B$16*Assumption!$D53</f>
        <v>350000</v>
      </c>
      <c r="C42" s="15">
        <f>C$16*Assumption!$D53</f>
        <v>735000</v>
      </c>
      <c r="D42" s="15">
        <f>D$16*Assumption!$D53</f>
        <v>1157625</v>
      </c>
      <c r="E42" s="15">
        <f>E$16*Assumption!$D53</f>
        <v>1620675</v>
      </c>
      <c r="F42" s="15">
        <f>F$16*Assumption!$D53</f>
        <v>2127135.938</v>
      </c>
      <c r="G42" s="15">
        <f>G$16*Assumption!$D53</f>
        <v>2680191.281</v>
      </c>
      <c r="H42" s="15">
        <f>H$16*Assumption!$D53</f>
        <v>3283234.32</v>
      </c>
      <c r="I42" s="15">
        <f>I$16*Assumption!$D53</f>
        <v>3939881.183</v>
      </c>
      <c r="J42" s="15">
        <f>J$16*Assumption!$D53</f>
        <v>4653984.648</v>
      </c>
      <c r="K42" s="15">
        <f>K$16*Assumption!$D53</f>
        <v>5429648.756</v>
      </c>
      <c r="L42" s="15">
        <f>L$16*Assumption!$D53</f>
        <v>6271244.313</v>
      </c>
      <c r="M42" s="15">
        <f>M$16*Assumption!$D53</f>
        <v>7183425.304</v>
      </c>
      <c r="N42" s="11"/>
      <c r="O42" s="11"/>
      <c r="P42" s="11"/>
      <c r="Q42" s="11"/>
    </row>
    <row r="43">
      <c r="A43" s="11" t="s">
        <v>75</v>
      </c>
      <c r="B43" s="15">
        <f>B$16*Assumption!$D54</f>
        <v>525000</v>
      </c>
      <c r="C43" s="15">
        <f>C$16*Assumption!$D54</f>
        <v>1102500</v>
      </c>
      <c r="D43" s="15">
        <f>D$16*Assumption!$D54</f>
        <v>1736437.5</v>
      </c>
      <c r="E43" s="15">
        <f>E$16*Assumption!$D54</f>
        <v>2431012.5</v>
      </c>
      <c r="F43" s="15">
        <f>F$16*Assumption!$D54</f>
        <v>3190703.906</v>
      </c>
      <c r="G43" s="15">
        <f>G$16*Assumption!$D54</f>
        <v>4020286.922</v>
      </c>
      <c r="H43" s="15">
        <f>H$16*Assumption!$D54</f>
        <v>4924851.479</v>
      </c>
      <c r="I43" s="15">
        <f>I$16*Assumption!$D54</f>
        <v>5909821.775</v>
      </c>
      <c r="J43" s="15">
        <f>J$16*Assumption!$D54</f>
        <v>6980976.972</v>
      </c>
      <c r="K43" s="15">
        <f>K$16*Assumption!$D54</f>
        <v>8144473.134</v>
      </c>
      <c r="L43" s="15">
        <f>L$16*Assumption!$D54</f>
        <v>9406866.47</v>
      </c>
      <c r="M43" s="15">
        <f>M$16*Assumption!$D54</f>
        <v>10775137.96</v>
      </c>
      <c r="N43" s="11"/>
      <c r="O43" s="11"/>
      <c r="P43" s="11"/>
      <c r="Q43" s="11"/>
    </row>
    <row r="44">
      <c r="A44" s="11" t="s">
        <v>76</v>
      </c>
      <c r="B44" s="15">
        <f>B$16*Assumption!$D55</f>
        <v>525000</v>
      </c>
      <c r="C44" s="15">
        <f>C$16*Assumption!$D55</f>
        <v>1102500</v>
      </c>
      <c r="D44" s="15">
        <f>D$16*Assumption!$D55</f>
        <v>1736437.5</v>
      </c>
      <c r="E44" s="15">
        <f>E$16*Assumption!$D55</f>
        <v>2431012.5</v>
      </c>
      <c r="F44" s="15">
        <f>F$16*Assumption!$D55</f>
        <v>3190703.906</v>
      </c>
      <c r="G44" s="15">
        <f>G$16*Assumption!$D55</f>
        <v>4020286.922</v>
      </c>
      <c r="H44" s="15">
        <f>H$16*Assumption!$D55</f>
        <v>4924851.479</v>
      </c>
      <c r="I44" s="15">
        <f>I$16*Assumption!$D55</f>
        <v>5909821.775</v>
      </c>
      <c r="J44" s="15">
        <f>J$16*Assumption!$D55</f>
        <v>6980976.972</v>
      </c>
      <c r="K44" s="15">
        <f>K$16*Assumption!$D55</f>
        <v>8144473.134</v>
      </c>
      <c r="L44" s="15">
        <f>L$16*Assumption!$D55</f>
        <v>9406866.47</v>
      </c>
      <c r="M44" s="15">
        <f>M$16*Assumption!$D55</f>
        <v>10775137.96</v>
      </c>
      <c r="N44" s="11"/>
      <c r="O44" s="11"/>
      <c r="P44" s="11"/>
      <c r="Q44" s="11"/>
    </row>
    <row r="45">
      <c r="A45" s="11"/>
      <c r="B45" s="15"/>
      <c r="C45" s="15"/>
      <c r="D45" s="15"/>
      <c r="E45" s="15"/>
      <c r="F45" s="15"/>
      <c r="G45" s="15"/>
      <c r="H45" s="15"/>
      <c r="I45" s="15"/>
      <c r="J45" s="15"/>
      <c r="K45" s="15"/>
      <c r="L45" s="15"/>
      <c r="M45" s="15"/>
      <c r="N45" s="11"/>
      <c r="O45" s="11"/>
      <c r="P45" s="11"/>
      <c r="Q45" s="11"/>
    </row>
    <row r="46">
      <c r="A46" s="9" t="s">
        <v>40</v>
      </c>
      <c r="B46" s="15"/>
      <c r="C46" s="15"/>
      <c r="D46" s="15"/>
      <c r="E46" s="15"/>
      <c r="F46" s="15"/>
      <c r="G46" s="15"/>
      <c r="H46" s="15"/>
      <c r="I46" s="15"/>
      <c r="J46" s="15"/>
      <c r="K46" s="15"/>
      <c r="L46" s="15"/>
      <c r="M46" s="15"/>
      <c r="N46" s="11"/>
      <c r="O46" s="11"/>
      <c r="P46" s="11"/>
      <c r="Q46" s="11"/>
    </row>
    <row r="47">
      <c r="A47" s="11" t="s">
        <v>71</v>
      </c>
      <c r="B47" s="15">
        <f>B$17*Assumption!$E50</f>
        <v>1050000</v>
      </c>
      <c r="C47" s="15">
        <f>C$17*Assumption!$E50</f>
        <v>2142000</v>
      </c>
      <c r="D47" s="15">
        <f>D$17*Assumption!$E50</f>
        <v>3277260</v>
      </c>
      <c r="E47" s="15">
        <f>E$17*Assumption!$E50</f>
        <v>4457073.6</v>
      </c>
      <c r="F47" s="15">
        <f>F$17*Assumption!$E50</f>
        <v>5682768.84</v>
      </c>
      <c r="G47" s="15">
        <f>G$17*Assumption!$E50</f>
        <v>6955709.06</v>
      </c>
      <c r="H47" s="15">
        <f>H$17*Assumption!$E50</f>
        <v>8277293.782</v>
      </c>
      <c r="I47" s="15">
        <f>I$17*Assumption!$E50</f>
        <v>9648959.608</v>
      </c>
      <c r="J47" s="15">
        <f>J$17*Assumption!$E50</f>
        <v>11072181.15</v>
      </c>
      <c r="K47" s="15">
        <f>K$17*Assumption!$E50</f>
        <v>12548471.97</v>
      </c>
      <c r="L47" s="15">
        <f>L$17*Assumption!$E50</f>
        <v>14079385.55</v>
      </c>
      <c r="M47" s="15">
        <f>M$17*Assumption!$E50</f>
        <v>15666516.29</v>
      </c>
      <c r="N47" s="11"/>
      <c r="O47" s="11"/>
      <c r="P47" s="11"/>
      <c r="Q47" s="11"/>
    </row>
    <row r="48">
      <c r="A48" s="11" t="s">
        <v>72</v>
      </c>
      <c r="B48" s="15">
        <f>B$17*Assumption!$E51</f>
        <v>1050000</v>
      </c>
      <c r="C48" s="15">
        <f>C$17*Assumption!$E51</f>
        <v>2142000</v>
      </c>
      <c r="D48" s="15">
        <f>D$17*Assumption!$E51</f>
        <v>3277260</v>
      </c>
      <c r="E48" s="15">
        <f>E$17*Assumption!$E51</f>
        <v>4457073.6</v>
      </c>
      <c r="F48" s="15">
        <f>F$17*Assumption!$E51</f>
        <v>5682768.84</v>
      </c>
      <c r="G48" s="15">
        <f>G$17*Assumption!$E51</f>
        <v>6955709.06</v>
      </c>
      <c r="H48" s="15">
        <f>H$17*Assumption!$E51</f>
        <v>8277293.782</v>
      </c>
      <c r="I48" s="15">
        <f>I$17*Assumption!$E51</f>
        <v>9648959.608</v>
      </c>
      <c r="J48" s="15">
        <f>J$17*Assumption!$E51</f>
        <v>11072181.15</v>
      </c>
      <c r="K48" s="15">
        <f>K$17*Assumption!$E51</f>
        <v>12548471.97</v>
      </c>
      <c r="L48" s="15">
        <f>L$17*Assumption!$E51</f>
        <v>14079385.55</v>
      </c>
      <c r="M48" s="15">
        <f>M$17*Assumption!$E51</f>
        <v>15666516.29</v>
      </c>
      <c r="N48" s="11"/>
      <c r="O48" s="11"/>
      <c r="P48" s="11"/>
      <c r="Q48" s="11"/>
    </row>
    <row r="49">
      <c r="A49" s="11" t="s">
        <v>73</v>
      </c>
      <c r="B49" s="15">
        <f>B$17*Assumption!$E52</f>
        <v>2100000</v>
      </c>
      <c r="C49" s="15">
        <f>C$17*Assumption!$E52</f>
        <v>4284000</v>
      </c>
      <c r="D49" s="15">
        <f>D$17*Assumption!$E52</f>
        <v>6554520</v>
      </c>
      <c r="E49" s="15">
        <f>E$17*Assumption!$E52</f>
        <v>8914147.2</v>
      </c>
      <c r="F49" s="15">
        <f>F$17*Assumption!$E52</f>
        <v>11365537.68</v>
      </c>
      <c r="G49" s="15">
        <f>G$17*Assumption!$E52</f>
        <v>13911418.12</v>
      </c>
      <c r="H49" s="15">
        <f>H$17*Assumption!$E52</f>
        <v>16554587.56</v>
      </c>
      <c r="I49" s="15">
        <f>I$17*Assumption!$E52</f>
        <v>19297919.22</v>
      </c>
      <c r="J49" s="15">
        <f>J$17*Assumption!$E52</f>
        <v>22144362.3</v>
      </c>
      <c r="K49" s="15">
        <f>K$17*Assumption!$E52</f>
        <v>25096943.94</v>
      </c>
      <c r="L49" s="15">
        <f>L$17*Assumption!$E52</f>
        <v>28158771.1</v>
      </c>
      <c r="M49" s="15">
        <f>M$17*Assumption!$E52</f>
        <v>31333032.57</v>
      </c>
      <c r="N49" s="11"/>
      <c r="O49" s="11"/>
      <c r="P49" s="11"/>
      <c r="Q49" s="11"/>
    </row>
    <row r="50">
      <c r="A50" s="11" t="s">
        <v>74</v>
      </c>
      <c r="B50" s="15">
        <f>B$17*Assumption!$E53</f>
        <v>700000</v>
      </c>
      <c r="C50" s="15">
        <f>C$17*Assumption!$E53</f>
        <v>1428000</v>
      </c>
      <c r="D50" s="15">
        <f>D$17*Assumption!$E53</f>
        <v>2184840</v>
      </c>
      <c r="E50" s="15">
        <f>E$17*Assumption!$E53</f>
        <v>2971382.4</v>
      </c>
      <c r="F50" s="15">
        <f>F$17*Assumption!$E53</f>
        <v>3788512.56</v>
      </c>
      <c r="G50" s="15">
        <f>G$17*Assumption!$E53</f>
        <v>4637139.373</v>
      </c>
      <c r="H50" s="15">
        <f>H$17*Assumption!$E53</f>
        <v>5518195.854</v>
      </c>
      <c r="I50" s="15">
        <f>I$17*Assumption!$E53</f>
        <v>6432639.739</v>
      </c>
      <c r="J50" s="15">
        <f>J$17*Assumption!$E53</f>
        <v>7381454.1</v>
      </c>
      <c r="K50" s="15">
        <f>K$17*Assumption!$E53</f>
        <v>8365647.98</v>
      </c>
      <c r="L50" s="15">
        <f>L$17*Assumption!$E53</f>
        <v>9386257.034</v>
      </c>
      <c r="M50" s="15">
        <f>M$17*Assumption!$E53</f>
        <v>10444344.19</v>
      </c>
      <c r="N50" s="11"/>
      <c r="O50" s="11"/>
      <c r="P50" s="11"/>
      <c r="Q50" s="11"/>
    </row>
    <row r="51">
      <c r="A51" s="11" t="s">
        <v>75</v>
      </c>
      <c r="B51" s="15">
        <f>B$17*Assumption!$E54</f>
        <v>1400000</v>
      </c>
      <c r="C51" s="15">
        <f>C$17*Assumption!$E54</f>
        <v>2856000</v>
      </c>
      <c r="D51" s="15">
        <f>D$17*Assumption!$E54</f>
        <v>4369680</v>
      </c>
      <c r="E51" s="15">
        <f>E$17*Assumption!$E54</f>
        <v>5942764.8</v>
      </c>
      <c r="F51" s="15">
        <f>F$17*Assumption!$E54</f>
        <v>7577025.12</v>
      </c>
      <c r="G51" s="15">
        <f>G$17*Assumption!$E54</f>
        <v>9274278.747</v>
      </c>
      <c r="H51" s="15">
        <f>H$17*Assumption!$E54</f>
        <v>11036391.71</v>
      </c>
      <c r="I51" s="15">
        <f>I$17*Assumption!$E54</f>
        <v>12865279.48</v>
      </c>
      <c r="J51" s="15">
        <f>J$17*Assumption!$E54</f>
        <v>14762908.2</v>
      </c>
      <c r="K51" s="15">
        <f>K$17*Assumption!$E54</f>
        <v>16731295.96</v>
      </c>
      <c r="L51" s="15">
        <f>L$17*Assumption!$E54</f>
        <v>18772514.07</v>
      </c>
      <c r="M51" s="15">
        <f>M$17*Assumption!$E54</f>
        <v>20888688.38</v>
      </c>
      <c r="N51" s="11"/>
      <c r="O51" s="11"/>
      <c r="P51" s="11"/>
      <c r="Q51" s="11"/>
    </row>
    <row r="52">
      <c r="A52" s="11" t="s">
        <v>76</v>
      </c>
      <c r="B52" s="15">
        <f>B$17*Assumption!$E55</f>
        <v>700000</v>
      </c>
      <c r="C52" s="15">
        <f>C$17*Assumption!$E55</f>
        <v>1428000</v>
      </c>
      <c r="D52" s="15">
        <f>D$17*Assumption!$E55</f>
        <v>2184840</v>
      </c>
      <c r="E52" s="15">
        <f>E$17*Assumption!$E55</f>
        <v>2971382.4</v>
      </c>
      <c r="F52" s="15">
        <f>F$17*Assumption!$E55</f>
        <v>3788512.56</v>
      </c>
      <c r="G52" s="15">
        <f>G$17*Assumption!$E55</f>
        <v>4637139.373</v>
      </c>
      <c r="H52" s="15">
        <f>H$17*Assumption!$E55</f>
        <v>5518195.854</v>
      </c>
      <c r="I52" s="15">
        <f>I$17*Assumption!$E55</f>
        <v>6432639.739</v>
      </c>
      <c r="J52" s="15">
        <f>J$17*Assumption!$E55</f>
        <v>7381454.1</v>
      </c>
      <c r="K52" s="15">
        <f>K$17*Assumption!$E55</f>
        <v>8365647.98</v>
      </c>
      <c r="L52" s="15">
        <f>L$17*Assumption!$E55</f>
        <v>9386257.034</v>
      </c>
      <c r="M52" s="15">
        <f>M$17*Assumption!$E55</f>
        <v>10444344.19</v>
      </c>
      <c r="N52" s="11"/>
      <c r="O52" s="11"/>
      <c r="P52" s="11"/>
      <c r="Q52" s="11"/>
    </row>
    <row r="53">
      <c r="A53" s="11"/>
      <c r="B53" s="15"/>
      <c r="C53" s="15"/>
      <c r="D53" s="15"/>
      <c r="E53" s="15"/>
      <c r="F53" s="15"/>
      <c r="G53" s="15"/>
      <c r="H53" s="15"/>
      <c r="I53" s="15"/>
      <c r="J53" s="15"/>
      <c r="K53" s="15"/>
      <c r="L53" s="15"/>
      <c r="M53" s="15"/>
      <c r="N53" s="11"/>
      <c r="O53" s="11"/>
      <c r="P53" s="11"/>
      <c r="Q53" s="11"/>
    </row>
    <row r="54">
      <c r="A54" s="9" t="s">
        <v>41</v>
      </c>
      <c r="B54" s="15"/>
      <c r="C54" s="15"/>
      <c r="D54" s="15"/>
      <c r="E54" s="15"/>
      <c r="F54" s="15"/>
      <c r="G54" s="15"/>
      <c r="H54" s="15"/>
      <c r="I54" s="15"/>
      <c r="J54" s="15"/>
      <c r="K54" s="15"/>
      <c r="L54" s="15"/>
      <c r="M54" s="15"/>
      <c r="N54" s="11"/>
      <c r="O54" s="11"/>
      <c r="P54" s="11"/>
      <c r="Q54" s="11"/>
    </row>
    <row r="55">
      <c r="A55" s="11" t="s">
        <v>71</v>
      </c>
      <c r="B55" s="15">
        <f>B$18*Assumption!$F50</f>
        <v>3000000</v>
      </c>
      <c r="C55" s="15">
        <f>C$18*Assumption!$F50</f>
        <v>6150000</v>
      </c>
      <c r="D55" s="15">
        <f>D$18*Assumption!$F50</f>
        <v>9455625</v>
      </c>
      <c r="E55" s="15">
        <f>E$18*Assumption!$F50</f>
        <v>12922687.5</v>
      </c>
      <c r="F55" s="15">
        <f>F$18*Assumption!$F50</f>
        <v>16557193.36</v>
      </c>
      <c r="G55" s="15">
        <f>G$18*Assumption!$F50</f>
        <v>20365347.83</v>
      </c>
      <c r="H55" s="15">
        <f>H$18*Assumption!$F50</f>
        <v>24353561.78</v>
      </c>
      <c r="I55" s="15">
        <f>I$18*Assumption!$F50</f>
        <v>28528458.09</v>
      </c>
      <c r="J55" s="15">
        <f>J$18*Assumption!$F50</f>
        <v>32896878.23</v>
      </c>
      <c r="K55" s="15">
        <f>K$18*Assumption!$F50</f>
        <v>37465889.1</v>
      </c>
      <c r="L55" s="15">
        <f>L$18*Assumption!$F50</f>
        <v>42242789.96</v>
      </c>
      <c r="M55" s="15">
        <f>M$18*Assumption!$F50</f>
        <v>47235119.68</v>
      </c>
      <c r="N55" s="11"/>
      <c r="O55" s="11"/>
      <c r="P55" s="11"/>
      <c r="Q55" s="11"/>
    </row>
    <row r="56">
      <c r="A56" s="11" t="s">
        <v>72</v>
      </c>
      <c r="B56" s="15">
        <f>B$18*Assumption!$F51</f>
        <v>3000000</v>
      </c>
      <c r="C56" s="15">
        <f>C$18*Assumption!$F51</f>
        <v>6150000</v>
      </c>
      <c r="D56" s="15">
        <f>D$18*Assumption!$F51</f>
        <v>9455625</v>
      </c>
      <c r="E56" s="15">
        <f>E$18*Assumption!$F51</f>
        <v>12922687.5</v>
      </c>
      <c r="F56" s="15">
        <f>F$18*Assumption!$F51</f>
        <v>16557193.36</v>
      </c>
      <c r="G56" s="15">
        <f>G$18*Assumption!$F51</f>
        <v>20365347.83</v>
      </c>
      <c r="H56" s="15">
        <f>H$18*Assumption!$F51</f>
        <v>24353561.78</v>
      </c>
      <c r="I56" s="15">
        <f>I$18*Assumption!$F51</f>
        <v>28528458.09</v>
      </c>
      <c r="J56" s="15">
        <f>J$18*Assumption!$F51</f>
        <v>32896878.23</v>
      </c>
      <c r="K56" s="15">
        <f>K$18*Assumption!$F51</f>
        <v>37465889.1</v>
      </c>
      <c r="L56" s="15">
        <f>L$18*Assumption!$F51</f>
        <v>42242789.96</v>
      </c>
      <c r="M56" s="15">
        <f>M$18*Assumption!$F51</f>
        <v>47235119.68</v>
      </c>
      <c r="N56" s="11"/>
      <c r="O56" s="11"/>
      <c r="P56" s="11"/>
      <c r="Q56" s="11"/>
    </row>
    <row r="57">
      <c r="A57" s="11" t="s">
        <v>73</v>
      </c>
      <c r="B57" s="15">
        <f>B$18*Assumption!$F52</f>
        <v>1000000</v>
      </c>
      <c r="C57" s="15">
        <f>C$18*Assumption!$F52</f>
        <v>2050000</v>
      </c>
      <c r="D57" s="15">
        <f>D$18*Assumption!$F52</f>
        <v>3151875</v>
      </c>
      <c r="E57" s="15">
        <f>E$18*Assumption!$F52</f>
        <v>4307562.5</v>
      </c>
      <c r="F57" s="15">
        <f>F$18*Assumption!$F52</f>
        <v>5519064.453</v>
      </c>
      <c r="G57" s="15">
        <f>G$18*Assumption!$F52</f>
        <v>6788449.277</v>
      </c>
      <c r="H57" s="15">
        <f>H$18*Assumption!$F52</f>
        <v>8117853.927</v>
      </c>
      <c r="I57" s="15">
        <f>I$18*Assumption!$F52</f>
        <v>9509486.029</v>
      </c>
      <c r="J57" s="15">
        <f>J$18*Assumption!$F52</f>
        <v>10965626.08</v>
      </c>
      <c r="K57" s="15">
        <f>K$18*Assumption!$F52</f>
        <v>12488629.7</v>
      </c>
      <c r="L57" s="15">
        <f>L$18*Assumption!$F52</f>
        <v>14080929.99</v>
      </c>
      <c r="M57" s="15">
        <f>M$18*Assumption!$F52</f>
        <v>15745039.89</v>
      </c>
      <c r="N57" s="11"/>
      <c r="O57" s="11"/>
      <c r="P57" s="11"/>
      <c r="Q57" s="11"/>
    </row>
    <row r="58">
      <c r="A58" s="11" t="s">
        <v>74</v>
      </c>
      <c r="B58" s="15">
        <f>B$18*Assumption!$F53</f>
        <v>1000000</v>
      </c>
      <c r="C58" s="15">
        <f>C$18*Assumption!$F53</f>
        <v>2050000</v>
      </c>
      <c r="D58" s="15">
        <f>D$18*Assumption!$F53</f>
        <v>3151875</v>
      </c>
      <c r="E58" s="15">
        <f>E$18*Assumption!$F53</f>
        <v>4307562.5</v>
      </c>
      <c r="F58" s="15">
        <f>F$18*Assumption!$F53</f>
        <v>5519064.453</v>
      </c>
      <c r="G58" s="15">
        <f>G$18*Assumption!$F53</f>
        <v>6788449.277</v>
      </c>
      <c r="H58" s="15">
        <f>H$18*Assumption!$F53</f>
        <v>8117853.927</v>
      </c>
      <c r="I58" s="15">
        <f>I$18*Assumption!$F53</f>
        <v>9509486.029</v>
      </c>
      <c r="J58" s="15">
        <f>J$18*Assumption!$F53</f>
        <v>10965626.08</v>
      </c>
      <c r="K58" s="15">
        <f>K$18*Assumption!$F53</f>
        <v>12488629.7</v>
      </c>
      <c r="L58" s="15">
        <f>L$18*Assumption!$F53</f>
        <v>14080929.99</v>
      </c>
      <c r="M58" s="15">
        <f>M$18*Assumption!$F53</f>
        <v>15745039.89</v>
      </c>
      <c r="N58" s="11"/>
      <c r="O58" s="11"/>
      <c r="P58" s="11"/>
      <c r="Q58" s="11"/>
    </row>
    <row r="59">
      <c r="A59" s="11" t="s">
        <v>75</v>
      </c>
      <c r="B59" s="15">
        <f>B$18*Assumption!$F54</f>
        <v>1000000</v>
      </c>
      <c r="C59" s="15">
        <f>C$18*Assumption!$F54</f>
        <v>2050000</v>
      </c>
      <c r="D59" s="15">
        <f>D$18*Assumption!$F54</f>
        <v>3151875</v>
      </c>
      <c r="E59" s="15">
        <f>E$18*Assumption!$F54</f>
        <v>4307562.5</v>
      </c>
      <c r="F59" s="15">
        <f>F$18*Assumption!$F54</f>
        <v>5519064.453</v>
      </c>
      <c r="G59" s="15">
        <f>G$18*Assumption!$F54</f>
        <v>6788449.277</v>
      </c>
      <c r="H59" s="15">
        <f>H$18*Assumption!$F54</f>
        <v>8117853.927</v>
      </c>
      <c r="I59" s="15">
        <f>I$18*Assumption!$F54</f>
        <v>9509486.029</v>
      </c>
      <c r="J59" s="15">
        <f>J$18*Assumption!$F54</f>
        <v>10965626.08</v>
      </c>
      <c r="K59" s="15">
        <f>K$18*Assumption!$F54</f>
        <v>12488629.7</v>
      </c>
      <c r="L59" s="15">
        <f>L$18*Assumption!$F54</f>
        <v>14080929.99</v>
      </c>
      <c r="M59" s="15">
        <f>M$18*Assumption!$F54</f>
        <v>15745039.89</v>
      </c>
      <c r="N59" s="11"/>
      <c r="O59" s="11"/>
      <c r="P59" s="11"/>
      <c r="Q59" s="11"/>
    </row>
    <row r="60">
      <c r="A60" s="11" t="s">
        <v>76</v>
      </c>
      <c r="B60" s="15">
        <f>B$18*Assumption!$F55</f>
        <v>1000000</v>
      </c>
      <c r="C60" s="15">
        <f>C$18*Assumption!$F55</f>
        <v>2050000</v>
      </c>
      <c r="D60" s="15">
        <f>D$18*Assumption!$F55</f>
        <v>3151875</v>
      </c>
      <c r="E60" s="15">
        <f>E$18*Assumption!$F55</f>
        <v>4307562.5</v>
      </c>
      <c r="F60" s="15">
        <f>F$18*Assumption!$F55</f>
        <v>5519064.453</v>
      </c>
      <c r="G60" s="15">
        <f>G$18*Assumption!$F55</f>
        <v>6788449.277</v>
      </c>
      <c r="H60" s="15">
        <f>H$18*Assumption!$F55</f>
        <v>8117853.927</v>
      </c>
      <c r="I60" s="15">
        <f>I$18*Assumption!$F55</f>
        <v>9509486.029</v>
      </c>
      <c r="J60" s="15">
        <f>J$18*Assumption!$F55</f>
        <v>10965626.08</v>
      </c>
      <c r="K60" s="15">
        <f>K$18*Assumption!$F55</f>
        <v>12488629.7</v>
      </c>
      <c r="L60" s="15">
        <f>L$18*Assumption!$F55</f>
        <v>14080929.99</v>
      </c>
      <c r="M60" s="15">
        <f>M$18*Assumption!$F55</f>
        <v>15745039.89</v>
      </c>
      <c r="N60" s="11"/>
      <c r="O60" s="11"/>
      <c r="P60" s="11"/>
      <c r="Q60" s="11"/>
    </row>
    <row r="61">
      <c r="A61" s="11"/>
      <c r="B61" s="15"/>
      <c r="C61" s="15"/>
      <c r="D61" s="15"/>
      <c r="E61" s="15"/>
      <c r="F61" s="15"/>
      <c r="G61" s="15"/>
      <c r="H61" s="15"/>
      <c r="I61" s="15"/>
      <c r="J61" s="15"/>
      <c r="K61" s="15"/>
      <c r="L61" s="15"/>
      <c r="M61" s="15"/>
      <c r="N61" s="11"/>
      <c r="O61" s="11"/>
      <c r="P61" s="11"/>
      <c r="Q61" s="11"/>
    </row>
    <row r="62">
      <c r="A62" s="9" t="s">
        <v>97</v>
      </c>
      <c r="B62" s="15"/>
      <c r="C62" s="15"/>
      <c r="D62" s="15"/>
      <c r="E62" s="15"/>
      <c r="F62" s="15"/>
      <c r="G62" s="15"/>
      <c r="H62" s="15"/>
      <c r="I62" s="15"/>
      <c r="J62" s="15"/>
      <c r="K62" s="15"/>
      <c r="L62" s="15"/>
      <c r="M62" s="15"/>
      <c r="N62" s="11"/>
      <c r="O62" s="11"/>
      <c r="P62" s="11"/>
      <c r="Q62" s="11"/>
    </row>
    <row r="63">
      <c r="A63" s="9" t="s">
        <v>37</v>
      </c>
      <c r="B63" s="15"/>
      <c r="C63" s="15"/>
      <c r="D63" s="15"/>
      <c r="E63" s="15"/>
      <c r="F63" s="15"/>
      <c r="G63" s="15"/>
      <c r="H63" s="15"/>
      <c r="I63" s="15"/>
      <c r="J63" s="15"/>
      <c r="K63" s="15"/>
      <c r="L63" s="15"/>
      <c r="M63" s="15"/>
      <c r="N63" s="11"/>
      <c r="O63" s="11"/>
      <c r="P63" s="11"/>
      <c r="Q63" s="11"/>
    </row>
    <row r="64">
      <c r="A64" s="11" t="s">
        <v>71</v>
      </c>
      <c r="B64" s="15">
        <f>B23*(1-Assumption!$B58)</f>
        <v>65520</v>
      </c>
      <c r="C64" s="15">
        <f>C23*(1-Assumption!$B58)</f>
        <v>133660.8</v>
      </c>
      <c r="D64" s="15">
        <f>D23*(1-Assumption!$B58)</f>
        <v>204501.024</v>
      </c>
      <c r="E64" s="15">
        <f>E23*(1-Assumption!$B58)</f>
        <v>278121.3926</v>
      </c>
      <c r="F64" s="15">
        <f>F23*(1-Assumption!$B58)</f>
        <v>354604.7756</v>
      </c>
      <c r="G64" s="15">
        <f>G23*(1-Assumption!$B58)</f>
        <v>434036.2454</v>
      </c>
      <c r="H64" s="15">
        <f>H23*(1-Assumption!$B58)</f>
        <v>516503.132</v>
      </c>
      <c r="I64" s="15">
        <f>I23*(1-Assumption!$B58)</f>
        <v>602095.0796</v>
      </c>
      <c r="J64" s="15">
        <f>J23*(1-Assumption!$B58)</f>
        <v>690904.1038</v>
      </c>
      <c r="K64" s="15">
        <f>K23*(1-Assumption!$B58)</f>
        <v>783024.651</v>
      </c>
      <c r="L64" s="15">
        <f>L23*(1-Assumption!$B58)</f>
        <v>878553.6584</v>
      </c>
      <c r="M64" s="15">
        <f>M23*(1-Assumption!$B58)</f>
        <v>977590.6162</v>
      </c>
      <c r="N64" s="11"/>
      <c r="O64" s="11"/>
      <c r="P64" s="11"/>
      <c r="Q64" s="11"/>
    </row>
    <row r="65">
      <c r="A65" s="11" t="s">
        <v>72</v>
      </c>
      <c r="B65" s="15">
        <f>B24*(1-Assumption!$B59)</f>
        <v>44800</v>
      </c>
      <c r="C65" s="15">
        <f>C24*(1-Assumption!$B59)</f>
        <v>91392</v>
      </c>
      <c r="D65" s="15">
        <f>D24*(1-Assumption!$B59)</f>
        <v>139829.76</v>
      </c>
      <c r="E65" s="15">
        <f>E24*(1-Assumption!$B59)</f>
        <v>190168.4736</v>
      </c>
      <c r="F65" s="15">
        <f>F24*(1-Assumption!$B59)</f>
        <v>242464.8038</v>
      </c>
      <c r="G65" s="15">
        <f>G24*(1-Assumption!$B59)</f>
        <v>296776.9199</v>
      </c>
      <c r="H65" s="15">
        <f>H24*(1-Assumption!$B59)</f>
        <v>353164.5347</v>
      </c>
      <c r="I65" s="15">
        <f>I24*(1-Assumption!$B59)</f>
        <v>411688.9433</v>
      </c>
      <c r="J65" s="15">
        <f>J24*(1-Assumption!$B59)</f>
        <v>472413.0624</v>
      </c>
      <c r="K65" s="15">
        <f>K24*(1-Assumption!$B59)</f>
        <v>535401.4707</v>
      </c>
      <c r="L65" s="15">
        <f>L24*(1-Assumption!$B59)</f>
        <v>600720.4502</v>
      </c>
      <c r="M65" s="15">
        <f>M24*(1-Assumption!$B59)</f>
        <v>668438.0282</v>
      </c>
      <c r="N65" s="11"/>
      <c r="O65" s="11"/>
      <c r="P65" s="11"/>
      <c r="Q65" s="11"/>
    </row>
    <row r="66">
      <c r="A66" s="11" t="s">
        <v>73</v>
      </c>
      <c r="B66" s="15">
        <f>B25*(1-Assumption!$B60)</f>
        <v>51680</v>
      </c>
      <c r="C66" s="15">
        <f>C25*(1-Assumption!$B60)</f>
        <v>105427.2</v>
      </c>
      <c r="D66" s="15">
        <f>D25*(1-Assumption!$B60)</f>
        <v>161303.616</v>
      </c>
      <c r="E66" s="15">
        <f>E25*(1-Assumption!$B60)</f>
        <v>219372.9178</v>
      </c>
      <c r="F66" s="15">
        <f>F25*(1-Assumption!$B60)</f>
        <v>279700.4701</v>
      </c>
      <c r="G66" s="15">
        <f>G25*(1-Assumption!$B60)</f>
        <v>342353.3755</v>
      </c>
      <c r="H66" s="15">
        <f>H25*(1-Assumption!$B60)</f>
        <v>407400.5168</v>
      </c>
      <c r="I66" s="15">
        <f>I25*(1-Assumption!$B60)</f>
        <v>474912.6024</v>
      </c>
      <c r="J66" s="15">
        <f>J25*(1-Assumption!$B60)</f>
        <v>544962.2113</v>
      </c>
      <c r="K66" s="15">
        <f>K25*(1-Assumption!$B60)</f>
        <v>617623.8395</v>
      </c>
      <c r="L66" s="15">
        <f>L25*(1-Assumption!$B60)</f>
        <v>692973.9479</v>
      </c>
      <c r="M66" s="15">
        <f>M25*(1-Assumption!$B60)</f>
        <v>771091.0111</v>
      </c>
      <c r="N66" s="11"/>
      <c r="O66" s="11"/>
      <c r="P66" s="11"/>
      <c r="Q66" s="11"/>
    </row>
    <row r="67">
      <c r="A67" s="11" t="s">
        <v>74</v>
      </c>
      <c r="B67" s="15">
        <f>B26*(1-Assumption!$B61)</f>
        <v>65120</v>
      </c>
      <c r="C67" s="15">
        <f>C26*(1-Assumption!$B61)</f>
        <v>132844.8</v>
      </c>
      <c r="D67" s="15">
        <f>D26*(1-Assumption!$B61)</f>
        <v>203252.544</v>
      </c>
      <c r="E67" s="15">
        <f>E26*(1-Assumption!$B61)</f>
        <v>276423.4598</v>
      </c>
      <c r="F67" s="15">
        <f>F26*(1-Assumption!$B61)</f>
        <v>352439.9113</v>
      </c>
      <c r="G67" s="15">
        <f>G26*(1-Assumption!$B61)</f>
        <v>431386.4514</v>
      </c>
      <c r="H67" s="15">
        <f>H26*(1-Assumption!$B61)</f>
        <v>513349.8772</v>
      </c>
      <c r="I67" s="15">
        <f>I26*(1-Assumption!$B61)</f>
        <v>598419.2854</v>
      </c>
      <c r="J67" s="15">
        <f>J26*(1-Assumption!$B61)</f>
        <v>686686.13</v>
      </c>
      <c r="K67" s="15">
        <f>K26*(1-Assumption!$B61)</f>
        <v>778244.2807</v>
      </c>
      <c r="L67" s="15">
        <f>L26*(1-Assumption!$B61)</f>
        <v>873190.0829</v>
      </c>
      <c r="M67" s="15">
        <f>M26*(1-Assumption!$B61)</f>
        <v>971622.4196</v>
      </c>
      <c r="N67" s="11"/>
      <c r="O67" s="11"/>
      <c r="P67" s="11"/>
      <c r="Q67" s="11"/>
    </row>
    <row r="68">
      <c r="A68" s="11" t="s">
        <v>75</v>
      </c>
      <c r="B68" s="15">
        <f>B27*(1-Assumption!$B62)</f>
        <v>47400</v>
      </c>
      <c r="C68" s="15">
        <f>C27*(1-Assumption!$B62)</f>
        <v>96696</v>
      </c>
      <c r="D68" s="15">
        <f>D27*(1-Assumption!$B62)</f>
        <v>147944.88</v>
      </c>
      <c r="E68" s="15">
        <f>E27*(1-Assumption!$B62)</f>
        <v>201205.0368</v>
      </c>
      <c r="F68" s="15">
        <f>F27*(1-Assumption!$B62)</f>
        <v>256536.4219</v>
      </c>
      <c r="G68" s="15">
        <f>G27*(1-Assumption!$B62)</f>
        <v>314000.5804</v>
      </c>
      <c r="H68" s="15">
        <f>H27*(1-Assumption!$B62)</f>
        <v>373660.6907</v>
      </c>
      <c r="I68" s="15">
        <f>I27*(1-Assumption!$B62)</f>
        <v>435581.6052</v>
      </c>
      <c r="J68" s="15">
        <f>J27*(1-Assumption!$B62)</f>
        <v>499829.8919</v>
      </c>
      <c r="K68" s="15">
        <f>K27*(1-Assumption!$B62)</f>
        <v>566473.8775</v>
      </c>
      <c r="L68" s="15">
        <f>L27*(1-Assumption!$B62)</f>
        <v>635583.6906</v>
      </c>
      <c r="M68" s="15">
        <f>M27*(1-Assumption!$B62)</f>
        <v>707231.3066</v>
      </c>
      <c r="N68" s="11"/>
      <c r="O68" s="11"/>
      <c r="P68" s="11"/>
      <c r="Q68" s="11"/>
    </row>
    <row r="69">
      <c r="A69" s="11" t="s">
        <v>76</v>
      </c>
      <c r="B69" s="15">
        <f>B28*(1-Assumption!$B63)</f>
        <v>33000</v>
      </c>
      <c r="C69" s="15">
        <f>C28*(1-Assumption!$B63)</f>
        <v>67320</v>
      </c>
      <c r="D69" s="15">
        <f>D28*(1-Assumption!$B63)</f>
        <v>102999.6</v>
      </c>
      <c r="E69" s="15">
        <f>E28*(1-Assumption!$B63)</f>
        <v>140079.456</v>
      </c>
      <c r="F69" s="15">
        <f>F28*(1-Assumption!$B63)</f>
        <v>178601.3064</v>
      </c>
      <c r="G69" s="15">
        <f>G28*(1-Assumption!$B63)</f>
        <v>218607.999</v>
      </c>
      <c r="H69" s="15">
        <f>H28*(1-Assumption!$B63)</f>
        <v>260143.5188</v>
      </c>
      <c r="I69" s="15">
        <f>I28*(1-Assumption!$B63)</f>
        <v>303253.0163</v>
      </c>
      <c r="J69" s="15">
        <f>J28*(1-Assumption!$B63)</f>
        <v>347982.8362</v>
      </c>
      <c r="K69" s="15">
        <f>K28*(1-Assumption!$B63)</f>
        <v>394380.5476</v>
      </c>
      <c r="L69" s="15">
        <f>L28*(1-Assumption!$B63)</f>
        <v>442494.9745</v>
      </c>
      <c r="M69" s="15">
        <f>M28*(1-Assumption!$B63)</f>
        <v>492376.2261</v>
      </c>
      <c r="N69" s="11"/>
      <c r="O69" s="11"/>
      <c r="P69" s="11"/>
      <c r="Q69" s="11"/>
    </row>
    <row r="70">
      <c r="A70" s="9" t="s">
        <v>98</v>
      </c>
      <c r="B70" s="15">
        <f t="shared" ref="B70:M70" si="2">SUM(B64:B69)</f>
        <v>307520</v>
      </c>
      <c r="C70" s="15">
        <f t="shared" si="2"/>
        <v>627340.8</v>
      </c>
      <c r="D70" s="15">
        <f t="shared" si="2"/>
        <v>959831.424</v>
      </c>
      <c r="E70" s="15">
        <f t="shared" si="2"/>
        <v>1305370.737</v>
      </c>
      <c r="F70" s="15">
        <f t="shared" si="2"/>
        <v>1664347.689</v>
      </c>
      <c r="G70" s="15">
        <f t="shared" si="2"/>
        <v>2037161.572</v>
      </c>
      <c r="H70" s="15">
        <f t="shared" si="2"/>
        <v>2424222.27</v>
      </c>
      <c r="I70" s="15">
        <f t="shared" si="2"/>
        <v>2825950.532</v>
      </c>
      <c r="J70" s="15">
        <f t="shared" si="2"/>
        <v>3242778.236</v>
      </c>
      <c r="K70" s="15">
        <f t="shared" si="2"/>
        <v>3675148.667</v>
      </c>
      <c r="L70" s="15">
        <f t="shared" si="2"/>
        <v>4123516.804</v>
      </c>
      <c r="M70" s="15">
        <f t="shared" si="2"/>
        <v>4588349.608</v>
      </c>
      <c r="N70" s="11"/>
      <c r="O70" s="11"/>
      <c r="P70" s="11"/>
      <c r="Q70" s="11"/>
    </row>
    <row r="71">
      <c r="A71" s="9" t="s">
        <v>38</v>
      </c>
      <c r="B71" s="15"/>
      <c r="C71" s="15"/>
      <c r="D71" s="15"/>
      <c r="E71" s="15"/>
      <c r="F71" s="15"/>
      <c r="G71" s="15"/>
      <c r="H71" s="15"/>
      <c r="I71" s="15"/>
      <c r="J71" s="15"/>
      <c r="K71" s="15"/>
      <c r="L71" s="15"/>
      <c r="M71" s="15"/>
      <c r="N71" s="11"/>
      <c r="O71" s="11"/>
      <c r="P71" s="11"/>
      <c r="Q71" s="11"/>
    </row>
    <row r="72">
      <c r="A72" s="11" t="s">
        <v>71</v>
      </c>
      <c r="B72" s="15">
        <f>B31*(1-Assumption!$C58)</f>
        <v>200000</v>
      </c>
      <c r="C72" s="15">
        <f>C31*(1-Assumption!$C58)</f>
        <v>416000</v>
      </c>
      <c r="D72" s="15">
        <f>D31*(1-Assumption!$C58)</f>
        <v>648960</v>
      </c>
      <c r="E72" s="15">
        <f>E31*(1-Assumption!$C58)</f>
        <v>899891.2</v>
      </c>
      <c r="F72" s="15">
        <f>F31*(1-Assumption!$C58)</f>
        <v>1169858.56</v>
      </c>
      <c r="G72" s="15">
        <f>G31*(1-Assumption!$C58)</f>
        <v>1459983.483</v>
      </c>
      <c r="H72" s="15">
        <f>H31*(1-Assumption!$C58)</f>
        <v>1771446.626</v>
      </c>
      <c r="I72" s="15">
        <f>I31*(1-Assumption!$C58)</f>
        <v>2105490.847</v>
      </c>
      <c r="J72" s="15">
        <f>J31*(1-Assumption!$C58)</f>
        <v>2463424.291</v>
      </c>
      <c r="K72" s="15">
        <f>K31*(1-Assumption!$C58)</f>
        <v>2846623.625</v>
      </c>
      <c r="L72" s="15">
        <f>L31*(1-Assumption!$C58)</f>
        <v>3256537.427</v>
      </c>
      <c r="M72" s="15">
        <f>M31*(1-Assumption!$C58)</f>
        <v>3694689.735</v>
      </c>
      <c r="N72" s="11"/>
      <c r="O72" s="11"/>
      <c r="P72" s="11"/>
      <c r="Q72" s="11"/>
    </row>
    <row r="73">
      <c r="A73" s="11" t="s">
        <v>72</v>
      </c>
      <c r="B73" s="15">
        <f>B32*(1-Assumption!$C59)</f>
        <v>296250</v>
      </c>
      <c r="C73" s="15">
        <f>C32*(1-Assumption!$C59)</f>
        <v>616200</v>
      </c>
      <c r="D73" s="15">
        <f>D32*(1-Assumption!$C59)</f>
        <v>961272</v>
      </c>
      <c r="E73" s="15">
        <f>E32*(1-Assumption!$C59)</f>
        <v>1332963.84</v>
      </c>
      <c r="F73" s="15">
        <f>F32*(1-Assumption!$C59)</f>
        <v>1732852.992</v>
      </c>
      <c r="G73" s="15">
        <f>G32*(1-Assumption!$C59)</f>
        <v>2162600.534</v>
      </c>
      <c r="H73" s="15">
        <f>H32*(1-Assumption!$C59)</f>
        <v>2623955.315</v>
      </c>
      <c r="I73" s="15">
        <f>I32*(1-Assumption!$C59)</f>
        <v>3118758.317</v>
      </c>
      <c r="J73" s="15">
        <f>J32*(1-Assumption!$C59)</f>
        <v>3648947.231</v>
      </c>
      <c r="K73" s="15">
        <f>K32*(1-Assumption!$C59)</f>
        <v>4216561.244</v>
      </c>
      <c r="L73" s="15">
        <f>L32*(1-Assumption!$C59)</f>
        <v>4823746.063</v>
      </c>
      <c r="M73" s="15">
        <f>M32*(1-Assumption!$C59)</f>
        <v>5472759.17</v>
      </c>
      <c r="N73" s="11"/>
      <c r="O73" s="11"/>
      <c r="P73" s="11"/>
      <c r="Q73" s="11"/>
    </row>
    <row r="74">
      <c r="A74" s="11" t="s">
        <v>73</v>
      </c>
      <c r="B74" s="15">
        <f>B33*(1-Assumption!$C60)</f>
        <v>195000</v>
      </c>
      <c r="C74" s="15">
        <f>C33*(1-Assumption!$C60)</f>
        <v>405600</v>
      </c>
      <c r="D74" s="15">
        <f>D33*(1-Assumption!$C60)</f>
        <v>632736</v>
      </c>
      <c r="E74" s="15">
        <f>E33*(1-Assumption!$C60)</f>
        <v>877393.92</v>
      </c>
      <c r="F74" s="15">
        <f>F33*(1-Assumption!$C60)</f>
        <v>1140612.096</v>
      </c>
      <c r="G74" s="15">
        <f>G33*(1-Assumption!$C60)</f>
        <v>1423483.896</v>
      </c>
      <c r="H74" s="15">
        <f>H33*(1-Assumption!$C60)</f>
        <v>1727160.46</v>
      </c>
      <c r="I74" s="15">
        <f>I33*(1-Assumption!$C60)</f>
        <v>2052853.576</v>
      </c>
      <c r="J74" s="15">
        <f>J33*(1-Assumption!$C60)</f>
        <v>2401838.683</v>
      </c>
      <c r="K74" s="15">
        <f>K33*(1-Assumption!$C60)</f>
        <v>2775458.034</v>
      </c>
      <c r="L74" s="15">
        <f>L33*(1-Assumption!$C60)</f>
        <v>3175123.991</v>
      </c>
      <c r="M74" s="15">
        <f>M33*(1-Assumption!$C60)</f>
        <v>3602322.492</v>
      </c>
      <c r="N74" s="11"/>
      <c r="O74" s="11"/>
      <c r="P74" s="11"/>
      <c r="Q74" s="11"/>
    </row>
    <row r="75">
      <c r="A75" s="11" t="s">
        <v>74</v>
      </c>
      <c r="B75" s="15">
        <f>B34*(1-Assumption!$C61)</f>
        <v>277500</v>
      </c>
      <c r="C75" s="15">
        <f>C34*(1-Assumption!$C61)</f>
        <v>577200</v>
      </c>
      <c r="D75" s="15">
        <f>D34*(1-Assumption!$C61)</f>
        <v>900432</v>
      </c>
      <c r="E75" s="15">
        <f>E34*(1-Assumption!$C61)</f>
        <v>1248599.04</v>
      </c>
      <c r="F75" s="15">
        <f>F34*(1-Assumption!$C61)</f>
        <v>1623178.752</v>
      </c>
      <c r="G75" s="15">
        <f>G34*(1-Assumption!$C61)</f>
        <v>2025727.082</v>
      </c>
      <c r="H75" s="15">
        <f>H34*(1-Assumption!$C61)</f>
        <v>2457882.193</v>
      </c>
      <c r="I75" s="15">
        <f>I34*(1-Assumption!$C61)</f>
        <v>2921368.55</v>
      </c>
      <c r="J75" s="15">
        <f>J34*(1-Assumption!$C61)</f>
        <v>3418001.203</v>
      </c>
      <c r="K75" s="15">
        <f>K34*(1-Assumption!$C61)</f>
        <v>3949690.279</v>
      </c>
      <c r="L75" s="15">
        <f>L34*(1-Assumption!$C61)</f>
        <v>4518445.68</v>
      </c>
      <c r="M75" s="15">
        <f>M34*(1-Assumption!$C61)</f>
        <v>5126382.008</v>
      </c>
      <c r="N75" s="11"/>
      <c r="O75" s="11"/>
      <c r="P75" s="11"/>
      <c r="Q75" s="11"/>
    </row>
    <row r="76">
      <c r="A76" s="11" t="s">
        <v>75</v>
      </c>
      <c r="B76" s="15">
        <f>B35*(1-Assumption!$C62)</f>
        <v>350000</v>
      </c>
      <c r="C76" s="15">
        <f>C35*(1-Assumption!$C62)</f>
        <v>728000</v>
      </c>
      <c r="D76" s="15">
        <f>D35*(1-Assumption!$C62)</f>
        <v>1135680</v>
      </c>
      <c r="E76" s="15">
        <f>E35*(1-Assumption!$C62)</f>
        <v>1574809.6</v>
      </c>
      <c r="F76" s="15">
        <f>F35*(1-Assumption!$C62)</f>
        <v>2047252.48</v>
      </c>
      <c r="G76" s="15">
        <f>G35*(1-Assumption!$C62)</f>
        <v>2554971.095</v>
      </c>
      <c r="H76" s="15">
        <f>H35*(1-Assumption!$C62)</f>
        <v>3100031.595</v>
      </c>
      <c r="I76" s="15">
        <f>I35*(1-Assumption!$C62)</f>
        <v>3684608.982</v>
      </c>
      <c r="J76" s="15">
        <f>J35*(1-Assumption!$C62)</f>
        <v>4310992.509</v>
      </c>
      <c r="K76" s="15">
        <f>K35*(1-Assumption!$C62)</f>
        <v>4981591.343</v>
      </c>
      <c r="L76" s="15">
        <f>L35*(1-Assumption!$C62)</f>
        <v>5698940.497</v>
      </c>
      <c r="M76" s="15">
        <f>M35*(1-Assumption!$C62)</f>
        <v>6465707.037</v>
      </c>
      <c r="N76" s="11"/>
      <c r="O76" s="11"/>
      <c r="P76" s="11"/>
      <c r="Q76" s="11"/>
    </row>
    <row r="77">
      <c r="A77" s="11" t="s">
        <v>76</v>
      </c>
      <c r="B77" s="15">
        <f>B36*(1-Assumption!$C63)</f>
        <v>525000</v>
      </c>
      <c r="C77" s="15">
        <f>C36*(1-Assumption!$C63)</f>
        <v>1092000</v>
      </c>
      <c r="D77" s="15">
        <f>D36*(1-Assumption!$C63)</f>
        <v>1703520</v>
      </c>
      <c r="E77" s="15">
        <f>E36*(1-Assumption!$C63)</f>
        <v>2362214.4</v>
      </c>
      <c r="F77" s="15">
        <f>F36*(1-Assumption!$C63)</f>
        <v>3070878.72</v>
      </c>
      <c r="G77" s="15">
        <f>G36*(1-Assumption!$C63)</f>
        <v>3832456.643</v>
      </c>
      <c r="H77" s="15">
        <f>H36*(1-Assumption!$C63)</f>
        <v>4650047.393</v>
      </c>
      <c r="I77" s="15">
        <f>I36*(1-Assumption!$C63)</f>
        <v>5526913.473</v>
      </c>
      <c r="J77" s="15">
        <f>J36*(1-Assumption!$C63)</f>
        <v>6466488.763</v>
      </c>
      <c r="K77" s="15">
        <f>K36*(1-Assumption!$C63)</f>
        <v>7472387.015</v>
      </c>
      <c r="L77" s="15">
        <f>L36*(1-Assumption!$C63)</f>
        <v>8548410.745</v>
      </c>
      <c r="M77" s="15">
        <f>M36*(1-Assumption!$C63)</f>
        <v>9698560.555</v>
      </c>
      <c r="N77" s="11"/>
      <c r="O77" s="11"/>
      <c r="P77" s="11"/>
      <c r="Q77" s="11"/>
    </row>
    <row r="78">
      <c r="A78" s="9" t="s">
        <v>98</v>
      </c>
      <c r="B78" s="15">
        <f t="shared" ref="B78:M78" si="3">SUM(B72:B77)</f>
        <v>1843750</v>
      </c>
      <c r="C78" s="15">
        <f t="shared" si="3"/>
        <v>3835000</v>
      </c>
      <c r="D78" s="15">
        <f t="shared" si="3"/>
        <v>5982600</v>
      </c>
      <c r="E78" s="15">
        <f t="shared" si="3"/>
        <v>8295872</v>
      </c>
      <c r="F78" s="15">
        <f t="shared" si="3"/>
        <v>10784633.6</v>
      </c>
      <c r="G78" s="15">
        <f t="shared" si="3"/>
        <v>13459222.73</v>
      </c>
      <c r="H78" s="15">
        <f t="shared" si="3"/>
        <v>16330523.58</v>
      </c>
      <c r="I78" s="15">
        <f t="shared" si="3"/>
        <v>19409993.74</v>
      </c>
      <c r="J78" s="15">
        <f t="shared" si="3"/>
        <v>22709692.68</v>
      </c>
      <c r="K78" s="15">
        <f t="shared" si="3"/>
        <v>26242311.54</v>
      </c>
      <c r="L78" s="15">
        <f t="shared" si="3"/>
        <v>30021204.4</v>
      </c>
      <c r="M78" s="15">
        <f t="shared" si="3"/>
        <v>34060421</v>
      </c>
      <c r="N78" s="11"/>
      <c r="O78" s="11"/>
      <c r="P78" s="11"/>
      <c r="Q78" s="11"/>
    </row>
    <row r="79">
      <c r="A79" s="9" t="s">
        <v>39</v>
      </c>
      <c r="B79" s="15"/>
      <c r="C79" s="15"/>
      <c r="D79" s="15"/>
      <c r="E79" s="15"/>
      <c r="F79" s="15"/>
      <c r="G79" s="15"/>
      <c r="H79" s="15"/>
      <c r="I79" s="15"/>
      <c r="J79" s="15"/>
      <c r="K79" s="15"/>
      <c r="L79" s="15"/>
      <c r="M79" s="15"/>
      <c r="N79" s="11"/>
      <c r="O79" s="11"/>
      <c r="P79" s="11"/>
      <c r="Q79" s="11"/>
    </row>
    <row r="80">
      <c r="A80" s="11" t="s">
        <v>71</v>
      </c>
      <c r="B80" s="15">
        <f>B39*(1-Assumption!$D58)</f>
        <v>777000</v>
      </c>
      <c r="C80" s="15">
        <f>C39*(1-Assumption!$D58)</f>
        <v>1631700</v>
      </c>
      <c r="D80" s="15">
        <f>D39*(1-Assumption!$D58)</f>
        <v>2569927.5</v>
      </c>
      <c r="E80" s="15">
        <f>E39*(1-Assumption!$D58)</f>
        <v>3597898.5</v>
      </c>
      <c r="F80" s="15">
        <f>F39*(1-Assumption!$D58)</f>
        <v>4722241.781</v>
      </c>
      <c r="G80" s="15">
        <f>G39*(1-Assumption!$D58)</f>
        <v>5950024.644</v>
      </c>
      <c r="H80" s="15">
        <f>H39*(1-Assumption!$D58)</f>
        <v>7288780.189</v>
      </c>
      <c r="I80" s="15">
        <f>I39*(1-Assumption!$D58)</f>
        <v>8746536.227</v>
      </c>
      <c r="J80" s="15">
        <f>J39*(1-Assumption!$D58)</f>
        <v>10331845.92</v>
      </c>
      <c r="K80" s="15">
        <f>K39*(1-Assumption!$D58)</f>
        <v>12053820.24</v>
      </c>
      <c r="L80" s="15">
        <f>L39*(1-Assumption!$D58)</f>
        <v>13922162.38</v>
      </c>
      <c r="M80" s="15">
        <f>M39*(1-Assumption!$D58)</f>
        <v>15947204.18</v>
      </c>
      <c r="N80" s="11"/>
      <c r="O80" s="11"/>
      <c r="P80" s="11"/>
      <c r="Q80" s="11"/>
    </row>
    <row r="81">
      <c r="A81" s="11" t="s">
        <v>72</v>
      </c>
      <c r="B81" s="15">
        <f>B40*(1-Assumption!$D59)</f>
        <v>252000</v>
      </c>
      <c r="C81" s="15">
        <f>C40*(1-Assumption!$D59)</f>
        <v>529200</v>
      </c>
      <c r="D81" s="15">
        <f>D40*(1-Assumption!$D59)</f>
        <v>833490</v>
      </c>
      <c r="E81" s="15">
        <f>E40*(1-Assumption!$D59)</f>
        <v>1166886</v>
      </c>
      <c r="F81" s="15">
        <f>F40*(1-Assumption!$D59)</f>
        <v>1531537.875</v>
      </c>
      <c r="G81" s="15">
        <f>G40*(1-Assumption!$D59)</f>
        <v>1929737.723</v>
      </c>
      <c r="H81" s="15">
        <f>H40*(1-Assumption!$D59)</f>
        <v>2363928.71</v>
      </c>
      <c r="I81" s="15">
        <f>I40*(1-Assumption!$D59)</f>
        <v>2836714.452</v>
      </c>
      <c r="J81" s="15">
        <f>J40*(1-Assumption!$D59)</f>
        <v>3350868.947</v>
      </c>
      <c r="K81" s="15">
        <f>K40*(1-Assumption!$D59)</f>
        <v>3909347.104</v>
      </c>
      <c r="L81" s="15">
        <f>L40*(1-Assumption!$D59)</f>
        <v>4515295.905</v>
      </c>
      <c r="M81" s="15">
        <f>M40*(1-Assumption!$D59)</f>
        <v>5172066.219</v>
      </c>
      <c r="N81" s="11"/>
      <c r="O81" s="11"/>
      <c r="P81" s="11"/>
      <c r="Q81" s="11"/>
    </row>
    <row r="82">
      <c r="A82" s="11" t="s">
        <v>73</v>
      </c>
      <c r="B82" s="15">
        <f>B41*(1-Assumption!$D60)</f>
        <v>525000</v>
      </c>
      <c r="C82" s="15">
        <f>C41*(1-Assumption!$D60)</f>
        <v>1102500</v>
      </c>
      <c r="D82" s="15">
        <f>D41*(1-Assumption!$D60)</f>
        <v>1736437.5</v>
      </c>
      <c r="E82" s="15">
        <f>E41*(1-Assumption!$D60)</f>
        <v>2431012.5</v>
      </c>
      <c r="F82" s="15">
        <f>F41*(1-Assumption!$D60)</f>
        <v>3190703.906</v>
      </c>
      <c r="G82" s="15">
        <f>G41*(1-Assumption!$D60)</f>
        <v>4020286.922</v>
      </c>
      <c r="H82" s="15">
        <f>H41*(1-Assumption!$D60)</f>
        <v>4924851.479</v>
      </c>
      <c r="I82" s="15">
        <f>I41*(1-Assumption!$D60)</f>
        <v>5909821.775</v>
      </c>
      <c r="J82" s="15">
        <f>J41*(1-Assumption!$D60)</f>
        <v>6980976.972</v>
      </c>
      <c r="K82" s="15">
        <f>K41*(1-Assumption!$D60)</f>
        <v>8144473.134</v>
      </c>
      <c r="L82" s="15">
        <f>L41*(1-Assumption!$D60)</f>
        <v>9406866.47</v>
      </c>
      <c r="M82" s="15">
        <f>M41*(1-Assumption!$D60)</f>
        <v>10775137.96</v>
      </c>
      <c r="N82" s="11"/>
      <c r="O82" s="11"/>
      <c r="P82" s="11"/>
      <c r="Q82" s="11"/>
    </row>
    <row r="83">
      <c r="A83" s="11" t="s">
        <v>74</v>
      </c>
      <c r="B83" s="15">
        <f>B42*(1-Assumption!$D61)</f>
        <v>245000</v>
      </c>
      <c r="C83" s="15">
        <f>C42*(1-Assumption!$D61)</f>
        <v>514500</v>
      </c>
      <c r="D83" s="15">
        <f>D42*(1-Assumption!$D61)</f>
        <v>810337.5</v>
      </c>
      <c r="E83" s="15">
        <f>E42*(1-Assumption!$D61)</f>
        <v>1134472.5</v>
      </c>
      <c r="F83" s="15">
        <f>F42*(1-Assumption!$D61)</f>
        <v>1488995.156</v>
      </c>
      <c r="G83" s="15">
        <f>G42*(1-Assumption!$D61)</f>
        <v>1876133.897</v>
      </c>
      <c r="H83" s="15">
        <f>H42*(1-Assumption!$D61)</f>
        <v>2298264.024</v>
      </c>
      <c r="I83" s="15">
        <f>I42*(1-Assumption!$D61)</f>
        <v>2757916.828</v>
      </c>
      <c r="J83" s="15">
        <f>J42*(1-Assumption!$D61)</f>
        <v>3257789.254</v>
      </c>
      <c r="K83" s="15">
        <f>K42*(1-Assumption!$D61)</f>
        <v>3800754.129</v>
      </c>
      <c r="L83" s="15">
        <f>L42*(1-Assumption!$D61)</f>
        <v>4389871.019</v>
      </c>
      <c r="M83" s="15">
        <f>M42*(1-Assumption!$D61)</f>
        <v>5028397.713</v>
      </c>
      <c r="N83" s="11"/>
      <c r="O83" s="11"/>
      <c r="P83" s="11"/>
      <c r="Q83" s="11"/>
    </row>
    <row r="84">
      <c r="A84" s="11" t="s">
        <v>75</v>
      </c>
      <c r="B84" s="15">
        <f>B43*(1-Assumption!$D62)</f>
        <v>420000</v>
      </c>
      <c r="C84" s="15">
        <f>C43*(1-Assumption!$D62)</f>
        <v>882000</v>
      </c>
      <c r="D84" s="15">
        <f>D43*(1-Assumption!$D62)</f>
        <v>1389150</v>
      </c>
      <c r="E84" s="15">
        <f>E43*(1-Assumption!$D62)</f>
        <v>1944810</v>
      </c>
      <c r="F84" s="15">
        <f>F43*(1-Assumption!$D62)</f>
        <v>2552563.125</v>
      </c>
      <c r="G84" s="15">
        <f>G43*(1-Assumption!$D62)</f>
        <v>3216229.538</v>
      </c>
      <c r="H84" s="15">
        <f>H43*(1-Assumption!$D62)</f>
        <v>3939881.183</v>
      </c>
      <c r="I84" s="15">
        <f>I43*(1-Assumption!$D62)</f>
        <v>4727857.42</v>
      </c>
      <c r="J84" s="15">
        <f>J43*(1-Assumption!$D62)</f>
        <v>5584781.578</v>
      </c>
      <c r="K84" s="15">
        <f>K43*(1-Assumption!$D62)</f>
        <v>6515578.507</v>
      </c>
      <c r="L84" s="15">
        <f>L43*(1-Assumption!$D62)</f>
        <v>7525493.176</v>
      </c>
      <c r="M84" s="15">
        <f>M43*(1-Assumption!$D62)</f>
        <v>8620110.365</v>
      </c>
      <c r="N84" s="11"/>
      <c r="O84" s="11"/>
      <c r="P84" s="11"/>
      <c r="Q84" s="11"/>
    </row>
    <row r="85">
      <c r="A85" s="11" t="s">
        <v>76</v>
      </c>
      <c r="B85" s="15">
        <f>B44*(1-Assumption!$D63)</f>
        <v>420000</v>
      </c>
      <c r="C85" s="15">
        <f>C44*(1-Assumption!$D63)</f>
        <v>882000</v>
      </c>
      <c r="D85" s="15">
        <f>D44*(1-Assumption!$D63)</f>
        <v>1389150</v>
      </c>
      <c r="E85" s="15">
        <f>E44*(1-Assumption!$D63)</f>
        <v>1944810</v>
      </c>
      <c r="F85" s="15">
        <f>F44*(1-Assumption!$D63)</f>
        <v>2552563.125</v>
      </c>
      <c r="G85" s="15">
        <f>G44*(1-Assumption!$D63)</f>
        <v>3216229.538</v>
      </c>
      <c r="H85" s="15">
        <f>H44*(1-Assumption!$D63)</f>
        <v>3939881.183</v>
      </c>
      <c r="I85" s="15">
        <f>I44*(1-Assumption!$D63)</f>
        <v>4727857.42</v>
      </c>
      <c r="J85" s="15">
        <f>J44*(1-Assumption!$D63)</f>
        <v>5584781.578</v>
      </c>
      <c r="K85" s="15">
        <f>K44*(1-Assumption!$D63)</f>
        <v>6515578.507</v>
      </c>
      <c r="L85" s="15">
        <f>L44*(1-Assumption!$D63)</f>
        <v>7525493.176</v>
      </c>
      <c r="M85" s="15">
        <f>M44*(1-Assumption!$D63)</f>
        <v>8620110.365</v>
      </c>
      <c r="N85" s="11"/>
      <c r="O85" s="11"/>
      <c r="P85" s="11"/>
      <c r="Q85" s="11"/>
    </row>
    <row r="86">
      <c r="A86" s="9" t="s">
        <v>98</v>
      </c>
      <c r="B86" s="15">
        <f t="shared" ref="B86:M86" si="4">SUM(B80:B85)</f>
        <v>2639000</v>
      </c>
      <c r="C86" s="15">
        <f t="shared" si="4"/>
        <v>5541900</v>
      </c>
      <c r="D86" s="15">
        <f t="shared" si="4"/>
        <v>8728492.5</v>
      </c>
      <c r="E86" s="15">
        <f t="shared" si="4"/>
        <v>12219889.5</v>
      </c>
      <c r="F86" s="15">
        <f t="shared" si="4"/>
        <v>16038604.97</v>
      </c>
      <c r="G86" s="15">
        <f t="shared" si="4"/>
        <v>20208642.26</v>
      </c>
      <c r="H86" s="15">
        <f t="shared" si="4"/>
        <v>24755586.77</v>
      </c>
      <c r="I86" s="15">
        <f t="shared" si="4"/>
        <v>29706704.12</v>
      </c>
      <c r="J86" s="15">
        <f t="shared" si="4"/>
        <v>35091044.25</v>
      </c>
      <c r="K86" s="15">
        <f t="shared" si="4"/>
        <v>40939551.62</v>
      </c>
      <c r="L86" s="15">
        <f t="shared" si="4"/>
        <v>47285182.12</v>
      </c>
      <c r="M86" s="15">
        <f t="shared" si="4"/>
        <v>54163026.79</v>
      </c>
      <c r="N86" s="11"/>
      <c r="O86" s="11"/>
      <c r="P86" s="11"/>
      <c r="Q86" s="11"/>
    </row>
    <row r="87">
      <c r="A87" s="9" t="s">
        <v>40</v>
      </c>
      <c r="B87" s="15"/>
      <c r="C87" s="15"/>
      <c r="D87" s="15"/>
      <c r="E87" s="15"/>
      <c r="F87" s="15"/>
      <c r="G87" s="15"/>
      <c r="H87" s="15"/>
      <c r="I87" s="15"/>
      <c r="J87" s="15"/>
      <c r="K87" s="15"/>
      <c r="L87" s="15"/>
      <c r="M87" s="15"/>
      <c r="N87" s="11"/>
      <c r="O87" s="11"/>
      <c r="P87" s="11"/>
      <c r="Q87" s="11"/>
    </row>
    <row r="88">
      <c r="A88" s="11" t="s">
        <v>71</v>
      </c>
      <c r="B88" s="15">
        <f>B47*(1-Assumption!$E58)</f>
        <v>735000</v>
      </c>
      <c r="C88" s="15">
        <f>C47*(1-Assumption!$E58)</f>
        <v>1499400</v>
      </c>
      <c r="D88" s="15">
        <f>D47*(1-Assumption!$E58)</f>
        <v>2294082</v>
      </c>
      <c r="E88" s="15">
        <f>E47*(1-Assumption!$E58)</f>
        <v>3119951.52</v>
      </c>
      <c r="F88" s="15">
        <f>F47*(1-Assumption!$E58)</f>
        <v>3977938.188</v>
      </c>
      <c r="G88" s="15">
        <f>G47*(1-Assumption!$E58)</f>
        <v>4868996.342</v>
      </c>
      <c r="H88" s="15">
        <f>H47*(1-Assumption!$E58)</f>
        <v>5794105.647</v>
      </c>
      <c r="I88" s="15">
        <f>I47*(1-Assumption!$E58)</f>
        <v>6754271.726</v>
      </c>
      <c r="J88" s="15">
        <f>J47*(1-Assumption!$E58)</f>
        <v>7750526.805</v>
      </c>
      <c r="K88" s="15">
        <f>K47*(1-Assumption!$E58)</f>
        <v>8783930.379</v>
      </c>
      <c r="L88" s="15">
        <f>L47*(1-Assumption!$E58)</f>
        <v>9855569.886</v>
      </c>
      <c r="M88" s="15">
        <f>M47*(1-Assumption!$E58)</f>
        <v>10966561.4</v>
      </c>
      <c r="N88" s="11"/>
      <c r="O88" s="11"/>
      <c r="P88" s="11"/>
      <c r="Q88" s="11"/>
    </row>
    <row r="89">
      <c r="A89" s="11" t="s">
        <v>72</v>
      </c>
      <c r="B89" s="15">
        <f>B48*(1-Assumption!$E59)</f>
        <v>756000</v>
      </c>
      <c r="C89" s="15">
        <f>C48*(1-Assumption!$E59)</f>
        <v>1542240</v>
      </c>
      <c r="D89" s="15">
        <f>D48*(1-Assumption!$E59)</f>
        <v>2359627.2</v>
      </c>
      <c r="E89" s="15">
        <f>E48*(1-Assumption!$E59)</f>
        <v>3209092.992</v>
      </c>
      <c r="F89" s="15">
        <f>F48*(1-Assumption!$E59)</f>
        <v>4091593.565</v>
      </c>
      <c r="G89" s="15">
        <f>G48*(1-Assumption!$E59)</f>
        <v>5008110.523</v>
      </c>
      <c r="H89" s="15">
        <f>H48*(1-Assumption!$E59)</f>
        <v>5959651.523</v>
      </c>
      <c r="I89" s="15">
        <f>I48*(1-Assumption!$E59)</f>
        <v>6947250.918</v>
      </c>
      <c r="J89" s="15">
        <f>J48*(1-Assumption!$E59)</f>
        <v>7971970.428</v>
      </c>
      <c r="K89" s="15">
        <f>K48*(1-Assumption!$E59)</f>
        <v>9034899.819</v>
      </c>
      <c r="L89" s="15">
        <f>L48*(1-Assumption!$E59)</f>
        <v>10137157.6</v>
      </c>
      <c r="M89" s="15">
        <f>M48*(1-Assumption!$E59)</f>
        <v>11279891.73</v>
      </c>
      <c r="N89" s="11"/>
      <c r="O89" s="11"/>
      <c r="P89" s="11"/>
      <c r="Q89" s="11"/>
    </row>
    <row r="90">
      <c r="A90" s="11" t="s">
        <v>73</v>
      </c>
      <c r="B90" s="15">
        <f>B49*(1-Assumption!$E60)</f>
        <v>1575000</v>
      </c>
      <c r="C90" s="15">
        <f>C49*(1-Assumption!$E60)</f>
        <v>3213000</v>
      </c>
      <c r="D90" s="15">
        <f>D49*(1-Assumption!$E60)</f>
        <v>4915890</v>
      </c>
      <c r="E90" s="15">
        <f>E49*(1-Assumption!$E60)</f>
        <v>6685610.4</v>
      </c>
      <c r="F90" s="15">
        <f>F49*(1-Assumption!$E60)</f>
        <v>8524153.26</v>
      </c>
      <c r="G90" s="15">
        <f>G49*(1-Assumption!$E60)</f>
        <v>10433563.59</v>
      </c>
      <c r="H90" s="15">
        <f>H49*(1-Assumption!$E60)</f>
        <v>12415940.67</v>
      </c>
      <c r="I90" s="15">
        <f>I49*(1-Assumption!$E60)</f>
        <v>14473439.41</v>
      </c>
      <c r="J90" s="15">
        <f>J49*(1-Assumption!$E60)</f>
        <v>16608271.73</v>
      </c>
      <c r="K90" s="15">
        <f>K49*(1-Assumption!$E60)</f>
        <v>18822707.96</v>
      </c>
      <c r="L90" s="15">
        <f>L49*(1-Assumption!$E60)</f>
        <v>21119078.33</v>
      </c>
      <c r="M90" s="15">
        <f>M49*(1-Assumption!$E60)</f>
        <v>23499774.43</v>
      </c>
      <c r="N90" s="11"/>
      <c r="O90" s="11"/>
      <c r="P90" s="11"/>
      <c r="Q90" s="11"/>
    </row>
    <row r="91">
      <c r="A91" s="11" t="s">
        <v>74</v>
      </c>
      <c r="B91" s="15">
        <f>B50*(1-Assumption!$E61)</f>
        <v>546000</v>
      </c>
      <c r="C91" s="15">
        <f>C50*(1-Assumption!$E61)</f>
        <v>1113840</v>
      </c>
      <c r="D91" s="15">
        <f>D50*(1-Assumption!$E61)</f>
        <v>1704175.2</v>
      </c>
      <c r="E91" s="15">
        <f>E50*(1-Assumption!$E61)</f>
        <v>2317678.272</v>
      </c>
      <c r="F91" s="15">
        <f>F50*(1-Assumption!$E61)</f>
        <v>2955039.797</v>
      </c>
      <c r="G91" s="15">
        <f>G50*(1-Assumption!$E61)</f>
        <v>3616968.711</v>
      </c>
      <c r="H91" s="15">
        <f>H50*(1-Assumption!$E61)</f>
        <v>4304192.766</v>
      </c>
      <c r="I91" s="15">
        <f>I50*(1-Assumption!$E61)</f>
        <v>5017458.996</v>
      </c>
      <c r="J91" s="15">
        <f>J50*(1-Assumption!$E61)</f>
        <v>5757534.198</v>
      </c>
      <c r="K91" s="15">
        <f>K50*(1-Assumption!$E61)</f>
        <v>6525205.425</v>
      </c>
      <c r="L91" s="15">
        <f>L50*(1-Assumption!$E61)</f>
        <v>7321280.486</v>
      </c>
      <c r="M91" s="15">
        <f>M50*(1-Assumption!$E61)</f>
        <v>8146588.469</v>
      </c>
      <c r="N91" s="11"/>
      <c r="O91" s="11"/>
      <c r="P91" s="11"/>
      <c r="Q91" s="11"/>
    </row>
    <row r="92">
      <c r="A92" s="11" t="s">
        <v>75</v>
      </c>
      <c r="B92" s="15">
        <f>B51*(1-Assumption!$E62)</f>
        <v>1092000</v>
      </c>
      <c r="C92" s="15">
        <f>C51*(1-Assumption!$E62)</f>
        <v>2227680</v>
      </c>
      <c r="D92" s="15">
        <f>D51*(1-Assumption!$E62)</f>
        <v>3408350.4</v>
      </c>
      <c r="E92" s="15">
        <f>E51*(1-Assumption!$E62)</f>
        <v>4635356.544</v>
      </c>
      <c r="F92" s="15">
        <f>F51*(1-Assumption!$E62)</f>
        <v>5910079.594</v>
      </c>
      <c r="G92" s="15">
        <f>G51*(1-Assumption!$E62)</f>
        <v>7233937.423</v>
      </c>
      <c r="H92" s="15">
        <f>H51*(1-Assumption!$E62)</f>
        <v>8608385.533</v>
      </c>
      <c r="I92" s="15">
        <f>I51*(1-Assumption!$E62)</f>
        <v>10034917.99</v>
      </c>
      <c r="J92" s="15">
        <f>J51*(1-Assumption!$E62)</f>
        <v>11515068.4</v>
      </c>
      <c r="K92" s="15">
        <f>K51*(1-Assumption!$E62)</f>
        <v>13050410.85</v>
      </c>
      <c r="L92" s="15">
        <f>L51*(1-Assumption!$E62)</f>
        <v>14642560.97</v>
      </c>
      <c r="M92" s="15">
        <f>M51*(1-Assumption!$E62)</f>
        <v>16293176.94</v>
      </c>
      <c r="N92" s="11"/>
      <c r="O92" s="11"/>
      <c r="P92" s="11"/>
      <c r="Q92" s="11"/>
    </row>
    <row r="93">
      <c r="A93" s="11" t="s">
        <v>76</v>
      </c>
      <c r="B93" s="15">
        <f>B52*(1-Assumption!$E63)</f>
        <v>539000</v>
      </c>
      <c r="C93" s="15">
        <f>C52*(1-Assumption!$E63)</f>
        <v>1099560</v>
      </c>
      <c r="D93" s="15">
        <f>D52*(1-Assumption!$E63)</f>
        <v>1682326.8</v>
      </c>
      <c r="E93" s="15">
        <f>E52*(1-Assumption!$E63)</f>
        <v>2287964.448</v>
      </c>
      <c r="F93" s="15">
        <f>F52*(1-Assumption!$E63)</f>
        <v>2917154.671</v>
      </c>
      <c r="G93" s="15">
        <f>G52*(1-Assumption!$E63)</f>
        <v>3570597.318</v>
      </c>
      <c r="H93" s="15">
        <f>H52*(1-Assumption!$E63)</f>
        <v>4249010.808</v>
      </c>
      <c r="I93" s="15">
        <f>I52*(1-Assumption!$E63)</f>
        <v>4953132.599</v>
      </c>
      <c r="J93" s="15">
        <f>J52*(1-Assumption!$E63)</f>
        <v>5683719.657</v>
      </c>
      <c r="K93" s="15">
        <f>K52*(1-Assumption!$E63)</f>
        <v>6441548.945</v>
      </c>
      <c r="L93" s="15">
        <f>L52*(1-Assumption!$E63)</f>
        <v>7227417.916</v>
      </c>
      <c r="M93" s="15">
        <f>M52*(1-Assumption!$E63)</f>
        <v>8042145.027</v>
      </c>
      <c r="N93" s="11"/>
      <c r="O93" s="11"/>
      <c r="P93" s="11"/>
      <c r="Q93" s="11"/>
    </row>
    <row r="94">
      <c r="A94" s="9" t="s">
        <v>98</v>
      </c>
      <c r="B94" s="15">
        <f t="shared" ref="B94:M94" si="5">SUM(B88:B93)</f>
        <v>5243000</v>
      </c>
      <c r="C94" s="15">
        <f t="shared" si="5"/>
        <v>10695720</v>
      </c>
      <c r="D94" s="15">
        <f t="shared" si="5"/>
        <v>16364451.6</v>
      </c>
      <c r="E94" s="15">
        <f t="shared" si="5"/>
        <v>22255654.18</v>
      </c>
      <c r="F94" s="15">
        <f t="shared" si="5"/>
        <v>28375959.07</v>
      </c>
      <c r="G94" s="15">
        <f t="shared" si="5"/>
        <v>34732173.91</v>
      </c>
      <c r="H94" s="15">
        <f t="shared" si="5"/>
        <v>41331286.95</v>
      </c>
      <c r="I94" s="15">
        <f t="shared" si="5"/>
        <v>48180471.64</v>
      </c>
      <c r="J94" s="15">
        <f t="shared" si="5"/>
        <v>55287091.21</v>
      </c>
      <c r="K94" s="15">
        <f t="shared" si="5"/>
        <v>62658703.37</v>
      </c>
      <c r="L94" s="15">
        <f t="shared" si="5"/>
        <v>70303065.18</v>
      </c>
      <c r="M94" s="15">
        <f t="shared" si="5"/>
        <v>78228137.99</v>
      </c>
      <c r="N94" s="11"/>
      <c r="O94" s="11"/>
      <c r="P94" s="11"/>
      <c r="Q94" s="11"/>
    </row>
    <row r="95">
      <c r="A95" s="9" t="s">
        <v>41</v>
      </c>
      <c r="B95" s="15"/>
      <c r="C95" s="15"/>
      <c r="D95" s="15"/>
      <c r="E95" s="15"/>
      <c r="F95" s="15"/>
      <c r="G95" s="15"/>
      <c r="H95" s="15"/>
      <c r="I95" s="15"/>
      <c r="J95" s="15"/>
      <c r="K95" s="15"/>
      <c r="L95" s="15"/>
      <c r="M95" s="15"/>
      <c r="N95" s="11"/>
      <c r="O95" s="11"/>
      <c r="P95" s="11"/>
      <c r="Q95" s="11"/>
    </row>
    <row r="96">
      <c r="A96" s="11" t="s">
        <v>71</v>
      </c>
      <c r="B96" s="15">
        <f>B55*(1-Assumption!$F58)</f>
        <v>2280000</v>
      </c>
      <c r="C96" s="15">
        <f>C55*(1-Assumption!$F58)</f>
        <v>4674000</v>
      </c>
      <c r="D96" s="15">
        <f>D55*(1-Assumption!$F58)</f>
        <v>7186275</v>
      </c>
      <c r="E96" s="15">
        <f>E55*(1-Assumption!$F58)</f>
        <v>9821242.5</v>
      </c>
      <c r="F96" s="15">
        <f>F55*(1-Assumption!$F58)</f>
        <v>12583466.95</v>
      </c>
      <c r="G96" s="15">
        <f>G55*(1-Assumption!$F58)</f>
        <v>15477664.35</v>
      </c>
      <c r="H96" s="15">
        <f>H55*(1-Assumption!$F58)</f>
        <v>18508706.95</v>
      </c>
      <c r="I96" s="15">
        <f>I55*(1-Assumption!$F58)</f>
        <v>21681628.15</v>
      </c>
      <c r="J96" s="15">
        <f>J55*(1-Assumption!$F58)</f>
        <v>25001627.46</v>
      </c>
      <c r="K96" s="15">
        <f>K55*(1-Assumption!$F58)</f>
        <v>28474075.71</v>
      </c>
      <c r="L96" s="15">
        <f>L55*(1-Assumption!$F58)</f>
        <v>32104520.37</v>
      </c>
      <c r="M96" s="15">
        <f>M55*(1-Assumption!$F58)</f>
        <v>35898690.96</v>
      </c>
      <c r="N96" s="11"/>
      <c r="O96" s="11"/>
      <c r="P96" s="11"/>
      <c r="Q96" s="11"/>
    </row>
    <row r="97">
      <c r="A97" s="11" t="s">
        <v>72</v>
      </c>
      <c r="B97" s="15">
        <f>B56*(1-Assumption!$F59)</f>
        <v>2340000</v>
      </c>
      <c r="C97" s="15">
        <f>C56*(1-Assumption!$F59)</f>
        <v>4797000</v>
      </c>
      <c r="D97" s="15">
        <f>D56*(1-Assumption!$F59)</f>
        <v>7375387.5</v>
      </c>
      <c r="E97" s="15">
        <f>E56*(1-Assumption!$F59)</f>
        <v>10079696.25</v>
      </c>
      <c r="F97" s="15">
        <f>F56*(1-Assumption!$F59)</f>
        <v>12914610.82</v>
      </c>
      <c r="G97" s="15">
        <f>G56*(1-Assumption!$F59)</f>
        <v>15884971.31</v>
      </c>
      <c r="H97" s="15">
        <f>H56*(1-Assumption!$F59)</f>
        <v>18995778.19</v>
      </c>
      <c r="I97" s="15">
        <f>I56*(1-Assumption!$F59)</f>
        <v>22252197.31</v>
      </c>
      <c r="J97" s="15">
        <f>J56*(1-Assumption!$F59)</f>
        <v>25659565.02</v>
      </c>
      <c r="K97" s="15">
        <f>K56*(1-Assumption!$F59)</f>
        <v>29223393.5</v>
      </c>
      <c r="L97" s="15">
        <f>L56*(1-Assumption!$F59)</f>
        <v>32949376.17</v>
      </c>
      <c r="M97" s="15">
        <f>M56*(1-Assumption!$F59)</f>
        <v>36843393.35</v>
      </c>
      <c r="N97" s="11"/>
      <c r="O97" s="11"/>
      <c r="P97" s="11"/>
      <c r="Q97" s="11"/>
    </row>
    <row r="98">
      <c r="A98" s="11" t="s">
        <v>73</v>
      </c>
      <c r="B98" s="15">
        <f>B57*(1-Assumption!$F60)</f>
        <v>770000</v>
      </c>
      <c r="C98" s="15">
        <f>C57*(1-Assumption!$F60)</f>
        <v>1578500</v>
      </c>
      <c r="D98" s="15">
        <f>D57*(1-Assumption!$F60)</f>
        <v>2426943.75</v>
      </c>
      <c r="E98" s="15">
        <f>E57*(1-Assumption!$F60)</f>
        <v>3316823.125</v>
      </c>
      <c r="F98" s="15">
        <f>F57*(1-Assumption!$F60)</f>
        <v>4249679.629</v>
      </c>
      <c r="G98" s="15">
        <f>G57*(1-Assumption!$F60)</f>
        <v>5227105.944</v>
      </c>
      <c r="H98" s="15">
        <f>H57*(1-Assumption!$F60)</f>
        <v>6250747.524</v>
      </c>
      <c r="I98" s="15">
        <f>I57*(1-Assumption!$F60)</f>
        <v>7322304.243</v>
      </c>
      <c r="J98" s="15">
        <f>J57*(1-Assumption!$F60)</f>
        <v>8443532.08</v>
      </c>
      <c r="K98" s="15">
        <f>K57*(1-Assumption!$F60)</f>
        <v>9616244.869</v>
      </c>
      <c r="L98" s="15">
        <f>L57*(1-Assumption!$F60)</f>
        <v>10842316.09</v>
      </c>
      <c r="M98" s="15">
        <f>M57*(1-Assumption!$F60)</f>
        <v>12123680.72</v>
      </c>
      <c r="N98" s="11"/>
      <c r="O98" s="11"/>
      <c r="P98" s="11"/>
      <c r="Q98" s="11"/>
    </row>
    <row r="99">
      <c r="A99" s="11" t="s">
        <v>74</v>
      </c>
      <c r="B99" s="15">
        <f>B58*(1-Assumption!$F61)</f>
        <v>750000</v>
      </c>
      <c r="C99" s="15">
        <f>C58*(1-Assumption!$F61)</f>
        <v>1537500</v>
      </c>
      <c r="D99" s="15">
        <f>D58*(1-Assumption!$F61)</f>
        <v>2363906.25</v>
      </c>
      <c r="E99" s="15">
        <f>E58*(1-Assumption!$F61)</f>
        <v>3230671.875</v>
      </c>
      <c r="F99" s="15">
        <f>F58*(1-Assumption!$F61)</f>
        <v>4139298.34</v>
      </c>
      <c r="G99" s="15">
        <f>G58*(1-Assumption!$F61)</f>
        <v>5091336.958</v>
      </c>
      <c r="H99" s="15">
        <f>H58*(1-Assumption!$F61)</f>
        <v>6088390.446</v>
      </c>
      <c r="I99" s="15">
        <f>I58*(1-Assumption!$F61)</f>
        <v>7132114.522</v>
      </c>
      <c r="J99" s="15">
        <f>J58*(1-Assumption!$F61)</f>
        <v>8224219.558</v>
      </c>
      <c r="K99" s="15">
        <f>K58*(1-Assumption!$F61)</f>
        <v>9366472.275</v>
      </c>
      <c r="L99" s="15">
        <f>L58*(1-Assumption!$F61)</f>
        <v>10560697.49</v>
      </c>
      <c r="M99" s="15">
        <f>M58*(1-Assumption!$F61)</f>
        <v>11808779.92</v>
      </c>
      <c r="N99" s="11"/>
      <c r="O99" s="11"/>
      <c r="P99" s="11"/>
      <c r="Q99" s="11"/>
    </row>
    <row r="100">
      <c r="A100" s="11" t="s">
        <v>75</v>
      </c>
      <c r="B100" s="15">
        <f>B59*(1-Assumption!$F62)</f>
        <v>790000</v>
      </c>
      <c r="C100" s="15">
        <f>C59*(1-Assumption!$F62)</f>
        <v>1619500</v>
      </c>
      <c r="D100" s="15">
        <f>D59*(1-Assumption!$F62)</f>
        <v>2489981.25</v>
      </c>
      <c r="E100" s="15">
        <f>E59*(1-Assumption!$F62)</f>
        <v>3402974.375</v>
      </c>
      <c r="F100" s="15">
        <f>F59*(1-Assumption!$F62)</f>
        <v>4360060.918</v>
      </c>
      <c r="G100" s="15">
        <f>G59*(1-Assumption!$F62)</f>
        <v>5362874.929</v>
      </c>
      <c r="H100" s="15">
        <f>H59*(1-Assumption!$F62)</f>
        <v>6413104.603</v>
      </c>
      <c r="I100" s="15">
        <f>I59*(1-Assumption!$F62)</f>
        <v>7512493.963</v>
      </c>
      <c r="J100" s="15">
        <f>J59*(1-Assumption!$F62)</f>
        <v>8662844.601</v>
      </c>
      <c r="K100" s="15">
        <f>K59*(1-Assumption!$F62)</f>
        <v>9866017.463</v>
      </c>
      <c r="L100" s="15">
        <f>L59*(1-Assumption!$F62)</f>
        <v>11123934.69</v>
      </c>
      <c r="M100" s="15">
        <f>M59*(1-Assumption!$F62)</f>
        <v>12438581.52</v>
      </c>
      <c r="N100" s="11"/>
      <c r="O100" s="11"/>
      <c r="P100" s="11"/>
      <c r="Q100" s="11"/>
    </row>
    <row r="101">
      <c r="A101" s="11" t="s">
        <v>76</v>
      </c>
      <c r="B101" s="15">
        <f>B60*(1-Assumption!$F63)</f>
        <v>770000</v>
      </c>
      <c r="C101" s="15">
        <f>C60*(1-Assumption!$F63)</f>
        <v>1578500</v>
      </c>
      <c r="D101" s="15">
        <f>D60*(1-Assumption!$F63)</f>
        <v>2426943.75</v>
      </c>
      <c r="E101" s="15">
        <f>E60*(1-Assumption!$F63)</f>
        <v>3316823.125</v>
      </c>
      <c r="F101" s="15">
        <f>F60*(1-Assumption!$F63)</f>
        <v>4249679.629</v>
      </c>
      <c r="G101" s="15">
        <f>G60*(1-Assumption!$F63)</f>
        <v>5227105.944</v>
      </c>
      <c r="H101" s="15">
        <f>H60*(1-Assumption!$F63)</f>
        <v>6250747.524</v>
      </c>
      <c r="I101" s="15">
        <f>I60*(1-Assumption!$F63)</f>
        <v>7322304.243</v>
      </c>
      <c r="J101" s="15">
        <f>J60*(1-Assumption!$F63)</f>
        <v>8443532.08</v>
      </c>
      <c r="K101" s="15">
        <f>K60*(1-Assumption!$F63)</f>
        <v>9616244.869</v>
      </c>
      <c r="L101" s="15">
        <f>L60*(1-Assumption!$F63)</f>
        <v>10842316.09</v>
      </c>
      <c r="M101" s="15">
        <f>M60*(1-Assumption!$F63)</f>
        <v>12123680.72</v>
      </c>
      <c r="N101" s="11"/>
      <c r="O101" s="11"/>
      <c r="P101" s="11"/>
      <c r="Q101" s="11"/>
    </row>
    <row r="102">
      <c r="A102" s="9" t="s">
        <v>98</v>
      </c>
      <c r="B102" s="15">
        <f t="shared" ref="B102:M102" si="6">SUM(B96:B101)</f>
        <v>7700000</v>
      </c>
      <c r="C102" s="15">
        <f t="shared" si="6"/>
        <v>15785000</v>
      </c>
      <c r="D102" s="15">
        <f t="shared" si="6"/>
        <v>24269437.5</v>
      </c>
      <c r="E102" s="15">
        <f t="shared" si="6"/>
        <v>33168231.25</v>
      </c>
      <c r="F102" s="15">
        <f t="shared" si="6"/>
        <v>42496796.29</v>
      </c>
      <c r="G102" s="15">
        <f t="shared" si="6"/>
        <v>52271059.44</v>
      </c>
      <c r="H102" s="15">
        <f t="shared" si="6"/>
        <v>62507475.24</v>
      </c>
      <c r="I102" s="15">
        <f t="shared" si="6"/>
        <v>73223042.43</v>
      </c>
      <c r="J102" s="15">
        <f t="shared" si="6"/>
        <v>84435320.8</v>
      </c>
      <c r="K102" s="15">
        <f t="shared" si="6"/>
        <v>96162448.69</v>
      </c>
      <c r="L102" s="15">
        <f t="shared" si="6"/>
        <v>108423160.9</v>
      </c>
      <c r="M102" s="15">
        <f t="shared" si="6"/>
        <v>121236807.2</v>
      </c>
      <c r="N102" s="11"/>
      <c r="O102" s="11"/>
      <c r="P102" s="11"/>
      <c r="Q102" s="11"/>
    </row>
    <row r="103">
      <c r="A103" s="11"/>
      <c r="B103" s="15"/>
      <c r="C103" s="15"/>
      <c r="D103" s="15"/>
      <c r="E103" s="15"/>
      <c r="F103" s="15"/>
      <c r="G103" s="15"/>
      <c r="H103" s="15"/>
      <c r="I103" s="15"/>
      <c r="J103" s="15"/>
      <c r="K103" s="15"/>
      <c r="L103" s="15"/>
      <c r="M103" s="15"/>
      <c r="N103" s="11"/>
      <c r="O103" s="11"/>
      <c r="P103" s="11"/>
      <c r="Q103" s="11"/>
    </row>
    <row r="104">
      <c r="A104" s="9" t="s">
        <v>99</v>
      </c>
      <c r="B104" s="15"/>
      <c r="C104" s="15"/>
      <c r="D104" s="15"/>
      <c r="E104" s="15"/>
      <c r="F104" s="15"/>
      <c r="G104" s="15"/>
      <c r="H104" s="15"/>
      <c r="I104" s="15"/>
      <c r="J104" s="15"/>
      <c r="K104" s="15"/>
      <c r="L104" s="15"/>
      <c r="M104" s="15"/>
      <c r="N104" s="11"/>
      <c r="O104" s="11"/>
      <c r="P104" s="11"/>
      <c r="Q104" s="11"/>
    </row>
    <row r="105">
      <c r="A105" s="11" t="s">
        <v>54</v>
      </c>
      <c r="B105" s="15">
        <f>B$2*Assumption!$B29*Assumption!$B35</f>
        <v>25000</v>
      </c>
      <c r="C105" s="15">
        <f>C$2*Assumption!$B29*Assumption!$B35</f>
        <v>50000</v>
      </c>
      <c r="D105" s="15">
        <f>D$2*Assumption!$B29*Assumption!$B35</f>
        <v>75000</v>
      </c>
      <c r="E105" s="15">
        <f>E$2*Assumption!$B29*Assumption!$B35</f>
        <v>100000</v>
      </c>
      <c r="F105" s="15">
        <f>F$2*Assumption!$B29*Assumption!$B35</f>
        <v>125000</v>
      </c>
      <c r="G105" s="15">
        <f>G$2*Assumption!$B29*Assumption!$B35</f>
        <v>150000</v>
      </c>
      <c r="H105" s="15">
        <f>H$2*Assumption!$B29*Assumption!$B35</f>
        <v>175000</v>
      </c>
      <c r="I105" s="15">
        <f>I$2*Assumption!$B29*Assumption!$B35</f>
        <v>200000</v>
      </c>
      <c r="J105" s="15">
        <f>J$2*Assumption!$B29*Assumption!$B35</f>
        <v>225000</v>
      </c>
      <c r="K105" s="15">
        <f>K$2*Assumption!$B29*Assumption!$B35</f>
        <v>250000</v>
      </c>
      <c r="L105" s="15">
        <f>L$2*Assumption!$B29*Assumption!$B35</f>
        <v>275000</v>
      </c>
      <c r="M105" s="15">
        <f>M$2*Assumption!$B29*Assumption!$B35</f>
        <v>300000</v>
      </c>
      <c r="N105" s="11"/>
      <c r="O105" s="11"/>
      <c r="P105" s="11"/>
      <c r="Q105" s="11"/>
    </row>
    <row r="106">
      <c r="A106" s="11" t="s">
        <v>55</v>
      </c>
      <c r="B106" s="15">
        <f>B$2*Assumption!$B30*Assumption!$B36</f>
        <v>35000</v>
      </c>
      <c r="C106" s="15">
        <f>C$2*Assumption!$B30*Assumption!$B36</f>
        <v>70000</v>
      </c>
      <c r="D106" s="15">
        <f>D$2*Assumption!$B30*Assumption!$B36</f>
        <v>105000</v>
      </c>
      <c r="E106" s="15">
        <f>E$2*Assumption!$B30*Assumption!$B36</f>
        <v>140000</v>
      </c>
      <c r="F106" s="15">
        <f>F$2*Assumption!$B30*Assumption!$B36</f>
        <v>175000</v>
      </c>
      <c r="G106" s="15">
        <f>G$2*Assumption!$B30*Assumption!$B36</f>
        <v>210000</v>
      </c>
      <c r="H106" s="15">
        <f>H$2*Assumption!$B30*Assumption!$B36</f>
        <v>245000</v>
      </c>
      <c r="I106" s="15">
        <f>I$2*Assumption!$B30*Assumption!$B36</f>
        <v>280000</v>
      </c>
      <c r="J106" s="15">
        <f>J$2*Assumption!$B30*Assumption!$B36</f>
        <v>315000</v>
      </c>
      <c r="K106" s="15">
        <f>K$2*Assumption!$B30*Assumption!$B36</f>
        <v>350000</v>
      </c>
      <c r="L106" s="15">
        <f>L$2*Assumption!$B30*Assumption!$B36</f>
        <v>385000</v>
      </c>
      <c r="M106" s="15">
        <f>M$2*Assumption!$B30*Assumption!$B36</f>
        <v>420000</v>
      </c>
      <c r="N106" s="11"/>
      <c r="O106" s="11"/>
      <c r="P106" s="11"/>
      <c r="Q106" s="11"/>
    </row>
    <row r="107">
      <c r="A107" s="11" t="s">
        <v>56</v>
      </c>
      <c r="B107" s="15">
        <f>B$2*Assumption!$B31*Assumption!$B37</f>
        <v>20000</v>
      </c>
      <c r="C107" s="15">
        <f>C$2*Assumption!$B31*Assumption!$B37</f>
        <v>40000</v>
      </c>
      <c r="D107" s="15">
        <f>D$2*Assumption!$B31*Assumption!$B37</f>
        <v>60000</v>
      </c>
      <c r="E107" s="15">
        <f>E$2*Assumption!$B31*Assumption!$B37</f>
        <v>80000</v>
      </c>
      <c r="F107" s="15">
        <f>F$2*Assumption!$B31*Assumption!$B37</f>
        <v>100000</v>
      </c>
      <c r="G107" s="15">
        <f>G$2*Assumption!$B31*Assumption!$B37</f>
        <v>120000</v>
      </c>
      <c r="H107" s="15">
        <f>H$2*Assumption!$B31*Assumption!$B37</f>
        <v>140000</v>
      </c>
      <c r="I107" s="15">
        <f>I$2*Assumption!$B31*Assumption!$B37</f>
        <v>160000</v>
      </c>
      <c r="J107" s="15">
        <f>J$2*Assumption!$B31*Assumption!$B37</f>
        <v>180000</v>
      </c>
      <c r="K107" s="15">
        <f>K$2*Assumption!$B31*Assumption!$B37</f>
        <v>200000</v>
      </c>
      <c r="L107" s="15">
        <f>L$2*Assumption!$B31*Assumption!$B37</f>
        <v>220000</v>
      </c>
      <c r="M107" s="15">
        <f>M$2*Assumption!$B31*Assumption!$B37</f>
        <v>240000</v>
      </c>
      <c r="N107" s="11"/>
      <c r="O107" s="11"/>
      <c r="P107" s="11"/>
      <c r="Q107" s="11"/>
    </row>
    <row r="108">
      <c r="A108" s="11" t="s">
        <v>57</v>
      </c>
      <c r="B108" s="15">
        <f>B$2*Assumption!$B32*Assumption!$B38</f>
        <v>30000</v>
      </c>
      <c r="C108" s="15">
        <f>C$2*Assumption!$B32*Assumption!$B38</f>
        <v>60000</v>
      </c>
      <c r="D108" s="15">
        <f>D$2*Assumption!$B32*Assumption!$B38</f>
        <v>90000</v>
      </c>
      <c r="E108" s="15">
        <f>E$2*Assumption!$B32*Assumption!$B38</f>
        <v>120000</v>
      </c>
      <c r="F108" s="15">
        <f>F$2*Assumption!$B32*Assumption!$B38</f>
        <v>150000</v>
      </c>
      <c r="G108" s="15">
        <f>G$2*Assumption!$B32*Assumption!$B38</f>
        <v>180000</v>
      </c>
      <c r="H108" s="15">
        <f>H$2*Assumption!$B32*Assumption!$B38</f>
        <v>210000</v>
      </c>
      <c r="I108" s="15">
        <f>I$2*Assumption!$B32*Assumption!$B38</f>
        <v>240000</v>
      </c>
      <c r="J108" s="15">
        <f>J$2*Assumption!$B32*Assumption!$B38</f>
        <v>270000</v>
      </c>
      <c r="K108" s="15">
        <f>K$2*Assumption!$B32*Assumption!$B38</f>
        <v>300000</v>
      </c>
      <c r="L108" s="15">
        <f>L$2*Assumption!$B32*Assumption!$B38</f>
        <v>330000</v>
      </c>
      <c r="M108" s="15">
        <f>M$2*Assumption!$B32*Assumption!$B38</f>
        <v>360000</v>
      </c>
      <c r="N108" s="11"/>
      <c r="O108" s="11"/>
      <c r="P108" s="11"/>
      <c r="Q108" s="11"/>
    </row>
    <row r="109">
      <c r="A109" s="9" t="s">
        <v>100</v>
      </c>
      <c r="B109" s="15">
        <f t="shared" ref="B109:M109" si="7">SUM(B105:B108)</f>
        <v>110000</v>
      </c>
      <c r="C109" s="15">
        <f t="shared" si="7"/>
        <v>220000</v>
      </c>
      <c r="D109" s="15">
        <f t="shared" si="7"/>
        <v>330000</v>
      </c>
      <c r="E109" s="15">
        <f t="shared" si="7"/>
        <v>440000</v>
      </c>
      <c r="F109" s="15">
        <f t="shared" si="7"/>
        <v>550000</v>
      </c>
      <c r="G109" s="15">
        <f t="shared" si="7"/>
        <v>660000</v>
      </c>
      <c r="H109" s="15">
        <f t="shared" si="7"/>
        <v>770000</v>
      </c>
      <c r="I109" s="15">
        <f t="shared" si="7"/>
        <v>880000</v>
      </c>
      <c r="J109" s="15">
        <f t="shared" si="7"/>
        <v>990000</v>
      </c>
      <c r="K109" s="15">
        <f t="shared" si="7"/>
        <v>1100000</v>
      </c>
      <c r="L109" s="15">
        <f t="shared" si="7"/>
        <v>1210000</v>
      </c>
      <c r="M109" s="15">
        <f t="shared" si="7"/>
        <v>1320000</v>
      </c>
      <c r="N109" s="11"/>
      <c r="O109" s="11"/>
      <c r="P109" s="11"/>
      <c r="Q109" s="11"/>
    </row>
    <row r="110">
      <c r="A110" s="11"/>
      <c r="B110" s="15"/>
      <c r="C110" s="15"/>
      <c r="D110" s="15"/>
      <c r="E110" s="15"/>
      <c r="F110" s="15"/>
      <c r="G110" s="15"/>
      <c r="H110" s="15"/>
      <c r="I110" s="15"/>
      <c r="J110" s="15"/>
      <c r="K110" s="15"/>
      <c r="L110" s="15"/>
      <c r="M110" s="15"/>
      <c r="N110" s="11"/>
      <c r="O110" s="11"/>
      <c r="P110" s="11"/>
      <c r="Q110" s="11"/>
    </row>
    <row r="111">
      <c r="A111" s="9" t="s">
        <v>101</v>
      </c>
      <c r="B111" s="15"/>
      <c r="C111" s="15"/>
      <c r="D111" s="15"/>
      <c r="E111" s="15"/>
      <c r="F111" s="15"/>
      <c r="G111" s="15"/>
      <c r="H111" s="15"/>
      <c r="I111" s="15"/>
      <c r="J111" s="15"/>
      <c r="K111" s="15"/>
      <c r="L111" s="15"/>
      <c r="M111" s="15"/>
      <c r="N111" s="11"/>
      <c r="O111" s="11"/>
      <c r="P111" s="11"/>
      <c r="Q111" s="11"/>
    </row>
    <row r="112">
      <c r="A112" s="11" t="s">
        <v>68</v>
      </c>
      <c r="B112" s="15">
        <f>B$2*Assumption!$B46</f>
        <v>50000</v>
      </c>
      <c r="C112" s="15">
        <f>C$2*Assumption!$B46</f>
        <v>100000</v>
      </c>
      <c r="D112" s="15">
        <f>D$2*Assumption!$B46</f>
        <v>150000</v>
      </c>
      <c r="E112" s="15">
        <f>E$2*Assumption!$B46</f>
        <v>200000</v>
      </c>
      <c r="F112" s="15">
        <f>F$2*Assumption!$B46</f>
        <v>250000</v>
      </c>
      <c r="G112" s="15">
        <f>G$2*Assumption!$B46</f>
        <v>300000</v>
      </c>
      <c r="H112" s="15">
        <f>H$2*Assumption!$B46</f>
        <v>350000</v>
      </c>
      <c r="I112" s="15">
        <f>I$2*Assumption!$B46</f>
        <v>400000</v>
      </c>
      <c r="J112" s="15">
        <f>J$2*Assumption!$B46</f>
        <v>450000</v>
      </c>
      <c r="K112" s="15">
        <f>K$2*Assumption!$B46</f>
        <v>500000</v>
      </c>
      <c r="L112" s="15">
        <f>L$2*Assumption!$B46</f>
        <v>550000</v>
      </c>
      <c r="M112" s="15">
        <f>M$2*Assumption!$B46</f>
        <v>600000</v>
      </c>
      <c r="N112" s="11"/>
      <c r="O112" s="11"/>
      <c r="P112" s="11"/>
      <c r="Q112" s="11"/>
    </row>
    <row r="113">
      <c r="A113" s="11" t="s">
        <v>69</v>
      </c>
      <c r="B113" s="15">
        <f>B$2*Assumption!$B47</f>
        <v>7000</v>
      </c>
      <c r="C113" s="15">
        <f>C$2*Assumption!$B47</f>
        <v>14000</v>
      </c>
      <c r="D113" s="15">
        <f>D$2*Assumption!$B47</f>
        <v>21000</v>
      </c>
      <c r="E113" s="15">
        <f>E$2*Assumption!$B47</f>
        <v>28000</v>
      </c>
      <c r="F113" s="15">
        <f>F$2*Assumption!$B47</f>
        <v>35000</v>
      </c>
      <c r="G113" s="15">
        <f>G$2*Assumption!$B47</f>
        <v>42000</v>
      </c>
      <c r="H113" s="15">
        <f>H$2*Assumption!$B47</f>
        <v>49000</v>
      </c>
      <c r="I113" s="15">
        <f>I$2*Assumption!$B47</f>
        <v>56000</v>
      </c>
      <c r="J113" s="15">
        <f>J$2*Assumption!$B47</f>
        <v>63000</v>
      </c>
      <c r="K113" s="15">
        <f>K$2*Assumption!$B47</f>
        <v>70000</v>
      </c>
      <c r="L113" s="15">
        <f>L$2*Assumption!$B47</f>
        <v>77000</v>
      </c>
      <c r="M113" s="15">
        <f>M$2*Assumption!$B47</f>
        <v>84000</v>
      </c>
      <c r="N113" s="11"/>
      <c r="O113" s="11"/>
      <c r="P113" s="11"/>
      <c r="Q113" s="11"/>
    </row>
    <row r="114">
      <c r="A114" s="11"/>
      <c r="B114" s="15"/>
      <c r="C114" s="15"/>
      <c r="D114" s="15"/>
      <c r="E114" s="15"/>
      <c r="F114" s="15"/>
      <c r="G114" s="15"/>
      <c r="H114" s="15"/>
      <c r="I114" s="15"/>
      <c r="J114" s="15"/>
      <c r="K114" s="15"/>
      <c r="L114" s="15"/>
      <c r="M114" s="15"/>
      <c r="N114" s="11"/>
      <c r="O114" s="11"/>
      <c r="P114" s="11"/>
      <c r="Q114" s="11"/>
    </row>
    <row r="115">
      <c r="A115" s="9" t="s">
        <v>102</v>
      </c>
      <c r="B115" s="15">
        <f t="shared" ref="B115:M115" si="8">B70+B78+B86+B94+B102+B109+B112+B113</f>
        <v>17900270</v>
      </c>
      <c r="C115" s="15">
        <f t="shared" si="8"/>
        <v>36818960.8</v>
      </c>
      <c r="D115" s="15">
        <f t="shared" si="8"/>
        <v>56805813.02</v>
      </c>
      <c r="E115" s="15">
        <f t="shared" si="8"/>
        <v>77913017.66</v>
      </c>
      <c r="F115" s="15">
        <f t="shared" si="8"/>
        <v>100195341.6</v>
      </c>
      <c r="G115" s="15">
        <f t="shared" si="8"/>
        <v>123710259.9</v>
      </c>
      <c r="H115" s="15">
        <f t="shared" si="8"/>
        <v>148518094.8</v>
      </c>
      <c r="I115" s="15">
        <f t="shared" si="8"/>
        <v>174682162.5</v>
      </c>
      <c r="J115" s="15">
        <f t="shared" si="8"/>
        <v>202268927.2</v>
      </c>
      <c r="K115" s="15">
        <f t="shared" si="8"/>
        <v>231348163.9</v>
      </c>
      <c r="L115" s="15">
        <f t="shared" si="8"/>
        <v>261993129.4</v>
      </c>
      <c r="M115" s="15">
        <f t="shared" si="8"/>
        <v>294280742.6</v>
      </c>
      <c r="N115" s="11"/>
      <c r="O115" s="11"/>
      <c r="P115" s="11"/>
      <c r="Q115" s="11"/>
    </row>
    <row r="116">
      <c r="A116" s="11"/>
      <c r="B116" s="15"/>
      <c r="C116" s="15"/>
      <c r="D116" s="15"/>
      <c r="E116" s="15"/>
      <c r="F116" s="15"/>
      <c r="G116" s="15"/>
      <c r="H116" s="15"/>
      <c r="I116" s="15"/>
      <c r="J116" s="15"/>
      <c r="K116" s="15"/>
      <c r="L116" s="15"/>
      <c r="M116" s="15"/>
      <c r="N116" s="11"/>
      <c r="O116" s="11"/>
      <c r="P116" s="11"/>
      <c r="Q116" s="11"/>
    </row>
    <row r="117">
      <c r="A117" s="9" t="s">
        <v>103</v>
      </c>
      <c r="B117" s="15">
        <f t="shared" ref="B117:M117" si="9">B19-B115</f>
        <v>5499730</v>
      </c>
      <c r="C117" s="15">
        <f t="shared" si="9"/>
        <v>11327039.2</v>
      </c>
      <c r="D117" s="15">
        <f t="shared" si="9"/>
        <v>17498066.98</v>
      </c>
      <c r="E117" s="15">
        <f t="shared" si="9"/>
        <v>24029754.14</v>
      </c>
      <c r="F117" s="15">
        <f t="shared" si="9"/>
        <v>30939884.2</v>
      </c>
      <c r="G117" s="15">
        <f t="shared" si="9"/>
        <v>38247126.88</v>
      </c>
      <c r="H117" s="15">
        <f t="shared" si="9"/>
        <v>45971083.8</v>
      </c>
      <c r="I117" s="15">
        <f t="shared" si="9"/>
        <v>54132336.77</v>
      </c>
      <c r="J117" s="15">
        <f t="shared" si="9"/>
        <v>62752498.49</v>
      </c>
      <c r="K117" s="15">
        <f t="shared" si="9"/>
        <v>71854266.06</v>
      </c>
      <c r="L117" s="15">
        <f t="shared" si="9"/>
        <v>81461477.21</v>
      </c>
      <c r="M117" s="15">
        <f t="shared" si="9"/>
        <v>91599169.69</v>
      </c>
      <c r="N117" s="11"/>
      <c r="O117" s="11"/>
      <c r="P117" s="11"/>
      <c r="Q117" s="11"/>
    </row>
    <row r="118">
      <c r="A118" s="11"/>
      <c r="B118" s="15"/>
      <c r="C118" s="11"/>
      <c r="D118" s="11"/>
      <c r="E118" s="11"/>
      <c r="F118" s="11"/>
      <c r="G118" s="11"/>
      <c r="H118" s="11"/>
      <c r="I118" s="11"/>
      <c r="J118" s="11"/>
      <c r="K118" s="11"/>
      <c r="L118" s="11"/>
      <c r="M118" s="11"/>
      <c r="N118" s="11"/>
      <c r="O118" s="11"/>
      <c r="P118" s="11"/>
      <c r="Q118" s="11"/>
    </row>
    <row r="119">
      <c r="A119" s="11"/>
      <c r="B119" s="15"/>
      <c r="C119" s="11"/>
      <c r="D119" s="11"/>
      <c r="E119" s="11"/>
      <c r="F119" s="11"/>
      <c r="G119" s="11"/>
      <c r="H119" s="11"/>
      <c r="I119" s="11"/>
      <c r="J119" s="11"/>
      <c r="K119" s="11"/>
      <c r="L119" s="11"/>
      <c r="M119" s="11"/>
      <c r="N119" s="11"/>
      <c r="O119" s="11"/>
      <c r="P119" s="11"/>
      <c r="Q119" s="11"/>
    </row>
    <row r="120">
      <c r="A120" s="11"/>
      <c r="B120" s="15"/>
      <c r="C120" s="11"/>
      <c r="D120" s="11"/>
      <c r="E120" s="11"/>
      <c r="F120" s="11"/>
      <c r="G120" s="11"/>
      <c r="H120" s="11"/>
      <c r="I120" s="11"/>
      <c r="J120" s="11"/>
      <c r="K120" s="11"/>
      <c r="L120" s="11"/>
      <c r="M120" s="11"/>
      <c r="N120" s="11"/>
      <c r="O120" s="11"/>
      <c r="P120" s="11"/>
      <c r="Q120" s="11"/>
    </row>
    <row r="121">
      <c r="A121" s="11"/>
      <c r="B121" s="15"/>
      <c r="C121" s="11"/>
      <c r="D121" s="11"/>
      <c r="E121" s="11"/>
      <c r="F121" s="11"/>
      <c r="G121" s="11"/>
      <c r="H121" s="11"/>
      <c r="I121" s="11"/>
      <c r="J121" s="11"/>
      <c r="K121" s="11"/>
      <c r="L121" s="11"/>
      <c r="M121" s="11"/>
      <c r="N121" s="11"/>
      <c r="O121" s="11"/>
      <c r="P121" s="11"/>
      <c r="Q121" s="11"/>
    </row>
    <row r="122">
      <c r="A122" s="11"/>
      <c r="B122" s="15"/>
      <c r="C122" s="11"/>
      <c r="D122" s="11"/>
      <c r="E122" s="11"/>
      <c r="F122" s="11"/>
      <c r="G122" s="11"/>
      <c r="H122" s="11"/>
      <c r="I122" s="11"/>
      <c r="J122" s="11"/>
      <c r="K122" s="11"/>
      <c r="L122" s="11"/>
      <c r="M122" s="11"/>
      <c r="N122" s="11"/>
      <c r="O122" s="11"/>
      <c r="P122" s="11"/>
      <c r="Q122" s="11"/>
    </row>
    <row r="123">
      <c r="A123" s="11"/>
      <c r="B123" s="15"/>
      <c r="C123" s="11"/>
      <c r="D123" s="11"/>
      <c r="E123" s="11"/>
      <c r="F123" s="11"/>
      <c r="G123" s="11"/>
      <c r="H123" s="11"/>
      <c r="I123" s="11"/>
      <c r="J123" s="11"/>
      <c r="K123" s="11"/>
      <c r="L123" s="11"/>
      <c r="M123" s="11"/>
      <c r="N123" s="11"/>
      <c r="O123" s="11"/>
      <c r="P123" s="11"/>
      <c r="Q123" s="11"/>
    </row>
    <row r="124">
      <c r="A124" s="11"/>
      <c r="B124" s="15"/>
      <c r="C124" s="11"/>
      <c r="D124" s="11"/>
      <c r="E124" s="11"/>
      <c r="F124" s="11"/>
      <c r="G124" s="11"/>
      <c r="H124" s="11"/>
      <c r="I124" s="11"/>
      <c r="J124" s="11"/>
      <c r="K124" s="11"/>
      <c r="L124" s="11"/>
      <c r="M124" s="11"/>
      <c r="N124" s="11"/>
      <c r="O124" s="11"/>
      <c r="P124" s="11"/>
      <c r="Q124" s="11"/>
    </row>
    <row r="125">
      <c r="A125" s="11"/>
      <c r="B125" s="15"/>
      <c r="C125" s="11"/>
      <c r="D125" s="11"/>
      <c r="E125" s="11"/>
      <c r="F125" s="11"/>
      <c r="G125" s="11"/>
      <c r="H125" s="11"/>
      <c r="I125" s="11"/>
      <c r="J125" s="11"/>
      <c r="K125" s="11"/>
      <c r="L125" s="11"/>
      <c r="M125" s="11"/>
      <c r="N125" s="11"/>
      <c r="O125" s="11"/>
      <c r="P125" s="11"/>
      <c r="Q125" s="11"/>
    </row>
    <row r="126">
      <c r="A126" s="11"/>
      <c r="B126" s="15"/>
      <c r="C126" s="11"/>
      <c r="D126" s="11"/>
      <c r="E126" s="11"/>
      <c r="F126" s="11"/>
      <c r="G126" s="11"/>
      <c r="H126" s="11"/>
      <c r="I126" s="11"/>
      <c r="J126" s="11"/>
      <c r="K126" s="11"/>
      <c r="L126" s="11"/>
      <c r="M126" s="11"/>
      <c r="N126" s="11"/>
      <c r="O126" s="11"/>
      <c r="P126" s="11"/>
      <c r="Q126" s="11"/>
    </row>
    <row r="127">
      <c r="A127" s="11"/>
      <c r="B127" s="15"/>
      <c r="C127" s="11"/>
      <c r="D127" s="11"/>
      <c r="E127" s="11"/>
      <c r="F127" s="11"/>
      <c r="G127" s="11"/>
      <c r="H127" s="11"/>
      <c r="I127" s="11"/>
      <c r="J127" s="11"/>
      <c r="K127" s="11"/>
      <c r="L127" s="11"/>
      <c r="M127" s="11"/>
      <c r="N127" s="11"/>
      <c r="O127" s="11"/>
      <c r="P127" s="11"/>
      <c r="Q127" s="11"/>
    </row>
    <row r="128">
      <c r="A128" s="11"/>
      <c r="B128" s="15"/>
      <c r="C128" s="11"/>
      <c r="D128" s="11"/>
      <c r="E128" s="11"/>
      <c r="F128" s="11"/>
      <c r="G128" s="11"/>
      <c r="H128" s="11"/>
      <c r="I128" s="11"/>
      <c r="J128" s="11"/>
      <c r="K128" s="11"/>
      <c r="L128" s="11"/>
      <c r="M128" s="11"/>
      <c r="N128" s="11"/>
      <c r="O128" s="11"/>
      <c r="P128" s="11"/>
      <c r="Q128" s="11"/>
    </row>
    <row r="129">
      <c r="A129" s="11"/>
      <c r="B129" s="15"/>
      <c r="C129" s="11"/>
      <c r="D129" s="11"/>
      <c r="E129" s="11"/>
      <c r="F129" s="11"/>
      <c r="G129" s="11"/>
      <c r="H129" s="11"/>
      <c r="I129" s="11"/>
      <c r="J129" s="11"/>
      <c r="K129" s="11"/>
      <c r="L129" s="11"/>
      <c r="M129" s="11"/>
      <c r="N129" s="11"/>
      <c r="O129" s="11"/>
      <c r="P129" s="11"/>
      <c r="Q129" s="11"/>
    </row>
    <row r="130">
      <c r="A130" s="11"/>
      <c r="B130" s="15"/>
      <c r="C130" s="11"/>
      <c r="D130" s="11"/>
      <c r="E130" s="11"/>
      <c r="F130" s="11"/>
      <c r="G130" s="11"/>
      <c r="H130" s="11"/>
      <c r="I130" s="11"/>
      <c r="J130" s="11"/>
      <c r="K130" s="11"/>
      <c r="L130" s="11"/>
      <c r="M130" s="11"/>
      <c r="N130" s="11"/>
      <c r="O130" s="11"/>
      <c r="P130" s="11"/>
      <c r="Q130" s="11"/>
    </row>
    <row r="131">
      <c r="A131" s="11"/>
      <c r="B131" s="15"/>
      <c r="C131" s="11"/>
      <c r="D131" s="11"/>
      <c r="E131" s="11"/>
      <c r="F131" s="11"/>
      <c r="G131" s="11"/>
      <c r="H131" s="11"/>
      <c r="I131" s="11"/>
      <c r="J131" s="11"/>
      <c r="K131" s="11"/>
      <c r="L131" s="11"/>
      <c r="M131" s="11"/>
      <c r="N131" s="11"/>
      <c r="O131" s="11"/>
      <c r="P131" s="11"/>
      <c r="Q131" s="11"/>
    </row>
    <row r="132">
      <c r="A132" s="11"/>
      <c r="B132" s="15"/>
      <c r="C132" s="11"/>
      <c r="D132" s="11"/>
      <c r="E132" s="11"/>
      <c r="F132" s="11"/>
      <c r="G132" s="11"/>
      <c r="H132" s="11"/>
      <c r="I132" s="11"/>
      <c r="J132" s="11"/>
      <c r="K132" s="11"/>
      <c r="L132" s="11"/>
      <c r="M132" s="11"/>
      <c r="N132" s="11"/>
      <c r="O132" s="11"/>
      <c r="P132" s="11"/>
      <c r="Q132" s="11"/>
    </row>
    <row r="133">
      <c r="A133" s="11"/>
      <c r="B133" s="15"/>
      <c r="C133" s="11"/>
      <c r="D133" s="11"/>
      <c r="E133" s="11"/>
      <c r="F133" s="11"/>
      <c r="G133" s="11"/>
      <c r="H133" s="11"/>
      <c r="I133" s="11"/>
      <c r="J133" s="11"/>
      <c r="K133" s="11"/>
      <c r="L133" s="11"/>
      <c r="M133" s="11"/>
      <c r="N133" s="11"/>
      <c r="O133" s="11"/>
      <c r="P133" s="11"/>
      <c r="Q133" s="11"/>
    </row>
    <row r="134">
      <c r="A134" s="11"/>
      <c r="B134" s="15"/>
      <c r="C134" s="11"/>
      <c r="D134" s="11"/>
      <c r="E134" s="11"/>
      <c r="F134" s="11"/>
      <c r="G134" s="11"/>
      <c r="H134" s="11"/>
      <c r="I134" s="11"/>
      <c r="J134" s="11"/>
      <c r="K134" s="11"/>
      <c r="L134" s="11"/>
      <c r="M134" s="11"/>
      <c r="N134" s="11"/>
      <c r="O134" s="11"/>
      <c r="P134" s="11"/>
      <c r="Q134"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9.38"/>
    <col customWidth="1" min="3" max="3" width="10.13"/>
    <col customWidth="1" min="4" max="13" width="10.25"/>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c r="R1" s="11"/>
      <c r="S1" s="11"/>
    </row>
    <row r="2">
      <c r="A2" s="9" t="s">
        <v>91</v>
      </c>
      <c r="B2" s="14">
        <f>'Calcs-1'!B4</f>
        <v>1</v>
      </c>
      <c r="C2" s="14">
        <f>'Calcs-1'!C4</f>
        <v>2</v>
      </c>
      <c r="D2" s="14">
        <f>'Calcs-1'!D4</f>
        <v>3</v>
      </c>
      <c r="E2" s="14">
        <f>'Calcs-1'!E4</f>
        <v>4</v>
      </c>
      <c r="F2" s="14">
        <f>'Calcs-1'!F4</f>
        <v>5</v>
      </c>
      <c r="G2" s="14">
        <f>'Calcs-1'!G4</f>
        <v>6</v>
      </c>
      <c r="H2" s="14">
        <f>'Calcs-1'!H4</f>
        <v>7</v>
      </c>
      <c r="I2" s="14">
        <f>'Calcs-1'!I4</f>
        <v>8</v>
      </c>
      <c r="J2" s="14">
        <f>'Calcs-1'!J4</f>
        <v>9</v>
      </c>
      <c r="K2" s="14">
        <f>'Calcs-1'!K4</f>
        <v>10</v>
      </c>
      <c r="L2" s="14">
        <f>'Calcs-1'!L4</f>
        <v>11</v>
      </c>
      <c r="M2" s="14">
        <f>'Calcs-1'!M4</f>
        <v>12</v>
      </c>
      <c r="N2" s="11"/>
      <c r="O2" s="11"/>
      <c r="P2" s="11"/>
      <c r="Q2" s="11"/>
      <c r="R2" s="11"/>
      <c r="S2" s="11"/>
    </row>
    <row r="3">
      <c r="A3" s="11"/>
      <c r="B3" s="11"/>
      <c r="C3" s="11"/>
      <c r="D3" s="11"/>
      <c r="E3" s="11"/>
      <c r="F3" s="11"/>
      <c r="G3" s="11"/>
      <c r="H3" s="11"/>
      <c r="I3" s="11"/>
      <c r="J3" s="11"/>
      <c r="K3" s="11"/>
      <c r="L3" s="11"/>
      <c r="M3" s="11"/>
      <c r="N3" s="11"/>
      <c r="O3" s="11"/>
      <c r="P3" s="11"/>
      <c r="Q3" s="11"/>
      <c r="R3" s="11"/>
      <c r="S3" s="11"/>
    </row>
    <row r="4">
      <c r="A4" s="9" t="s">
        <v>92</v>
      </c>
      <c r="B4" s="15">
        <f>Assumption!$C$19*B2</f>
        <v>100</v>
      </c>
      <c r="C4" s="15">
        <f>Assumption!$C$19*C2</f>
        <v>200</v>
      </c>
      <c r="D4" s="15">
        <f>Assumption!$C$19*D2</f>
        <v>300</v>
      </c>
      <c r="E4" s="15">
        <f>Assumption!$C$19*E2</f>
        <v>400</v>
      </c>
      <c r="F4" s="15">
        <f>Assumption!$C$19*F2</f>
        <v>500</v>
      </c>
      <c r="G4" s="15">
        <f>Assumption!$C$19*G2</f>
        <v>600</v>
      </c>
      <c r="H4" s="15">
        <f>Assumption!$C$19*H2</f>
        <v>700</v>
      </c>
      <c r="I4" s="15">
        <f>Assumption!$C$19*I2</f>
        <v>800</v>
      </c>
      <c r="J4" s="15">
        <f>Assumption!$C$19*J2</f>
        <v>900</v>
      </c>
      <c r="K4" s="15">
        <f>Assumption!$C$19*K2</f>
        <v>1000</v>
      </c>
      <c r="L4" s="15">
        <f>Assumption!$C$19*L2</f>
        <v>1100</v>
      </c>
      <c r="M4" s="15">
        <f>Assumption!$C$19*M2</f>
        <v>1200</v>
      </c>
      <c r="N4" s="11"/>
      <c r="O4" s="11"/>
      <c r="P4" s="11"/>
      <c r="Q4" s="11"/>
      <c r="R4" s="11"/>
      <c r="S4" s="11"/>
    </row>
    <row r="5">
      <c r="A5" s="11"/>
      <c r="B5" s="11"/>
      <c r="C5" s="11"/>
      <c r="D5" s="11"/>
      <c r="E5" s="11"/>
      <c r="F5" s="11"/>
      <c r="G5" s="11"/>
      <c r="H5" s="11"/>
      <c r="I5" s="11"/>
      <c r="J5" s="11"/>
      <c r="K5" s="11"/>
      <c r="L5" s="11"/>
      <c r="M5" s="11"/>
      <c r="N5" s="11"/>
      <c r="O5" s="11"/>
      <c r="P5" s="11"/>
      <c r="Q5" s="11"/>
      <c r="R5" s="11"/>
      <c r="S5" s="11"/>
    </row>
    <row r="6">
      <c r="A6" s="9" t="s">
        <v>93</v>
      </c>
      <c r="B6" s="11"/>
      <c r="C6" s="11"/>
      <c r="D6" s="11"/>
      <c r="E6" s="11"/>
      <c r="F6" s="11"/>
      <c r="G6" s="11"/>
      <c r="H6" s="11"/>
      <c r="I6" s="11"/>
      <c r="J6" s="11"/>
      <c r="K6" s="11"/>
      <c r="L6" s="11"/>
      <c r="M6" s="11"/>
      <c r="N6" s="11"/>
      <c r="O6" s="11"/>
      <c r="P6" s="11"/>
      <c r="Q6" s="11"/>
      <c r="R6" s="11"/>
      <c r="S6" s="11"/>
    </row>
    <row r="7">
      <c r="A7" s="11" t="s">
        <v>37</v>
      </c>
      <c r="B7" s="15">
        <f>B$4*Assumption!$C22</f>
        <v>10</v>
      </c>
      <c r="C7" s="15">
        <f>C$4*Assumption!$C22</f>
        <v>20</v>
      </c>
      <c r="D7" s="15">
        <f>D$4*Assumption!$C22</f>
        <v>30</v>
      </c>
      <c r="E7" s="15">
        <f>E$4*Assumption!$C22</f>
        <v>40</v>
      </c>
      <c r="F7" s="15">
        <f>F$4*Assumption!$C22</f>
        <v>50</v>
      </c>
      <c r="G7" s="15">
        <f>G$4*Assumption!$C22</f>
        <v>60</v>
      </c>
      <c r="H7" s="15">
        <f>H$4*Assumption!$C22</f>
        <v>70</v>
      </c>
      <c r="I7" s="15">
        <f>I$4*Assumption!$C22</f>
        <v>80</v>
      </c>
      <c r="J7" s="15">
        <f>J$4*Assumption!$C22</f>
        <v>90</v>
      </c>
      <c r="K7" s="15">
        <f>K$4*Assumption!$C22</f>
        <v>100</v>
      </c>
      <c r="L7" s="15">
        <f>L$4*Assumption!$C22</f>
        <v>110</v>
      </c>
      <c r="M7" s="15">
        <f>M$4*Assumption!$C22</f>
        <v>120</v>
      </c>
      <c r="N7" s="11"/>
      <c r="O7" s="11"/>
      <c r="P7" s="11"/>
      <c r="Q7" s="11"/>
      <c r="R7" s="11"/>
      <c r="S7" s="11"/>
    </row>
    <row r="8">
      <c r="A8" s="11" t="s">
        <v>38</v>
      </c>
      <c r="B8" s="15">
        <f>B$4*Assumption!$C23</f>
        <v>20</v>
      </c>
      <c r="C8" s="15">
        <f>C$4*Assumption!$C23</f>
        <v>40</v>
      </c>
      <c r="D8" s="15">
        <f>D$4*Assumption!$C23</f>
        <v>60</v>
      </c>
      <c r="E8" s="15">
        <f>E$4*Assumption!$C23</f>
        <v>80</v>
      </c>
      <c r="F8" s="15">
        <f>F$4*Assumption!$C23</f>
        <v>100</v>
      </c>
      <c r="G8" s="15">
        <f>G$4*Assumption!$C23</f>
        <v>120</v>
      </c>
      <c r="H8" s="15">
        <f>H$4*Assumption!$C23</f>
        <v>140</v>
      </c>
      <c r="I8" s="15">
        <f>I$4*Assumption!$C23</f>
        <v>160</v>
      </c>
      <c r="J8" s="15">
        <f>J$4*Assumption!$C23</f>
        <v>180</v>
      </c>
      <c r="K8" s="15">
        <f>K$4*Assumption!$C23</f>
        <v>200</v>
      </c>
      <c r="L8" s="15">
        <f>L$4*Assumption!$C23</f>
        <v>220</v>
      </c>
      <c r="M8" s="15">
        <f>M$4*Assumption!$C23</f>
        <v>240</v>
      </c>
      <c r="N8" s="11"/>
      <c r="O8" s="11"/>
      <c r="P8" s="11"/>
      <c r="Q8" s="11"/>
      <c r="R8" s="11"/>
      <c r="S8" s="11"/>
    </row>
    <row r="9">
      <c r="A9" s="11" t="s">
        <v>39</v>
      </c>
      <c r="B9" s="15">
        <f>B$4*Assumption!$C24</f>
        <v>30</v>
      </c>
      <c r="C9" s="15">
        <f>C$4*Assumption!$C24</f>
        <v>60</v>
      </c>
      <c r="D9" s="15">
        <f>D$4*Assumption!$C24</f>
        <v>90</v>
      </c>
      <c r="E9" s="15">
        <f>E$4*Assumption!$C24</f>
        <v>120</v>
      </c>
      <c r="F9" s="15">
        <f>F$4*Assumption!$C24</f>
        <v>150</v>
      </c>
      <c r="G9" s="15">
        <f>G$4*Assumption!$C24</f>
        <v>180</v>
      </c>
      <c r="H9" s="15">
        <f>H$4*Assumption!$C24</f>
        <v>210</v>
      </c>
      <c r="I9" s="15">
        <f>I$4*Assumption!$C24</f>
        <v>240</v>
      </c>
      <c r="J9" s="15">
        <f>J$4*Assumption!$C24</f>
        <v>270</v>
      </c>
      <c r="K9" s="15">
        <f>K$4*Assumption!$C24</f>
        <v>300</v>
      </c>
      <c r="L9" s="15">
        <f>L$4*Assumption!$C24</f>
        <v>330</v>
      </c>
      <c r="M9" s="15">
        <f>M$4*Assumption!$C24</f>
        <v>360</v>
      </c>
      <c r="N9" s="11"/>
      <c r="O9" s="11"/>
      <c r="P9" s="11"/>
      <c r="Q9" s="11"/>
      <c r="R9" s="11"/>
      <c r="S9" s="11"/>
    </row>
    <row r="10">
      <c r="A10" s="11" t="s">
        <v>40</v>
      </c>
      <c r="B10" s="15">
        <f>B$4*Assumption!$C25</f>
        <v>20</v>
      </c>
      <c r="C10" s="15">
        <f>C$4*Assumption!$C25</f>
        <v>40</v>
      </c>
      <c r="D10" s="15">
        <f>D$4*Assumption!$C25</f>
        <v>60</v>
      </c>
      <c r="E10" s="15">
        <f>E$4*Assumption!$C25</f>
        <v>80</v>
      </c>
      <c r="F10" s="15">
        <f>F$4*Assumption!$C25</f>
        <v>100</v>
      </c>
      <c r="G10" s="15">
        <f>G$4*Assumption!$C25</f>
        <v>120</v>
      </c>
      <c r="H10" s="15">
        <f>H$4*Assumption!$C25</f>
        <v>140</v>
      </c>
      <c r="I10" s="15">
        <f>I$4*Assumption!$C25</f>
        <v>160</v>
      </c>
      <c r="J10" s="15">
        <f>J$4*Assumption!$C25</f>
        <v>180</v>
      </c>
      <c r="K10" s="15">
        <f>K$4*Assumption!$C25</f>
        <v>200</v>
      </c>
      <c r="L10" s="15">
        <f>L$4*Assumption!$C25</f>
        <v>220</v>
      </c>
      <c r="M10" s="15">
        <f>M$4*Assumption!$C25</f>
        <v>240</v>
      </c>
      <c r="N10" s="11"/>
      <c r="O10" s="11"/>
      <c r="P10" s="11"/>
      <c r="Q10" s="11"/>
      <c r="R10" s="11"/>
      <c r="S10" s="11"/>
    </row>
    <row r="11">
      <c r="A11" s="11" t="s">
        <v>41</v>
      </c>
      <c r="B11" s="15">
        <f>B$4*Assumption!$C26</f>
        <v>20</v>
      </c>
      <c r="C11" s="15">
        <f>C$4*Assumption!$C26</f>
        <v>40</v>
      </c>
      <c r="D11" s="15">
        <f>D$4*Assumption!$C26</f>
        <v>60</v>
      </c>
      <c r="E11" s="15">
        <f>E$4*Assumption!$C26</f>
        <v>80</v>
      </c>
      <c r="F11" s="15">
        <f>F$4*Assumption!$C26</f>
        <v>100</v>
      </c>
      <c r="G11" s="15">
        <f>G$4*Assumption!$C26</f>
        <v>120</v>
      </c>
      <c r="H11" s="15">
        <f>H$4*Assumption!$C26</f>
        <v>140</v>
      </c>
      <c r="I11" s="15">
        <f>I$4*Assumption!$C26</f>
        <v>160</v>
      </c>
      <c r="J11" s="15">
        <f>J$4*Assumption!$C26</f>
        <v>180</v>
      </c>
      <c r="K11" s="15">
        <f>K$4*Assumption!$C26</f>
        <v>200</v>
      </c>
      <c r="L11" s="15">
        <f>L$4*Assumption!$C26</f>
        <v>220</v>
      </c>
      <c r="M11" s="15">
        <f>M$4*Assumption!$C26</f>
        <v>240</v>
      </c>
      <c r="N11" s="11"/>
      <c r="O11" s="11"/>
      <c r="P11" s="11"/>
      <c r="Q11" s="11"/>
      <c r="R11" s="11"/>
      <c r="S11" s="11"/>
    </row>
    <row r="12">
      <c r="A12" s="11"/>
      <c r="B12" s="11"/>
      <c r="C12" s="11"/>
      <c r="D12" s="11"/>
      <c r="E12" s="11"/>
      <c r="F12" s="11"/>
      <c r="G12" s="11"/>
      <c r="H12" s="11"/>
      <c r="I12" s="11"/>
      <c r="J12" s="11"/>
      <c r="K12" s="11"/>
      <c r="L12" s="11"/>
      <c r="M12" s="11"/>
      <c r="N12" s="11"/>
      <c r="O12" s="11"/>
      <c r="P12" s="11"/>
      <c r="Q12" s="11"/>
      <c r="R12" s="11"/>
      <c r="S12" s="11"/>
    </row>
    <row r="13">
      <c r="A13" s="9" t="s">
        <v>94</v>
      </c>
      <c r="B13" s="21"/>
      <c r="C13" s="21"/>
      <c r="D13" s="21"/>
      <c r="E13" s="21"/>
      <c r="F13" s="21"/>
      <c r="G13" s="21"/>
      <c r="H13" s="21"/>
      <c r="I13" s="21"/>
      <c r="J13" s="21"/>
      <c r="K13" s="21"/>
      <c r="L13" s="21"/>
      <c r="M13" s="21"/>
      <c r="N13" s="11"/>
      <c r="O13" s="11"/>
      <c r="P13" s="11"/>
      <c r="Q13" s="11"/>
      <c r="R13" s="11"/>
      <c r="S13" s="11"/>
    </row>
    <row r="14">
      <c r="A14" s="11" t="s">
        <v>37</v>
      </c>
      <c r="B14" s="15">
        <f>B7*'Calcs-1'!B17</f>
        <v>500000</v>
      </c>
      <c r="C14" s="15">
        <f>C7*'Calcs-1'!C17</f>
        <v>1025000</v>
      </c>
      <c r="D14" s="15">
        <f>D7*'Calcs-1'!D17</f>
        <v>1575937.5</v>
      </c>
      <c r="E14" s="15">
        <f>E7*'Calcs-1'!E17</f>
        <v>2153781.25</v>
      </c>
      <c r="F14" s="15">
        <f>F7*'Calcs-1'!F17</f>
        <v>2759532.227</v>
      </c>
      <c r="G14" s="15">
        <f>G7*'Calcs-1'!G17</f>
        <v>3394224.639</v>
      </c>
      <c r="H14" s="15">
        <f>H7*'Calcs-1'!H17</f>
        <v>4058926.964</v>
      </c>
      <c r="I14" s="15">
        <f>I7*'Calcs-1'!I17</f>
        <v>4754743.015</v>
      </c>
      <c r="J14" s="15">
        <f>J7*'Calcs-1'!J17</f>
        <v>5482813.039</v>
      </c>
      <c r="K14" s="15">
        <f>K7*'Calcs-1'!K17</f>
        <v>6244314.85</v>
      </c>
      <c r="L14" s="15">
        <f>L7*'Calcs-1'!L17</f>
        <v>7040464.993</v>
      </c>
      <c r="M14" s="15">
        <f>M7*'Calcs-1'!M17</f>
        <v>7872519.947</v>
      </c>
      <c r="N14" s="11"/>
      <c r="O14" s="11"/>
      <c r="P14" s="11"/>
      <c r="Q14" s="11"/>
      <c r="R14" s="11"/>
      <c r="S14" s="11"/>
    </row>
    <row r="15">
      <c r="A15" s="11" t="s">
        <v>38</v>
      </c>
      <c r="B15" s="15">
        <f>B8*'Calcs-1'!B18</f>
        <v>6000000</v>
      </c>
      <c r="C15" s="15">
        <f>C8*'Calcs-1'!C18</f>
        <v>12150000</v>
      </c>
      <c r="D15" s="15">
        <f>D8*'Calcs-1'!D18</f>
        <v>18452812.5</v>
      </c>
      <c r="E15" s="15">
        <f>E8*'Calcs-1'!E18</f>
        <v>24911296.88</v>
      </c>
      <c r="F15" s="15">
        <f>F8*'Calcs-1'!F18</f>
        <v>31528360.11</v>
      </c>
      <c r="G15" s="15">
        <f>G8*'Calcs-1'!G18</f>
        <v>38306957.53</v>
      </c>
      <c r="H15" s="15">
        <f>H8*'Calcs-1'!H18</f>
        <v>45250093.58</v>
      </c>
      <c r="I15" s="15">
        <f>I8*'Calcs-1'!I18</f>
        <v>52360822.57</v>
      </c>
      <c r="J15" s="15">
        <f>J8*'Calcs-1'!J18</f>
        <v>59642249.46</v>
      </c>
      <c r="K15" s="15">
        <f>K8*'Calcs-1'!K18</f>
        <v>67097530.65</v>
      </c>
      <c r="L15" s="15">
        <f>L8*'Calcs-1'!L18</f>
        <v>74729874.76</v>
      </c>
      <c r="M15" s="15">
        <f>M8*'Calcs-1'!M18</f>
        <v>82542543.48</v>
      </c>
      <c r="N15" s="11"/>
      <c r="O15" s="11"/>
      <c r="P15" s="11"/>
      <c r="Q15" s="11"/>
      <c r="R15" s="11"/>
      <c r="S15" s="11"/>
    </row>
    <row r="16">
      <c r="A16" s="11" t="s">
        <v>39</v>
      </c>
      <c r="B16" s="15">
        <f>B9*'Calcs-1'!B19</f>
        <v>12000000</v>
      </c>
      <c r="C16" s="15">
        <f>C9*'Calcs-1'!C19</f>
        <v>24660000</v>
      </c>
      <c r="D16" s="15">
        <f>D9*'Calcs-1'!D19</f>
        <v>38007225</v>
      </c>
      <c r="E16" s="15">
        <f>E9*'Calcs-1'!E19</f>
        <v>52069898.25</v>
      </c>
      <c r="F16" s="15">
        <f>F9*'Calcs-1'!F19</f>
        <v>66877275.56</v>
      </c>
      <c r="G16" s="15">
        <f>G9*'Calcs-1'!G19</f>
        <v>82459680.77</v>
      </c>
      <c r="H16" s="15">
        <f>H9*'Calcs-1'!H19</f>
        <v>98848542.32</v>
      </c>
      <c r="I16" s="15">
        <f>I9*'Calcs-1'!I19</f>
        <v>116076431.1</v>
      </c>
      <c r="J16" s="15">
        <f>J9*'Calcs-1'!J19</f>
        <v>134177099.6</v>
      </c>
      <c r="K16" s="15">
        <f>K9*'Calcs-1'!K19</f>
        <v>153185522.1</v>
      </c>
      <c r="L16" s="15">
        <f>L9*'Calcs-1'!L19</f>
        <v>173137936.3</v>
      </c>
      <c r="M16" s="15">
        <f>M9*'Calcs-1'!M19</f>
        <v>194071886.8</v>
      </c>
      <c r="N16" s="11"/>
      <c r="O16" s="11"/>
      <c r="P16" s="11"/>
      <c r="Q16" s="11"/>
      <c r="R16" s="11"/>
      <c r="S16" s="11"/>
    </row>
    <row r="17">
      <c r="A17" s="11" t="s">
        <v>40</v>
      </c>
      <c r="B17" s="15">
        <f>B10*'Calcs-1'!B20</f>
        <v>16000000</v>
      </c>
      <c r="C17" s="15">
        <f>C10*'Calcs-1'!C20</f>
        <v>33120000</v>
      </c>
      <c r="D17" s="15">
        <f>D10*'Calcs-1'!D20</f>
        <v>51418800</v>
      </c>
      <c r="E17" s="15">
        <f>E10*'Calcs-1'!E20</f>
        <v>70957944</v>
      </c>
      <c r="F17" s="15">
        <f>F10*'Calcs-1'!F20</f>
        <v>91801840.05</v>
      </c>
      <c r="G17" s="15">
        <f>G10*'Calcs-1'!G20</f>
        <v>114017885.3</v>
      </c>
      <c r="H17" s="15">
        <f>H10*'Calcs-1'!H20</f>
        <v>137676596.6</v>
      </c>
      <c r="I17" s="15">
        <f>I10*'Calcs-1'!I20</f>
        <v>162851745.6</v>
      </c>
      <c r="J17" s="15">
        <f>J10*'Calcs-1'!J20</f>
        <v>189620501.3</v>
      </c>
      <c r="K17" s="15">
        <f>K10*'Calcs-1'!K20</f>
        <v>218063576.5</v>
      </c>
      <c r="L17" s="15">
        <f>L10*'Calcs-1'!L20</f>
        <v>248265381.9</v>
      </c>
      <c r="M17" s="15">
        <f>M10*'Calcs-1'!M20</f>
        <v>280314185.7</v>
      </c>
      <c r="N17" s="11"/>
      <c r="O17" s="11"/>
      <c r="P17" s="11"/>
      <c r="Q17" s="11"/>
      <c r="R17" s="11"/>
      <c r="S17" s="11"/>
    </row>
    <row r="18">
      <c r="A18" s="11" t="s">
        <v>41</v>
      </c>
      <c r="B18" s="15">
        <f>B11*'Calcs-1'!B21</f>
        <v>24000000</v>
      </c>
      <c r="C18" s="15">
        <f>C11*'Calcs-1'!C21</f>
        <v>48960000</v>
      </c>
      <c r="D18" s="15">
        <f>D11*'Calcs-1'!D21</f>
        <v>74908800</v>
      </c>
      <c r="E18" s="15">
        <f>E11*'Calcs-1'!E21</f>
        <v>101875968</v>
      </c>
      <c r="F18" s="15">
        <f>F11*'Calcs-1'!F21</f>
        <v>129891859.2</v>
      </c>
      <c r="G18" s="15">
        <f>G11*'Calcs-1'!G21</f>
        <v>158987635.7</v>
      </c>
      <c r="H18" s="15">
        <f>H11*'Calcs-1'!H21</f>
        <v>189195286.4</v>
      </c>
      <c r="I18" s="15">
        <f>I11*'Calcs-1'!I21</f>
        <v>220547648.2</v>
      </c>
      <c r="J18" s="15">
        <f>J11*'Calcs-1'!J21</f>
        <v>253078426.3</v>
      </c>
      <c r="K18" s="15">
        <f>K11*'Calcs-1'!K21</f>
        <v>286822216.5</v>
      </c>
      <c r="L18" s="15">
        <f>L11*'Calcs-1'!L21</f>
        <v>321814526.9</v>
      </c>
      <c r="M18" s="15">
        <f>M11*'Calcs-1'!M21</f>
        <v>358091800.8</v>
      </c>
      <c r="N18" s="11"/>
      <c r="O18" s="11"/>
      <c r="P18" s="11"/>
      <c r="Q18" s="11"/>
      <c r="R18" s="11"/>
      <c r="S18" s="11"/>
    </row>
    <row r="19">
      <c r="A19" s="9" t="s">
        <v>95</v>
      </c>
      <c r="B19" s="15">
        <f t="shared" ref="B19:M19" si="1">SUM(B14:B18)</f>
        <v>58500000</v>
      </c>
      <c r="C19" s="15">
        <f t="shared" si="1"/>
        <v>119915000</v>
      </c>
      <c r="D19" s="15">
        <f t="shared" si="1"/>
        <v>184363575</v>
      </c>
      <c r="E19" s="15">
        <f t="shared" si="1"/>
        <v>251968888.4</v>
      </c>
      <c r="F19" s="15">
        <f t="shared" si="1"/>
        <v>322858867.1</v>
      </c>
      <c r="G19" s="15">
        <f t="shared" si="1"/>
        <v>397166383.9</v>
      </c>
      <c r="H19" s="15">
        <f t="shared" si="1"/>
        <v>475029445.9</v>
      </c>
      <c r="I19" s="15">
        <f t="shared" si="1"/>
        <v>556591390.5</v>
      </c>
      <c r="J19" s="15">
        <f t="shared" si="1"/>
        <v>642001089.7</v>
      </c>
      <c r="K19" s="15">
        <f t="shared" si="1"/>
        <v>731413160.5</v>
      </c>
      <c r="L19" s="15">
        <f t="shared" si="1"/>
        <v>824988184.8</v>
      </c>
      <c r="M19" s="15">
        <f t="shared" si="1"/>
        <v>922892936.7</v>
      </c>
      <c r="N19" s="11"/>
      <c r="O19" s="11"/>
      <c r="P19" s="11"/>
      <c r="Q19" s="11"/>
      <c r="R19" s="11"/>
      <c r="S19" s="11"/>
    </row>
    <row r="20">
      <c r="A20" s="9" t="s">
        <v>96</v>
      </c>
      <c r="B20" s="11"/>
      <c r="C20" s="11"/>
      <c r="D20" s="11"/>
      <c r="E20" s="11"/>
      <c r="F20" s="11"/>
      <c r="G20" s="11"/>
      <c r="H20" s="11"/>
      <c r="I20" s="11"/>
      <c r="J20" s="11"/>
      <c r="K20" s="11"/>
      <c r="L20" s="11"/>
      <c r="M20" s="11"/>
      <c r="N20" s="11"/>
      <c r="O20" s="11"/>
      <c r="P20" s="11"/>
      <c r="Q20" s="11"/>
      <c r="R20" s="11"/>
      <c r="S20" s="11"/>
    </row>
    <row r="21">
      <c r="A21" s="9" t="s">
        <v>37</v>
      </c>
      <c r="B21" s="11"/>
      <c r="C21" s="11"/>
      <c r="D21" s="11"/>
      <c r="E21" s="11"/>
      <c r="F21" s="11"/>
      <c r="G21" s="11"/>
      <c r="H21" s="11"/>
      <c r="I21" s="11"/>
      <c r="J21" s="11"/>
      <c r="K21" s="11"/>
      <c r="L21" s="11"/>
      <c r="M21" s="11"/>
      <c r="N21" s="11"/>
      <c r="O21" s="11"/>
      <c r="P21" s="11"/>
      <c r="Q21" s="11"/>
      <c r="R21" s="11"/>
      <c r="S21" s="11"/>
    </row>
    <row r="22">
      <c r="A22" s="11" t="s">
        <v>71</v>
      </c>
      <c r="B22" s="15">
        <f>B$14*Assumption!$B50</f>
        <v>105000</v>
      </c>
      <c r="C22" s="15">
        <f>C$14*Assumption!$B50</f>
        <v>215250</v>
      </c>
      <c r="D22" s="15">
        <f>D$14*Assumption!$B50</f>
        <v>330946.875</v>
      </c>
      <c r="E22" s="15">
        <f>E$14*Assumption!$B50</f>
        <v>452294.0625</v>
      </c>
      <c r="F22" s="15">
        <f>F$14*Assumption!$B50</f>
        <v>579501.7676</v>
      </c>
      <c r="G22" s="15">
        <f>G$14*Assumption!$B50</f>
        <v>712787.1741</v>
      </c>
      <c r="H22" s="15">
        <f>H$14*Assumption!$B50</f>
        <v>852374.6624</v>
      </c>
      <c r="I22" s="15">
        <f>I$14*Assumption!$B50</f>
        <v>998496.0331</v>
      </c>
      <c r="J22" s="15">
        <f>J$14*Assumption!$B50</f>
        <v>1151390.738</v>
      </c>
      <c r="K22" s="15">
        <f>K$14*Assumption!$B50</f>
        <v>1311306.118</v>
      </c>
      <c r="L22" s="15">
        <f>L$14*Assumption!$B50</f>
        <v>1478497.649</v>
      </c>
      <c r="M22" s="15">
        <f>M$14*Assumption!$B50</f>
        <v>1653229.189</v>
      </c>
      <c r="N22" s="11"/>
      <c r="O22" s="11"/>
      <c r="P22" s="11"/>
      <c r="Q22" s="11"/>
      <c r="R22" s="11"/>
      <c r="S22" s="11"/>
    </row>
    <row r="23">
      <c r="A23" s="11" t="s">
        <v>72</v>
      </c>
      <c r="B23" s="15">
        <f>B$14*Assumption!$B51</f>
        <v>70000</v>
      </c>
      <c r="C23" s="15">
        <f>C$14*Assumption!$B51</f>
        <v>143500</v>
      </c>
      <c r="D23" s="15">
        <f>D$14*Assumption!$B51</f>
        <v>220631.25</v>
      </c>
      <c r="E23" s="15">
        <f>E$14*Assumption!$B51</f>
        <v>301529.375</v>
      </c>
      <c r="F23" s="15">
        <f>F$14*Assumption!$B51</f>
        <v>386334.5117</v>
      </c>
      <c r="G23" s="15">
        <f>G$14*Assumption!$B51</f>
        <v>475191.4494</v>
      </c>
      <c r="H23" s="15">
        <f>H$14*Assumption!$B51</f>
        <v>568249.7749</v>
      </c>
      <c r="I23" s="15">
        <f>I$14*Assumption!$B51</f>
        <v>665664.0221</v>
      </c>
      <c r="J23" s="15">
        <f>J$14*Assumption!$B51</f>
        <v>767593.8254</v>
      </c>
      <c r="K23" s="15">
        <f>K$14*Assumption!$B51</f>
        <v>874204.079</v>
      </c>
      <c r="L23" s="15">
        <f>L$14*Assumption!$B51</f>
        <v>985665.099</v>
      </c>
      <c r="M23" s="15">
        <f>M$14*Assumption!$B51</f>
        <v>1102152.793</v>
      </c>
      <c r="N23" s="11"/>
      <c r="O23" s="11"/>
      <c r="P23" s="11"/>
      <c r="Q23" s="11"/>
      <c r="R23" s="11"/>
      <c r="S23" s="11"/>
    </row>
    <row r="24">
      <c r="A24" s="11" t="s">
        <v>73</v>
      </c>
      <c r="B24" s="15">
        <f>B$14*Assumption!$B52</f>
        <v>85000</v>
      </c>
      <c r="C24" s="15">
        <f>C$14*Assumption!$B52</f>
        <v>174250</v>
      </c>
      <c r="D24" s="15">
        <f>D$14*Assumption!$B52</f>
        <v>267909.375</v>
      </c>
      <c r="E24" s="15">
        <f>E$14*Assumption!$B52</f>
        <v>366142.8125</v>
      </c>
      <c r="F24" s="15">
        <f>F$14*Assumption!$B52</f>
        <v>469120.4785</v>
      </c>
      <c r="G24" s="15">
        <f>G$14*Assumption!$B52</f>
        <v>577018.1886</v>
      </c>
      <c r="H24" s="15">
        <f>H$14*Assumption!$B52</f>
        <v>690017.5838</v>
      </c>
      <c r="I24" s="15">
        <f>I$14*Assumption!$B52</f>
        <v>808306.3125</v>
      </c>
      <c r="J24" s="15">
        <f>J$14*Assumption!$B52</f>
        <v>932078.2166</v>
      </c>
      <c r="K24" s="15">
        <f>K$14*Assumption!$B52</f>
        <v>1061533.524</v>
      </c>
      <c r="L24" s="15">
        <f>L$14*Assumption!$B52</f>
        <v>1196879.049</v>
      </c>
      <c r="M24" s="15">
        <f>M$14*Assumption!$B52</f>
        <v>1338328.391</v>
      </c>
      <c r="N24" s="11"/>
      <c r="O24" s="11"/>
      <c r="P24" s="11"/>
      <c r="Q24" s="11"/>
      <c r="R24" s="11"/>
      <c r="S24" s="11"/>
    </row>
    <row r="25">
      <c r="A25" s="11" t="s">
        <v>74</v>
      </c>
      <c r="B25" s="15">
        <f>B$14*Assumption!$B53</f>
        <v>110000</v>
      </c>
      <c r="C25" s="15">
        <f>C$14*Assumption!$B53</f>
        <v>225500</v>
      </c>
      <c r="D25" s="15">
        <f>D$14*Assumption!$B53</f>
        <v>346706.25</v>
      </c>
      <c r="E25" s="15">
        <f>E$14*Assumption!$B53</f>
        <v>473831.875</v>
      </c>
      <c r="F25" s="15">
        <f>F$14*Assumption!$B53</f>
        <v>607097.0898</v>
      </c>
      <c r="G25" s="15">
        <f>G$14*Assumption!$B53</f>
        <v>746729.4205</v>
      </c>
      <c r="H25" s="15">
        <f>H$14*Assumption!$B53</f>
        <v>892963.932</v>
      </c>
      <c r="I25" s="15">
        <f>I$14*Assumption!$B53</f>
        <v>1046043.463</v>
      </c>
      <c r="J25" s="15">
        <f>J$14*Assumption!$B53</f>
        <v>1206218.869</v>
      </c>
      <c r="K25" s="15">
        <f>K$14*Assumption!$B53</f>
        <v>1373749.267</v>
      </c>
      <c r="L25" s="15">
        <f>L$14*Assumption!$B53</f>
        <v>1548902.298</v>
      </c>
      <c r="M25" s="15">
        <f>M$14*Assumption!$B53</f>
        <v>1731954.388</v>
      </c>
      <c r="N25" s="11"/>
      <c r="O25" s="11"/>
      <c r="P25" s="11"/>
      <c r="Q25" s="11"/>
      <c r="R25" s="11"/>
      <c r="S25" s="11"/>
    </row>
    <row r="26">
      <c r="A26" s="11" t="s">
        <v>75</v>
      </c>
      <c r="B26" s="15">
        <f>B$14*Assumption!$B54</f>
        <v>75000</v>
      </c>
      <c r="C26" s="15">
        <f>C$14*Assumption!$B54</f>
        <v>153750</v>
      </c>
      <c r="D26" s="15">
        <f>D$14*Assumption!$B54</f>
        <v>236390.625</v>
      </c>
      <c r="E26" s="15">
        <f>E$14*Assumption!$B54</f>
        <v>323067.1875</v>
      </c>
      <c r="F26" s="15">
        <f>F$14*Assumption!$B54</f>
        <v>413929.834</v>
      </c>
      <c r="G26" s="15">
        <f>G$14*Assumption!$B54</f>
        <v>509133.6958</v>
      </c>
      <c r="H26" s="15">
        <f>H$14*Assumption!$B54</f>
        <v>608839.0446</v>
      </c>
      <c r="I26" s="15">
        <f>I$14*Assumption!$B54</f>
        <v>713211.4522</v>
      </c>
      <c r="J26" s="15">
        <f>J$14*Assumption!$B54</f>
        <v>822421.9558</v>
      </c>
      <c r="K26" s="15">
        <f>K$14*Assumption!$B54</f>
        <v>936647.2275</v>
      </c>
      <c r="L26" s="15">
        <f>L$14*Assumption!$B54</f>
        <v>1056069.749</v>
      </c>
      <c r="M26" s="15">
        <f>M$14*Assumption!$B54</f>
        <v>1180877.992</v>
      </c>
      <c r="N26" s="11"/>
      <c r="O26" s="11"/>
      <c r="P26" s="11"/>
      <c r="Q26" s="11"/>
      <c r="R26" s="11"/>
      <c r="S26" s="11"/>
    </row>
    <row r="27">
      <c r="A27" s="11" t="s">
        <v>76</v>
      </c>
      <c r="B27" s="15">
        <f>B$14*Assumption!$B55</f>
        <v>55000</v>
      </c>
      <c r="C27" s="15">
        <f>C$14*Assumption!$B55</f>
        <v>112750</v>
      </c>
      <c r="D27" s="15">
        <f>D$14*Assumption!$B55</f>
        <v>173353.125</v>
      </c>
      <c r="E27" s="15">
        <f>E$14*Assumption!$B55</f>
        <v>236915.9375</v>
      </c>
      <c r="F27" s="15">
        <f>F$14*Assumption!$B55</f>
        <v>303548.5449</v>
      </c>
      <c r="G27" s="15">
        <f>G$14*Assumption!$B55</f>
        <v>373364.7103</v>
      </c>
      <c r="H27" s="15">
        <f>H$14*Assumption!$B55</f>
        <v>446481.966</v>
      </c>
      <c r="I27" s="15">
        <f>I$14*Assumption!$B55</f>
        <v>523021.7316</v>
      </c>
      <c r="J27" s="15">
        <f>J$14*Assumption!$B55</f>
        <v>603109.4343</v>
      </c>
      <c r="K27" s="15">
        <f>K$14*Assumption!$B55</f>
        <v>686874.6335</v>
      </c>
      <c r="L27" s="15">
        <f>L$14*Assumption!$B55</f>
        <v>774451.1492</v>
      </c>
      <c r="M27" s="15">
        <f>M$14*Assumption!$B55</f>
        <v>865977.1941</v>
      </c>
      <c r="N27" s="11"/>
      <c r="O27" s="11"/>
      <c r="P27" s="11"/>
      <c r="Q27" s="11"/>
      <c r="R27" s="11"/>
      <c r="S27" s="11"/>
    </row>
    <row r="28">
      <c r="A28" s="9"/>
      <c r="B28" s="15"/>
      <c r="C28" s="15"/>
      <c r="D28" s="15"/>
      <c r="E28" s="15"/>
      <c r="F28" s="15"/>
      <c r="G28" s="15"/>
      <c r="H28" s="15"/>
      <c r="I28" s="15"/>
      <c r="J28" s="15"/>
      <c r="K28" s="15"/>
      <c r="L28" s="15"/>
      <c r="M28" s="15"/>
      <c r="N28" s="11"/>
      <c r="O28" s="11"/>
      <c r="P28" s="11"/>
      <c r="Q28" s="11"/>
      <c r="R28" s="11"/>
      <c r="S28" s="11"/>
    </row>
    <row r="29">
      <c r="A29" s="9" t="s">
        <v>38</v>
      </c>
      <c r="B29" s="15"/>
      <c r="C29" s="15"/>
      <c r="D29" s="15"/>
      <c r="E29" s="15"/>
      <c r="F29" s="15"/>
      <c r="G29" s="15"/>
      <c r="H29" s="15"/>
      <c r="I29" s="15"/>
      <c r="J29" s="15"/>
      <c r="K29" s="15"/>
      <c r="L29" s="15"/>
      <c r="M29" s="15"/>
      <c r="N29" s="11"/>
      <c r="O29" s="11"/>
      <c r="P29" s="11"/>
      <c r="Q29" s="11"/>
      <c r="R29" s="11"/>
      <c r="S29" s="11"/>
    </row>
    <row r="30">
      <c r="A30" s="11" t="s">
        <v>71</v>
      </c>
      <c r="B30" s="15">
        <f>B$15*Assumption!$C50</f>
        <v>600000</v>
      </c>
      <c r="C30" s="15">
        <f>C$15*Assumption!$C50</f>
        <v>1215000</v>
      </c>
      <c r="D30" s="15">
        <f>D$15*Assumption!$C50</f>
        <v>1845281.25</v>
      </c>
      <c r="E30" s="15">
        <f>E$15*Assumption!$C50</f>
        <v>2491129.688</v>
      </c>
      <c r="F30" s="15">
        <f>F$15*Assumption!$C50</f>
        <v>3152836.011</v>
      </c>
      <c r="G30" s="15">
        <f>G$15*Assumption!$C50</f>
        <v>3830695.753</v>
      </c>
      <c r="H30" s="15">
        <f>H$15*Assumption!$C50</f>
        <v>4525009.358</v>
      </c>
      <c r="I30" s="15">
        <f>I$15*Assumption!$C50</f>
        <v>5236082.257</v>
      </c>
      <c r="J30" s="15">
        <f>J$15*Assumption!$C50</f>
        <v>5964224.946</v>
      </c>
      <c r="K30" s="15">
        <f>K$15*Assumption!$C50</f>
        <v>6709753.065</v>
      </c>
      <c r="L30" s="15">
        <f>L$15*Assumption!$C50</f>
        <v>7472987.476</v>
      </c>
      <c r="M30" s="15">
        <f>M$15*Assumption!$C50</f>
        <v>8254254.348</v>
      </c>
      <c r="N30" s="11"/>
      <c r="O30" s="11"/>
      <c r="P30" s="11"/>
      <c r="Q30" s="11"/>
      <c r="R30" s="11"/>
      <c r="S30" s="11"/>
    </row>
    <row r="31">
      <c r="A31" s="11" t="s">
        <v>72</v>
      </c>
      <c r="B31" s="15">
        <f>B$15*Assumption!$C51</f>
        <v>900000</v>
      </c>
      <c r="C31" s="15">
        <f>C$15*Assumption!$C51</f>
        <v>1822500</v>
      </c>
      <c r="D31" s="15">
        <f>D$15*Assumption!$C51</f>
        <v>2767921.875</v>
      </c>
      <c r="E31" s="15">
        <f>E$15*Assumption!$C51</f>
        <v>3736694.531</v>
      </c>
      <c r="F31" s="15">
        <f>F$15*Assumption!$C51</f>
        <v>4729254.016</v>
      </c>
      <c r="G31" s="15">
        <f>G$15*Assumption!$C51</f>
        <v>5746043.63</v>
      </c>
      <c r="H31" s="15">
        <f>H$15*Assumption!$C51</f>
        <v>6787514.037</v>
      </c>
      <c r="I31" s="15">
        <f>I$15*Assumption!$C51</f>
        <v>7854123.386</v>
      </c>
      <c r="J31" s="15">
        <f>J$15*Assumption!$C51</f>
        <v>8946337.42</v>
      </c>
      <c r="K31" s="15">
        <f>K$15*Assumption!$C51</f>
        <v>10064629.6</v>
      </c>
      <c r="L31" s="15">
        <f>L$15*Assumption!$C51</f>
        <v>11209481.21</v>
      </c>
      <c r="M31" s="15">
        <f>M$15*Assumption!$C51</f>
        <v>12381381.52</v>
      </c>
      <c r="N31" s="11"/>
      <c r="O31" s="11"/>
      <c r="P31" s="11"/>
      <c r="Q31" s="11"/>
      <c r="R31" s="11"/>
      <c r="S31" s="11"/>
    </row>
    <row r="32">
      <c r="A32" s="11" t="s">
        <v>73</v>
      </c>
      <c r="B32" s="15">
        <f>B$15*Assumption!$C52</f>
        <v>600000</v>
      </c>
      <c r="C32" s="15">
        <f>C$15*Assumption!$C52</f>
        <v>1215000</v>
      </c>
      <c r="D32" s="15">
        <f>D$15*Assumption!$C52</f>
        <v>1845281.25</v>
      </c>
      <c r="E32" s="15">
        <f>E$15*Assumption!$C52</f>
        <v>2491129.688</v>
      </c>
      <c r="F32" s="15">
        <f>F$15*Assumption!$C52</f>
        <v>3152836.011</v>
      </c>
      <c r="G32" s="15">
        <f>G$15*Assumption!$C52</f>
        <v>3830695.753</v>
      </c>
      <c r="H32" s="15">
        <f>H$15*Assumption!$C52</f>
        <v>4525009.358</v>
      </c>
      <c r="I32" s="15">
        <f>I$15*Assumption!$C52</f>
        <v>5236082.257</v>
      </c>
      <c r="J32" s="15">
        <f>J$15*Assumption!$C52</f>
        <v>5964224.946</v>
      </c>
      <c r="K32" s="15">
        <f>K$15*Assumption!$C52</f>
        <v>6709753.065</v>
      </c>
      <c r="L32" s="15">
        <f>L$15*Assumption!$C52</f>
        <v>7472987.476</v>
      </c>
      <c r="M32" s="15">
        <f>M$15*Assumption!$C52</f>
        <v>8254254.348</v>
      </c>
      <c r="N32" s="11"/>
      <c r="O32" s="11"/>
      <c r="P32" s="11"/>
      <c r="Q32" s="11"/>
      <c r="R32" s="11"/>
      <c r="S32" s="11"/>
    </row>
    <row r="33">
      <c r="A33" s="11" t="s">
        <v>74</v>
      </c>
      <c r="B33" s="15">
        <f>B$15*Assumption!$C53</f>
        <v>900000</v>
      </c>
      <c r="C33" s="15">
        <f>C$15*Assumption!$C53</f>
        <v>1822500</v>
      </c>
      <c r="D33" s="15">
        <f>D$15*Assumption!$C53</f>
        <v>2767921.875</v>
      </c>
      <c r="E33" s="15">
        <f>E$15*Assumption!$C53</f>
        <v>3736694.531</v>
      </c>
      <c r="F33" s="15">
        <f>F$15*Assumption!$C53</f>
        <v>4729254.016</v>
      </c>
      <c r="G33" s="15">
        <f>G$15*Assumption!$C53</f>
        <v>5746043.63</v>
      </c>
      <c r="H33" s="15">
        <f>H$15*Assumption!$C53</f>
        <v>6787514.037</v>
      </c>
      <c r="I33" s="15">
        <f>I$15*Assumption!$C53</f>
        <v>7854123.386</v>
      </c>
      <c r="J33" s="15">
        <f>J$15*Assumption!$C53</f>
        <v>8946337.42</v>
      </c>
      <c r="K33" s="15">
        <f>K$15*Assumption!$C53</f>
        <v>10064629.6</v>
      </c>
      <c r="L33" s="15">
        <f>L$15*Assumption!$C53</f>
        <v>11209481.21</v>
      </c>
      <c r="M33" s="15">
        <f>M$15*Assumption!$C53</f>
        <v>12381381.52</v>
      </c>
      <c r="N33" s="11"/>
      <c r="O33" s="11"/>
      <c r="P33" s="11"/>
      <c r="Q33" s="11"/>
      <c r="R33" s="11"/>
      <c r="S33" s="11"/>
    </row>
    <row r="34">
      <c r="A34" s="11" t="s">
        <v>75</v>
      </c>
      <c r="B34" s="15">
        <f>B$15*Assumption!$C54</f>
        <v>1200000</v>
      </c>
      <c r="C34" s="15">
        <f>C$15*Assumption!$C54</f>
        <v>2430000</v>
      </c>
      <c r="D34" s="15">
        <f>D$15*Assumption!$C54</f>
        <v>3690562.5</v>
      </c>
      <c r="E34" s="15">
        <f>E$15*Assumption!$C54</f>
        <v>4982259.375</v>
      </c>
      <c r="F34" s="15">
        <f>F$15*Assumption!$C54</f>
        <v>6305672.021</v>
      </c>
      <c r="G34" s="15">
        <f>G$15*Assumption!$C54</f>
        <v>7661391.506</v>
      </c>
      <c r="H34" s="15">
        <f>H$15*Assumption!$C54</f>
        <v>9050018.717</v>
      </c>
      <c r="I34" s="15">
        <f>I$15*Assumption!$C54</f>
        <v>10472164.51</v>
      </c>
      <c r="J34" s="15">
        <f>J$15*Assumption!$C54</f>
        <v>11928449.89</v>
      </c>
      <c r="K34" s="15">
        <f>K$15*Assumption!$C54</f>
        <v>13419506.13</v>
      </c>
      <c r="L34" s="15">
        <f>L$15*Assumption!$C54</f>
        <v>14945974.95</v>
      </c>
      <c r="M34" s="15">
        <f>M$15*Assumption!$C54</f>
        <v>16508508.7</v>
      </c>
      <c r="N34" s="11"/>
      <c r="O34" s="11"/>
      <c r="P34" s="11"/>
      <c r="Q34" s="11"/>
      <c r="R34" s="11"/>
      <c r="S34" s="11"/>
    </row>
    <row r="35">
      <c r="A35" s="11" t="s">
        <v>76</v>
      </c>
      <c r="B35" s="15">
        <f>B$15*Assumption!$C55</f>
        <v>1800000</v>
      </c>
      <c r="C35" s="15">
        <f>C$15*Assumption!$C55</f>
        <v>3645000</v>
      </c>
      <c r="D35" s="15">
        <f>D$15*Assumption!$C55</f>
        <v>5535843.75</v>
      </c>
      <c r="E35" s="15">
        <f>E$15*Assumption!$C55</f>
        <v>7473389.063</v>
      </c>
      <c r="F35" s="15">
        <f>F$15*Assumption!$C55</f>
        <v>9458508.032</v>
      </c>
      <c r="G35" s="15">
        <f>G$15*Assumption!$C55</f>
        <v>11492087.26</v>
      </c>
      <c r="H35" s="15">
        <f>H$15*Assumption!$C55</f>
        <v>13575028.07</v>
      </c>
      <c r="I35" s="15">
        <f>I$15*Assumption!$C55</f>
        <v>15708246.77</v>
      </c>
      <c r="J35" s="15">
        <f>J$15*Assumption!$C55</f>
        <v>17892674.84</v>
      </c>
      <c r="K35" s="15">
        <f>K$15*Assumption!$C55</f>
        <v>20129259.19</v>
      </c>
      <c r="L35" s="15">
        <f>L$15*Assumption!$C55</f>
        <v>22418962.43</v>
      </c>
      <c r="M35" s="15">
        <f>M$15*Assumption!$C55</f>
        <v>24762763.04</v>
      </c>
      <c r="N35" s="11"/>
      <c r="O35" s="11"/>
      <c r="P35" s="11"/>
      <c r="Q35" s="11"/>
      <c r="R35" s="11"/>
      <c r="S35" s="11"/>
    </row>
    <row r="36">
      <c r="A36" s="11"/>
      <c r="B36" s="15"/>
      <c r="C36" s="15"/>
      <c r="D36" s="15"/>
      <c r="E36" s="15"/>
      <c r="F36" s="15"/>
      <c r="G36" s="15"/>
      <c r="H36" s="15"/>
      <c r="I36" s="15"/>
      <c r="J36" s="15"/>
      <c r="K36" s="15"/>
      <c r="L36" s="15"/>
      <c r="M36" s="15"/>
      <c r="N36" s="11"/>
      <c r="O36" s="11"/>
      <c r="P36" s="11"/>
      <c r="Q36" s="11"/>
      <c r="R36" s="11"/>
      <c r="S36" s="11"/>
    </row>
    <row r="37">
      <c r="A37" s="9" t="s">
        <v>39</v>
      </c>
      <c r="B37" s="15"/>
      <c r="C37" s="15"/>
      <c r="D37" s="15"/>
      <c r="E37" s="15"/>
      <c r="F37" s="15"/>
      <c r="G37" s="15"/>
      <c r="H37" s="15"/>
      <c r="I37" s="15"/>
      <c r="J37" s="15"/>
      <c r="K37" s="15"/>
      <c r="L37" s="15"/>
      <c r="M37" s="15"/>
      <c r="N37" s="11"/>
      <c r="O37" s="11"/>
      <c r="P37" s="11"/>
      <c r="Q37" s="11"/>
      <c r="R37" s="11"/>
      <c r="S37" s="11"/>
    </row>
    <row r="38">
      <c r="A38" s="11" t="s">
        <v>71</v>
      </c>
      <c r="B38" s="15">
        <f>B$16*Assumption!$D50</f>
        <v>3600000</v>
      </c>
      <c r="C38" s="15">
        <f>C$16*Assumption!$D50</f>
        <v>7398000</v>
      </c>
      <c r="D38" s="15">
        <f>D$16*Assumption!$D50</f>
        <v>11402167.5</v>
      </c>
      <c r="E38" s="15">
        <f>E$16*Assumption!$D50</f>
        <v>15620969.48</v>
      </c>
      <c r="F38" s="15">
        <f>F$16*Assumption!$D50</f>
        <v>20063182.67</v>
      </c>
      <c r="G38" s="15">
        <f>G$16*Assumption!$D50</f>
        <v>24737904.23</v>
      </c>
      <c r="H38" s="15">
        <f>H$16*Assumption!$D50</f>
        <v>29654562.7</v>
      </c>
      <c r="I38" s="15">
        <f>I$16*Assumption!$D50</f>
        <v>34822929.34</v>
      </c>
      <c r="J38" s="15">
        <f>J$16*Assumption!$D50</f>
        <v>40253129.88</v>
      </c>
      <c r="K38" s="15">
        <f>K$16*Assumption!$D50</f>
        <v>45955656.62</v>
      </c>
      <c r="L38" s="15">
        <f>L$16*Assumption!$D50</f>
        <v>51941380.89</v>
      </c>
      <c r="M38" s="15">
        <f>M$16*Assumption!$D50</f>
        <v>58221566.03</v>
      </c>
      <c r="N38" s="11"/>
      <c r="O38" s="11"/>
      <c r="P38" s="11"/>
      <c r="Q38" s="11"/>
      <c r="R38" s="11"/>
      <c r="S38" s="11"/>
    </row>
    <row r="39">
      <c r="A39" s="11" t="s">
        <v>72</v>
      </c>
      <c r="B39" s="15">
        <f>B$16*Assumption!$D51</f>
        <v>1200000</v>
      </c>
      <c r="C39" s="15">
        <f>C$16*Assumption!$D51</f>
        <v>2466000</v>
      </c>
      <c r="D39" s="15">
        <f>D$16*Assumption!$D51</f>
        <v>3800722.5</v>
      </c>
      <c r="E39" s="15">
        <f>E$16*Assumption!$D51</f>
        <v>5206989.825</v>
      </c>
      <c r="F39" s="15">
        <f>F$16*Assumption!$D51</f>
        <v>6687727.556</v>
      </c>
      <c r="G39" s="15">
        <f>G$16*Assumption!$D51</f>
        <v>8245968.077</v>
      </c>
      <c r="H39" s="15">
        <f>H$16*Assumption!$D51</f>
        <v>9884854.232</v>
      </c>
      <c r="I39" s="15">
        <f>I$16*Assumption!$D51</f>
        <v>11607643.11</v>
      </c>
      <c r="J39" s="15">
        <f>J$16*Assumption!$D51</f>
        <v>13417709.96</v>
      </c>
      <c r="K39" s="15">
        <f>K$16*Assumption!$D51</f>
        <v>15318552.21</v>
      </c>
      <c r="L39" s="15">
        <f>L$16*Assumption!$D51</f>
        <v>17313793.63</v>
      </c>
      <c r="M39" s="15">
        <f>M$16*Assumption!$D51</f>
        <v>19407188.68</v>
      </c>
      <c r="N39" s="11"/>
      <c r="O39" s="11"/>
      <c r="P39" s="11"/>
      <c r="Q39" s="11"/>
      <c r="R39" s="11"/>
      <c r="S39" s="11"/>
    </row>
    <row r="40">
      <c r="A40" s="11" t="s">
        <v>73</v>
      </c>
      <c r="B40" s="15">
        <f>B$16*Assumption!$D52</f>
        <v>2400000</v>
      </c>
      <c r="C40" s="15">
        <f>C$16*Assumption!$D52</f>
        <v>4932000</v>
      </c>
      <c r="D40" s="15">
        <f>D$16*Assumption!$D52</f>
        <v>7601445</v>
      </c>
      <c r="E40" s="15">
        <f>E$16*Assumption!$D52</f>
        <v>10413979.65</v>
      </c>
      <c r="F40" s="15">
        <f>F$16*Assumption!$D52</f>
        <v>13375455.11</v>
      </c>
      <c r="G40" s="15">
        <f>G$16*Assumption!$D52</f>
        <v>16491936.15</v>
      </c>
      <c r="H40" s="15">
        <f>H$16*Assumption!$D52</f>
        <v>19769708.46</v>
      </c>
      <c r="I40" s="15">
        <f>I$16*Assumption!$D52</f>
        <v>23215286.23</v>
      </c>
      <c r="J40" s="15">
        <f>J$16*Assumption!$D52</f>
        <v>26835419.92</v>
      </c>
      <c r="K40" s="15">
        <f>K$16*Assumption!$D52</f>
        <v>30637104.41</v>
      </c>
      <c r="L40" s="15">
        <f>L$16*Assumption!$D52</f>
        <v>34627587.26</v>
      </c>
      <c r="M40" s="15">
        <f>M$16*Assumption!$D52</f>
        <v>38814377.36</v>
      </c>
      <c r="N40" s="11"/>
      <c r="O40" s="11"/>
      <c r="P40" s="11"/>
      <c r="Q40" s="11"/>
      <c r="R40" s="11"/>
      <c r="S40" s="11"/>
    </row>
    <row r="41">
      <c r="A41" s="11" t="s">
        <v>74</v>
      </c>
      <c r="B41" s="15">
        <f>B$16*Assumption!$D53</f>
        <v>1200000</v>
      </c>
      <c r="C41" s="15">
        <f>C$16*Assumption!$D53</f>
        <v>2466000</v>
      </c>
      <c r="D41" s="15">
        <f>D$16*Assumption!$D53</f>
        <v>3800722.5</v>
      </c>
      <c r="E41" s="15">
        <f>E$16*Assumption!$D53</f>
        <v>5206989.825</v>
      </c>
      <c r="F41" s="15">
        <f>F$16*Assumption!$D53</f>
        <v>6687727.556</v>
      </c>
      <c r="G41" s="15">
        <f>G$16*Assumption!$D53</f>
        <v>8245968.077</v>
      </c>
      <c r="H41" s="15">
        <f>H$16*Assumption!$D53</f>
        <v>9884854.232</v>
      </c>
      <c r="I41" s="15">
        <f>I$16*Assumption!$D53</f>
        <v>11607643.11</v>
      </c>
      <c r="J41" s="15">
        <f>J$16*Assumption!$D53</f>
        <v>13417709.96</v>
      </c>
      <c r="K41" s="15">
        <f>K$16*Assumption!$D53</f>
        <v>15318552.21</v>
      </c>
      <c r="L41" s="15">
        <f>L$16*Assumption!$D53</f>
        <v>17313793.63</v>
      </c>
      <c r="M41" s="15">
        <f>M$16*Assumption!$D53</f>
        <v>19407188.68</v>
      </c>
      <c r="N41" s="11"/>
      <c r="O41" s="11"/>
      <c r="P41" s="11"/>
      <c r="Q41" s="11"/>
      <c r="R41" s="11"/>
      <c r="S41" s="11"/>
    </row>
    <row r="42">
      <c r="A42" s="11" t="s">
        <v>75</v>
      </c>
      <c r="B42" s="15">
        <f>B$16*Assumption!$D54</f>
        <v>1800000</v>
      </c>
      <c r="C42" s="15">
        <f>C$16*Assumption!$D54</f>
        <v>3699000</v>
      </c>
      <c r="D42" s="15">
        <f>D$16*Assumption!$D54</f>
        <v>5701083.75</v>
      </c>
      <c r="E42" s="15">
        <f>E$16*Assumption!$D54</f>
        <v>7810484.738</v>
      </c>
      <c r="F42" s="15">
        <f>F$16*Assumption!$D54</f>
        <v>10031591.33</v>
      </c>
      <c r="G42" s="15">
        <f>G$16*Assumption!$D54</f>
        <v>12368952.12</v>
      </c>
      <c r="H42" s="15">
        <f>H$16*Assumption!$D54</f>
        <v>14827281.35</v>
      </c>
      <c r="I42" s="15">
        <f>I$16*Assumption!$D54</f>
        <v>17411464.67</v>
      </c>
      <c r="J42" s="15">
        <f>J$16*Assumption!$D54</f>
        <v>20126564.94</v>
      </c>
      <c r="K42" s="15">
        <f>K$16*Assumption!$D54</f>
        <v>22977828.31</v>
      </c>
      <c r="L42" s="15">
        <f>L$16*Assumption!$D54</f>
        <v>25970690.45</v>
      </c>
      <c r="M42" s="15">
        <f>M$16*Assumption!$D54</f>
        <v>29110783.02</v>
      </c>
      <c r="N42" s="11"/>
      <c r="O42" s="11"/>
      <c r="P42" s="11"/>
      <c r="Q42" s="11"/>
      <c r="R42" s="11"/>
      <c r="S42" s="11"/>
    </row>
    <row r="43">
      <c r="A43" s="11" t="s">
        <v>76</v>
      </c>
      <c r="B43" s="15">
        <f>B$16*Assumption!$D55</f>
        <v>1800000</v>
      </c>
      <c r="C43" s="15">
        <f>C$16*Assumption!$D55</f>
        <v>3699000</v>
      </c>
      <c r="D43" s="15">
        <f>D$16*Assumption!$D55</f>
        <v>5701083.75</v>
      </c>
      <c r="E43" s="15">
        <f>E$16*Assumption!$D55</f>
        <v>7810484.738</v>
      </c>
      <c r="F43" s="15">
        <f>F$16*Assumption!$D55</f>
        <v>10031591.33</v>
      </c>
      <c r="G43" s="15">
        <f>G$16*Assumption!$D55</f>
        <v>12368952.12</v>
      </c>
      <c r="H43" s="15">
        <f>H$16*Assumption!$D55</f>
        <v>14827281.35</v>
      </c>
      <c r="I43" s="15">
        <f>I$16*Assumption!$D55</f>
        <v>17411464.67</v>
      </c>
      <c r="J43" s="15">
        <f>J$16*Assumption!$D55</f>
        <v>20126564.94</v>
      </c>
      <c r="K43" s="15">
        <f>K$16*Assumption!$D55</f>
        <v>22977828.31</v>
      </c>
      <c r="L43" s="15">
        <f>L$16*Assumption!$D55</f>
        <v>25970690.45</v>
      </c>
      <c r="M43" s="15">
        <f>M$16*Assumption!$D55</f>
        <v>29110783.02</v>
      </c>
      <c r="N43" s="11"/>
      <c r="O43" s="11"/>
      <c r="P43" s="11"/>
      <c r="Q43" s="11"/>
      <c r="R43" s="11"/>
      <c r="S43" s="11"/>
    </row>
    <row r="44">
      <c r="A44" s="11"/>
      <c r="B44" s="15"/>
      <c r="C44" s="15"/>
      <c r="D44" s="15"/>
      <c r="E44" s="15"/>
      <c r="F44" s="15"/>
      <c r="G44" s="15"/>
      <c r="H44" s="15"/>
      <c r="I44" s="15"/>
      <c r="J44" s="15"/>
      <c r="K44" s="15"/>
      <c r="L44" s="15"/>
      <c r="M44" s="15"/>
      <c r="N44" s="11"/>
      <c r="O44" s="11"/>
      <c r="P44" s="11"/>
      <c r="Q44" s="11"/>
      <c r="R44" s="11"/>
      <c r="S44" s="11"/>
    </row>
    <row r="45">
      <c r="A45" s="9" t="s">
        <v>40</v>
      </c>
      <c r="B45" s="15"/>
      <c r="C45" s="15"/>
      <c r="D45" s="15"/>
      <c r="E45" s="15"/>
      <c r="F45" s="15"/>
      <c r="G45" s="15"/>
      <c r="H45" s="15"/>
      <c r="I45" s="15"/>
      <c r="J45" s="15"/>
      <c r="K45" s="15"/>
      <c r="L45" s="15"/>
      <c r="M45" s="15"/>
      <c r="N45" s="11"/>
      <c r="O45" s="11"/>
      <c r="P45" s="11"/>
      <c r="Q45" s="11"/>
      <c r="R45" s="11"/>
      <c r="S45" s="11"/>
    </row>
    <row r="46">
      <c r="A46" s="11" t="s">
        <v>71</v>
      </c>
      <c r="B46" s="15">
        <f>B$17*Assumption!$E50</f>
        <v>2400000</v>
      </c>
      <c r="C46" s="15">
        <f>C$17*Assumption!$E50</f>
        <v>4968000</v>
      </c>
      <c r="D46" s="15">
        <f>D$17*Assumption!$E50</f>
        <v>7712820</v>
      </c>
      <c r="E46" s="15">
        <f>E$17*Assumption!$E50</f>
        <v>10643691.6</v>
      </c>
      <c r="F46" s="15">
        <f>F$17*Assumption!$E50</f>
        <v>13770276.01</v>
      </c>
      <c r="G46" s="15">
        <f>G$17*Assumption!$E50</f>
        <v>17102682.8</v>
      </c>
      <c r="H46" s="15">
        <f>H$17*Assumption!$E50</f>
        <v>20651489.48</v>
      </c>
      <c r="I46" s="15">
        <f>I$17*Assumption!$E50</f>
        <v>24427761.85</v>
      </c>
      <c r="J46" s="15">
        <f>J$17*Assumption!$E50</f>
        <v>28443075.2</v>
      </c>
      <c r="K46" s="15">
        <f>K$17*Assumption!$E50</f>
        <v>32709536.48</v>
      </c>
      <c r="L46" s="15">
        <f>L$17*Assumption!$E50</f>
        <v>37239807.28</v>
      </c>
      <c r="M46" s="15">
        <f>M$17*Assumption!$E50</f>
        <v>42047127.86</v>
      </c>
      <c r="N46" s="11"/>
      <c r="O46" s="11"/>
      <c r="P46" s="11"/>
      <c r="Q46" s="11"/>
      <c r="R46" s="11"/>
      <c r="S46" s="11"/>
    </row>
    <row r="47">
      <c r="A47" s="11" t="s">
        <v>72</v>
      </c>
      <c r="B47" s="15">
        <f>B$17*Assumption!$E51</f>
        <v>2400000</v>
      </c>
      <c r="C47" s="15">
        <f>C$17*Assumption!$E51</f>
        <v>4968000</v>
      </c>
      <c r="D47" s="15">
        <f>D$17*Assumption!$E51</f>
        <v>7712820</v>
      </c>
      <c r="E47" s="15">
        <f>E$17*Assumption!$E51</f>
        <v>10643691.6</v>
      </c>
      <c r="F47" s="15">
        <f>F$17*Assumption!$E51</f>
        <v>13770276.01</v>
      </c>
      <c r="G47" s="15">
        <f>G$17*Assumption!$E51</f>
        <v>17102682.8</v>
      </c>
      <c r="H47" s="15">
        <f>H$17*Assumption!$E51</f>
        <v>20651489.48</v>
      </c>
      <c r="I47" s="15">
        <f>I$17*Assumption!$E51</f>
        <v>24427761.85</v>
      </c>
      <c r="J47" s="15">
        <f>J$17*Assumption!$E51</f>
        <v>28443075.2</v>
      </c>
      <c r="K47" s="15">
        <f>K$17*Assumption!$E51</f>
        <v>32709536.48</v>
      </c>
      <c r="L47" s="15">
        <f>L$17*Assumption!$E51</f>
        <v>37239807.28</v>
      </c>
      <c r="M47" s="15">
        <f>M$17*Assumption!$E51</f>
        <v>42047127.86</v>
      </c>
      <c r="N47" s="11"/>
      <c r="O47" s="11"/>
      <c r="P47" s="11"/>
      <c r="Q47" s="11"/>
      <c r="R47" s="11"/>
      <c r="S47" s="11"/>
    </row>
    <row r="48">
      <c r="A48" s="11" t="s">
        <v>73</v>
      </c>
      <c r="B48" s="15">
        <f>B$17*Assumption!$E52</f>
        <v>4800000</v>
      </c>
      <c r="C48" s="15">
        <f>C$17*Assumption!$E52</f>
        <v>9936000</v>
      </c>
      <c r="D48" s="15">
        <f>D$17*Assumption!$E52</f>
        <v>15425640</v>
      </c>
      <c r="E48" s="15">
        <f>E$17*Assumption!$E52</f>
        <v>21287383.2</v>
      </c>
      <c r="F48" s="15">
        <f>F$17*Assumption!$E52</f>
        <v>27540552.02</v>
      </c>
      <c r="G48" s="15">
        <f>G$17*Assumption!$E52</f>
        <v>34205365.6</v>
      </c>
      <c r="H48" s="15">
        <f>H$17*Assumption!$E52</f>
        <v>41302978.97</v>
      </c>
      <c r="I48" s="15">
        <f>I$17*Assumption!$E52</f>
        <v>48855523.69</v>
      </c>
      <c r="J48" s="15">
        <f>J$17*Assumption!$E52</f>
        <v>56886150.4</v>
      </c>
      <c r="K48" s="15">
        <f>K$17*Assumption!$E52</f>
        <v>65419072.96</v>
      </c>
      <c r="L48" s="15">
        <f>L$17*Assumption!$E52</f>
        <v>74479614.56</v>
      </c>
      <c r="M48" s="15">
        <f>M$17*Assumption!$E52</f>
        <v>84094255.71</v>
      </c>
      <c r="N48" s="11"/>
      <c r="O48" s="11"/>
      <c r="P48" s="11"/>
      <c r="Q48" s="11"/>
      <c r="R48" s="11"/>
      <c r="S48" s="11"/>
    </row>
    <row r="49">
      <c r="A49" s="11" t="s">
        <v>74</v>
      </c>
      <c r="B49" s="15">
        <f>B$17*Assumption!$E53</f>
        <v>1600000</v>
      </c>
      <c r="C49" s="15">
        <f>C$17*Assumption!$E53</f>
        <v>3312000</v>
      </c>
      <c r="D49" s="15">
        <f>D$17*Assumption!$E53</f>
        <v>5141880</v>
      </c>
      <c r="E49" s="15">
        <f>E$17*Assumption!$E53</f>
        <v>7095794.4</v>
      </c>
      <c r="F49" s="15">
        <f>F$17*Assumption!$E53</f>
        <v>9180184.005</v>
      </c>
      <c r="G49" s="15">
        <f>G$17*Assumption!$E53</f>
        <v>11401788.53</v>
      </c>
      <c r="H49" s="15">
        <f>H$17*Assumption!$E53</f>
        <v>13767659.66</v>
      </c>
      <c r="I49" s="15">
        <f>I$17*Assumption!$E53</f>
        <v>16285174.56</v>
      </c>
      <c r="J49" s="15">
        <f>J$17*Assumption!$E53</f>
        <v>18962050.13</v>
      </c>
      <c r="K49" s="15">
        <f>K$17*Assumption!$E53</f>
        <v>21806357.65</v>
      </c>
      <c r="L49" s="15">
        <f>L$17*Assumption!$E53</f>
        <v>24826538.19</v>
      </c>
      <c r="M49" s="15">
        <f>M$17*Assumption!$E53</f>
        <v>28031418.57</v>
      </c>
      <c r="N49" s="11"/>
      <c r="O49" s="11"/>
      <c r="P49" s="11"/>
      <c r="Q49" s="11"/>
      <c r="R49" s="11"/>
      <c r="S49" s="11"/>
    </row>
    <row r="50">
      <c r="A50" s="11" t="s">
        <v>75</v>
      </c>
      <c r="B50" s="15">
        <f>B$17*Assumption!$E54</f>
        <v>3200000</v>
      </c>
      <c r="C50" s="15">
        <f>C$17*Assumption!$E54</f>
        <v>6624000</v>
      </c>
      <c r="D50" s="15">
        <f>D$17*Assumption!$E54</f>
        <v>10283760</v>
      </c>
      <c r="E50" s="15">
        <f>E$17*Assumption!$E54</f>
        <v>14191588.8</v>
      </c>
      <c r="F50" s="15">
        <f>F$17*Assumption!$E54</f>
        <v>18360368.01</v>
      </c>
      <c r="G50" s="15">
        <f>G$17*Assumption!$E54</f>
        <v>22803577.07</v>
      </c>
      <c r="H50" s="15">
        <f>H$17*Assumption!$E54</f>
        <v>27535319.31</v>
      </c>
      <c r="I50" s="15">
        <f>I$17*Assumption!$E54</f>
        <v>32570349.13</v>
      </c>
      <c r="J50" s="15">
        <f>J$17*Assumption!$E54</f>
        <v>37924100.26</v>
      </c>
      <c r="K50" s="15">
        <f>K$17*Assumption!$E54</f>
        <v>43612715.3</v>
      </c>
      <c r="L50" s="15">
        <f>L$17*Assumption!$E54</f>
        <v>49653076.37</v>
      </c>
      <c r="M50" s="15">
        <f>M$17*Assumption!$E54</f>
        <v>56062837.14</v>
      </c>
      <c r="N50" s="11"/>
      <c r="O50" s="11"/>
      <c r="P50" s="11"/>
      <c r="Q50" s="11"/>
      <c r="R50" s="11"/>
      <c r="S50" s="11"/>
    </row>
    <row r="51">
      <c r="A51" s="11" t="s">
        <v>76</v>
      </c>
      <c r="B51" s="15">
        <f>B$17*Assumption!$E55</f>
        <v>1600000</v>
      </c>
      <c r="C51" s="15">
        <f>C$17*Assumption!$E55</f>
        <v>3312000</v>
      </c>
      <c r="D51" s="15">
        <f>D$17*Assumption!$E55</f>
        <v>5141880</v>
      </c>
      <c r="E51" s="15">
        <f>E$17*Assumption!$E55</f>
        <v>7095794.4</v>
      </c>
      <c r="F51" s="15">
        <f>F$17*Assumption!$E55</f>
        <v>9180184.005</v>
      </c>
      <c r="G51" s="15">
        <f>G$17*Assumption!$E55</f>
        <v>11401788.53</v>
      </c>
      <c r="H51" s="15">
        <f>H$17*Assumption!$E55</f>
        <v>13767659.66</v>
      </c>
      <c r="I51" s="15">
        <f>I$17*Assumption!$E55</f>
        <v>16285174.56</v>
      </c>
      <c r="J51" s="15">
        <f>J$17*Assumption!$E55</f>
        <v>18962050.13</v>
      </c>
      <c r="K51" s="15">
        <f>K$17*Assumption!$E55</f>
        <v>21806357.65</v>
      </c>
      <c r="L51" s="15">
        <f>L$17*Assumption!$E55</f>
        <v>24826538.19</v>
      </c>
      <c r="M51" s="15">
        <f>M$17*Assumption!$E55</f>
        <v>28031418.57</v>
      </c>
      <c r="N51" s="11"/>
      <c r="O51" s="11"/>
      <c r="P51" s="11"/>
      <c r="Q51" s="11"/>
      <c r="R51" s="11"/>
      <c r="S51" s="11"/>
    </row>
    <row r="52">
      <c r="A52" s="11"/>
      <c r="B52" s="15"/>
      <c r="C52" s="15"/>
      <c r="D52" s="15"/>
      <c r="E52" s="15"/>
      <c r="F52" s="15"/>
      <c r="G52" s="15"/>
      <c r="H52" s="15"/>
      <c r="I52" s="15"/>
      <c r="J52" s="15"/>
      <c r="K52" s="15"/>
      <c r="L52" s="15"/>
      <c r="M52" s="15"/>
      <c r="N52" s="11"/>
      <c r="O52" s="11"/>
      <c r="P52" s="11"/>
      <c r="Q52" s="11"/>
      <c r="R52" s="11"/>
      <c r="S52" s="11"/>
    </row>
    <row r="53">
      <c r="A53" s="9" t="s">
        <v>41</v>
      </c>
      <c r="B53" s="15"/>
      <c r="C53" s="15"/>
      <c r="D53" s="15"/>
      <c r="E53" s="15"/>
      <c r="F53" s="15"/>
      <c r="G53" s="15"/>
      <c r="H53" s="15"/>
      <c r="I53" s="15"/>
      <c r="J53" s="15"/>
      <c r="K53" s="15"/>
      <c r="L53" s="15"/>
      <c r="M53" s="15"/>
      <c r="N53" s="11"/>
      <c r="O53" s="11"/>
      <c r="P53" s="11"/>
      <c r="Q53" s="11"/>
      <c r="R53" s="11"/>
      <c r="S53" s="11"/>
    </row>
    <row r="54">
      <c r="A54" s="11" t="s">
        <v>71</v>
      </c>
      <c r="B54" s="15">
        <f>B$18*Assumption!$F50</f>
        <v>7200000</v>
      </c>
      <c r="C54" s="15">
        <f>C$18*Assumption!$F50</f>
        <v>14688000</v>
      </c>
      <c r="D54" s="15">
        <f>D$18*Assumption!$F50</f>
        <v>22472640</v>
      </c>
      <c r="E54" s="15">
        <f>E$18*Assumption!$F50</f>
        <v>30562790.4</v>
      </c>
      <c r="F54" s="15">
        <f>F$18*Assumption!$F50</f>
        <v>38967557.76</v>
      </c>
      <c r="G54" s="15">
        <f>G$18*Assumption!$F50</f>
        <v>47696290.7</v>
      </c>
      <c r="H54" s="15">
        <f>H$18*Assumption!$F50</f>
        <v>56758585.93</v>
      </c>
      <c r="I54" s="15">
        <f>I$18*Assumption!$F50</f>
        <v>66164294.46</v>
      </c>
      <c r="J54" s="15">
        <f>J$18*Assumption!$F50</f>
        <v>75923527.89</v>
      </c>
      <c r="K54" s="15">
        <f>K$18*Assumption!$F50</f>
        <v>86046664.94</v>
      </c>
      <c r="L54" s="15">
        <f>L$18*Assumption!$F50</f>
        <v>96544358.06</v>
      </c>
      <c r="M54" s="15">
        <f>M$18*Assumption!$F50</f>
        <v>107427540.2</v>
      </c>
      <c r="N54" s="11"/>
      <c r="O54" s="11"/>
      <c r="P54" s="11"/>
      <c r="Q54" s="11"/>
      <c r="R54" s="11"/>
      <c r="S54" s="11"/>
    </row>
    <row r="55">
      <c r="A55" s="11" t="s">
        <v>72</v>
      </c>
      <c r="B55" s="15">
        <f>B$18*Assumption!$F51</f>
        <v>7200000</v>
      </c>
      <c r="C55" s="15">
        <f>C$18*Assumption!$F51</f>
        <v>14688000</v>
      </c>
      <c r="D55" s="15">
        <f>D$18*Assumption!$F51</f>
        <v>22472640</v>
      </c>
      <c r="E55" s="15">
        <f>E$18*Assumption!$F51</f>
        <v>30562790.4</v>
      </c>
      <c r="F55" s="15">
        <f>F$18*Assumption!$F51</f>
        <v>38967557.76</v>
      </c>
      <c r="G55" s="15">
        <f>G$18*Assumption!$F51</f>
        <v>47696290.7</v>
      </c>
      <c r="H55" s="15">
        <f>H$18*Assumption!$F51</f>
        <v>56758585.93</v>
      </c>
      <c r="I55" s="15">
        <f>I$18*Assumption!$F51</f>
        <v>66164294.46</v>
      </c>
      <c r="J55" s="15">
        <f>J$18*Assumption!$F51</f>
        <v>75923527.89</v>
      </c>
      <c r="K55" s="15">
        <f>K$18*Assumption!$F51</f>
        <v>86046664.94</v>
      </c>
      <c r="L55" s="15">
        <f>L$18*Assumption!$F51</f>
        <v>96544358.06</v>
      </c>
      <c r="M55" s="15">
        <f>M$18*Assumption!$F51</f>
        <v>107427540.2</v>
      </c>
      <c r="N55" s="11"/>
      <c r="O55" s="11"/>
      <c r="P55" s="11"/>
      <c r="Q55" s="11"/>
      <c r="R55" s="11"/>
      <c r="S55" s="11"/>
    </row>
    <row r="56">
      <c r="A56" s="11" t="s">
        <v>73</v>
      </c>
      <c r="B56" s="15">
        <f>B$18*Assumption!$F52</f>
        <v>2400000</v>
      </c>
      <c r="C56" s="15">
        <f>C$18*Assumption!$F52</f>
        <v>4896000</v>
      </c>
      <c r="D56" s="15">
        <f>D$18*Assumption!$F52</f>
        <v>7490880</v>
      </c>
      <c r="E56" s="15">
        <f>E$18*Assumption!$F52</f>
        <v>10187596.8</v>
      </c>
      <c r="F56" s="15">
        <f>F$18*Assumption!$F52</f>
        <v>12989185.92</v>
      </c>
      <c r="G56" s="15">
        <f>G$18*Assumption!$F52</f>
        <v>15898763.57</v>
      </c>
      <c r="H56" s="15">
        <f>H$18*Assumption!$F52</f>
        <v>18919528.64</v>
      </c>
      <c r="I56" s="15">
        <f>I$18*Assumption!$F52</f>
        <v>22054764.82</v>
      </c>
      <c r="J56" s="15">
        <f>J$18*Assumption!$F52</f>
        <v>25307842.63</v>
      </c>
      <c r="K56" s="15">
        <f>K$18*Assumption!$F52</f>
        <v>28682221.65</v>
      </c>
      <c r="L56" s="15">
        <f>L$18*Assumption!$F52</f>
        <v>32181452.69</v>
      </c>
      <c r="M56" s="15">
        <f>M$18*Assumption!$F52</f>
        <v>35809180.08</v>
      </c>
      <c r="N56" s="11"/>
      <c r="O56" s="11"/>
      <c r="P56" s="11"/>
      <c r="Q56" s="11"/>
      <c r="R56" s="11"/>
      <c r="S56" s="11"/>
    </row>
    <row r="57">
      <c r="A57" s="11" t="s">
        <v>74</v>
      </c>
      <c r="B57" s="15">
        <f>B$18*Assumption!$F53</f>
        <v>2400000</v>
      </c>
      <c r="C57" s="15">
        <f>C$18*Assumption!$F53</f>
        <v>4896000</v>
      </c>
      <c r="D57" s="15">
        <f>D$18*Assumption!$F53</f>
        <v>7490880</v>
      </c>
      <c r="E57" s="15">
        <f>E$18*Assumption!$F53</f>
        <v>10187596.8</v>
      </c>
      <c r="F57" s="15">
        <f>F$18*Assumption!$F53</f>
        <v>12989185.92</v>
      </c>
      <c r="G57" s="15">
        <f>G$18*Assumption!$F53</f>
        <v>15898763.57</v>
      </c>
      <c r="H57" s="15">
        <f>H$18*Assumption!$F53</f>
        <v>18919528.64</v>
      </c>
      <c r="I57" s="15">
        <f>I$18*Assumption!$F53</f>
        <v>22054764.82</v>
      </c>
      <c r="J57" s="15">
        <f>J$18*Assumption!$F53</f>
        <v>25307842.63</v>
      </c>
      <c r="K57" s="15">
        <f>K$18*Assumption!$F53</f>
        <v>28682221.65</v>
      </c>
      <c r="L57" s="15">
        <f>L$18*Assumption!$F53</f>
        <v>32181452.69</v>
      </c>
      <c r="M57" s="15">
        <f>M$18*Assumption!$F53</f>
        <v>35809180.08</v>
      </c>
      <c r="N57" s="11"/>
      <c r="O57" s="11"/>
      <c r="P57" s="11"/>
      <c r="Q57" s="11"/>
      <c r="R57" s="11"/>
      <c r="S57" s="11"/>
    </row>
    <row r="58">
      <c r="A58" s="11" t="s">
        <v>75</v>
      </c>
      <c r="B58" s="15">
        <f>B$18*Assumption!$F54</f>
        <v>2400000</v>
      </c>
      <c r="C58" s="15">
        <f>C$18*Assumption!$F54</f>
        <v>4896000</v>
      </c>
      <c r="D58" s="15">
        <f>D$18*Assumption!$F54</f>
        <v>7490880</v>
      </c>
      <c r="E58" s="15">
        <f>E$18*Assumption!$F54</f>
        <v>10187596.8</v>
      </c>
      <c r="F58" s="15">
        <f>F$18*Assumption!$F54</f>
        <v>12989185.92</v>
      </c>
      <c r="G58" s="15">
        <f>G$18*Assumption!$F54</f>
        <v>15898763.57</v>
      </c>
      <c r="H58" s="15">
        <f>H$18*Assumption!$F54</f>
        <v>18919528.64</v>
      </c>
      <c r="I58" s="15">
        <f>I$18*Assumption!$F54</f>
        <v>22054764.82</v>
      </c>
      <c r="J58" s="15">
        <f>J$18*Assumption!$F54</f>
        <v>25307842.63</v>
      </c>
      <c r="K58" s="15">
        <f>K$18*Assumption!$F54</f>
        <v>28682221.65</v>
      </c>
      <c r="L58" s="15">
        <f>L$18*Assumption!$F54</f>
        <v>32181452.69</v>
      </c>
      <c r="M58" s="15">
        <f>M$18*Assumption!$F54</f>
        <v>35809180.08</v>
      </c>
      <c r="N58" s="11"/>
      <c r="O58" s="11"/>
      <c r="P58" s="11"/>
      <c r="Q58" s="11"/>
      <c r="R58" s="11"/>
      <c r="S58" s="11"/>
    </row>
    <row r="59">
      <c r="A59" s="11" t="s">
        <v>76</v>
      </c>
      <c r="B59" s="15">
        <f>B$18*Assumption!$F55</f>
        <v>2400000</v>
      </c>
      <c r="C59" s="15">
        <f>C$18*Assumption!$F55</f>
        <v>4896000</v>
      </c>
      <c r="D59" s="15">
        <f>D$18*Assumption!$F55</f>
        <v>7490880</v>
      </c>
      <c r="E59" s="15">
        <f>E$18*Assumption!$F55</f>
        <v>10187596.8</v>
      </c>
      <c r="F59" s="15">
        <f>F$18*Assumption!$F55</f>
        <v>12989185.92</v>
      </c>
      <c r="G59" s="15">
        <f>G$18*Assumption!$F55</f>
        <v>15898763.57</v>
      </c>
      <c r="H59" s="15">
        <f>H$18*Assumption!$F55</f>
        <v>18919528.64</v>
      </c>
      <c r="I59" s="15">
        <f>I$18*Assumption!$F55</f>
        <v>22054764.82</v>
      </c>
      <c r="J59" s="15">
        <f>J$18*Assumption!$F55</f>
        <v>25307842.63</v>
      </c>
      <c r="K59" s="15">
        <f>K$18*Assumption!$F55</f>
        <v>28682221.65</v>
      </c>
      <c r="L59" s="15">
        <f>L$18*Assumption!$F55</f>
        <v>32181452.69</v>
      </c>
      <c r="M59" s="15">
        <f>M$18*Assumption!$F55</f>
        <v>35809180.08</v>
      </c>
      <c r="N59" s="11"/>
      <c r="O59" s="11"/>
      <c r="P59" s="11"/>
      <c r="Q59" s="11"/>
      <c r="R59" s="11"/>
      <c r="S59" s="11"/>
    </row>
    <row r="60">
      <c r="A60" s="11"/>
      <c r="B60" s="15"/>
      <c r="C60" s="15"/>
      <c r="D60" s="15"/>
      <c r="E60" s="15"/>
      <c r="F60" s="15"/>
      <c r="G60" s="15"/>
      <c r="H60" s="15"/>
      <c r="I60" s="15"/>
      <c r="J60" s="15"/>
      <c r="K60" s="15"/>
      <c r="L60" s="15"/>
      <c r="M60" s="15"/>
      <c r="N60" s="11"/>
      <c r="O60" s="11"/>
      <c r="P60" s="11"/>
      <c r="Q60" s="11"/>
      <c r="R60" s="11"/>
      <c r="S60" s="11"/>
    </row>
    <row r="61">
      <c r="A61" s="9" t="s">
        <v>97</v>
      </c>
      <c r="B61" s="15"/>
      <c r="C61" s="15"/>
      <c r="D61" s="15"/>
      <c r="E61" s="15"/>
      <c r="F61" s="15"/>
      <c r="G61" s="15"/>
      <c r="H61" s="15"/>
      <c r="I61" s="15"/>
      <c r="J61" s="15"/>
      <c r="K61" s="15"/>
      <c r="L61" s="15"/>
      <c r="M61" s="15"/>
      <c r="N61" s="11"/>
      <c r="O61" s="11"/>
      <c r="P61" s="11"/>
      <c r="Q61" s="11"/>
      <c r="R61" s="11"/>
      <c r="S61" s="11"/>
    </row>
    <row r="62">
      <c r="A62" s="9" t="s">
        <v>37</v>
      </c>
      <c r="B62" s="15"/>
      <c r="C62" s="15"/>
      <c r="D62" s="15"/>
      <c r="E62" s="15"/>
      <c r="F62" s="15"/>
      <c r="G62" s="15"/>
      <c r="H62" s="15"/>
      <c r="I62" s="15"/>
      <c r="J62" s="15"/>
      <c r="K62" s="15"/>
      <c r="L62" s="15"/>
      <c r="M62" s="15"/>
      <c r="N62" s="11"/>
      <c r="O62" s="11"/>
      <c r="P62" s="11"/>
      <c r="Q62" s="11"/>
      <c r="R62" s="11"/>
      <c r="S62" s="11"/>
    </row>
    <row r="63">
      <c r="A63" s="11" t="s">
        <v>71</v>
      </c>
      <c r="B63" s="15">
        <f>B22*(1-Assumption!$B58)</f>
        <v>81900</v>
      </c>
      <c r="C63" s="15">
        <f>C22*(1-Assumption!$B58)</f>
        <v>167895</v>
      </c>
      <c r="D63" s="15">
        <f>D22*(1-Assumption!$B58)</f>
        <v>258138.5625</v>
      </c>
      <c r="E63" s="15">
        <f>E22*(1-Assumption!$B58)</f>
        <v>352789.3688</v>
      </c>
      <c r="F63" s="15">
        <f>F22*(1-Assumption!$B58)</f>
        <v>452011.3787</v>
      </c>
      <c r="G63" s="15">
        <f>G22*(1-Assumption!$B58)</f>
        <v>555973.9958</v>
      </c>
      <c r="H63" s="15">
        <f>H22*(1-Assumption!$B58)</f>
        <v>664852.2367</v>
      </c>
      <c r="I63" s="15">
        <f>I22*(1-Assumption!$B58)</f>
        <v>778826.9058</v>
      </c>
      <c r="J63" s="15">
        <f>J22*(1-Assumption!$B58)</f>
        <v>898084.7758</v>
      </c>
      <c r="K63" s="15">
        <f>K22*(1-Assumption!$B58)</f>
        <v>1022818.772</v>
      </c>
      <c r="L63" s="15">
        <f>L22*(1-Assumption!$B58)</f>
        <v>1153228.166</v>
      </c>
      <c r="M63" s="15">
        <f>M22*(1-Assumption!$B58)</f>
        <v>1289518.767</v>
      </c>
      <c r="N63" s="11"/>
      <c r="O63" s="11"/>
      <c r="P63" s="11"/>
      <c r="Q63" s="11"/>
      <c r="R63" s="11"/>
      <c r="S63" s="11"/>
    </row>
    <row r="64">
      <c r="A64" s="11" t="s">
        <v>72</v>
      </c>
      <c r="B64" s="15">
        <f>B23*(1-Assumption!$B59)</f>
        <v>56000</v>
      </c>
      <c r="C64" s="15">
        <f>C23*(1-Assumption!$B59)</f>
        <v>114800</v>
      </c>
      <c r="D64" s="15">
        <f>D23*(1-Assumption!$B59)</f>
        <v>176505</v>
      </c>
      <c r="E64" s="15">
        <f>E23*(1-Assumption!$B59)</f>
        <v>241223.5</v>
      </c>
      <c r="F64" s="15">
        <f>F23*(1-Assumption!$B59)</f>
        <v>309067.6094</v>
      </c>
      <c r="G64" s="15">
        <f>G23*(1-Assumption!$B59)</f>
        <v>380153.1595</v>
      </c>
      <c r="H64" s="15">
        <f>H23*(1-Assumption!$B59)</f>
        <v>454599.8199</v>
      </c>
      <c r="I64" s="15">
        <f>I23*(1-Assumption!$B59)</f>
        <v>532531.2176</v>
      </c>
      <c r="J64" s="15">
        <f>J23*(1-Assumption!$B59)</f>
        <v>614075.0603</v>
      </c>
      <c r="K64" s="15">
        <f>K23*(1-Assumption!$B59)</f>
        <v>699363.2632</v>
      </c>
      <c r="L64" s="15">
        <f>L23*(1-Assumption!$B59)</f>
        <v>788532.0792</v>
      </c>
      <c r="M64" s="15">
        <f>M23*(1-Assumption!$B59)</f>
        <v>881722.234</v>
      </c>
      <c r="N64" s="11"/>
      <c r="O64" s="11"/>
      <c r="P64" s="11"/>
      <c r="Q64" s="11"/>
      <c r="R64" s="11"/>
      <c r="S64" s="11"/>
    </row>
    <row r="65">
      <c r="A65" s="11" t="s">
        <v>73</v>
      </c>
      <c r="B65" s="15">
        <f>B24*(1-Assumption!$B60)</f>
        <v>64600</v>
      </c>
      <c r="C65" s="15">
        <f>C24*(1-Assumption!$B60)</f>
        <v>132430</v>
      </c>
      <c r="D65" s="15">
        <f>D24*(1-Assumption!$B60)</f>
        <v>203611.125</v>
      </c>
      <c r="E65" s="15">
        <f>E24*(1-Assumption!$B60)</f>
        <v>278268.5375</v>
      </c>
      <c r="F65" s="15">
        <f>F24*(1-Assumption!$B60)</f>
        <v>356531.5637</v>
      </c>
      <c r="G65" s="15">
        <f>G24*(1-Assumption!$B60)</f>
        <v>438533.8233</v>
      </c>
      <c r="H65" s="15">
        <f>H24*(1-Assumption!$B60)</f>
        <v>524413.3637</v>
      </c>
      <c r="I65" s="15">
        <f>I24*(1-Assumption!$B60)</f>
        <v>614312.7975</v>
      </c>
      <c r="J65" s="15">
        <f>J24*(1-Assumption!$B60)</f>
        <v>708379.4446</v>
      </c>
      <c r="K65" s="15">
        <f>K24*(1-Assumption!$B60)</f>
        <v>806765.4786</v>
      </c>
      <c r="L65" s="15">
        <f>L24*(1-Assumption!$B60)</f>
        <v>909628.0771</v>
      </c>
      <c r="M65" s="15">
        <f>M24*(1-Assumption!$B60)</f>
        <v>1017129.577</v>
      </c>
      <c r="N65" s="11"/>
      <c r="O65" s="11"/>
      <c r="P65" s="11"/>
      <c r="Q65" s="11"/>
      <c r="R65" s="11"/>
      <c r="S65" s="11"/>
    </row>
    <row r="66">
      <c r="A66" s="11" t="s">
        <v>74</v>
      </c>
      <c r="B66" s="15">
        <f>B25*(1-Assumption!$B61)</f>
        <v>81400</v>
      </c>
      <c r="C66" s="15">
        <f>C25*(1-Assumption!$B61)</f>
        <v>166870</v>
      </c>
      <c r="D66" s="15">
        <f>D25*(1-Assumption!$B61)</f>
        <v>256562.625</v>
      </c>
      <c r="E66" s="15">
        <f>E25*(1-Assumption!$B61)</f>
        <v>350635.5875</v>
      </c>
      <c r="F66" s="15">
        <f>F25*(1-Assumption!$B61)</f>
        <v>449251.8465</v>
      </c>
      <c r="G66" s="15">
        <f>G25*(1-Assumption!$B61)</f>
        <v>552579.7712</v>
      </c>
      <c r="H66" s="15">
        <f>H25*(1-Assumption!$B61)</f>
        <v>660793.3097</v>
      </c>
      <c r="I66" s="15">
        <f>I25*(1-Assumption!$B61)</f>
        <v>774072.1628</v>
      </c>
      <c r="J66" s="15">
        <f>J25*(1-Assumption!$B61)</f>
        <v>892601.9627</v>
      </c>
      <c r="K66" s="15">
        <f>K25*(1-Assumption!$B61)</f>
        <v>1016574.458</v>
      </c>
      <c r="L66" s="15">
        <f>L25*(1-Assumption!$B61)</f>
        <v>1146187.701</v>
      </c>
      <c r="M66" s="15">
        <f>M25*(1-Assumption!$B61)</f>
        <v>1281646.247</v>
      </c>
      <c r="N66" s="11"/>
      <c r="O66" s="11"/>
      <c r="P66" s="11"/>
      <c r="Q66" s="11"/>
      <c r="R66" s="11"/>
      <c r="S66" s="11"/>
    </row>
    <row r="67">
      <c r="A67" s="11" t="s">
        <v>75</v>
      </c>
      <c r="B67" s="15">
        <f>B26*(1-Assumption!$B62)</f>
        <v>59250</v>
      </c>
      <c r="C67" s="15">
        <f>C26*(1-Assumption!$B62)</f>
        <v>121462.5</v>
      </c>
      <c r="D67" s="15">
        <f>D26*(1-Assumption!$B62)</f>
        <v>186748.5938</v>
      </c>
      <c r="E67" s="15">
        <f>E26*(1-Assumption!$B62)</f>
        <v>255223.0781</v>
      </c>
      <c r="F67" s="15">
        <f>F26*(1-Assumption!$B62)</f>
        <v>327004.5688</v>
      </c>
      <c r="G67" s="15">
        <f>G26*(1-Assumption!$B62)</f>
        <v>402215.6197</v>
      </c>
      <c r="H67" s="15">
        <f>H26*(1-Assumption!$B62)</f>
        <v>480982.8452</v>
      </c>
      <c r="I67" s="15">
        <f>I26*(1-Assumption!$B62)</f>
        <v>563437.0472</v>
      </c>
      <c r="J67" s="15">
        <f>J26*(1-Assumption!$B62)</f>
        <v>649713.3451</v>
      </c>
      <c r="K67" s="15">
        <f>K26*(1-Assumption!$B62)</f>
        <v>739951.3097</v>
      </c>
      <c r="L67" s="15">
        <f>L26*(1-Assumption!$B62)</f>
        <v>834295.1017</v>
      </c>
      <c r="M67" s="15">
        <f>M26*(1-Assumption!$B62)</f>
        <v>932893.6137</v>
      </c>
      <c r="N67" s="11"/>
      <c r="O67" s="11"/>
      <c r="P67" s="11"/>
      <c r="Q67" s="11"/>
      <c r="R67" s="11"/>
      <c r="S67" s="11"/>
    </row>
    <row r="68">
      <c r="A68" s="11" t="s">
        <v>76</v>
      </c>
      <c r="B68" s="15">
        <f>B27*(1-Assumption!$B63)</f>
        <v>41250</v>
      </c>
      <c r="C68" s="15">
        <f>C27*(1-Assumption!$B63)</f>
        <v>84562.5</v>
      </c>
      <c r="D68" s="15">
        <f>D27*(1-Assumption!$B63)</f>
        <v>130014.8438</v>
      </c>
      <c r="E68" s="15">
        <f>E27*(1-Assumption!$B63)</f>
        <v>177686.9531</v>
      </c>
      <c r="F68" s="15">
        <f>F27*(1-Assumption!$B63)</f>
        <v>227661.4087</v>
      </c>
      <c r="G68" s="15">
        <f>G27*(1-Assumption!$B63)</f>
        <v>280023.5327</v>
      </c>
      <c r="H68" s="15">
        <f>H27*(1-Assumption!$B63)</f>
        <v>334861.4745</v>
      </c>
      <c r="I68" s="15">
        <f>I27*(1-Assumption!$B63)</f>
        <v>392266.2987</v>
      </c>
      <c r="J68" s="15">
        <f>J27*(1-Assumption!$B63)</f>
        <v>452332.0757</v>
      </c>
      <c r="K68" s="15">
        <f>K27*(1-Assumption!$B63)</f>
        <v>515155.9751</v>
      </c>
      <c r="L68" s="15">
        <f>L27*(1-Assumption!$B63)</f>
        <v>580838.3619</v>
      </c>
      <c r="M68" s="15">
        <f>M27*(1-Assumption!$B63)</f>
        <v>649482.8956</v>
      </c>
      <c r="N68" s="11"/>
      <c r="O68" s="11"/>
      <c r="P68" s="11"/>
      <c r="Q68" s="11"/>
      <c r="R68" s="11"/>
      <c r="S68" s="11"/>
    </row>
    <row r="69">
      <c r="A69" s="9" t="s">
        <v>98</v>
      </c>
      <c r="B69" s="15">
        <f t="shared" ref="B69:M69" si="2">SUM(B63:B68)</f>
        <v>384400</v>
      </c>
      <c r="C69" s="15">
        <f t="shared" si="2"/>
        <v>788020</v>
      </c>
      <c r="D69" s="15">
        <f t="shared" si="2"/>
        <v>1211580.75</v>
      </c>
      <c r="E69" s="15">
        <f t="shared" si="2"/>
        <v>1655827.025</v>
      </c>
      <c r="F69" s="15">
        <f t="shared" si="2"/>
        <v>2121528.376</v>
      </c>
      <c r="G69" s="15">
        <f t="shared" si="2"/>
        <v>2609479.902</v>
      </c>
      <c r="H69" s="15">
        <f t="shared" si="2"/>
        <v>3120503.05</v>
      </c>
      <c r="I69" s="15">
        <f t="shared" si="2"/>
        <v>3655446.43</v>
      </c>
      <c r="J69" s="15">
        <f t="shared" si="2"/>
        <v>4215186.664</v>
      </c>
      <c r="K69" s="15">
        <f t="shared" si="2"/>
        <v>4800629.256</v>
      </c>
      <c r="L69" s="15">
        <f t="shared" si="2"/>
        <v>5412709.487</v>
      </c>
      <c r="M69" s="15">
        <f t="shared" si="2"/>
        <v>6052393.335</v>
      </c>
      <c r="N69" s="11"/>
      <c r="O69" s="11"/>
      <c r="P69" s="11"/>
      <c r="Q69" s="11"/>
      <c r="R69" s="11"/>
      <c r="S69" s="11"/>
    </row>
    <row r="70">
      <c r="A70" s="9" t="s">
        <v>38</v>
      </c>
      <c r="B70" s="15"/>
      <c r="C70" s="15"/>
      <c r="D70" s="15"/>
      <c r="E70" s="15"/>
      <c r="F70" s="15"/>
      <c r="G70" s="15"/>
      <c r="H70" s="15"/>
      <c r="I70" s="15"/>
      <c r="J70" s="15"/>
      <c r="K70" s="15"/>
      <c r="L70" s="15"/>
      <c r="M70" s="15"/>
      <c r="N70" s="11"/>
      <c r="O70" s="11"/>
      <c r="P70" s="11"/>
      <c r="Q70" s="11"/>
      <c r="R70" s="11"/>
      <c r="S70" s="11"/>
    </row>
    <row r="71">
      <c r="A71" s="11" t="s">
        <v>71</v>
      </c>
      <c r="B71" s="15">
        <f>B30*(1-Assumption!$C58)</f>
        <v>480000</v>
      </c>
      <c r="C71" s="15">
        <f>C30*(1-Assumption!$C58)</f>
        <v>972000</v>
      </c>
      <c r="D71" s="15">
        <f>D30*(1-Assumption!$C58)</f>
        <v>1476225</v>
      </c>
      <c r="E71" s="15">
        <f>E30*(1-Assumption!$C58)</f>
        <v>1992903.75</v>
      </c>
      <c r="F71" s="15">
        <f>F30*(1-Assumption!$C58)</f>
        <v>2522268.809</v>
      </c>
      <c r="G71" s="15">
        <f>G30*(1-Assumption!$C58)</f>
        <v>3064556.602</v>
      </c>
      <c r="H71" s="15">
        <f>H30*(1-Assumption!$C58)</f>
        <v>3620007.487</v>
      </c>
      <c r="I71" s="15">
        <f>I30*(1-Assumption!$C58)</f>
        <v>4188865.806</v>
      </c>
      <c r="J71" s="15">
        <f>J30*(1-Assumption!$C58)</f>
        <v>4771379.957</v>
      </c>
      <c r="K71" s="15">
        <f>K30*(1-Assumption!$C58)</f>
        <v>5367802.452</v>
      </c>
      <c r="L71" s="15">
        <f>L30*(1-Assumption!$C58)</f>
        <v>5978389.981</v>
      </c>
      <c r="M71" s="15">
        <f>M30*(1-Assumption!$C58)</f>
        <v>6603403.479</v>
      </c>
      <c r="N71" s="11"/>
      <c r="O71" s="11"/>
      <c r="P71" s="11"/>
      <c r="Q71" s="11"/>
      <c r="R71" s="11"/>
      <c r="S71" s="11"/>
    </row>
    <row r="72">
      <c r="A72" s="11" t="s">
        <v>72</v>
      </c>
      <c r="B72" s="15">
        <f>B31*(1-Assumption!$C59)</f>
        <v>711000</v>
      </c>
      <c r="C72" s="15">
        <f>C31*(1-Assumption!$C59)</f>
        <v>1439775</v>
      </c>
      <c r="D72" s="15">
        <f>D31*(1-Assumption!$C59)</f>
        <v>2186658.281</v>
      </c>
      <c r="E72" s="15">
        <f>E31*(1-Assumption!$C59)</f>
        <v>2951988.68</v>
      </c>
      <c r="F72" s="15">
        <f>F31*(1-Assumption!$C59)</f>
        <v>3736110.673</v>
      </c>
      <c r="G72" s="15">
        <f>G31*(1-Assumption!$C59)</f>
        <v>4539374.467</v>
      </c>
      <c r="H72" s="15">
        <f>H31*(1-Assumption!$C59)</f>
        <v>5362136.09</v>
      </c>
      <c r="I72" s="15">
        <f>I31*(1-Assumption!$C59)</f>
        <v>6204757.475</v>
      </c>
      <c r="J72" s="15">
        <f>J31*(1-Assumption!$C59)</f>
        <v>7067606.561</v>
      </c>
      <c r="K72" s="15">
        <f>K31*(1-Assumption!$C59)</f>
        <v>7951057.382</v>
      </c>
      <c r="L72" s="15">
        <f>L31*(1-Assumption!$C59)</f>
        <v>8855490.159</v>
      </c>
      <c r="M72" s="15">
        <f>M31*(1-Assumption!$C59)</f>
        <v>9781291.403</v>
      </c>
      <c r="N72" s="11"/>
      <c r="O72" s="11"/>
      <c r="P72" s="11"/>
      <c r="Q72" s="11"/>
      <c r="R72" s="11"/>
      <c r="S72" s="11"/>
    </row>
    <row r="73">
      <c r="A73" s="11" t="s">
        <v>73</v>
      </c>
      <c r="B73" s="15">
        <f>B32*(1-Assumption!$C60)</f>
        <v>468000</v>
      </c>
      <c r="C73" s="15">
        <f>C32*(1-Assumption!$C60)</f>
        <v>947700</v>
      </c>
      <c r="D73" s="15">
        <f>D32*(1-Assumption!$C60)</f>
        <v>1439319.375</v>
      </c>
      <c r="E73" s="15">
        <f>E32*(1-Assumption!$C60)</f>
        <v>1943081.156</v>
      </c>
      <c r="F73" s="15">
        <f>F32*(1-Assumption!$C60)</f>
        <v>2459212.088</v>
      </c>
      <c r="G73" s="15">
        <f>G32*(1-Assumption!$C60)</f>
        <v>2987942.687</v>
      </c>
      <c r="H73" s="15">
        <f>H32*(1-Assumption!$C60)</f>
        <v>3529507.299</v>
      </c>
      <c r="I73" s="15">
        <f>I32*(1-Assumption!$C60)</f>
        <v>4084144.161</v>
      </c>
      <c r="J73" s="15">
        <f>J32*(1-Assumption!$C60)</f>
        <v>4652095.458</v>
      </c>
      <c r="K73" s="15">
        <f>K32*(1-Assumption!$C60)</f>
        <v>5233607.39</v>
      </c>
      <c r="L73" s="15">
        <f>L32*(1-Assumption!$C60)</f>
        <v>5828930.231</v>
      </c>
      <c r="M73" s="15">
        <f>M32*(1-Assumption!$C60)</f>
        <v>6438318.392</v>
      </c>
      <c r="N73" s="11"/>
      <c r="O73" s="11"/>
      <c r="P73" s="11"/>
      <c r="Q73" s="11"/>
      <c r="R73" s="11"/>
      <c r="S73" s="11"/>
    </row>
    <row r="74">
      <c r="A74" s="11" t="s">
        <v>74</v>
      </c>
      <c r="B74" s="15">
        <f>B33*(1-Assumption!$C61)</f>
        <v>666000</v>
      </c>
      <c r="C74" s="15">
        <f>C33*(1-Assumption!$C61)</f>
        <v>1348650</v>
      </c>
      <c r="D74" s="15">
        <f>D33*(1-Assumption!$C61)</f>
        <v>2048262.188</v>
      </c>
      <c r="E74" s="15">
        <f>E33*(1-Assumption!$C61)</f>
        <v>2765153.953</v>
      </c>
      <c r="F74" s="15">
        <f>F33*(1-Assumption!$C61)</f>
        <v>3499647.972</v>
      </c>
      <c r="G74" s="15">
        <f>G33*(1-Assumption!$C61)</f>
        <v>4252072.286</v>
      </c>
      <c r="H74" s="15">
        <f>H33*(1-Assumption!$C61)</f>
        <v>5022760.388</v>
      </c>
      <c r="I74" s="15">
        <f>I33*(1-Assumption!$C61)</f>
        <v>5812051.306</v>
      </c>
      <c r="J74" s="15">
        <f>J33*(1-Assumption!$C61)</f>
        <v>6620289.69</v>
      </c>
      <c r="K74" s="15">
        <f>K33*(1-Assumption!$C61)</f>
        <v>7447825.902</v>
      </c>
      <c r="L74" s="15">
        <f>L33*(1-Assumption!$C61)</f>
        <v>8295016.098</v>
      </c>
      <c r="M74" s="15">
        <f>M33*(1-Assumption!$C61)</f>
        <v>9162222.327</v>
      </c>
      <c r="N74" s="11"/>
      <c r="O74" s="11"/>
      <c r="P74" s="11"/>
      <c r="Q74" s="11"/>
      <c r="R74" s="11"/>
      <c r="S74" s="11"/>
    </row>
    <row r="75">
      <c r="A75" s="11" t="s">
        <v>75</v>
      </c>
      <c r="B75" s="15">
        <f>B34*(1-Assumption!$C62)</f>
        <v>840000</v>
      </c>
      <c r="C75" s="15">
        <f>C34*(1-Assumption!$C62)</f>
        <v>1701000</v>
      </c>
      <c r="D75" s="15">
        <f>D34*(1-Assumption!$C62)</f>
        <v>2583393.75</v>
      </c>
      <c r="E75" s="15">
        <f>E34*(1-Assumption!$C62)</f>
        <v>3487581.563</v>
      </c>
      <c r="F75" s="15">
        <f>F34*(1-Assumption!$C62)</f>
        <v>4413970.415</v>
      </c>
      <c r="G75" s="15">
        <f>G34*(1-Assumption!$C62)</f>
        <v>5362974.054</v>
      </c>
      <c r="H75" s="15">
        <f>H34*(1-Assumption!$C62)</f>
        <v>6335013.102</v>
      </c>
      <c r="I75" s="15">
        <f>I34*(1-Assumption!$C62)</f>
        <v>7330515.16</v>
      </c>
      <c r="J75" s="15">
        <f>J34*(1-Assumption!$C62)</f>
        <v>8349914.925</v>
      </c>
      <c r="K75" s="15">
        <f>K34*(1-Assumption!$C62)</f>
        <v>9393654.291</v>
      </c>
      <c r="L75" s="15">
        <f>L34*(1-Assumption!$C62)</f>
        <v>10462182.47</v>
      </c>
      <c r="M75" s="15">
        <f>M34*(1-Assumption!$C62)</f>
        <v>11555956.09</v>
      </c>
      <c r="N75" s="11"/>
      <c r="O75" s="11"/>
      <c r="P75" s="11"/>
      <c r="Q75" s="11"/>
      <c r="R75" s="11"/>
      <c r="S75" s="11"/>
    </row>
    <row r="76">
      <c r="A76" s="11" t="s">
        <v>76</v>
      </c>
      <c r="B76" s="15">
        <f>B35*(1-Assumption!$C63)</f>
        <v>1260000</v>
      </c>
      <c r="C76" s="15">
        <f>C35*(1-Assumption!$C63)</f>
        <v>2551500</v>
      </c>
      <c r="D76" s="15">
        <f>D35*(1-Assumption!$C63)</f>
        <v>3875090.625</v>
      </c>
      <c r="E76" s="15">
        <f>E35*(1-Assumption!$C63)</f>
        <v>5231372.344</v>
      </c>
      <c r="F76" s="15">
        <f>F35*(1-Assumption!$C63)</f>
        <v>6620955.623</v>
      </c>
      <c r="G76" s="15">
        <f>G35*(1-Assumption!$C63)</f>
        <v>8044461.081</v>
      </c>
      <c r="H76" s="15">
        <f>H35*(1-Assumption!$C63)</f>
        <v>9502519.652</v>
      </c>
      <c r="I76" s="15">
        <f>I35*(1-Assumption!$C63)</f>
        <v>10995772.74</v>
      </c>
      <c r="J76" s="15">
        <f>J35*(1-Assumption!$C63)</f>
        <v>12524872.39</v>
      </c>
      <c r="K76" s="15">
        <f>K35*(1-Assumption!$C63)</f>
        <v>14090481.44</v>
      </c>
      <c r="L76" s="15">
        <f>L35*(1-Assumption!$C63)</f>
        <v>15693273.7</v>
      </c>
      <c r="M76" s="15">
        <f>M35*(1-Assumption!$C63)</f>
        <v>17333934.13</v>
      </c>
      <c r="N76" s="11"/>
      <c r="O76" s="11"/>
      <c r="P76" s="11"/>
      <c r="Q76" s="11"/>
      <c r="R76" s="11"/>
      <c r="S76" s="11"/>
    </row>
    <row r="77">
      <c r="A77" s="9" t="s">
        <v>98</v>
      </c>
      <c r="B77" s="15">
        <f t="shared" ref="B77:M77" si="3">SUM(B71:B76)</f>
        <v>4425000</v>
      </c>
      <c r="C77" s="15">
        <f t="shared" si="3"/>
        <v>8960625</v>
      </c>
      <c r="D77" s="15">
        <f t="shared" si="3"/>
        <v>13608949.22</v>
      </c>
      <c r="E77" s="15">
        <f t="shared" si="3"/>
        <v>18372081.45</v>
      </c>
      <c r="F77" s="15">
        <f t="shared" si="3"/>
        <v>23252165.58</v>
      </c>
      <c r="G77" s="15">
        <f t="shared" si="3"/>
        <v>28251381.18</v>
      </c>
      <c r="H77" s="15">
        <f t="shared" si="3"/>
        <v>33371944.02</v>
      </c>
      <c r="I77" s="15">
        <f t="shared" si="3"/>
        <v>38616106.65</v>
      </c>
      <c r="J77" s="15">
        <f t="shared" si="3"/>
        <v>43986158.98</v>
      </c>
      <c r="K77" s="15">
        <f t="shared" si="3"/>
        <v>49484428.85</v>
      </c>
      <c r="L77" s="15">
        <f t="shared" si="3"/>
        <v>55113282.63</v>
      </c>
      <c r="M77" s="15">
        <f t="shared" si="3"/>
        <v>60875125.82</v>
      </c>
      <c r="N77" s="11"/>
      <c r="O77" s="11"/>
      <c r="P77" s="11"/>
      <c r="Q77" s="11"/>
      <c r="R77" s="11"/>
      <c r="S77" s="11"/>
    </row>
    <row r="78">
      <c r="A78" s="9" t="s">
        <v>39</v>
      </c>
      <c r="B78" s="15"/>
      <c r="C78" s="15"/>
      <c r="D78" s="15"/>
      <c r="E78" s="15"/>
      <c r="F78" s="15"/>
      <c r="G78" s="15"/>
      <c r="H78" s="15"/>
      <c r="I78" s="15"/>
      <c r="J78" s="15"/>
      <c r="K78" s="15"/>
      <c r="L78" s="15"/>
      <c r="M78" s="15"/>
      <c r="N78" s="11"/>
      <c r="O78" s="11"/>
      <c r="P78" s="11"/>
      <c r="Q78" s="11"/>
      <c r="R78" s="11"/>
      <c r="S78" s="11"/>
    </row>
    <row r="79">
      <c r="A79" s="11" t="s">
        <v>71</v>
      </c>
      <c r="B79" s="15">
        <f>B38*(1-Assumption!$D58)</f>
        <v>2664000</v>
      </c>
      <c r="C79" s="15">
        <f>C38*(1-Assumption!$D58)</f>
        <v>5474520</v>
      </c>
      <c r="D79" s="15">
        <f>D38*(1-Assumption!$D58)</f>
        <v>8437603.95</v>
      </c>
      <c r="E79" s="15">
        <f>E38*(1-Assumption!$D58)</f>
        <v>11559517.41</v>
      </c>
      <c r="F79" s="15">
        <f>F38*(1-Assumption!$D58)</f>
        <v>14846755.18</v>
      </c>
      <c r="G79" s="15">
        <f>G38*(1-Assumption!$D58)</f>
        <v>18306049.13</v>
      </c>
      <c r="H79" s="15">
        <f>H38*(1-Assumption!$D58)</f>
        <v>21944376.4</v>
      </c>
      <c r="I79" s="15">
        <f>I38*(1-Assumption!$D58)</f>
        <v>25768967.71</v>
      </c>
      <c r="J79" s="15">
        <f>J38*(1-Assumption!$D58)</f>
        <v>29787316.11</v>
      </c>
      <c r="K79" s="15">
        <f>K38*(1-Assumption!$D58)</f>
        <v>34007185.9</v>
      </c>
      <c r="L79" s="15">
        <f>L38*(1-Assumption!$D58)</f>
        <v>38436621.86</v>
      </c>
      <c r="M79" s="15">
        <f>M38*(1-Assumption!$D58)</f>
        <v>43083958.87</v>
      </c>
      <c r="N79" s="11"/>
      <c r="O79" s="11"/>
      <c r="P79" s="11"/>
      <c r="Q79" s="11"/>
      <c r="R79" s="11"/>
      <c r="S79" s="11"/>
    </row>
    <row r="80">
      <c r="A80" s="11" t="s">
        <v>72</v>
      </c>
      <c r="B80" s="15">
        <f>B39*(1-Assumption!$D59)</f>
        <v>864000</v>
      </c>
      <c r="C80" s="15">
        <f>C39*(1-Assumption!$D59)</f>
        <v>1775520</v>
      </c>
      <c r="D80" s="15">
        <f>D39*(1-Assumption!$D59)</f>
        <v>2736520.2</v>
      </c>
      <c r="E80" s="15">
        <f>E39*(1-Assumption!$D59)</f>
        <v>3749032.674</v>
      </c>
      <c r="F80" s="15">
        <f>F39*(1-Assumption!$D59)</f>
        <v>4815163.841</v>
      </c>
      <c r="G80" s="15">
        <f>G39*(1-Assumption!$D59)</f>
        <v>5937097.016</v>
      </c>
      <c r="H80" s="15">
        <f>H39*(1-Assumption!$D59)</f>
        <v>7117095.047</v>
      </c>
      <c r="I80" s="15">
        <f>I39*(1-Assumption!$D59)</f>
        <v>8357503.041</v>
      </c>
      <c r="J80" s="15">
        <f>J39*(1-Assumption!$D59)</f>
        <v>9660751.172</v>
      </c>
      <c r="K80" s="15">
        <f>K39*(1-Assumption!$D59)</f>
        <v>11029357.59</v>
      </c>
      <c r="L80" s="15">
        <f>L39*(1-Assumption!$D59)</f>
        <v>12465931.41</v>
      </c>
      <c r="M80" s="15">
        <f>M39*(1-Assumption!$D59)</f>
        <v>13973175.85</v>
      </c>
      <c r="N80" s="11"/>
      <c r="O80" s="11"/>
      <c r="P80" s="11"/>
      <c r="Q80" s="11"/>
      <c r="R80" s="11"/>
      <c r="S80" s="11"/>
    </row>
    <row r="81">
      <c r="A81" s="11" t="s">
        <v>73</v>
      </c>
      <c r="B81" s="15">
        <f>B40*(1-Assumption!$D60)</f>
        <v>1800000</v>
      </c>
      <c r="C81" s="15">
        <f>C40*(1-Assumption!$D60)</f>
        <v>3699000</v>
      </c>
      <c r="D81" s="15">
        <f>D40*(1-Assumption!$D60)</f>
        <v>5701083.75</v>
      </c>
      <c r="E81" s="15">
        <f>E40*(1-Assumption!$D60)</f>
        <v>7810484.738</v>
      </c>
      <c r="F81" s="15">
        <f>F40*(1-Assumption!$D60)</f>
        <v>10031591.33</v>
      </c>
      <c r="G81" s="15">
        <f>G40*(1-Assumption!$D60)</f>
        <v>12368952.12</v>
      </c>
      <c r="H81" s="15">
        <f>H40*(1-Assumption!$D60)</f>
        <v>14827281.35</v>
      </c>
      <c r="I81" s="15">
        <f>I40*(1-Assumption!$D60)</f>
        <v>17411464.67</v>
      </c>
      <c r="J81" s="15">
        <f>J40*(1-Assumption!$D60)</f>
        <v>20126564.94</v>
      </c>
      <c r="K81" s="15">
        <f>K40*(1-Assumption!$D60)</f>
        <v>22977828.31</v>
      </c>
      <c r="L81" s="15">
        <f>L40*(1-Assumption!$D60)</f>
        <v>25970690.45</v>
      </c>
      <c r="M81" s="15">
        <f>M40*(1-Assumption!$D60)</f>
        <v>29110783.02</v>
      </c>
      <c r="N81" s="11"/>
      <c r="O81" s="11"/>
      <c r="P81" s="11"/>
      <c r="Q81" s="11"/>
      <c r="R81" s="11"/>
      <c r="S81" s="11"/>
    </row>
    <row r="82">
      <c r="A82" s="11" t="s">
        <v>74</v>
      </c>
      <c r="B82" s="15">
        <f>B41*(1-Assumption!$D61)</f>
        <v>840000</v>
      </c>
      <c r="C82" s="15">
        <f>C41*(1-Assumption!$D61)</f>
        <v>1726200</v>
      </c>
      <c r="D82" s="15">
        <f>D41*(1-Assumption!$D61)</f>
        <v>2660505.75</v>
      </c>
      <c r="E82" s="15">
        <f>E41*(1-Assumption!$D61)</f>
        <v>3644892.878</v>
      </c>
      <c r="F82" s="15">
        <f>F41*(1-Assumption!$D61)</f>
        <v>4681409.29</v>
      </c>
      <c r="G82" s="15">
        <f>G41*(1-Assumption!$D61)</f>
        <v>5772177.654</v>
      </c>
      <c r="H82" s="15">
        <f>H41*(1-Assumption!$D61)</f>
        <v>6919397.963</v>
      </c>
      <c r="I82" s="15">
        <f>I41*(1-Assumption!$D61)</f>
        <v>8125350.179</v>
      </c>
      <c r="J82" s="15">
        <f>J41*(1-Assumption!$D61)</f>
        <v>9392396.973</v>
      </c>
      <c r="K82" s="15">
        <f>K41*(1-Assumption!$D61)</f>
        <v>10722986.54</v>
      </c>
      <c r="L82" s="15">
        <f>L41*(1-Assumption!$D61)</f>
        <v>12119655.54</v>
      </c>
      <c r="M82" s="15">
        <f>M41*(1-Assumption!$D61)</f>
        <v>13585032.07</v>
      </c>
      <c r="N82" s="11"/>
      <c r="O82" s="11"/>
      <c r="P82" s="11"/>
      <c r="Q82" s="11"/>
      <c r="R82" s="11"/>
      <c r="S82" s="11"/>
    </row>
    <row r="83">
      <c r="A83" s="11" t="s">
        <v>75</v>
      </c>
      <c r="B83" s="15">
        <f>B42*(1-Assumption!$D62)</f>
        <v>1440000</v>
      </c>
      <c r="C83" s="15">
        <f>C42*(1-Assumption!$D62)</f>
        <v>2959200</v>
      </c>
      <c r="D83" s="15">
        <f>D42*(1-Assumption!$D62)</f>
        <v>4560867</v>
      </c>
      <c r="E83" s="15">
        <f>E42*(1-Assumption!$D62)</f>
        <v>6248387.79</v>
      </c>
      <c r="F83" s="15">
        <f>F42*(1-Assumption!$D62)</f>
        <v>8025273.068</v>
      </c>
      <c r="G83" s="15">
        <f>G42*(1-Assumption!$D62)</f>
        <v>9895161.693</v>
      </c>
      <c r="H83" s="15">
        <f>H42*(1-Assumption!$D62)</f>
        <v>11861825.08</v>
      </c>
      <c r="I83" s="15">
        <f>I42*(1-Assumption!$D62)</f>
        <v>13929171.74</v>
      </c>
      <c r="J83" s="15">
        <f>J42*(1-Assumption!$D62)</f>
        <v>16101251.95</v>
      </c>
      <c r="K83" s="15">
        <f>K42*(1-Assumption!$D62)</f>
        <v>18382262.65</v>
      </c>
      <c r="L83" s="15">
        <f>L42*(1-Assumption!$D62)</f>
        <v>20776552.36</v>
      </c>
      <c r="M83" s="15">
        <f>M42*(1-Assumption!$D62)</f>
        <v>23288626.41</v>
      </c>
      <c r="N83" s="11"/>
      <c r="O83" s="11"/>
      <c r="P83" s="11"/>
      <c r="Q83" s="11"/>
      <c r="R83" s="11"/>
      <c r="S83" s="11"/>
    </row>
    <row r="84">
      <c r="A84" s="11" t="s">
        <v>76</v>
      </c>
      <c r="B84" s="15">
        <f>B43*(1-Assumption!$D63)</f>
        <v>1440000</v>
      </c>
      <c r="C84" s="15">
        <f>C43*(1-Assumption!$D63)</f>
        <v>2959200</v>
      </c>
      <c r="D84" s="15">
        <f>D43*(1-Assumption!$D63)</f>
        <v>4560867</v>
      </c>
      <c r="E84" s="15">
        <f>E43*(1-Assumption!$D63)</f>
        <v>6248387.79</v>
      </c>
      <c r="F84" s="15">
        <f>F43*(1-Assumption!$D63)</f>
        <v>8025273.068</v>
      </c>
      <c r="G84" s="15">
        <f>G43*(1-Assumption!$D63)</f>
        <v>9895161.693</v>
      </c>
      <c r="H84" s="15">
        <f>H43*(1-Assumption!$D63)</f>
        <v>11861825.08</v>
      </c>
      <c r="I84" s="15">
        <f>I43*(1-Assumption!$D63)</f>
        <v>13929171.74</v>
      </c>
      <c r="J84" s="15">
        <f>J43*(1-Assumption!$D63)</f>
        <v>16101251.95</v>
      </c>
      <c r="K84" s="15">
        <f>K43*(1-Assumption!$D63)</f>
        <v>18382262.65</v>
      </c>
      <c r="L84" s="15">
        <f>L43*(1-Assumption!$D63)</f>
        <v>20776552.36</v>
      </c>
      <c r="M84" s="15">
        <f>M43*(1-Assumption!$D63)</f>
        <v>23288626.41</v>
      </c>
      <c r="N84" s="11"/>
      <c r="O84" s="11"/>
      <c r="P84" s="11"/>
      <c r="Q84" s="11"/>
      <c r="R84" s="11"/>
      <c r="S84" s="11"/>
    </row>
    <row r="85">
      <c r="A85" s="9" t="s">
        <v>98</v>
      </c>
      <c r="B85" s="15">
        <f t="shared" ref="B85:M85" si="4">SUM(B79:B84)</f>
        <v>9048000</v>
      </c>
      <c r="C85" s="15">
        <f t="shared" si="4"/>
        <v>18593640</v>
      </c>
      <c r="D85" s="15">
        <f t="shared" si="4"/>
        <v>28657447.65</v>
      </c>
      <c r="E85" s="15">
        <f t="shared" si="4"/>
        <v>39260703.28</v>
      </c>
      <c r="F85" s="15">
        <f t="shared" si="4"/>
        <v>50425465.78</v>
      </c>
      <c r="G85" s="15">
        <f t="shared" si="4"/>
        <v>62174599.3</v>
      </c>
      <c r="H85" s="15">
        <f t="shared" si="4"/>
        <v>74531800.91</v>
      </c>
      <c r="I85" s="15">
        <f t="shared" si="4"/>
        <v>87521629.07</v>
      </c>
      <c r="J85" s="15">
        <f t="shared" si="4"/>
        <v>101169533.1</v>
      </c>
      <c r="K85" s="15">
        <f t="shared" si="4"/>
        <v>115501883.6</v>
      </c>
      <c r="L85" s="15">
        <f t="shared" si="4"/>
        <v>130546004</v>
      </c>
      <c r="M85" s="15">
        <f t="shared" si="4"/>
        <v>146330202.6</v>
      </c>
      <c r="N85" s="11"/>
      <c r="O85" s="11"/>
      <c r="P85" s="11"/>
      <c r="Q85" s="11"/>
      <c r="R85" s="11"/>
      <c r="S85" s="11"/>
    </row>
    <row r="86">
      <c r="A86" s="9" t="s">
        <v>40</v>
      </c>
      <c r="B86" s="15"/>
      <c r="C86" s="15"/>
      <c r="D86" s="15"/>
      <c r="E86" s="15"/>
      <c r="F86" s="15"/>
      <c r="G86" s="15"/>
      <c r="H86" s="15"/>
      <c r="I86" s="15"/>
      <c r="J86" s="15"/>
      <c r="K86" s="15"/>
      <c r="L86" s="15"/>
      <c r="M86" s="15"/>
      <c r="N86" s="11"/>
      <c r="O86" s="11"/>
      <c r="P86" s="11"/>
      <c r="Q86" s="11"/>
      <c r="R86" s="11"/>
      <c r="S86" s="11"/>
    </row>
    <row r="87">
      <c r="A87" s="11" t="s">
        <v>71</v>
      </c>
      <c r="B87" s="15">
        <f>B46*(1-Assumption!$E58)</f>
        <v>1680000</v>
      </c>
      <c r="C87" s="15">
        <f>C46*(1-Assumption!$E58)</f>
        <v>3477600</v>
      </c>
      <c r="D87" s="15">
        <f>D46*(1-Assumption!$E58)</f>
        <v>5398974</v>
      </c>
      <c r="E87" s="15">
        <f>E46*(1-Assumption!$E58)</f>
        <v>7450584.12</v>
      </c>
      <c r="F87" s="15">
        <f>F46*(1-Assumption!$E58)</f>
        <v>9639193.205</v>
      </c>
      <c r="G87" s="15">
        <f>G46*(1-Assumption!$E58)</f>
        <v>11971877.96</v>
      </c>
      <c r="H87" s="15">
        <f>H46*(1-Assumption!$E58)</f>
        <v>14456042.64</v>
      </c>
      <c r="I87" s="15">
        <f>I46*(1-Assumption!$E58)</f>
        <v>17099433.29</v>
      </c>
      <c r="J87" s="15">
        <f>J46*(1-Assumption!$E58)</f>
        <v>19910152.64</v>
      </c>
      <c r="K87" s="15">
        <f>K46*(1-Assumption!$E58)</f>
        <v>22896675.53</v>
      </c>
      <c r="L87" s="15">
        <f>L46*(1-Assumption!$E58)</f>
        <v>26067865.1</v>
      </c>
      <c r="M87" s="15">
        <f>M46*(1-Assumption!$E58)</f>
        <v>29432989.5</v>
      </c>
      <c r="N87" s="11"/>
      <c r="O87" s="11"/>
      <c r="P87" s="11"/>
      <c r="Q87" s="11"/>
      <c r="R87" s="11"/>
      <c r="S87" s="11"/>
    </row>
    <row r="88">
      <c r="A88" s="11" t="s">
        <v>72</v>
      </c>
      <c r="B88" s="15">
        <f>B47*(1-Assumption!$E59)</f>
        <v>1728000</v>
      </c>
      <c r="C88" s="15">
        <f>C47*(1-Assumption!$E59)</f>
        <v>3576960</v>
      </c>
      <c r="D88" s="15">
        <f>D47*(1-Assumption!$E59)</f>
        <v>5553230.4</v>
      </c>
      <c r="E88" s="15">
        <f>E47*(1-Assumption!$E59)</f>
        <v>7663457.952</v>
      </c>
      <c r="F88" s="15">
        <f>F47*(1-Assumption!$E59)</f>
        <v>9914598.725</v>
      </c>
      <c r="G88" s="15">
        <f>G47*(1-Assumption!$E59)</f>
        <v>12313931.62</v>
      </c>
      <c r="H88" s="15">
        <f>H47*(1-Assumption!$E59)</f>
        <v>14869072.43</v>
      </c>
      <c r="I88" s="15">
        <f>I47*(1-Assumption!$E59)</f>
        <v>17587988.53</v>
      </c>
      <c r="J88" s="15">
        <f>J47*(1-Assumption!$E59)</f>
        <v>20479014.14</v>
      </c>
      <c r="K88" s="15">
        <f>K47*(1-Assumption!$E59)</f>
        <v>23550866.26</v>
      </c>
      <c r="L88" s="15">
        <f>L47*(1-Assumption!$E59)</f>
        <v>26812661.24</v>
      </c>
      <c r="M88" s="15">
        <f>M47*(1-Assumption!$E59)</f>
        <v>30273932.06</v>
      </c>
      <c r="N88" s="11"/>
      <c r="O88" s="11"/>
      <c r="P88" s="11"/>
      <c r="Q88" s="11"/>
      <c r="R88" s="11"/>
      <c r="S88" s="11"/>
    </row>
    <row r="89">
      <c r="A89" s="11" t="s">
        <v>73</v>
      </c>
      <c r="B89" s="15">
        <f>B48*(1-Assumption!$E60)</f>
        <v>3600000</v>
      </c>
      <c r="C89" s="15">
        <f>C48*(1-Assumption!$E60)</f>
        <v>7452000</v>
      </c>
      <c r="D89" s="15">
        <f>D48*(1-Assumption!$E60)</f>
        <v>11569230</v>
      </c>
      <c r="E89" s="15">
        <f>E48*(1-Assumption!$E60)</f>
        <v>15965537.4</v>
      </c>
      <c r="F89" s="15">
        <f>F48*(1-Assumption!$E60)</f>
        <v>20655414.01</v>
      </c>
      <c r="G89" s="15">
        <f>G48*(1-Assumption!$E60)</f>
        <v>25654024.2</v>
      </c>
      <c r="H89" s="15">
        <f>H48*(1-Assumption!$E60)</f>
        <v>30977234.22</v>
      </c>
      <c r="I89" s="15">
        <f>I48*(1-Assumption!$E60)</f>
        <v>36641642.77</v>
      </c>
      <c r="J89" s="15">
        <f>J48*(1-Assumption!$E60)</f>
        <v>42664612.8</v>
      </c>
      <c r="K89" s="15">
        <f>K48*(1-Assumption!$E60)</f>
        <v>49064304.72</v>
      </c>
      <c r="L89" s="15">
        <f>L48*(1-Assumption!$E60)</f>
        <v>55859710.92</v>
      </c>
      <c r="M89" s="15">
        <f>M48*(1-Assumption!$E60)</f>
        <v>63070691.78</v>
      </c>
      <c r="N89" s="11"/>
      <c r="O89" s="11"/>
      <c r="P89" s="11"/>
      <c r="Q89" s="11"/>
      <c r="R89" s="11"/>
      <c r="S89" s="11"/>
    </row>
    <row r="90">
      <c r="A90" s="11" t="s">
        <v>74</v>
      </c>
      <c r="B90" s="15">
        <f>B49*(1-Assumption!$E61)</f>
        <v>1248000</v>
      </c>
      <c r="C90" s="15">
        <f>C49*(1-Assumption!$E61)</f>
        <v>2583360</v>
      </c>
      <c r="D90" s="15">
        <f>D49*(1-Assumption!$E61)</f>
        <v>4010666.4</v>
      </c>
      <c r="E90" s="15">
        <f>E49*(1-Assumption!$E61)</f>
        <v>5534719.632</v>
      </c>
      <c r="F90" s="15">
        <f>F49*(1-Assumption!$E61)</f>
        <v>7160543.524</v>
      </c>
      <c r="G90" s="15">
        <f>G49*(1-Assumption!$E61)</f>
        <v>8893395.057</v>
      </c>
      <c r="H90" s="15">
        <f>H49*(1-Assumption!$E61)</f>
        <v>10738774.53</v>
      </c>
      <c r="I90" s="15">
        <f>I49*(1-Assumption!$E61)</f>
        <v>12702436.16</v>
      </c>
      <c r="J90" s="15">
        <f>J49*(1-Assumption!$E61)</f>
        <v>14790399.1</v>
      </c>
      <c r="K90" s="15">
        <f>K49*(1-Assumption!$E61)</f>
        <v>17008958.97</v>
      </c>
      <c r="L90" s="15">
        <f>L49*(1-Assumption!$E61)</f>
        <v>19364699.79</v>
      </c>
      <c r="M90" s="15">
        <f>M49*(1-Assumption!$E61)</f>
        <v>21864506.49</v>
      </c>
      <c r="N90" s="11"/>
      <c r="O90" s="11"/>
      <c r="P90" s="11"/>
      <c r="Q90" s="11"/>
      <c r="R90" s="11"/>
      <c r="S90" s="11"/>
    </row>
    <row r="91">
      <c r="A91" s="11" t="s">
        <v>75</v>
      </c>
      <c r="B91" s="15">
        <f>B50*(1-Assumption!$E62)</f>
        <v>2496000</v>
      </c>
      <c r="C91" s="15">
        <f>C50*(1-Assumption!$E62)</f>
        <v>5166720</v>
      </c>
      <c r="D91" s="15">
        <f>D50*(1-Assumption!$E62)</f>
        <v>8021332.8</v>
      </c>
      <c r="E91" s="15">
        <f>E50*(1-Assumption!$E62)</f>
        <v>11069439.26</v>
      </c>
      <c r="F91" s="15">
        <f>F50*(1-Assumption!$E62)</f>
        <v>14321087.05</v>
      </c>
      <c r="G91" s="15">
        <f>G50*(1-Assumption!$E62)</f>
        <v>17786790.11</v>
      </c>
      <c r="H91" s="15">
        <f>H50*(1-Assumption!$E62)</f>
        <v>21477549.06</v>
      </c>
      <c r="I91" s="15">
        <f>I50*(1-Assumption!$E62)</f>
        <v>25404872.32</v>
      </c>
      <c r="J91" s="15">
        <f>J50*(1-Assumption!$E62)</f>
        <v>29580798.21</v>
      </c>
      <c r="K91" s="15">
        <f>K50*(1-Assumption!$E62)</f>
        <v>34017917.94</v>
      </c>
      <c r="L91" s="15">
        <f>L50*(1-Assumption!$E62)</f>
        <v>38729399.57</v>
      </c>
      <c r="M91" s="15">
        <f>M50*(1-Assumption!$E62)</f>
        <v>43729012.97</v>
      </c>
      <c r="N91" s="11"/>
      <c r="O91" s="11"/>
      <c r="P91" s="11"/>
      <c r="Q91" s="11"/>
      <c r="R91" s="11"/>
      <c r="S91" s="11"/>
    </row>
    <row r="92">
      <c r="A92" s="11" t="s">
        <v>76</v>
      </c>
      <c r="B92" s="15">
        <f>B51*(1-Assumption!$E63)</f>
        <v>1232000</v>
      </c>
      <c r="C92" s="15">
        <f>C51*(1-Assumption!$E63)</f>
        <v>2550240</v>
      </c>
      <c r="D92" s="15">
        <f>D51*(1-Assumption!$E63)</f>
        <v>3959247.6</v>
      </c>
      <c r="E92" s="15">
        <f>E51*(1-Assumption!$E63)</f>
        <v>5463761.688</v>
      </c>
      <c r="F92" s="15">
        <f>F51*(1-Assumption!$E63)</f>
        <v>7068741.684</v>
      </c>
      <c r="G92" s="15">
        <f>G51*(1-Assumption!$E63)</f>
        <v>8779377.171</v>
      </c>
      <c r="H92" s="15">
        <f>H51*(1-Assumption!$E63)</f>
        <v>10601097.93</v>
      </c>
      <c r="I92" s="15">
        <f>I51*(1-Assumption!$E63)</f>
        <v>12539584.41</v>
      </c>
      <c r="J92" s="15">
        <f>J51*(1-Assumption!$E63)</f>
        <v>14600778.6</v>
      </c>
      <c r="K92" s="15">
        <f>K51*(1-Assumption!$E63)</f>
        <v>16790895.39</v>
      </c>
      <c r="L92" s="15">
        <f>L51*(1-Assumption!$E63)</f>
        <v>19116434.4</v>
      </c>
      <c r="M92" s="15">
        <f>M51*(1-Assumption!$E63)</f>
        <v>21584192.3</v>
      </c>
      <c r="N92" s="11"/>
      <c r="O92" s="11"/>
      <c r="P92" s="11"/>
      <c r="Q92" s="11"/>
      <c r="R92" s="11"/>
      <c r="S92" s="11"/>
    </row>
    <row r="93">
      <c r="A93" s="9" t="s">
        <v>98</v>
      </c>
      <c r="B93" s="15">
        <f t="shared" ref="B93:M93" si="5">SUM(B87:B92)</f>
        <v>11984000</v>
      </c>
      <c r="C93" s="15">
        <f t="shared" si="5"/>
        <v>24806880</v>
      </c>
      <c r="D93" s="15">
        <f t="shared" si="5"/>
        <v>38512681.2</v>
      </c>
      <c r="E93" s="15">
        <f t="shared" si="5"/>
        <v>53147500.06</v>
      </c>
      <c r="F93" s="15">
        <f t="shared" si="5"/>
        <v>68759578.2</v>
      </c>
      <c r="G93" s="15">
        <f t="shared" si="5"/>
        <v>85399396.12</v>
      </c>
      <c r="H93" s="15">
        <f t="shared" si="5"/>
        <v>103119770.8</v>
      </c>
      <c r="I93" s="15">
        <f t="shared" si="5"/>
        <v>121975957.5</v>
      </c>
      <c r="J93" s="15">
        <f t="shared" si="5"/>
        <v>142025755.5</v>
      </c>
      <c r="K93" s="15">
        <f t="shared" si="5"/>
        <v>163329618.8</v>
      </c>
      <c r="L93" s="15">
        <f t="shared" si="5"/>
        <v>185950771</v>
      </c>
      <c r="M93" s="15">
        <f t="shared" si="5"/>
        <v>209955325.1</v>
      </c>
      <c r="N93" s="11"/>
      <c r="O93" s="11"/>
      <c r="P93" s="11"/>
      <c r="Q93" s="11"/>
      <c r="R93" s="11"/>
      <c r="S93" s="11"/>
    </row>
    <row r="94">
      <c r="A94" s="9" t="s">
        <v>41</v>
      </c>
      <c r="B94" s="15"/>
      <c r="C94" s="15"/>
      <c r="D94" s="15"/>
      <c r="E94" s="15"/>
      <c r="F94" s="15"/>
      <c r="G94" s="15"/>
      <c r="H94" s="15"/>
      <c r="I94" s="15"/>
      <c r="J94" s="15"/>
      <c r="K94" s="15"/>
      <c r="L94" s="15"/>
      <c r="M94" s="15"/>
      <c r="N94" s="11"/>
      <c r="O94" s="11"/>
      <c r="P94" s="11"/>
      <c r="Q94" s="11"/>
      <c r="R94" s="11"/>
      <c r="S94" s="11"/>
    </row>
    <row r="95">
      <c r="A95" s="11" t="s">
        <v>71</v>
      </c>
      <c r="B95" s="15">
        <f>B54*(1-Assumption!$F58)</f>
        <v>5472000</v>
      </c>
      <c r="C95" s="15">
        <f>C54*(1-Assumption!$F58)</f>
        <v>11162880</v>
      </c>
      <c r="D95" s="15">
        <f>D54*(1-Assumption!$F58)</f>
        <v>17079206.4</v>
      </c>
      <c r="E95" s="15">
        <f>E54*(1-Assumption!$F58)</f>
        <v>23227720.7</v>
      </c>
      <c r="F95" s="15">
        <f>F54*(1-Assumption!$F58)</f>
        <v>29615343.9</v>
      </c>
      <c r="G95" s="15">
        <f>G54*(1-Assumption!$F58)</f>
        <v>36249180.93</v>
      </c>
      <c r="H95" s="15">
        <f>H54*(1-Assumption!$F58)</f>
        <v>43136525.31</v>
      </c>
      <c r="I95" s="15">
        <f>I54*(1-Assumption!$F58)</f>
        <v>50284863.79</v>
      </c>
      <c r="J95" s="15">
        <f>J54*(1-Assumption!$F58)</f>
        <v>57701881.2</v>
      </c>
      <c r="K95" s="15">
        <f>K54*(1-Assumption!$F58)</f>
        <v>65395465.36</v>
      </c>
      <c r="L95" s="15">
        <f>L54*(1-Assumption!$F58)</f>
        <v>73373712.13</v>
      </c>
      <c r="M95" s="15">
        <f>M54*(1-Assumption!$F58)</f>
        <v>81644930.59</v>
      </c>
      <c r="N95" s="11"/>
      <c r="O95" s="11"/>
      <c r="P95" s="11"/>
      <c r="Q95" s="11"/>
      <c r="R95" s="11"/>
      <c r="S95" s="11"/>
    </row>
    <row r="96">
      <c r="A96" s="11" t="s">
        <v>72</v>
      </c>
      <c r="B96" s="15">
        <f>B55*(1-Assumption!$F59)</f>
        <v>5616000</v>
      </c>
      <c r="C96" s="15">
        <f>C55*(1-Assumption!$F59)</f>
        <v>11456640</v>
      </c>
      <c r="D96" s="15">
        <f>D55*(1-Assumption!$F59)</f>
        <v>17528659.2</v>
      </c>
      <c r="E96" s="15">
        <f>E55*(1-Assumption!$F59)</f>
        <v>23838976.51</v>
      </c>
      <c r="F96" s="15">
        <f>F55*(1-Assumption!$F59)</f>
        <v>30394695.05</v>
      </c>
      <c r="G96" s="15">
        <f>G55*(1-Assumption!$F59)</f>
        <v>37203106.74</v>
      </c>
      <c r="H96" s="15">
        <f>H55*(1-Assumption!$F59)</f>
        <v>44271697.03</v>
      </c>
      <c r="I96" s="15">
        <f>I55*(1-Assumption!$F59)</f>
        <v>51608149.68</v>
      </c>
      <c r="J96" s="15">
        <f>J55*(1-Assumption!$F59)</f>
        <v>59220351.75</v>
      </c>
      <c r="K96" s="15">
        <f>K55*(1-Assumption!$F59)</f>
        <v>67116398.65</v>
      </c>
      <c r="L96" s="15">
        <f>L55*(1-Assumption!$F59)</f>
        <v>75304599.29</v>
      </c>
      <c r="M96" s="15">
        <f>M55*(1-Assumption!$F59)</f>
        <v>83793481.39</v>
      </c>
      <c r="N96" s="11"/>
      <c r="O96" s="11"/>
      <c r="P96" s="11"/>
      <c r="Q96" s="11"/>
      <c r="R96" s="11"/>
      <c r="S96" s="11"/>
    </row>
    <row r="97">
      <c r="A97" s="11" t="s">
        <v>73</v>
      </c>
      <c r="B97" s="15">
        <f>B56*(1-Assumption!$F60)</f>
        <v>1848000</v>
      </c>
      <c r="C97" s="15">
        <f>C56*(1-Assumption!$F60)</f>
        <v>3769920</v>
      </c>
      <c r="D97" s="15">
        <f>D56*(1-Assumption!$F60)</f>
        <v>5767977.6</v>
      </c>
      <c r="E97" s="15">
        <f>E56*(1-Assumption!$F60)</f>
        <v>7844449.536</v>
      </c>
      <c r="F97" s="15">
        <f>F56*(1-Assumption!$F60)</f>
        <v>10001673.16</v>
      </c>
      <c r="G97" s="15">
        <f>G56*(1-Assumption!$F60)</f>
        <v>12242047.95</v>
      </c>
      <c r="H97" s="15">
        <f>H56*(1-Assumption!$F60)</f>
        <v>14568037.06</v>
      </c>
      <c r="I97" s="15">
        <f>I56*(1-Assumption!$F60)</f>
        <v>16982168.91</v>
      </c>
      <c r="J97" s="15">
        <f>J56*(1-Assumption!$F60)</f>
        <v>19487038.82</v>
      </c>
      <c r="K97" s="15">
        <f>K56*(1-Assumption!$F60)</f>
        <v>22085310.67</v>
      </c>
      <c r="L97" s="15">
        <f>L56*(1-Assumption!$F60)</f>
        <v>24779718.57</v>
      </c>
      <c r="M97" s="15">
        <f>M56*(1-Assumption!$F60)</f>
        <v>27573068.66</v>
      </c>
      <c r="N97" s="11"/>
      <c r="O97" s="11"/>
      <c r="P97" s="11"/>
      <c r="Q97" s="11"/>
      <c r="R97" s="11"/>
      <c r="S97" s="11"/>
    </row>
    <row r="98">
      <c r="A98" s="11" t="s">
        <v>74</v>
      </c>
      <c r="B98" s="15">
        <f>B57*(1-Assumption!$F61)</f>
        <v>1800000</v>
      </c>
      <c r="C98" s="15">
        <f>C57*(1-Assumption!$F61)</f>
        <v>3672000</v>
      </c>
      <c r="D98" s="15">
        <f>D57*(1-Assumption!$F61)</f>
        <v>5618160</v>
      </c>
      <c r="E98" s="15">
        <f>E57*(1-Assumption!$F61)</f>
        <v>7640697.6</v>
      </c>
      <c r="F98" s="15">
        <f>F57*(1-Assumption!$F61)</f>
        <v>9741889.44</v>
      </c>
      <c r="G98" s="15">
        <f>G57*(1-Assumption!$F61)</f>
        <v>11924072.67</v>
      </c>
      <c r="H98" s="15">
        <f>H57*(1-Assumption!$F61)</f>
        <v>14189646.48</v>
      </c>
      <c r="I98" s="15">
        <f>I57*(1-Assumption!$F61)</f>
        <v>16541073.61</v>
      </c>
      <c r="J98" s="15">
        <f>J57*(1-Assumption!$F61)</f>
        <v>18980881.97</v>
      </c>
      <c r="K98" s="15">
        <f>K57*(1-Assumption!$F61)</f>
        <v>21511666.24</v>
      </c>
      <c r="L98" s="15">
        <f>L57*(1-Assumption!$F61)</f>
        <v>24136089.52</v>
      </c>
      <c r="M98" s="15">
        <f>M57*(1-Assumption!$F61)</f>
        <v>26856885.06</v>
      </c>
      <c r="N98" s="11"/>
      <c r="O98" s="11"/>
      <c r="P98" s="11"/>
      <c r="Q98" s="11"/>
      <c r="R98" s="11"/>
      <c r="S98" s="11"/>
    </row>
    <row r="99">
      <c r="A99" s="11" t="s">
        <v>75</v>
      </c>
      <c r="B99" s="15">
        <f>B58*(1-Assumption!$F62)</f>
        <v>1896000</v>
      </c>
      <c r="C99" s="15">
        <f>C58*(1-Assumption!$F62)</f>
        <v>3867840</v>
      </c>
      <c r="D99" s="15">
        <f>D58*(1-Assumption!$F62)</f>
        <v>5917795.2</v>
      </c>
      <c r="E99" s="15">
        <f>E58*(1-Assumption!$F62)</f>
        <v>8048201.472</v>
      </c>
      <c r="F99" s="15">
        <f>F58*(1-Assumption!$F62)</f>
        <v>10261456.88</v>
      </c>
      <c r="G99" s="15">
        <f>G58*(1-Assumption!$F62)</f>
        <v>12560023.22</v>
      </c>
      <c r="H99" s="15">
        <f>H58*(1-Assumption!$F62)</f>
        <v>14946427.63</v>
      </c>
      <c r="I99" s="15">
        <f>I58*(1-Assumption!$F62)</f>
        <v>17423264.21</v>
      </c>
      <c r="J99" s="15">
        <f>J58*(1-Assumption!$F62)</f>
        <v>19993195.68</v>
      </c>
      <c r="K99" s="15">
        <f>K58*(1-Assumption!$F62)</f>
        <v>22658955.1</v>
      </c>
      <c r="L99" s="15">
        <f>L58*(1-Assumption!$F62)</f>
        <v>25423347.62</v>
      </c>
      <c r="M99" s="15">
        <f>M58*(1-Assumption!$F62)</f>
        <v>28289252.26</v>
      </c>
      <c r="N99" s="11"/>
      <c r="O99" s="11"/>
      <c r="P99" s="11"/>
      <c r="Q99" s="11"/>
      <c r="R99" s="11"/>
      <c r="S99" s="11"/>
    </row>
    <row r="100">
      <c r="A100" s="11" t="s">
        <v>76</v>
      </c>
      <c r="B100" s="15">
        <f>B59*(1-Assumption!$F63)</f>
        <v>1848000</v>
      </c>
      <c r="C100" s="15">
        <f>C59*(1-Assumption!$F63)</f>
        <v>3769920</v>
      </c>
      <c r="D100" s="15">
        <f>D59*(1-Assumption!$F63)</f>
        <v>5767977.6</v>
      </c>
      <c r="E100" s="15">
        <f>E59*(1-Assumption!$F63)</f>
        <v>7844449.536</v>
      </c>
      <c r="F100" s="15">
        <f>F59*(1-Assumption!$F63)</f>
        <v>10001673.16</v>
      </c>
      <c r="G100" s="15">
        <f>G59*(1-Assumption!$F63)</f>
        <v>12242047.95</v>
      </c>
      <c r="H100" s="15">
        <f>H59*(1-Assumption!$F63)</f>
        <v>14568037.06</v>
      </c>
      <c r="I100" s="15">
        <f>I59*(1-Assumption!$F63)</f>
        <v>16982168.91</v>
      </c>
      <c r="J100" s="15">
        <f>J59*(1-Assumption!$F63)</f>
        <v>19487038.82</v>
      </c>
      <c r="K100" s="15">
        <f>K59*(1-Assumption!$F63)</f>
        <v>22085310.67</v>
      </c>
      <c r="L100" s="15">
        <f>L59*(1-Assumption!$F63)</f>
        <v>24779718.57</v>
      </c>
      <c r="M100" s="15">
        <f>M59*(1-Assumption!$F63)</f>
        <v>27573068.66</v>
      </c>
      <c r="N100" s="11"/>
      <c r="O100" s="11"/>
      <c r="P100" s="11"/>
      <c r="Q100" s="11"/>
      <c r="R100" s="11"/>
      <c r="S100" s="11"/>
    </row>
    <row r="101">
      <c r="A101" s="9" t="s">
        <v>98</v>
      </c>
      <c r="B101" s="15">
        <f t="shared" ref="B101:M101" si="6">SUM(B95:B100)</f>
        <v>18480000</v>
      </c>
      <c r="C101" s="15">
        <f t="shared" si="6"/>
        <v>37699200</v>
      </c>
      <c r="D101" s="15">
        <f t="shared" si="6"/>
        <v>57679776</v>
      </c>
      <c r="E101" s="15">
        <f t="shared" si="6"/>
        <v>78444495.36</v>
      </c>
      <c r="F101" s="15">
        <f t="shared" si="6"/>
        <v>100016731.6</v>
      </c>
      <c r="G101" s="15">
        <f t="shared" si="6"/>
        <v>122420479.5</v>
      </c>
      <c r="H101" s="15">
        <f t="shared" si="6"/>
        <v>145680370.6</v>
      </c>
      <c r="I101" s="15">
        <f t="shared" si="6"/>
        <v>169821689.1</v>
      </c>
      <c r="J101" s="15">
        <f t="shared" si="6"/>
        <v>194870388.2</v>
      </c>
      <c r="K101" s="15">
        <f t="shared" si="6"/>
        <v>220853106.7</v>
      </c>
      <c r="L101" s="15">
        <f t="shared" si="6"/>
        <v>247797185.7</v>
      </c>
      <c r="M101" s="15">
        <f t="shared" si="6"/>
        <v>275730686.6</v>
      </c>
      <c r="N101" s="11"/>
      <c r="O101" s="11"/>
      <c r="P101" s="11"/>
      <c r="Q101" s="11"/>
      <c r="R101" s="11"/>
      <c r="S101" s="11"/>
    </row>
    <row r="102">
      <c r="A102" s="11"/>
      <c r="B102" s="15"/>
      <c r="C102" s="15"/>
      <c r="D102" s="15"/>
      <c r="E102" s="15"/>
      <c r="F102" s="15"/>
      <c r="G102" s="15"/>
      <c r="H102" s="15"/>
      <c r="I102" s="15"/>
      <c r="J102" s="15"/>
      <c r="K102" s="15"/>
      <c r="L102" s="15"/>
      <c r="M102" s="15"/>
      <c r="N102" s="11"/>
      <c r="O102" s="11"/>
      <c r="P102" s="11"/>
      <c r="Q102" s="11"/>
      <c r="R102" s="11"/>
      <c r="S102" s="11"/>
    </row>
    <row r="103">
      <c r="A103" s="9" t="s">
        <v>99</v>
      </c>
      <c r="B103" s="15"/>
      <c r="C103" s="15"/>
      <c r="D103" s="15"/>
      <c r="E103" s="15"/>
      <c r="F103" s="15"/>
      <c r="G103" s="15"/>
      <c r="H103" s="15"/>
      <c r="I103" s="15"/>
      <c r="J103" s="15"/>
      <c r="K103" s="15"/>
      <c r="L103" s="15"/>
      <c r="M103" s="15"/>
      <c r="N103" s="11"/>
      <c r="O103" s="11"/>
      <c r="P103" s="11"/>
      <c r="Q103" s="11"/>
      <c r="R103" s="11"/>
      <c r="S103" s="11"/>
    </row>
    <row r="104">
      <c r="A104" s="11" t="s">
        <v>54</v>
      </c>
      <c r="B104" s="15">
        <f>B$2*Assumption!$C29*Assumption!$B35</f>
        <v>50000</v>
      </c>
      <c r="C104" s="15">
        <f>C$2*Assumption!$C29*Assumption!$B35</f>
        <v>100000</v>
      </c>
      <c r="D104" s="15">
        <f>D$2*Assumption!$C29*Assumption!$B35</f>
        <v>150000</v>
      </c>
      <c r="E104" s="15">
        <f>E$2*Assumption!$C29*Assumption!$B35</f>
        <v>200000</v>
      </c>
      <c r="F104" s="15">
        <f>F$2*Assumption!$C29*Assumption!$B35</f>
        <v>250000</v>
      </c>
      <c r="G104" s="15">
        <f>G$2*Assumption!$C29*Assumption!$B35</f>
        <v>300000</v>
      </c>
      <c r="H104" s="15">
        <f>H$2*Assumption!$C29*Assumption!$B35</f>
        <v>350000</v>
      </c>
      <c r="I104" s="15">
        <f>I$2*Assumption!$C29*Assumption!$B35</f>
        <v>400000</v>
      </c>
      <c r="J104" s="15">
        <f>J$2*Assumption!$C29*Assumption!$B35</f>
        <v>450000</v>
      </c>
      <c r="K104" s="15">
        <f>K$2*Assumption!$C29*Assumption!$B35</f>
        <v>500000</v>
      </c>
      <c r="L104" s="15">
        <f>L$2*Assumption!$C29*Assumption!$B35</f>
        <v>550000</v>
      </c>
      <c r="M104" s="15">
        <f>M$2*Assumption!$C29*Assumption!$B35</f>
        <v>600000</v>
      </c>
      <c r="N104" s="11"/>
      <c r="O104" s="11"/>
      <c r="P104" s="11"/>
      <c r="Q104" s="11"/>
      <c r="R104" s="11"/>
      <c r="S104" s="11"/>
    </row>
    <row r="105">
      <c r="A105" s="11" t="s">
        <v>55</v>
      </c>
      <c r="B105" s="15">
        <f>B$2*Assumption!$C30*Assumption!$B36</f>
        <v>70000</v>
      </c>
      <c r="C105" s="15">
        <f>C$2*Assumption!$C30*Assumption!$B36</f>
        <v>140000</v>
      </c>
      <c r="D105" s="15">
        <f>D$2*Assumption!$C30*Assumption!$B36</f>
        <v>210000</v>
      </c>
      <c r="E105" s="15">
        <f>E$2*Assumption!$C30*Assumption!$B36</f>
        <v>280000</v>
      </c>
      <c r="F105" s="15">
        <f>F$2*Assumption!$C30*Assumption!$B36</f>
        <v>350000</v>
      </c>
      <c r="G105" s="15">
        <f>G$2*Assumption!$C30*Assumption!$B36</f>
        <v>420000</v>
      </c>
      <c r="H105" s="15">
        <f>H$2*Assumption!$C30*Assumption!$B36</f>
        <v>490000</v>
      </c>
      <c r="I105" s="15">
        <f>I$2*Assumption!$C30*Assumption!$B36</f>
        <v>560000</v>
      </c>
      <c r="J105" s="15">
        <f>J$2*Assumption!$C30*Assumption!$B36</f>
        <v>630000</v>
      </c>
      <c r="K105" s="15">
        <f>K$2*Assumption!$C30*Assumption!$B36</f>
        <v>700000</v>
      </c>
      <c r="L105" s="15">
        <f>L$2*Assumption!$C30*Assumption!$B36</f>
        <v>770000</v>
      </c>
      <c r="M105" s="15">
        <f>M$2*Assumption!$C30*Assumption!$B36</f>
        <v>840000</v>
      </c>
      <c r="N105" s="11"/>
      <c r="O105" s="11"/>
      <c r="P105" s="11"/>
      <c r="Q105" s="11"/>
      <c r="R105" s="11"/>
      <c r="S105" s="11"/>
    </row>
    <row r="106">
      <c r="A106" s="11" t="s">
        <v>56</v>
      </c>
      <c r="B106" s="15">
        <f>B$2*Assumption!$C31*Assumption!$B37</f>
        <v>40000</v>
      </c>
      <c r="C106" s="15">
        <f>C$2*Assumption!$C31*Assumption!$B37</f>
        <v>80000</v>
      </c>
      <c r="D106" s="15">
        <f>D$2*Assumption!$C31*Assumption!$B37</f>
        <v>120000</v>
      </c>
      <c r="E106" s="15">
        <f>E$2*Assumption!$C31*Assumption!$B37</f>
        <v>160000</v>
      </c>
      <c r="F106" s="15">
        <f>F$2*Assumption!$C31*Assumption!$B37</f>
        <v>200000</v>
      </c>
      <c r="G106" s="15">
        <f>G$2*Assumption!$C31*Assumption!$B37</f>
        <v>240000</v>
      </c>
      <c r="H106" s="15">
        <f>H$2*Assumption!$C31*Assumption!$B37</f>
        <v>280000</v>
      </c>
      <c r="I106" s="15">
        <f>I$2*Assumption!$C31*Assumption!$B37</f>
        <v>320000</v>
      </c>
      <c r="J106" s="15">
        <f>J$2*Assumption!$C31*Assumption!$B37</f>
        <v>360000</v>
      </c>
      <c r="K106" s="15">
        <f>K$2*Assumption!$C31*Assumption!$B37</f>
        <v>400000</v>
      </c>
      <c r="L106" s="15">
        <f>L$2*Assumption!$C31*Assumption!$B37</f>
        <v>440000</v>
      </c>
      <c r="M106" s="15">
        <f>M$2*Assumption!$C31*Assumption!$B37</f>
        <v>480000</v>
      </c>
      <c r="N106" s="11"/>
      <c r="O106" s="11"/>
      <c r="P106" s="11"/>
      <c r="Q106" s="11"/>
      <c r="R106" s="11"/>
      <c r="S106" s="11"/>
    </row>
    <row r="107">
      <c r="A107" s="11" t="s">
        <v>57</v>
      </c>
      <c r="B107" s="15">
        <f>B$2*Assumption!$C32*Assumption!$B38</f>
        <v>60000</v>
      </c>
      <c r="C107" s="15">
        <f>C$2*Assumption!$C32*Assumption!$B38</f>
        <v>120000</v>
      </c>
      <c r="D107" s="15">
        <f>D$2*Assumption!$C32*Assumption!$B38</f>
        <v>180000</v>
      </c>
      <c r="E107" s="15">
        <f>E$2*Assumption!$C32*Assumption!$B38</f>
        <v>240000</v>
      </c>
      <c r="F107" s="15">
        <f>F$2*Assumption!$C32*Assumption!$B38</f>
        <v>300000</v>
      </c>
      <c r="G107" s="15">
        <f>G$2*Assumption!$C32*Assumption!$B38</f>
        <v>360000</v>
      </c>
      <c r="H107" s="15">
        <f>H$2*Assumption!$C32*Assumption!$B38</f>
        <v>420000</v>
      </c>
      <c r="I107" s="15">
        <f>I$2*Assumption!$C32*Assumption!$B38</f>
        <v>480000</v>
      </c>
      <c r="J107" s="15">
        <f>J$2*Assumption!$C32*Assumption!$B38</f>
        <v>540000</v>
      </c>
      <c r="K107" s="15">
        <f>K$2*Assumption!$C32*Assumption!$B38</f>
        <v>600000</v>
      </c>
      <c r="L107" s="15">
        <f>L$2*Assumption!$C32*Assumption!$B38</f>
        <v>660000</v>
      </c>
      <c r="M107" s="15">
        <f>M$2*Assumption!$C32*Assumption!$B38</f>
        <v>720000</v>
      </c>
      <c r="N107" s="11"/>
      <c r="O107" s="11"/>
      <c r="P107" s="11"/>
      <c r="Q107" s="11"/>
      <c r="R107" s="11"/>
      <c r="S107" s="11"/>
    </row>
    <row r="108">
      <c r="A108" s="9" t="s">
        <v>100</v>
      </c>
      <c r="B108" s="15">
        <f t="shared" ref="B108:M108" si="7">SUM(B104:B107)</f>
        <v>220000</v>
      </c>
      <c r="C108" s="15">
        <f t="shared" si="7"/>
        <v>440000</v>
      </c>
      <c r="D108" s="15">
        <f t="shared" si="7"/>
        <v>660000</v>
      </c>
      <c r="E108" s="15">
        <f t="shared" si="7"/>
        <v>880000</v>
      </c>
      <c r="F108" s="15">
        <f t="shared" si="7"/>
        <v>1100000</v>
      </c>
      <c r="G108" s="15">
        <f t="shared" si="7"/>
        <v>1320000</v>
      </c>
      <c r="H108" s="15">
        <f t="shared" si="7"/>
        <v>1540000</v>
      </c>
      <c r="I108" s="15">
        <f t="shared" si="7"/>
        <v>1760000</v>
      </c>
      <c r="J108" s="15">
        <f t="shared" si="7"/>
        <v>1980000</v>
      </c>
      <c r="K108" s="15">
        <f t="shared" si="7"/>
        <v>2200000</v>
      </c>
      <c r="L108" s="15">
        <f t="shared" si="7"/>
        <v>2420000</v>
      </c>
      <c r="M108" s="15">
        <f t="shared" si="7"/>
        <v>2640000</v>
      </c>
      <c r="N108" s="11"/>
      <c r="O108" s="11"/>
      <c r="P108" s="11"/>
      <c r="Q108" s="11"/>
      <c r="R108" s="11"/>
      <c r="S108" s="11"/>
    </row>
    <row r="109">
      <c r="A109" s="11"/>
      <c r="B109" s="15"/>
      <c r="C109" s="15"/>
      <c r="D109" s="15"/>
      <c r="E109" s="15"/>
      <c r="F109" s="15"/>
      <c r="G109" s="15"/>
      <c r="H109" s="15"/>
      <c r="I109" s="15"/>
      <c r="J109" s="15"/>
      <c r="K109" s="15"/>
      <c r="L109" s="15"/>
      <c r="M109" s="15"/>
      <c r="N109" s="11"/>
      <c r="O109" s="11"/>
      <c r="P109" s="11"/>
      <c r="Q109" s="11"/>
      <c r="R109" s="11"/>
      <c r="S109" s="11"/>
    </row>
    <row r="110">
      <c r="A110" s="9" t="s">
        <v>101</v>
      </c>
      <c r="B110" s="15"/>
      <c r="C110" s="15"/>
      <c r="D110" s="15"/>
      <c r="E110" s="15"/>
      <c r="F110" s="15"/>
      <c r="G110" s="15"/>
      <c r="H110" s="15"/>
      <c r="I110" s="15"/>
      <c r="J110" s="15"/>
      <c r="K110" s="15"/>
      <c r="L110" s="15"/>
      <c r="M110" s="15"/>
      <c r="N110" s="11"/>
      <c r="O110" s="11"/>
      <c r="P110" s="11"/>
      <c r="Q110" s="11"/>
      <c r="R110" s="11"/>
      <c r="S110" s="11"/>
    </row>
    <row r="111">
      <c r="A111" s="11" t="s">
        <v>68</v>
      </c>
      <c r="B111" s="15">
        <f>B$2*Assumption!$C46</f>
        <v>125000</v>
      </c>
      <c r="C111" s="15">
        <f>C$2*Assumption!$C46</f>
        <v>250000</v>
      </c>
      <c r="D111" s="15">
        <f>D$2*Assumption!$C46</f>
        <v>375000</v>
      </c>
      <c r="E111" s="15">
        <f>E$2*Assumption!$C46</f>
        <v>500000</v>
      </c>
      <c r="F111" s="15">
        <f>F$2*Assumption!$C46</f>
        <v>625000</v>
      </c>
      <c r="G111" s="15">
        <f>G$2*Assumption!$C46</f>
        <v>750000</v>
      </c>
      <c r="H111" s="15">
        <f>H$2*Assumption!$C46</f>
        <v>875000</v>
      </c>
      <c r="I111" s="15">
        <f>I$2*Assumption!$C46</f>
        <v>1000000</v>
      </c>
      <c r="J111" s="15">
        <f>J$2*Assumption!$C46</f>
        <v>1125000</v>
      </c>
      <c r="K111" s="15">
        <f>K$2*Assumption!$C46</f>
        <v>1250000</v>
      </c>
      <c r="L111" s="15">
        <f>L$2*Assumption!$C46</f>
        <v>1375000</v>
      </c>
      <c r="M111" s="15">
        <f>M$2*Assumption!$C46</f>
        <v>1500000</v>
      </c>
      <c r="N111" s="11"/>
      <c r="O111" s="11"/>
      <c r="P111" s="11"/>
      <c r="Q111" s="11"/>
      <c r="R111" s="11"/>
      <c r="S111" s="11"/>
    </row>
    <row r="112">
      <c r="A112" s="11" t="s">
        <v>69</v>
      </c>
      <c r="B112" s="15">
        <f>B$2*Assumption!$C47</f>
        <v>20000</v>
      </c>
      <c r="C112" s="15">
        <f>C$2*Assumption!$C47</f>
        <v>40000</v>
      </c>
      <c r="D112" s="15">
        <f>D$2*Assumption!$C47</f>
        <v>60000</v>
      </c>
      <c r="E112" s="15">
        <f>E$2*Assumption!$C47</f>
        <v>80000</v>
      </c>
      <c r="F112" s="15">
        <f>F$2*Assumption!$C47</f>
        <v>100000</v>
      </c>
      <c r="G112" s="15">
        <f>G$2*Assumption!$C47</f>
        <v>120000</v>
      </c>
      <c r="H112" s="15">
        <f>H$2*Assumption!$C47</f>
        <v>140000</v>
      </c>
      <c r="I112" s="15">
        <f>I$2*Assumption!$C47</f>
        <v>160000</v>
      </c>
      <c r="J112" s="15">
        <f>J$2*Assumption!$C47</f>
        <v>180000</v>
      </c>
      <c r="K112" s="15">
        <f>K$2*Assumption!$C47</f>
        <v>200000</v>
      </c>
      <c r="L112" s="15">
        <f>L$2*Assumption!$C47</f>
        <v>220000</v>
      </c>
      <c r="M112" s="15">
        <f>M$2*Assumption!$C47</f>
        <v>240000</v>
      </c>
      <c r="N112" s="11"/>
      <c r="O112" s="11"/>
      <c r="P112" s="11"/>
      <c r="Q112" s="11"/>
      <c r="R112" s="11"/>
      <c r="S112" s="11"/>
    </row>
    <row r="113">
      <c r="A113" s="11"/>
      <c r="B113" s="15"/>
      <c r="C113" s="15"/>
      <c r="D113" s="15"/>
      <c r="E113" s="15"/>
      <c r="F113" s="15"/>
      <c r="G113" s="15"/>
      <c r="H113" s="15"/>
      <c r="I113" s="15"/>
      <c r="J113" s="15"/>
      <c r="K113" s="15"/>
      <c r="L113" s="15"/>
      <c r="M113" s="15"/>
      <c r="N113" s="11"/>
      <c r="O113" s="11"/>
      <c r="P113" s="11"/>
      <c r="Q113" s="11"/>
      <c r="R113" s="11"/>
      <c r="S113" s="11"/>
    </row>
    <row r="114">
      <c r="A114" s="9" t="s">
        <v>102</v>
      </c>
      <c r="B114" s="15">
        <f t="shared" ref="B114:M114" si="8">B69+B77+B85+B93+B101+B108+B111+B112</f>
        <v>44686400</v>
      </c>
      <c r="C114" s="15">
        <f t="shared" si="8"/>
        <v>91578365</v>
      </c>
      <c r="D114" s="15">
        <f t="shared" si="8"/>
        <v>140765434.8</v>
      </c>
      <c r="E114" s="15">
        <f t="shared" si="8"/>
        <v>192340607.2</v>
      </c>
      <c r="F114" s="15">
        <f t="shared" si="8"/>
        <v>246400469.5</v>
      </c>
      <c r="G114" s="15">
        <f t="shared" si="8"/>
        <v>303045336</v>
      </c>
      <c r="H114" s="15">
        <f t="shared" si="8"/>
        <v>362379389.4</v>
      </c>
      <c r="I114" s="15">
        <f t="shared" si="8"/>
        <v>424510828.7</v>
      </c>
      <c r="J114" s="15">
        <f t="shared" si="8"/>
        <v>489552022.5</v>
      </c>
      <c r="K114" s="15">
        <f t="shared" si="8"/>
        <v>557619667.2</v>
      </c>
      <c r="L114" s="15">
        <f t="shared" si="8"/>
        <v>628834952.8</v>
      </c>
      <c r="M114" s="15">
        <f t="shared" si="8"/>
        <v>703323733.5</v>
      </c>
      <c r="N114" s="11"/>
      <c r="O114" s="11"/>
      <c r="P114" s="11"/>
      <c r="Q114" s="11"/>
      <c r="R114" s="11"/>
      <c r="S114" s="11"/>
    </row>
    <row r="115">
      <c r="A115" s="11"/>
      <c r="B115" s="15"/>
      <c r="C115" s="15"/>
      <c r="D115" s="15"/>
      <c r="E115" s="15"/>
      <c r="F115" s="15"/>
      <c r="G115" s="15"/>
      <c r="H115" s="15"/>
      <c r="I115" s="15"/>
      <c r="J115" s="15"/>
      <c r="K115" s="15"/>
      <c r="L115" s="15"/>
      <c r="M115" s="15"/>
      <c r="N115" s="11"/>
      <c r="O115" s="11"/>
      <c r="P115" s="11"/>
      <c r="Q115" s="11"/>
      <c r="R115" s="11"/>
      <c r="S115" s="11"/>
    </row>
    <row r="116">
      <c r="A116" s="9" t="s">
        <v>103</v>
      </c>
      <c r="B116" s="15">
        <f t="shared" ref="B116:M116" si="9">B19-B114</f>
        <v>13813600</v>
      </c>
      <c r="C116" s="15">
        <f t="shared" si="9"/>
        <v>28336635</v>
      </c>
      <c r="D116" s="15">
        <f t="shared" si="9"/>
        <v>43598140.18</v>
      </c>
      <c r="E116" s="15">
        <f t="shared" si="9"/>
        <v>59628281.21</v>
      </c>
      <c r="F116" s="15">
        <f t="shared" si="9"/>
        <v>76458397.64</v>
      </c>
      <c r="G116" s="15">
        <f t="shared" si="9"/>
        <v>94121047.98</v>
      </c>
      <c r="H116" s="15">
        <f t="shared" si="9"/>
        <v>112650056.5</v>
      </c>
      <c r="I116" s="15">
        <f t="shared" si="9"/>
        <v>132080561.8</v>
      </c>
      <c r="J116" s="15">
        <f t="shared" si="9"/>
        <v>152449067.2</v>
      </c>
      <c r="K116" s="15">
        <f t="shared" si="9"/>
        <v>173793493.3</v>
      </c>
      <c r="L116" s="15">
        <f t="shared" si="9"/>
        <v>196153232</v>
      </c>
      <c r="M116" s="15">
        <f t="shared" si="9"/>
        <v>219569203.2</v>
      </c>
      <c r="N116" s="11"/>
      <c r="O116" s="11"/>
      <c r="P116" s="11"/>
      <c r="Q116" s="11"/>
      <c r="R116" s="11"/>
      <c r="S116" s="11"/>
    </row>
    <row r="117">
      <c r="A117" s="11"/>
      <c r="B117" s="15"/>
      <c r="C117" s="11"/>
      <c r="D117" s="11"/>
      <c r="E117" s="11"/>
      <c r="F117" s="11"/>
      <c r="G117" s="11"/>
      <c r="H117" s="11"/>
      <c r="I117" s="11"/>
      <c r="J117" s="11"/>
      <c r="K117" s="11"/>
      <c r="L117" s="11"/>
      <c r="M117" s="11"/>
      <c r="N117" s="11"/>
      <c r="O117" s="11"/>
      <c r="P117" s="11"/>
      <c r="Q117" s="11"/>
      <c r="R117" s="11"/>
      <c r="S117" s="11"/>
    </row>
    <row r="118">
      <c r="A118" s="11"/>
      <c r="B118" s="15"/>
      <c r="C118" s="11"/>
      <c r="D118" s="11"/>
      <c r="E118" s="11"/>
      <c r="F118" s="11"/>
      <c r="G118" s="11"/>
      <c r="H118" s="11"/>
      <c r="I118" s="11"/>
      <c r="J118" s="11"/>
      <c r="K118" s="11"/>
      <c r="L118" s="11"/>
      <c r="M118" s="11"/>
      <c r="N118" s="11"/>
      <c r="O118" s="11"/>
      <c r="P118" s="11"/>
      <c r="Q118" s="11"/>
      <c r="R118" s="11"/>
      <c r="S118" s="11"/>
    </row>
    <row r="119">
      <c r="A119" s="11"/>
      <c r="B119" s="15"/>
      <c r="C119" s="11"/>
      <c r="D119" s="11"/>
      <c r="E119" s="11"/>
      <c r="F119" s="11"/>
      <c r="G119" s="11"/>
      <c r="H119" s="11"/>
      <c r="I119" s="11"/>
      <c r="J119" s="11"/>
      <c r="K119" s="11"/>
      <c r="L119" s="11"/>
      <c r="M119" s="11"/>
      <c r="N119" s="11"/>
      <c r="O119" s="11"/>
      <c r="P119" s="11"/>
      <c r="Q119" s="11"/>
      <c r="R119" s="11"/>
      <c r="S119" s="11"/>
    </row>
    <row r="120">
      <c r="A120" s="11"/>
      <c r="B120" s="15"/>
      <c r="C120" s="11"/>
      <c r="D120" s="11"/>
      <c r="E120" s="11"/>
      <c r="F120" s="11"/>
      <c r="G120" s="11"/>
      <c r="H120" s="11"/>
      <c r="I120" s="11"/>
      <c r="J120" s="11"/>
      <c r="K120" s="11"/>
      <c r="L120" s="11"/>
      <c r="M120" s="11"/>
      <c r="N120" s="11"/>
      <c r="O120" s="11"/>
      <c r="P120" s="11"/>
      <c r="Q120" s="11"/>
      <c r="R120" s="11"/>
      <c r="S120" s="11"/>
    </row>
    <row r="121">
      <c r="A121" s="11"/>
      <c r="B121" s="15"/>
      <c r="C121" s="11"/>
      <c r="D121" s="11"/>
      <c r="E121" s="11"/>
      <c r="F121" s="11"/>
      <c r="G121" s="11"/>
      <c r="H121" s="11"/>
      <c r="I121" s="11"/>
      <c r="J121" s="11"/>
      <c r="K121" s="11"/>
      <c r="L121" s="11"/>
      <c r="M121" s="11"/>
      <c r="N121" s="11"/>
      <c r="O121" s="11"/>
      <c r="P121" s="11"/>
      <c r="Q121" s="11"/>
      <c r="R121" s="11"/>
      <c r="S121" s="11"/>
    </row>
    <row r="122">
      <c r="A122" s="11"/>
      <c r="B122" s="15"/>
      <c r="C122" s="11"/>
      <c r="D122" s="11"/>
      <c r="E122" s="11"/>
      <c r="F122" s="11"/>
      <c r="G122" s="11"/>
      <c r="H122" s="11"/>
      <c r="I122" s="11"/>
      <c r="J122" s="11"/>
      <c r="K122" s="11"/>
      <c r="L122" s="11"/>
      <c r="M122" s="11"/>
      <c r="N122" s="11"/>
      <c r="O122" s="11"/>
      <c r="P122" s="11"/>
      <c r="Q122" s="11"/>
      <c r="R122" s="11"/>
      <c r="S122" s="11"/>
    </row>
    <row r="123">
      <c r="A123" s="11"/>
      <c r="B123" s="15"/>
      <c r="C123" s="11"/>
      <c r="D123" s="11"/>
      <c r="E123" s="11"/>
      <c r="F123" s="11"/>
      <c r="G123" s="11"/>
      <c r="H123" s="11"/>
      <c r="I123" s="11"/>
      <c r="J123" s="11"/>
      <c r="K123" s="11"/>
      <c r="L123" s="11"/>
      <c r="M123" s="11"/>
      <c r="N123" s="11"/>
      <c r="O123" s="11"/>
      <c r="P123" s="11"/>
      <c r="Q123" s="11"/>
      <c r="R123" s="11"/>
      <c r="S123" s="11"/>
    </row>
    <row r="124">
      <c r="A124" s="11"/>
      <c r="B124" s="15"/>
      <c r="C124" s="11"/>
      <c r="D124" s="11"/>
      <c r="E124" s="11"/>
      <c r="F124" s="11"/>
      <c r="G124" s="11"/>
      <c r="H124" s="11"/>
      <c r="I124" s="11"/>
      <c r="J124" s="11"/>
      <c r="K124" s="11"/>
      <c r="L124" s="11"/>
      <c r="M124" s="11"/>
      <c r="N124" s="11"/>
      <c r="O124" s="11"/>
      <c r="P124" s="11"/>
      <c r="Q124" s="11"/>
      <c r="R124" s="11"/>
      <c r="S124" s="11"/>
    </row>
    <row r="125">
      <c r="A125" s="11"/>
      <c r="B125" s="15"/>
      <c r="C125" s="11"/>
      <c r="D125" s="11"/>
      <c r="E125" s="11"/>
      <c r="F125" s="11"/>
      <c r="G125" s="11"/>
      <c r="H125" s="11"/>
      <c r="I125" s="11"/>
      <c r="J125" s="11"/>
      <c r="K125" s="11"/>
      <c r="L125" s="11"/>
      <c r="M125" s="11"/>
      <c r="N125" s="11"/>
      <c r="O125" s="11"/>
      <c r="P125" s="11"/>
      <c r="Q125" s="11"/>
      <c r="R125" s="11"/>
      <c r="S125" s="11"/>
    </row>
    <row r="126">
      <c r="A126" s="11"/>
      <c r="B126" s="15"/>
      <c r="C126" s="11"/>
      <c r="D126" s="11"/>
      <c r="E126" s="11"/>
      <c r="F126" s="11"/>
      <c r="G126" s="11"/>
      <c r="H126" s="11"/>
      <c r="I126" s="11"/>
      <c r="J126" s="11"/>
      <c r="K126" s="11"/>
      <c r="L126" s="11"/>
      <c r="M126" s="11"/>
      <c r="N126" s="11"/>
      <c r="O126" s="11"/>
      <c r="P126" s="11"/>
      <c r="Q126" s="11"/>
      <c r="R126" s="11"/>
      <c r="S126" s="11"/>
    </row>
    <row r="127">
      <c r="A127" s="11"/>
      <c r="B127" s="15"/>
      <c r="C127" s="11"/>
      <c r="D127" s="11"/>
      <c r="E127" s="11"/>
      <c r="F127" s="11"/>
      <c r="G127" s="11"/>
      <c r="H127" s="11"/>
      <c r="I127" s="11"/>
      <c r="J127" s="11"/>
      <c r="K127" s="11"/>
      <c r="L127" s="11"/>
      <c r="M127" s="11"/>
      <c r="N127" s="11"/>
      <c r="O127" s="11"/>
      <c r="P127" s="11"/>
      <c r="Q127" s="11"/>
      <c r="R127" s="11"/>
      <c r="S127" s="11"/>
    </row>
    <row r="128">
      <c r="A128" s="11"/>
      <c r="B128" s="15"/>
      <c r="C128" s="11"/>
      <c r="D128" s="11"/>
      <c r="E128" s="11"/>
      <c r="F128" s="11"/>
      <c r="G128" s="11"/>
      <c r="H128" s="11"/>
      <c r="I128" s="11"/>
      <c r="J128" s="11"/>
      <c r="K128" s="11"/>
      <c r="L128" s="11"/>
      <c r="M128" s="11"/>
      <c r="N128" s="11"/>
      <c r="O128" s="11"/>
      <c r="P128" s="11"/>
      <c r="Q128" s="11"/>
      <c r="R128" s="11"/>
      <c r="S128" s="11"/>
    </row>
    <row r="129">
      <c r="A129" s="11"/>
      <c r="B129" s="15"/>
      <c r="C129" s="11"/>
      <c r="D129" s="11"/>
      <c r="E129" s="11"/>
      <c r="F129" s="11"/>
      <c r="G129" s="11"/>
      <c r="H129" s="11"/>
      <c r="I129" s="11"/>
      <c r="J129" s="11"/>
      <c r="K129" s="11"/>
      <c r="L129" s="11"/>
      <c r="M129" s="11"/>
      <c r="N129" s="11"/>
      <c r="O129" s="11"/>
      <c r="P129" s="11"/>
      <c r="Q129" s="11"/>
      <c r="R129" s="11"/>
      <c r="S129" s="11"/>
    </row>
    <row r="130">
      <c r="A130" s="11"/>
      <c r="B130" s="15"/>
      <c r="C130" s="11"/>
      <c r="D130" s="11"/>
      <c r="E130" s="11"/>
      <c r="F130" s="11"/>
      <c r="G130" s="11"/>
      <c r="H130" s="11"/>
      <c r="I130" s="11"/>
      <c r="J130" s="11"/>
      <c r="K130" s="11"/>
      <c r="L130" s="11"/>
      <c r="M130" s="11"/>
      <c r="N130" s="11"/>
      <c r="O130" s="11"/>
      <c r="P130" s="11"/>
      <c r="Q130" s="11"/>
      <c r="R130" s="11"/>
      <c r="S130" s="11"/>
    </row>
    <row r="131">
      <c r="A131" s="11"/>
      <c r="B131" s="15"/>
      <c r="C131" s="11"/>
      <c r="D131" s="11"/>
      <c r="E131" s="11"/>
      <c r="F131" s="11"/>
      <c r="G131" s="11"/>
      <c r="H131" s="11"/>
      <c r="I131" s="11"/>
      <c r="J131" s="11"/>
      <c r="K131" s="11"/>
      <c r="L131" s="11"/>
      <c r="M131" s="11"/>
      <c r="N131" s="11"/>
      <c r="O131" s="11"/>
      <c r="P131" s="11"/>
      <c r="Q131" s="11"/>
      <c r="R131" s="11"/>
      <c r="S131" s="11"/>
    </row>
    <row r="132">
      <c r="A132" s="11"/>
      <c r="B132" s="15"/>
      <c r="C132" s="11"/>
      <c r="D132" s="11"/>
      <c r="E132" s="11"/>
      <c r="F132" s="11"/>
      <c r="G132" s="11"/>
      <c r="H132" s="11"/>
      <c r="I132" s="11"/>
      <c r="J132" s="11"/>
      <c r="K132" s="11"/>
      <c r="L132" s="11"/>
      <c r="M132" s="11"/>
      <c r="N132" s="11"/>
      <c r="O132" s="11"/>
      <c r="P132" s="11"/>
      <c r="Q132" s="11"/>
      <c r="R132" s="11"/>
      <c r="S132" s="11"/>
    </row>
    <row r="133">
      <c r="A133" s="11"/>
      <c r="B133" s="15"/>
      <c r="C133" s="11"/>
      <c r="D133" s="11"/>
      <c r="E133" s="11"/>
      <c r="F133" s="11"/>
      <c r="G133" s="11"/>
      <c r="H133" s="11"/>
      <c r="I133" s="11"/>
      <c r="J133" s="11"/>
      <c r="K133" s="11"/>
      <c r="L133" s="11"/>
      <c r="M133" s="11"/>
      <c r="N133" s="11"/>
      <c r="O133" s="11"/>
      <c r="P133" s="11"/>
      <c r="Q133" s="11"/>
      <c r="R133" s="11"/>
      <c r="S133" s="11"/>
    </row>
    <row r="134">
      <c r="A134" s="11"/>
      <c r="B134" s="15"/>
      <c r="C134" s="11"/>
      <c r="D134" s="11"/>
      <c r="E134" s="11"/>
      <c r="F134" s="11"/>
      <c r="G134" s="11"/>
      <c r="H134" s="11"/>
      <c r="I134" s="11"/>
      <c r="J134" s="11"/>
      <c r="K134" s="11"/>
      <c r="L134" s="11"/>
      <c r="M134" s="11"/>
      <c r="N134" s="11"/>
      <c r="O134" s="11"/>
      <c r="P134" s="11"/>
      <c r="Q134" s="11"/>
      <c r="R134" s="11"/>
      <c r="S134" s="11"/>
    </row>
    <row r="135">
      <c r="A135" s="11"/>
      <c r="B135" s="15"/>
      <c r="C135" s="11"/>
      <c r="D135" s="11"/>
      <c r="E135" s="11"/>
      <c r="F135" s="11"/>
      <c r="G135" s="11"/>
      <c r="H135" s="11"/>
      <c r="I135" s="11"/>
      <c r="J135" s="11"/>
      <c r="K135" s="11"/>
      <c r="L135" s="11"/>
      <c r="M135" s="11"/>
      <c r="N135" s="11"/>
      <c r="O135" s="11"/>
      <c r="P135" s="11"/>
      <c r="Q135" s="11"/>
      <c r="R135" s="11"/>
      <c r="S135" s="11"/>
    </row>
    <row r="136">
      <c r="A136" s="11"/>
      <c r="B136" s="15"/>
      <c r="C136" s="11"/>
      <c r="D136" s="11"/>
      <c r="E136" s="11"/>
      <c r="F136" s="11"/>
      <c r="G136" s="11"/>
      <c r="H136" s="11"/>
      <c r="I136" s="11"/>
      <c r="J136" s="11"/>
      <c r="K136" s="11"/>
      <c r="L136" s="11"/>
      <c r="M136" s="11"/>
      <c r="N136" s="11"/>
      <c r="O136" s="11"/>
      <c r="P136" s="11"/>
      <c r="Q136" s="11"/>
      <c r="R136" s="11"/>
      <c r="S136"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3.38"/>
    <col customWidth="1" min="3" max="4" width="9.38"/>
    <col customWidth="1" min="5" max="5" width="10.13"/>
    <col customWidth="1" min="6" max="13" width="10.25"/>
  </cols>
  <sheetData>
    <row r="1">
      <c r="A1" s="18"/>
      <c r="B1" s="19" t="s">
        <v>78</v>
      </c>
      <c r="C1" s="19" t="s">
        <v>79</v>
      </c>
      <c r="D1" s="19" t="s">
        <v>80</v>
      </c>
      <c r="E1" s="19" t="s">
        <v>81</v>
      </c>
      <c r="F1" s="19" t="s">
        <v>82</v>
      </c>
      <c r="G1" s="19" t="s">
        <v>83</v>
      </c>
      <c r="H1" s="19" t="s">
        <v>84</v>
      </c>
      <c r="I1" s="19" t="s">
        <v>85</v>
      </c>
      <c r="J1" s="19" t="s">
        <v>86</v>
      </c>
      <c r="K1" s="19" t="s">
        <v>87</v>
      </c>
      <c r="L1" s="19" t="s">
        <v>88</v>
      </c>
      <c r="M1" s="19" t="s">
        <v>89</v>
      </c>
    </row>
    <row r="2">
      <c r="A2" s="9" t="s">
        <v>91</v>
      </c>
      <c r="B2" s="14">
        <f>'Calcs-1'!B5</f>
        <v>0</v>
      </c>
      <c r="C2" s="14">
        <f>'Calcs-1'!C5</f>
        <v>1</v>
      </c>
      <c r="D2" s="14">
        <f>'Calcs-1'!D5</f>
        <v>1</v>
      </c>
      <c r="E2" s="14">
        <f>'Calcs-1'!E5</f>
        <v>2</v>
      </c>
      <c r="F2" s="14">
        <f>'Calcs-1'!F5</f>
        <v>2</v>
      </c>
      <c r="G2" s="14">
        <f>'Calcs-1'!G5</f>
        <v>3</v>
      </c>
      <c r="H2" s="14">
        <f>'Calcs-1'!H5</f>
        <v>3</v>
      </c>
      <c r="I2" s="14">
        <f>'Calcs-1'!I5</f>
        <v>4</v>
      </c>
      <c r="J2" s="14">
        <f>'Calcs-1'!J5</f>
        <v>4</v>
      </c>
      <c r="K2" s="14">
        <f>'Calcs-1'!K5</f>
        <v>5</v>
      </c>
      <c r="L2" s="14">
        <f>'Calcs-1'!L5</f>
        <v>5</v>
      </c>
      <c r="M2" s="14">
        <f>'Calcs-1'!M5</f>
        <v>6</v>
      </c>
    </row>
    <row r="3">
      <c r="A3" s="11"/>
      <c r="B3" s="11"/>
      <c r="C3" s="11"/>
      <c r="D3" s="11"/>
      <c r="E3" s="11"/>
      <c r="F3" s="11"/>
      <c r="G3" s="11"/>
      <c r="H3" s="11"/>
      <c r="I3" s="11"/>
      <c r="J3" s="11"/>
      <c r="K3" s="11"/>
      <c r="L3" s="11"/>
      <c r="M3" s="11"/>
    </row>
    <row r="4">
      <c r="A4" s="9" t="s">
        <v>92</v>
      </c>
      <c r="B4" s="15">
        <f>B2*Assumption!$D19</f>
        <v>0</v>
      </c>
      <c r="C4" s="15">
        <f>C2*Assumption!$D19</f>
        <v>150</v>
      </c>
      <c r="D4" s="15">
        <f>D2*Assumption!$D19</f>
        <v>150</v>
      </c>
      <c r="E4" s="15">
        <f>E2*Assumption!$D19</f>
        <v>300</v>
      </c>
      <c r="F4" s="15">
        <f>F2*Assumption!$D19</f>
        <v>300</v>
      </c>
      <c r="G4" s="15">
        <f>G2*Assumption!$D19</f>
        <v>450</v>
      </c>
      <c r="H4" s="15">
        <f>H2*Assumption!$D19</f>
        <v>450</v>
      </c>
      <c r="I4" s="15">
        <f>I2*Assumption!$D19</f>
        <v>600</v>
      </c>
      <c r="J4" s="15">
        <f>J2*Assumption!$D19</f>
        <v>600</v>
      </c>
      <c r="K4" s="15">
        <f>K2*Assumption!$D19</f>
        <v>750</v>
      </c>
      <c r="L4" s="15">
        <f>L2*Assumption!$D19</f>
        <v>750</v>
      </c>
      <c r="M4" s="15">
        <f>M2*Assumption!$D19</f>
        <v>900</v>
      </c>
    </row>
    <row r="5">
      <c r="A5" s="11"/>
      <c r="B5" s="11"/>
      <c r="C5" s="11"/>
      <c r="D5" s="11"/>
      <c r="E5" s="11"/>
      <c r="F5" s="11"/>
      <c r="G5" s="11"/>
      <c r="H5" s="11"/>
      <c r="I5" s="11"/>
      <c r="J5" s="11"/>
      <c r="K5" s="11"/>
      <c r="L5" s="11"/>
      <c r="M5" s="11"/>
    </row>
    <row r="6">
      <c r="A6" s="9" t="s">
        <v>93</v>
      </c>
      <c r="B6" s="11"/>
      <c r="C6" s="11"/>
      <c r="D6" s="11"/>
      <c r="E6" s="11"/>
      <c r="F6" s="11"/>
      <c r="G6" s="11"/>
      <c r="H6" s="11"/>
      <c r="I6" s="11"/>
      <c r="J6" s="11"/>
      <c r="K6" s="11"/>
      <c r="L6" s="11"/>
      <c r="M6" s="11"/>
    </row>
    <row r="7">
      <c r="A7" s="11" t="s">
        <v>37</v>
      </c>
      <c r="B7" s="15">
        <f>B$4*Assumption!$D22</f>
        <v>0</v>
      </c>
      <c r="C7" s="15">
        <f>C$4*Assumption!$D22</f>
        <v>45</v>
      </c>
      <c r="D7" s="15">
        <f>D$4*Assumption!$D22</f>
        <v>45</v>
      </c>
      <c r="E7" s="15">
        <f>E$4*Assumption!$D22</f>
        <v>90</v>
      </c>
      <c r="F7" s="15">
        <f>F$4*Assumption!$D22</f>
        <v>90</v>
      </c>
      <c r="G7" s="15">
        <f>G$4*Assumption!$D22</f>
        <v>135</v>
      </c>
      <c r="H7" s="15">
        <f>H$4*Assumption!$D22</f>
        <v>135</v>
      </c>
      <c r="I7" s="15">
        <f>I$4*Assumption!$D22</f>
        <v>180</v>
      </c>
      <c r="J7" s="15">
        <f>J$4*Assumption!$D22</f>
        <v>180</v>
      </c>
      <c r="K7" s="15">
        <f>K$4*Assumption!$D22</f>
        <v>225</v>
      </c>
      <c r="L7" s="15">
        <f>L$4*Assumption!$D22</f>
        <v>225</v>
      </c>
      <c r="M7" s="15">
        <f>M$4*Assumption!$D22</f>
        <v>270</v>
      </c>
    </row>
    <row r="8">
      <c r="A8" s="11" t="s">
        <v>38</v>
      </c>
      <c r="B8" s="15">
        <f>B$4*Assumption!$D23</f>
        <v>0</v>
      </c>
      <c r="C8" s="15">
        <f>C$4*Assumption!$D23</f>
        <v>30</v>
      </c>
      <c r="D8" s="15">
        <f>D$4*Assumption!$D23</f>
        <v>30</v>
      </c>
      <c r="E8" s="15">
        <f>E$4*Assumption!$D23</f>
        <v>60</v>
      </c>
      <c r="F8" s="15">
        <f>F$4*Assumption!$D23</f>
        <v>60</v>
      </c>
      <c r="G8" s="15">
        <f>G$4*Assumption!$D23</f>
        <v>90</v>
      </c>
      <c r="H8" s="15">
        <f>H$4*Assumption!$D23</f>
        <v>90</v>
      </c>
      <c r="I8" s="15">
        <f>I$4*Assumption!$D23</f>
        <v>120</v>
      </c>
      <c r="J8" s="15">
        <f>J$4*Assumption!$D23</f>
        <v>120</v>
      </c>
      <c r="K8" s="15">
        <f>K$4*Assumption!$D23</f>
        <v>150</v>
      </c>
      <c r="L8" s="15">
        <f>L$4*Assumption!$D23</f>
        <v>150</v>
      </c>
      <c r="M8" s="15">
        <f>M$4*Assumption!$D23</f>
        <v>180</v>
      </c>
    </row>
    <row r="9">
      <c r="A9" s="11" t="s">
        <v>39</v>
      </c>
      <c r="B9" s="15">
        <f>B$4*Assumption!$D24</f>
        <v>0</v>
      </c>
      <c r="C9" s="15">
        <f>C$4*Assumption!$D24</f>
        <v>30</v>
      </c>
      <c r="D9" s="15">
        <f>D$4*Assumption!$D24</f>
        <v>30</v>
      </c>
      <c r="E9" s="15">
        <f>E$4*Assumption!$D24</f>
        <v>60</v>
      </c>
      <c r="F9" s="15">
        <f>F$4*Assumption!$D24</f>
        <v>60</v>
      </c>
      <c r="G9" s="15">
        <f>G$4*Assumption!$D24</f>
        <v>90</v>
      </c>
      <c r="H9" s="15">
        <f>H$4*Assumption!$D24</f>
        <v>90</v>
      </c>
      <c r="I9" s="15">
        <f>I$4*Assumption!$D24</f>
        <v>120</v>
      </c>
      <c r="J9" s="15">
        <f>J$4*Assumption!$D24</f>
        <v>120</v>
      </c>
      <c r="K9" s="15">
        <f>K$4*Assumption!$D24</f>
        <v>150</v>
      </c>
      <c r="L9" s="15">
        <f>L$4*Assumption!$D24</f>
        <v>150</v>
      </c>
      <c r="M9" s="15">
        <f>M$4*Assumption!$D24</f>
        <v>180</v>
      </c>
    </row>
    <row r="10">
      <c r="A10" s="11" t="s">
        <v>40</v>
      </c>
      <c r="B10" s="15">
        <f>B$4*Assumption!$D25</f>
        <v>0</v>
      </c>
      <c r="C10" s="15">
        <f>C$4*Assumption!$D25</f>
        <v>30</v>
      </c>
      <c r="D10" s="15">
        <f>D$4*Assumption!$D25</f>
        <v>30</v>
      </c>
      <c r="E10" s="15">
        <f>E$4*Assumption!$D25</f>
        <v>60</v>
      </c>
      <c r="F10" s="15">
        <f>F$4*Assumption!$D25</f>
        <v>60</v>
      </c>
      <c r="G10" s="15">
        <f>G$4*Assumption!$D25</f>
        <v>90</v>
      </c>
      <c r="H10" s="15">
        <f>H$4*Assumption!$D25</f>
        <v>90</v>
      </c>
      <c r="I10" s="15">
        <f>I$4*Assumption!$D25</f>
        <v>120</v>
      </c>
      <c r="J10" s="15">
        <f>J$4*Assumption!$D25</f>
        <v>120</v>
      </c>
      <c r="K10" s="15">
        <f>K$4*Assumption!$D25</f>
        <v>150</v>
      </c>
      <c r="L10" s="15">
        <f>L$4*Assumption!$D25</f>
        <v>150</v>
      </c>
      <c r="M10" s="15">
        <f>M$4*Assumption!$D25</f>
        <v>180</v>
      </c>
    </row>
    <row r="11">
      <c r="A11" s="11" t="s">
        <v>41</v>
      </c>
      <c r="B11" s="15">
        <f>B$4*Assumption!$D26</f>
        <v>0</v>
      </c>
      <c r="C11" s="15">
        <f>C$4*Assumption!$D26</f>
        <v>15</v>
      </c>
      <c r="D11" s="15">
        <f>D$4*Assumption!$D26</f>
        <v>15</v>
      </c>
      <c r="E11" s="15">
        <f>E$4*Assumption!$D26</f>
        <v>30</v>
      </c>
      <c r="F11" s="15">
        <f>F$4*Assumption!$D26</f>
        <v>30</v>
      </c>
      <c r="G11" s="15">
        <f>G$4*Assumption!$D26</f>
        <v>45</v>
      </c>
      <c r="H11" s="15">
        <f>H$4*Assumption!$D26</f>
        <v>45</v>
      </c>
      <c r="I11" s="15">
        <f>I$4*Assumption!$D26</f>
        <v>60</v>
      </c>
      <c r="J11" s="15">
        <f>J$4*Assumption!$D26</f>
        <v>60</v>
      </c>
      <c r="K11" s="15">
        <f>K$4*Assumption!$D26</f>
        <v>75</v>
      </c>
      <c r="L11" s="15">
        <f>L$4*Assumption!$D26</f>
        <v>75</v>
      </c>
      <c r="M11" s="15">
        <f>M$4*Assumption!$D26</f>
        <v>90</v>
      </c>
    </row>
    <row r="12">
      <c r="A12" s="11"/>
      <c r="B12" s="11"/>
      <c r="C12" s="11"/>
      <c r="D12" s="11"/>
      <c r="E12" s="11"/>
      <c r="F12" s="11"/>
      <c r="G12" s="11"/>
      <c r="H12" s="11"/>
      <c r="I12" s="11"/>
      <c r="J12" s="11"/>
      <c r="K12" s="11"/>
      <c r="L12" s="11"/>
      <c r="M12" s="11"/>
    </row>
    <row r="13">
      <c r="A13" s="9" t="s">
        <v>94</v>
      </c>
      <c r="B13" s="21"/>
      <c r="C13" s="11"/>
      <c r="D13" s="11"/>
      <c r="E13" s="11"/>
      <c r="F13" s="11"/>
      <c r="G13" s="11"/>
      <c r="H13" s="11"/>
      <c r="I13" s="11"/>
      <c r="J13" s="11"/>
      <c r="K13" s="11"/>
      <c r="L13" s="11"/>
      <c r="M13" s="11"/>
    </row>
    <row r="14">
      <c r="A14" s="11" t="s">
        <v>37</v>
      </c>
      <c r="B14" s="15">
        <f>B7*'Calcs-1'!B24</f>
        <v>0</v>
      </c>
      <c r="C14" s="15">
        <f>C7*'Calcs-1'!C24</f>
        <v>2700000</v>
      </c>
      <c r="D14" s="15">
        <f>D7*'Calcs-1'!D24</f>
        <v>2754000</v>
      </c>
      <c r="E14" s="15">
        <f>E7*'Calcs-1'!E24</f>
        <v>5618160</v>
      </c>
      <c r="F14" s="15">
        <f>F7*'Calcs-1'!F24</f>
        <v>5730523.2</v>
      </c>
      <c r="G14" s="15">
        <f>G7*'Calcs-1'!G24</f>
        <v>8767700.496</v>
      </c>
      <c r="H14" s="15">
        <f>H7*'Calcs-1'!H24</f>
        <v>8943054.506</v>
      </c>
      <c r="I14" s="15">
        <f>I7*'Calcs-1'!I24</f>
        <v>12162554.13</v>
      </c>
      <c r="J14" s="15">
        <f>J7*'Calcs-1'!J24</f>
        <v>12405805.21</v>
      </c>
      <c r="K14" s="15">
        <f>K7*'Calcs-1'!K24</f>
        <v>15817401.64</v>
      </c>
      <c r="L14" s="15">
        <f>L7*'Calcs-1'!L24</f>
        <v>16133749.68</v>
      </c>
      <c r="M14" s="15">
        <f>M7*'Calcs-1'!M24</f>
        <v>19747709.6</v>
      </c>
    </row>
    <row r="15">
      <c r="A15" s="11" t="s">
        <v>38</v>
      </c>
      <c r="B15" s="15">
        <f>B8*'Calcs-1'!B25</f>
        <v>0</v>
      </c>
      <c r="C15" s="15">
        <f>C8*'Calcs-1'!C25</f>
        <v>10500000</v>
      </c>
      <c r="D15" s="15">
        <f>D8*'Calcs-1'!D25</f>
        <v>10867500</v>
      </c>
      <c r="E15" s="15">
        <f>E8*'Calcs-1'!E25</f>
        <v>22495725</v>
      </c>
      <c r="F15" s="15">
        <f>F8*'Calcs-1'!F25</f>
        <v>23283075.38</v>
      </c>
      <c r="G15" s="15">
        <f>G8*'Calcs-1'!G25</f>
        <v>36146974.52</v>
      </c>
      <c r="H15" s="15">
        <f>H8*'Calcs-1'!H25</f>
        <v>37412118.63</v>
      </c>
      <c r="I15" s="15">
        <f>I8*'Calcs-1'!I25</f>
        <v>51628723.71</v>
      </c>
      <c r="J15" s="15">
        <f>J8*'Calcs-1'!J25</f>
        <v>53435729.04</v>
      </c>
      <c r="K15" s="15">
        <f>K8*'Calcs-1'!K25</f>
        <v>69132474.44</v>
      </c>
      <c r="L15" s="15">
        <f>L8*'Calcs-1'!L25</f>
        <v>71552111.05</v>
      </c>
      <c r="M15" s="15">
        <f>M8*'Calcs-1'!M25</f>
        <v>88867721.92</v>
      </c>
    </row>
    <row r="16">
      <c r="A16" s="11" t="s">
        <v>39</v>
      </c>
      <c r="B16" s="15">
        <f>B9*'Calcs-1'!B26</f>
        <v>0</v>
      </c>
      <c r="C16" s="15">
        <f>C9*'Calcs-1'!C26</f>
        <v>12750000</v>
      </c>
      <c r="D16" s="15">
        <f>D9*'Calcs-1'!D26</f>
        <v>13260000</v>
      </c>
      <c r="E16" s="15">
        <f>E9*'Calcs-1'!E26</f>
        <v>27580800</v>
      </c>
      <c r="F16" s="15">
        <f>F9*'Calcs-1'!F26</f>
        <v>28684032</v>
      </c>
      <c r="G16" s="15">
        <f>G9*'Calcs-1'!G26</f>
        <v>44747089.92</v>
      </c>
      <c r="H16" s="15">
        <f>H9*'Calcs-1'!H26</f>
        <v>46536973.52</v>
      </c>
      <c r="I16" s="15">
        <f>I9*'Calcs-1'!I26</f>
        <v>64531269.94</v>
      </c>
      <c r="J16" s="15">
        <f>J9*'Calcs-1'!J26</f>
        <v>67112520.74</v>
      </c>
      <c r="K16" s="15">
        <f>K9*'Calcs-1'!K26</f>
        <v>87246276.96</v>
      </c>
      <c r="L16" s="15">
        <f>L9*'Calcs-1'!L26</f>
        <v>90736128.04</v>
      </c>
      <c r="M16" s="15">
        <f>M9*'Calcs-1'!M26</f>
        <v>113238687.8</v>
      </c>
    </row>
    <row r="17">
      <c r="A17" s="11" t="s">
        <v>40</v>
      </c>
      <c r="B17" s="15">
        <f>B10*'Calcs-1'!B27</f>
        <v>0</v>
      </c>
      <c r="C17" s="15">
        <f>C10*'Calcs-1'!C27</f>
        <v>25500000</v>
      </c>
      <c r="D17" s="15">
        <f>D10*'Calcs-1'!D27</f>
        <v>25882500</v>
      </c>
      <c r="E17" s="15">
        <f>E10*'Calcs-1'!E27</f>
        <v>52541475</v>
      </c>
      <c r="F17" s="15">
        <f>F10*'Calcs-1'!F27</f>
        <v>53329597.13</v>
      </c>
      <c r="G17" s="15">
        <f>G10*'Calcs-1'!G27</f>
        <v>81194311.62</v>
      </c>
      <c r="H17" s="15">
        <f>H10*'Calcs-1'!H27</f>
        <v>82412226.3</v>
      </c>
      <c r="I17" s="15">
        <f>I10*'Calcs-1'!I27</f>
        <v>111531212.9</v>
      </c>
      <c r="J17" s="15">
        <f>J10*'Calcs-1'!J27</f>
        <v>113204181.1</v>
      </c>
      <c r="K17" s="15">
        <f>K10*'Calcs-1'!K27</f>
        <v>143627804.8</v>
      </c>
      <c r="L17" s="15">
        <f>L10*'Calcs-1'!L27</f>
        <v>145782221.9</v>
      </c>
      <c r="M17" s="15">
        <f>M10*'Calcs-1'!M27</f>
        <v>177562746.2</v>
      </c>
    </row>
    <row r="18">
      <c r="A18" s="11" t="s">
        <v>41</v>
      </c>
      <c r="B18" s="15">
        <f>B11*'Calcs-1'!B28</f>
        <v>0</v>
      </c>
      <c r="C18" s="15">
        <f>C11*'Calcs-1'!C28</f>
        <v>19500000</v>
      </c>
      <c r="D18" s="15">
        <f>D11*'Calcs-1'!D28</f>
        <v>19890000</v>
      </c>
      <c r="E18" s="15">
        <f>E11*'Calcs-1'!E28</f>
        <v>40575600</v>
      </c>
      <c r="F18" s="15">
        <f>F11*'Calcs-1'!F28</f>
        <v>41387112</v>
      </c>
      <c r="G18" s="15">
        <f>G11*'Calcs-1'!G28</f>
        <v>63322281.36</v>
      </c>
      <c r="H18" s="15">
        <f>H11*'Calcs-1'!H28</f>
        <v>64588726.99</v>
      </c>
      <c r="I18" s="15">
        <f>I11*'Calcs-1'!I28</f>
        <v>87840668.7</v>
      </c>
      <c r="J18" s="15">
        <f>J11*'Calcs-1'!J28</f>
        <v>89597482.08</v>
      </c>
      <c r="K18" s="15">
        <f>K11*'Calcs-1'!K28</f>
        <v>114236789.6</v>
      </c>
      <c r="L18" s="15">
        <f>L11*'Calcs-1'!L28</f>
        <v>116521525.4</v>
      </c>
      <c r="M18" s="15">
        <f>M11*'Calcs-1'!M28</f>
        <v>142622347.1</v>
      </c>
    </row>
    <row r="19">
      <c r="A19" s="9" t="s">
        <v>95</v>
      </c>
      <c r="B19" s="15">
        <f t="shared" ref="B19:M19" si="1">SUM(B14:B18)</f>
        <v>0</v>
      </c>
      <c r="C19" s="15">
        <f t="shared" si="1"/>
        <v>70950000</v>
      </c>
      <c r="D19" s="15">
        <f t="shared" si="1"/>
        <v>72654000</v>
      </c>
      <c r="E19" s="15">
        <f t="shared" si="1"/>
        <v>148811760</v>
      </c>
      <c r="F19" s="15">
        <f t="shared" si="1"/>
        <v>152414339.7</v>
      </c>
      <c r="G19" s="15">
        <f t="shared" si="1"/>
        <v>234178357.9</v>
      </c>
      <c r="H19" s="15">
        <f t="shared" si="1"/>
        <v>239893099.9</v>
      </c>
      <c r="I19" s="15">
        <f t="shared" si="1"/>
        <v>327694429.4</v>
      </c>
      <c r="J19" s="15">
        <f t="shared" si="1"/>
        <v>335755718.2</v>
      </c>
      <c r="K19" s="15">
        <f t="shared" si="1"/>
        <v>430060747.5</v>
      </c>
      <c r="L19" s="15">
        <f t="shared" si="1"/>
        <v>440725736.1</v>
      </c>
      <c r="M19" s="15">
        <f t="shared" si="1"/>
        <v>542039212.7</v>
      </c>
    </row>
    <row r="20">
      <c r="A20" s="9" t="s">
        <v>96</v>
      </c>
      <c r="B20" s="11"/>
      <c r="C20" s="11"/>
      <c r="D20" s="11"/>
      <c r="E20" s="11"/>
      <c r="F20" s="11"/>
      <c r="G20" s="11"/>
      <c r="H20" s="11"/>
      <c r="I20" s="11"/>
      <c r="J20" s="11"/>
      <c r="K20" s="11"/>
      <c r="L20" s="11"/>
      <c r="M20" s="11"/>
    </row>
    <row r="21">
      <c r="A21" s="9" t="s">
        <v>37</v>
      </c>
      <c r="B21" s="11"/>
      <c r="C21" s="11"/>
      <c r="D21" s="11"/>
      <c r="E21" s="11"/>
      <c r="F21" s="11"/>
      <c r="G21" s="11"/>
      <c r="H21" s="11"/>
      <c r="I21" s="11"/>
      <c r="J21" s="11"/>
      <c r="K21" s="11"/>
      <c r="L21" s="11"/>
      <c r="M21" s="11"/>
    </row>
    <row r="22">
      <c r="A22" s="11" t="s">
        <v>71</v>
      </c>
      <c r="B22" s="15">
        <f>B$14*Assumption!$B50</f>
        <v>0</v>
      </c>
      <c r="C22" s="15">
        <f>C$14*Assumption!$B50</f>
        <v>567000</v>
      </c>
      <c r="D22" s="15">
        <f>D$14*Assumption!$B50</f>
        <v>578340</v>
      </c>
      <c r="E22" s="15">
        <f>E$14*Assumption!$B50</f>
        <v>1179813.6</v>
      </c>
      <c r="F22" s="15">
        <f>F$14*Assumption!$B50</f>
        <v>1203409.872</v>
      </c>
      <c r="G22" s="15">
        <f>G$14*Assumption!$B50</f>
        <v>1841217.104</v>
      </c>
      <c r="H22" s="15">
        <f>H$14*Assumption!$B50</f>
        <v>1878041.446</v>
      </c>
      <c r="I22" s="15">
        <f>I$14*Assumption!$B50</f>
        <v>2554136.367</v>
      </c>
      <c r="J22" s="15">
        <f>J$14*Assumption!$B50</f>
        <v>2605219.094</v>
      </c>
      <c r="K22" s="15">
        <f>K$14*Assumption!$B50</f>
        <v>3321654.345</v>
      </c>
      <c r="L22" s="15">
        <f>L$14*Assumption!$B50</f>
        <v>3388087.432</v>
      </c>
      <c r="M22" s="15">
        <f>M$14*Assumption!$B50</f>
        <v>4147019.017</v>
      </c>
    </row>
    <row r="23">
      <c r="A23" s="11" t="s">
        <v>72</v>
      </c>
      <c r="B23" s="15">
        <f>B$14*Assumption!$B51</f>
        <v>0</v>
      </c>
      <c r="C23" s="15">
        <f>C$14*Assumption!$B51</f>
        <v>378000</v>
      </c>
      <c r="D23" s="15">
        <f>D$14*Assumption!$B51</f>
        <v>385560</v>
      </c>
      <c r="E23" s="15">
        <f>E$14*Assumption!$B51</f>
        <v>786542.4</v>
      </c>
      <c r="F23" s="15">
        <f>F$14*Assumption!$B51</f>
        <v>802273.248</v>
      </c>
      <c r="G23" s="15">
        <f>G$14*Assumption!$B51</f>
        <v>1227478.069</v>
      </c>
      <c r="H23" s="15">
        <f>H$14*Assumption!$B51</f>
        <v>1252027.631</v>
      </c>
      <c r="I23" s="15">
        <f>I$14*Assumption!$B51</f>
        <v>1702757.578</v>
      </c>
      <c r="J23" s="15">
        <f>J$14*Assumption!$B51</f>
        <v>1736812.729</v>
      </c>
      <c r="K23" s="15">
        <f>K$14*Assumption!$B51</f>
        <v>2214436.23</v>
      </c>
      <c r="L23" s="15">
        <f>L$14*Assumption!$B51</f>
        <v>2258724.955</v>
      </c>
      <c r="M23" s="15">
        <f>M$14*Assumption!$B51</f>
        <v>2764679.345</v>
      </c>
    </row>
    <row r="24">
      <c r="A24" s="11" t="s">
        <v>73</v>
      </c>
      <c r="B24" s="15">
        <f>B$14*Assumption!$B52</f>
        <v>0</v>
      </c>
      <c r="C24" s="15">
        <f>C$14*Assumption!$B52</f>
        <v>459000</v>
      </c>
      <c r="D24" s="15">
        <f>D$14*Assumption!$B52</f>
        <v>468180</v>
      </c>
      <c r="E24" s="15">
        <f>E$14*Assumption!$B52</f>
        <v>955087.2</v>
      </c>
      <c r="F24" s="15">
        <f>F$14*Assumption!$B52</f>
        <v>974188.944</v>
      </c>
      <c r="G24" s="15">
        <f>G$14*Assumption!$B52</f>
        <v>1490509.084</v>
      </c>
      <c r="H24" s="15">
        <f>H$14*Assumption!$B52</f>
        <v>1520319.266</v>
      </c>
      <c r="I24" s="15">
        <f>I$14*Assumption!$B52</f>
        <v>2067634.202</v>
      </c>
      <c r="J24" s="15">
        <f>J$14*Assumption!$B52</f>
        <v>2108986.886</v>
      </c>
      <c r="K24" s="15">
        <f>K$14*Assumption!$B52</f>
        <v>2688958.279</v>
      </c>
      <c r="L24" s="15">
        <f>L$14*Assumption!$B52</f>
        <v>2742737.445</v>
      </c>
      <c r="M24" s="15">
        <f>M$14*Assumption!$B52</f>
        <v>3357110.633</v>
      </c>
    </row>
    <row r="25">
      <c r="A25" s="11" t="s">
        <v>74</v>
      </c>
      <c r="B25" s="15">
        <f>B$14*Assumption!$B53</f>
        <v>0</v>
      </c>
      <c r="C25" s="15">
        <f>C$14*Assumption!$B53</f>
        <v>594000</v>
      </c>
      <c r="D25" s="15">
        <f>D$14*Assumption!$B53</f>
        <v>605880</v>
      </c>
      <c r="E25" s="15">
        <f>E$14*Assumption!$B53</f>
        <v>1235995.2</v>
      </c>
      <c r="F25" s="15">
        <f>F$14*Assumption!$B53</f>
        <v>1260715.104</v>
      </c>
      <c r="G25" s="15">
        <f>G$14*Assumption!$B53</f>
        <v>1928894.109</v>
      </c>
      <c r="H25" s="15">
        <f>H$14*Assumption!$B53</f>
        <v>1967471.991</v>
      </c>
      <c r="I25" s="15">
        <f>I$14*Assumption!$B53</f>
        <v>2675761.908</v>
      </c>
      <c r="J25" s="15">
        <f>J$14*Assumption!$B53</f>
        <v>2729277.146</v>
      </c>
      <c r="K25" s="15">
        <f>K$14*Assumption!$B53</f>
        <v>3479828.362</v>
      </c>
      <c r="L25" s="15">
        <f>L$14*Assumption!$B53</f>
        <v>3549424.929</v>
      </c>
      <c r="M25" s="15">
        <f>M$14*Assumption!$B53</f>
        <v>4344496.113</v>
      </c>
    </row>
    <row r="26">
      <c r="A26" s="11" t="s">
        <v>75</v>
      </c>
      <c r="B26" s="15">
        <f>B$14*Assumption!$B54</f>
        <v>0</v>
      </c>
      <c r="C26" s="15">
        <f>C$14*Assumption!$B54</f>
        <v>405000</v>
      </c>
      <c r="D26" s="15">
        <f>D$14*Assumption!$B54</f>
        <v>413100</v>
      </c>
      <c r="E26" s="15">
        <f>E$14*Assumption!$B54</f>
        <v>842724</v>
      </c>
      <c r="F26" s="15">
        <f>F$14*Assumption!$B54</f>
        <v>859578.48</v>
      </c>
      <c r="G26" s="15">
        <f>G$14*Assumption!$B54</f>
        <v>1315155.074</v>
      </c>
      <c r="H26" s="15">
        <f>H$14*Assumption!$B54</f>
        <v>1341458.176</v>
      </c>
      <c r="I26" s="15">
        <f>I$14*Assumption!$B54</f>
        <v>1824383.119</v>
      </c>
      <c r="J26" s="15">
        <f>J$14*Assumption!$B54</f>
        <v>1860870.782</v>
      </c>
      <c r="K26" s="15">
        <f>K$14*Assumption!$B54</f>
        <v>2372610.247</v>
      </c>
      <c r="L26" s="15">
        <f>L$14*Assumption!$B54</f>
        <v>2420062.451</v>
      </c>
      <c r="M26" s="15">
        <f>M$14*Assumption!$B54</f>
        <v>2962156.441</v>
      </c>
    </row>
    <row r="27">
      <c r="A27" s="11" t="s">
        <v>76</v>
      </c>
      <c r="B27" s="15">
        <f>B$14*Assumption!$B55</f>
        <v>0</v>
      </c>
      <c r="C27" s="15">
        <f>C$14*Assumption!$B55</f>
        <v>297000</v>
      </c>
      <c r="D27" s="15">
        <f>D$14*Assumption!$B55</f>
        <v>302940</v>
      </c>
      <c r="E27" s="15">
        <f>E$14*Assumption!$B55</f>
        <v>617997.6</v>
      </c>
      <c r="F27" s="15">
        <f>F$14*Assumption!$B55</f>
        <v>630357.552</v>
      </c>
      <c r="G27" s="15">
        <f>G$14*Assumption!$B55</f>
        <v>964447.0546</v>
      </c>
      <c r="H27" s="15">
        <f>H$14*Assumption!$B55</f>
        <v>983735.9957</v>
      </c>
      <c r="I27" s="15">
        <f>I$14*Assumption!$B55</f>
        <v>1337880.954</v>
      </c>
      <c r="J27" s="15">
        <f>J$14*Assumption!$B55</f>
        <v>1364638.573</v>
      </c>
      <c r="K27" s="15">
        <f>K$14*Assumption!$B55</f>
        <v>1739914.181</v>
      </c>
      <c r="L27" s="15">
        <f>L$14*Assumption!$B55</f>
        <v>1774712.464</v>
      </c>
      <c r="M27" s="15">
        <f>M$14*Assumption!$B55</f>
        <v>2172248.056</v>
      </c>
    </row>
    <row r="28">
      <c r="A28" s="9"/>
      <c r="B28" s="15"/>
      <c r="C28" s="15"/>
      <c r="D28" s="15"/>
      <c r="E28" s="15"/>
      <c r="F28" s="15"/>
      <c r="G28" s="15"/>
      <c r="H28" s="15"/>
      <c r="I28" s="15"/>
      <c r="J28" s="15"/>
      <c r="K28" s="15"/>
      <c r="L28" s="15"/>
      <c r="M28" s="15"/>
    </row>
    <row r="29">
      <c r="A29" s="9" t="s">
        <v>38</v>
      </c>
      <c r="B29" s="15"/>
      <c r="C29" s="15"/>
      <c r="D29" s="15"/>
      <c r="E29" s="15"/>
      <c r="F29" s="15"/>
      <c r="G29" s="15"/>
      <c r="H29" s="15"/>
      <c r="I29" s="15"/>
      <c r="J29" s="15"/>
      <c r="K29" s="15"/>
      <c r="L29" s="15"/>
      <c r="M29" s="15"/>
    </row>
    <row r="30">
      <c r="A30" s="11" t="s">
        <v>71</v>
      </c>
      <c r="B30" s="15">
        <f>B$15*Assumption!$C50</f>
        <v>0</v>
      </c>
      <c r="C30" s="15">
        <f>C$15*Assumption!$C50</f>
        <v>1050000</v>
      </c>
      <c r="D30" s="15">
        <f>D$15*Assumption!$C50</f>
        <v>1086750</v>
      </c>
      <c r="E30" s="15">
        <f>E$15*Assumption!$C50</f>
        <v>2249572.5</v>
      </c>
      <c r="F30" s="15">
        <f>F$15*Assumption!$C50</f>
        <v>2328307.538</v>
      </c>
      <c r="G30" s="15">
        <f>G$15*Assumption!$C50</f>
        <v>3614697.452</v>
      </c>
      <c r="H30" s="15">
        <f>H$15*Assumption!$C50</f>
        <v>3741211.863</v>
      </c>
      <c r="I30" s="15">
        <f>I$15*Assumption!$C50</f>
        <v>5162872.371</v>
      </c>
      <c r="J30" s="15">
        <f>J$15*Assumption!$C50</f>
        <v>5343572.904</v>
      </c>
      <c r="K30" s="15">
        <f>K$15*Assumption!$C50</f>
        <v>6913247.444</v>
      </c>
      <c r="L30" s="15">
        <f>L$15*Assumption!$C50</f>
        <v>7155211.105</v>
      </c>
      <c r="M30" s="15">
        <f>M$15*Assumption!$C50</f>
        <v>8886772.192</v>
      </c>
    </row>
    <row r="31">
      <c r="A31" s="11" t="s">
        <v>72</v>
      </c>
      <c r="B31" s="15">
        <f>B$15*Assumption!$C51</f>
        <v>0</v>
      </c>
      <c r="C31" s="15">
        <f>C$15*Assumption!$C51</f>
        <v>1575000</v>
      </c>
      <c r="D31" s="15">
        <f>D$15*Assumption!$C51</f>
        <v>1630125</v>
      </c>
      <c r="E31" s="15">
        <f>E$15*Assumption!$C51</f>
        <v>3374358.75</v>
      </c>
      <c r="F31" s="15">
        <f>F$15*Assumption!$C51</f>
        <v>3492461.306</v>
      </c>
      <c r="G31" s="15">
        <f>G$15*Assumption!$C51</f>
        <v>5422046.178</v>
      </c>
      <c r="H31" s="15">
        <f>H$15*Assumption!$C51</f>
        <v>5611817.794</v>
      </c>
      <c r="I31" s="15">
        <f>I$15*Assumption!$C51</f>
        <v>7744308.556</v>
      </c>
      <c r="J31" s="15">
        <f>J$15*Assumption!$C51</f>
        <v>8015359.355</v>
      </c>
      <c r="K31" s="15">
        <f>K$15*Assumption!$C51</f>
        <v>10369871.17</v>
      </c>
      <c r="L31" s="15">
        <f>L$15*Assumption!$C51</f>
        <v>10732816.66</v>
      </c>
      <c r="M31" s="15">
        <f>M$15*Assumption!$C51</f>
        <v>13330158.29</v>
      </c>
    </row>
    <row r="32">
      <c r="A32" s="11" t="s">
        <v>73</v>
      </c>
      <c r="B32" s="15">
        <f>B$15*Assumption!$C52</f>
        <v>0</v>
      </c>
      <c r="C32" s="15">
        <f>C$15*Assumption!$C52</f>
        <v>1050000</v>
      </c>
      <c r="D32" s="15">
        <f>D$15*Assumption!$C52</f>
        <v>1086750</v>
      </c>
      <c r="E32" s="15">
        <f>E$15*Assumption!$C52</f>
        <v>2249572.5</v>
      </c>
      <c r="F32" s="15">
        <f>F$15*Assumption!$C52</f>
        <v>2328307.538</v>
      </c>
      <c r="G32" s="15">
        <f>G$15*Assumption!$C52</f>
        <v>3614697.452</v>
      </c>
      <c r="H32" s="15">
        <f>H$15*Assumption!$C52</f>
        <v>3741211.863</v>
      </c>
      <c r="I32" s="15">
        <f>I$15*Assumption!$C52</f>
        <v>5162872.371</v>
      </c>
      <c r="J32" s="15">
        <f>J$15*Assumption!$C52</f>
        <v>5343572.904</v>
      </c>
      <c r="K32" s="15">
        <f>K$15*Assumption!$C52</f>
        <v>6913247.444</v>
      </c>
      <c r="L32" s="15">
        <f>L$15*Assumption!$C52</f>
        <v>7155211.105</v>
      </c>
      <c r="M32" s="15">
        <f>M$15*Assumption!$C52</f>
        <v>8886772.192</v>
      </c>
    </row>
    <row r="33">
      <c r="A33" s="11" t="s">
        <v>74</v>
      </c>
      <c r="B33" s="15">
        <f>B$15*Assumption!$C53</f>
        <v>0</v>
      </c>
      <c r="C33" s="15">
        <f>C$15*Assumption!$C53</f>
        <v>1575000</v>
      </c>
      <c r="D33" s="15">
        <f>D$15*Assumption!$C53</f>
        <v>1630125</v>
      </c>
      <c r="E33" s="15">
        <f>E$15*Assumption!$C53</f>
        <v>3374358.75</v>
      </c>
      <c r="F33" s="15">
        <f>F$15*Assumption!$C53</f>
        <v>3492461.306</v>
      </c>
      <c r="G33" s="15">
        <f>G$15*Assumption!$C53</f>
        <v>5422046.178</v>
      </c>
      <c r="H33" s="15">
        <f>H$15*Assumption!$C53</f>
        <v>5611817.794</v>
      </c>
      <c r="I33" s="15">
        <f>I$15*Assumption!$C53</f>
        <v>7744308.556</v>
      </c>
      <c r="J33" s="15">
        <f>J$15*Assumption!$C53</f>
        <v>8015359.355</v>
      </c>
      <c r="K33" s="15">
        <f>K$15*Assumption!$C53</f>
        <v>10369871.17</v>
      </c>
      <c r="L33" s="15">
        <f>L$15*Assumption!$C53</f>
        <v>10732816.66</v>
      </c>
      <c r="M33" s="15">
        <f>M$15*Assumption!$C53</f>
        <v>13330158.29</v>
      </c>
    </row>
    <row r="34">
      <c r="A34" s="11" t="s">
        <v>75</v>
      </c>
      <c r="B34" s="15">
        <f>B$15*Assumption!$C54</f>
        <v>0</v>
      </c>
      <c r="C34" s="15">
        <f>C$15*Assumption!$C54</f>
        <v>2100000</v>
      </c>
      <c r="D34" s="15">
        <f>D$15*Assumption!$C54</f>
        <v>2173500</v>
      </c>
      <c r="E34" s="15">
        <f>E$15*Assumption!$C54</f>
        <v>4499145</v>
      </c>
      <c r="F34" s="15">
        <f>F$15*Assumption!$C54</f>
        <v>4656615.075</v>
      </c>
      <c r="G34" s="15">
        <f>G$15*Assumption!$C54</f>
        <v>7229394.904</v>
      </c>
      <c r="H34" s="15">
        <f>H$15*Assumption!$C54</f>
        <v>7482423.726</v>
      </c>
      <c r="I34" s="15">
        <f>I$15*Assumption!$C54</f>
        <v>10325744.74</v>
      </c>
      <c r="J34" s="15">
        <f>J$15*Assumption!$C54</f>
        <v>10687145.81</v>
      </c>
      <c r="K34" s="15">
        <f>K$15*Assumption!$C54</f>
        <v>13826494.89</v>
      </c>
      <c r="L34" s="15">
        <f>L$15*Assumption!$C54</f>
        <v>14310422.21</v>
      </c>
      <c r="M34" s="15">
        <f>M$15*Assumption!$C54</f>
        <v>17773544.38</v>
      </c>
    </row>
    <row r="35">
      <c r="A35" s="11" t="s">
        <v>76</v>
      </c>
      <c r="B35" s="15">
        <f>B$15*Assumption!$C55</f>
        <v>0</v>
      </c>
      <c r="C35" s="15">
        <f>C$15*Assumption!$C55</f>
        <v>3150000</v>
      </c>
      <c r="D35" s="15">
        <f>D$15*Assumption!$C55</f>
        <v>3260250</v>
      </c>
      <c r="E35" s="15">
        <f>E$15*Assumption!$C55</f>
        <v>6748717.5</v>
      </c>
      <c r="F35" s="15">
        <f>F$15*Assumption!$C55</f>
        <v>6984922.613</v>
      </c>
      <c r="G35" s="15">
        <f>G$15*Assumption!$C55</f>
        <v>10844092.36</v>
      </c>
      <c r="H35" s="15">
        <f>H$15*Assumption!$C55</f>
        <v>11223635.59</v>
      </c>
      <c r="I35" s="15">
        <f>I$15*Assumption!$C55</f>
        <v>15488617.11</v>
      </c>
      <c r="J35" s="15">
        <f>J$15*Assumption!$C55</f>
        <v>16030718.71</v>
      </c>
      <c r="K35" s="15">
        <f>K$15*Assumption!$C55</f>
        <v>20739742.33</v>
      </c>
      <c r="L35" s="15">
        <f>L$15*Assumption!$C55</f>
        <v>21465633.31</v>
      </c>
      <c r="M35" s="15">
        <f>M$15*Assumption!$C55</f>
        <v>26660316.58</v>
      </c>
    </row>
    <row r="36">
      <c r="A36" s="11"/>
      <c r="B36" s="15"/>
      <c r="C36" s="15"/>
      <c r="D36" s="15"/>
      <c r="E36" s="15"/>
      <c r="F36" s="15"/>
      <c r="G36" s="15"/>
      <c r="H36" s="15"/>
      <c r="I36" s="15"/>
      <c r="J36" s="15"/>
      <c r="K36" s="15"/>
      <c r="L36" s="15"/>
      <c r="M36" s="15"/>
    </row>
    <row r="37">
      <c r="A37" s="9" t="s">
        <v>39</v>
      </c>
      <c r="B37" s="15"/>
      <c r="C37" s="15"/>
      <c r="D37" s="15"/>
      <c r="E37" s="15"/>
      <c r="F37" s="15"/>
      <c r="G37" s="15"/>
      <c r="H37" s="15"/>
      <c r="I37" s="15"/>
      <c r="J37" s="15"/>
      <c r="K37" s="15"/>
      <c r="L37" s="15"/>
      <c r="M37" s="15"/>
    </row>
    <row r="38">
      <c r="A38" s="11" t="s">
        <v>71</v>
      </c>
      <c r="B38" s="15">
        <f>B$16*Assumption!$D50</f>
        <v>0</v>
      </c>
      <c r="C38" s="15">
        <f>C$16*Assumption!$D50</f>
        <v>3825000</v>
      </c>
      <c r="D38" s="15">
        <f>D$16*Assumption!$D50</f>
        <v>3978000</v>
      </c>
      <c r="E38" s="15">
        <f>E$16*Assumption!$D50</f>
        <v>8274240</v>
      </c>
      <c r="F38" s="15">
        <f>F$16*Assumption!$D50</f>
        <v>8605209.6</v>
      </c>
      <c r="G38" s="15">
        <f>G$16*Assumption!$D50</f>
        <v>13424126.98</v>
      </c>
      <c r="H38" s="15">
        <f>H$16*Assumption!$D50</f>
        <v>13961092.06</v>
      </c>
      <c r="I38" s="15">
        <f>I$16*Assumption!$D50</f>
        <v>19359380.98</v>
      </c>
      <c r="J38" s="15">
        <f>J$16*Assumption!$D50</f>
        <v>20133756.22</v>
      </c>
      <c r="K38" s="15">
        <f>K$16*Assumption!$D50</f>
        <v>26173883.09</v>
      </c>
      <c r="L38" s="15">
        <f>L$16*Assumption!$D50</f>
        <v>27220838.41</v>
      </c>
      <c r="M38" s="15">
        <f>M$16*Assumption!$D50</f>
        <v>33971606.34</v>
      </c>
    </row>
    <row r="39">
      <c r="A39" s="11" t="s">
        <v>72</v>
      </c>
      <c r="B39" s="15">
        <f>B$16*Assumption!$D51</f>
        <v>0</v>
      </c>
      <c r="C39" s="15">
        <f>C$16*Assumption!$D51</f>
        <v>1275000</v>
      </c>
      <c r="D39" s="15">
        <f>D$16*Assumption!$D51</f>
        <v>1326000</v>
      </c>
      <c r="E39" s="15">
        <f>E$16*Assumption!$D51</f>
        <v>2758080</v>
      </c>
      <c r="F39" s="15">
        <f>F$16*Assumption!$D51</f>
        <v>2868403.2</v>
      </c>
      <c r="G39" s="15">
        <f>G$16*Assumption!$D51</f>
        <v>4474708.992</v>
      </c>
      <c r="H39" s="15">
        <f>H$16*Assumption!$D51</f>
        <v>4653697.352</v>
      </c>
      <c r="I39" s="15">
        <f>I$16*Assumption!$D51</f>
        <v>6453126.994</v>
      </c>
      <c r="J39" s="15">
        <f>J$16*Assumption!$D51</f>
        <v>6711252.074</v>
      </c>
      <c r="K39" s="15">
        <f>K$16*Assumption!$D51</f>
        <v>8724627.696</v>
      </c>
      <c r="L39" s="15">
        <f>L$16*Assumption!$D51</f>
        <v>9073612.804</v>
      </c>
      <c r="M39" s="15">
        <f>M$16*Assumption!$D51</f>
        <v>11323868.78</v>
      </c>
    </row>
    <row r="40">
      <c r="A40" s="11" t="s">
        <v>73</v>
      </c>
      <c r="B40" s="15">
        <f>B$16*Assumption!$D52</f>
        <v>0</v>
      </c>
      <c r="C40" s="15">
        <f>C$16*Assumption!$D52</f>
        <v>2550000</v>
      </c>
      <c r="D40" s="15">
        <f>D$16*Assumption!$D52</f>
        <v>2652000</v>
      </c>
      <c r="E40" s="15">
        <f>E$16*Assumption!$D52</f>
        <v>5516160</v>
      </c>
      <c r="F40" s="15">
        <f>F$16*Assumption!$D52</f>
        <v>5736806.4</v>
      </c>
      <c r="G40" s="15">
        <f>G$16*Assumption!$D52</f>
        <v>8949417.984</v>
      </c>
      <c r="H40" s="15">
        <f>H$16*Assumption!$D52</f>
        <v>9307394.703</v>
      </c>
      <c r="I40" s="15">
        <f>I$16*Assumption!$D52</f>
        <v>12906253.99</v>
      </c>
      <c r="J40" s="15">
        <f>J$16*Assumption!$D52</f>
        <v>13422504.15</v>
      </c>
      <c r="K40" s="15">
        <f>K$16*Assumption!$D52</f>
        <v>17449255.39</v>
      </c>
      <c r="L40" s="15">
        <f>L$16*Assumption!$D52</f>
        <v>18147225.61</v>
      </c>
      <c r="M40" s="15">
        <f>M$16*Assumption!$D52</f>
        <v>22647737.56</v>
      </c>
    </row>
    <row r="41">
      <c r="A41" s="11" t="s">
        <v>74</v>
      </c>
      <c r="B41" s="15">
        <f>B$16*Assumption!$D53</f>
        <v>0</v>
      </c>
      <c r="C41" s="15">
        <f>C$16*Assumption!$D53</f>
        <v>1275000</v>
      </c>
      <c r="D41" s="15">
        <f>D$16*Assumption!$D53</f>
        <v>1326000</v>
      </c>
      <c r="E41" s="15">
        <f>E$16*Assumption!$D53</f>
        <v>2758080</v>
      </c>
      <c r="F41" s="15">
        <f>F$16*Assumption!$D53</f>
        <v>2868403.2</v>
      </c>
      <c r="G41" s="15">
        <f>G$16*Assumption!$D53</f>
        <v>4474708.992</v>
      </c>
      <c r="H41" s="15">
        <f>H$16*Assumption!$D53</f>
        <v>4653697.352</v>
      </c>
      <c r="I41" s="15">
        <f>I$16*Assumption!$D53</f>
        <v>6453126.994</v>
      </c>
      <c r="J41" s="15">
        <f>J$16*Assumption!$D53</f>
        <v>6711252.074</v>
      </c>
      <c r="K41" s="15">
        <f>K$16*Assumption!$D53</f>
        <v>8724627.696</v>
      </c>
      <c r="L41" s="15">
        <f>L$16*Assumption!$D53</f>
        <v>9073612.804</v>
      </c>
      <c r="M41" s="15">
        <f>M$16*Assumption!$D53</f>
        <v>11323868.78</v>
      </c>
    </row>
    <row r="42">
      <c r="A42" s="11" t="s">
        <v>75</v>
      </c>
      <c r="B42" s="15">
        <f>B$16*Assumption!$D54</f>
        <v>0</v>
      </c>
      <c r="C42" s="15">
        <f>C$16*Assumption!$D54</f>
        <v>1912500</v>
      </c>
      <c r="D42" s="15">
        <f>D$16*Assumption!$D54</f>
        <v>1989000</v>
      </c>
      <c r="E42" s="15">
        <f>E$16*Assumption!$D54</f>
        <v>4137120</v>
      </c>
      <c r="F42" s="15">
        <f>F$16*Assumption!$D54</f>
        <v>4302604.8</v>
      </c>
      <c r="G42" s="15">
        <f>G$16*Assumption!$D54</f>
        <v>6712063.488</v>
      </c>
      <c r="H42" s="15">
        <f>H$16*Assumption!$D54</f>
        <v>6980546.028</v>
      </c>
      <c r="I42" s="15">
        <f>I$16*Assumption!$D54</f>
        <v>9679690.491</v>
      </c>
      <c r="J42" s="15">
        <f>J$16*Assumption!$D54</f>
        <v>10066878.11</v>
      </c>
      <c r="K42" s="15">
        <f>K$16*Assumption!$D54</f>
        <v>13086941.54</v>
      </c>
      <c r="L42" s="15">
        <f>L$16*Assumption!$D54</f>
        <v>13610419.21</v>
      </c>
      <c r="M42" s="15">
        <f>M$16*Assumption!$D54</f>
        <v>16985803.17</v>
      </c>
    </row>
    <row r="43">
      <c r="A43" s="11" t="s">
        <v>76</v>
      </c>
      <c r="B43" s="15">
        <f>B$16*Assumption!$D55</f>
        <v>0</v>
      </c>
      <c r="C43" s="15">
        <f>C$16*Assumption!$D55</f>
        <v>1912500</v>
      </c>
      <c r="D43" s="15">
        <f>D$16*Assumption!$D55</f>
        <v>1989000</v>
      </c>
      <c r="E43" s="15">
        <f>E$16*Assumption!$D55</f>
        <v>4137120</v>
      </c>
      <c r="F43" s="15">
        <f>F$16*Assumption!$D55</f>
        <v>4302604.8</v>
      </c>
      <c r="G43" s="15">
        <f>G$16*Assumption!$D55</f>
        <v>6712063.488</v>
      </c>
      <c r="H43" s="15">
        <f>H$16*Assumption!$D55</f>
        <v>6980546.028</v>
      </c>
      <c r="I43" s="15">
        <f>I$16*Assumption!$D55</f>
        <v>9679690.491</v>
      </c>
      <c r="J43" s="15">
        <f>J$16*Assumption!$D55</f>
        <v>10066878.11</v>
      </c>
      <c r="K43" s="15">
        <f>K$16*Assumption!$D55</f>
        <v>13086941.54</v>
      </c>
      <c r="L43" s="15">
        <f>L$16*Assumption!$D55</f>
        <v>13610419.21</v>
      </c>
      <c r="M43" s="15">
        <f>M$16*Assumption!$D55</f>
        <v>16985803.17</v>
      </c>
    </row>
    <row r="44">
      <c r="A44" s="11"/>
      <c r="B44" s="15"/>
      <c r="C44" s="15"/>
      <c r="D44" s="15"/>
      <c r="E44" s="15"/>
      <c r="F44" s="15"/>
      <c r="G44" s="15"/>
      <c r="H44" s="15"/>
      <c r="I44" s="15"/>
      <c r="J44" s="15"/>
      <c r="K44" s="15"/>
      <c r="L44" s="15"/>
      <c r="M44" s="15"/>
    </row>
    <row r="45">
      <c r="A45" s="9" t="s">
        <v>40</v>
      </c>
      <c r="B45" s="15"/>
      <c r="C45" s="15"/>
      <c r="D45" s="15"/>
      <c r="E45" s="15"/>
      <c r="F45" s="15"/>
      <c r="G45" s="15"/>
      <c r="H45" s="15"/>
      <c r="I45" s="15"/>
      <c r="J45" s="15"/>
      <c r="K45" s="15"/>
      <c r="L45" s="15"/>
      <c r="M45" s="15"/>
    </row>
    <row r="46">
      <c r="A46" s="11" t="s">
        <v>71</v>
      </c>
      <c r="B46" s="15">
        <f>B$17*Assumption!$E50</f>
        <v>0</v>
      </c>
      <c r="C46" s="15">
        <f>C$17*Assumption!$E50</f>
        <v>3825000</v>
      </c>
      <c r="D46" s="15">
        <f>D$17*Assumption!$E50</f>
        <v>3882375</v>
      </c>
      <c r="E46" s="15">
        <f>E$17*Assumption!$E50</f>
        <v>7881221.25</v>
      </c>
      <c r="F46" s="15">
        <f>F$17*Assumption!$E50</f>
        <v>7999439.569</v>
      </c>
      <c r="G46" s="15">
        <f>G$17*Assumption!$E50</f>
        <v>12179146.74</v>
      </c>
      <c r="H46" s="15">
        <f>H$17*Assumption!$E50</f>
        <v>12361833.94</v>
      </c>
      <c r="I46" s="15">
        <f>I$17*Assumption!$E50</f>
        <v>16729681.94</v>
      </c>
      <c r="J46" s="15">
        <f>J$17*Assumption!$E50</f>
        <v>16980627.17</v>
      </c>
      <c r="K46" s="15">
        <f>K$17*Assumption!$E50</f>
        <v>21544170.72</v>
      </c>
      <c r="L46" s="15">
        <f>L$17*Assumption!$E50</f>
        <v>21867333.28</v>
      </c>
      <c r="M46" s="15">
        <f>M$17*Assumption!$E50</f>
        <v>26634411.93</v>
      </c>
    </row>
    <row r="47">
      <c r="A47" s="11" t="s">
        <v>72</v>
      </c>
      <c r="B47" s="15">
        <f>B$17*Assumption!$E51</f>
        <v>0</v>
      </c>
      <c r="C47" s="15">
        <f>C$17*Assumption!$E51</f>
        <v>3825000</v>
      </c>
      <c r="D47" s="15">
        <f>D$17*Assumption!$E51</f>
        <v>3882375</v>
      </c>
      <c r="E47" s="15">
        <f>E$17*Assumption!$E51</f>
        <v>7881221.25</v>
      </c>
      <c r="F47" s="15">
        <f>F$17*Assumption!$E51</f>
        <v>7999439.569</v>
      </c>
      <c r="G47" s="15">
        <f>G$17*Assumption!$E51</f>
        <v>12179146.74</v>
      </c>
      <c r="H47" s="15">
        <f>H$17*Assumption!$E51</f>
        <v>12361833.94</v>
      </c>
      <c r="I47" s="15">
        <f>I$17*Assumption!$E51</f>
        <v>16729681.94</v>
      </c>
      <c r="J47" s="15">
        <f>J$17*Assumption!$E51</f>
        <v>16980627.17</v>
      </c>
      <c r="K47" s="15">
        <f>K$17*Assumption!$E51</f>
        <v>21544170.72</v>
      </c>
      <c r="L47" s="15">
        <f>L$17*Assumption!$E51</f>
        <v>21867333.28</v>
      </c>
      <c r="M47" s="15">
        <f>M$17*Assumption!$E51</f>
        <v>26634411.93</v>
      </c>
    </row>
    <row r="48">
      <c r="A48" s="11" t="s">
        <v>73</v>
      </c>
      <c r="B48" s="15">
        <f>B$17*Assumption!$E52</f>
        <v>0</v>
      </c>
      <c r="C48" s="15">
        <f>C$17*Assumption!$E52</f>
        <v>7650000</v>
      </c>
      <c r="D48" s="15">
        <f>D$17*Assumption!$E52</f>
        <v>7764750</v>
      </c>
      <c r="E48" s="15">
        <f>E$17*Assumption!$E52</f>
        <v>15762442.5</v>
      </c>
      <c r="F48" s="15">
        <f>F$17*Assumption!$E52</f>
        <v>15998879.14</v>
      </c>
      <c r="G48" s="15">
        <f>G$17*Assumption!$E52</f>
        <v>24358293.49</v>
      </c>
      <c r="H48" s="15">
        <f>H$17*Assumption!$E52</f>
        <v>24723667.89</v>
      </c>
      <c r="I48" s="15">
        <f>I$17*Assumption!$E52</f>
        <v>33459363.88</v>
      </c>
      <c r="J48" s="15">
        <f>J$17*Assumption!$E52</f>
        <v>33961254.33</v>
      </c>
      <c r="K48" s="15">
        <f>K$17*Assumption!$E52</f>
        <v>43088341.44</v>
      </c>
      <c r="L48" s="15">
        <f>L$17*Assumption!$E52</f>
        <v>43734666.56</v>
      </c>
      <c r="M48" s="15">
        <f>M$17*Assumption!$E52</f>
        <v>53268823.87</v>
      </c>
    </row>
    <row r="49">
      <c r="A49" s="11" t="s">
        <v>74</v>
      </c>
      <c r="B49" s="15">
        <f>B$17*Assumption!$E53</f>
        <v>0</v>
      </c>
      <c r="C49" s="15">
        <f>C$17*Assumption!$E53</f>
        <v>2550000</v>
      </c>
      <c r="D49" s="15">
        <f>D$17*Assumption!$E53</f>
        <v>2588250</v>
      </c>
      <c r="E49" s="15">
        <f>E$17*Assumption!$E53</f>
        <v>5254147.5</v>
      </c>
      <c r="F49" s="15">
        <f>F$17*Assumption!$E53</f>
        <v>5332959.713</v>
      </c>
      <c r="G49" s="15">
        <f>G$17*Assumption!$E53</f>
        <v>8119431.162</v>
      </c>
      <c r="H49" s="15">
        <f>H$17*Assumption!$E53</f>
        <v>8241222.63</v>
      </c>
      <c r="I49" s="15">
        <f>I$17*Assumption!$E53</f>
        <v>11153121.29</v>
      </c>
      <c r="J49" s="15">
        <f>J$17*Assumption!$E53</f>
        <v>11320418.11</v>
      </c>
      <c r="K49" s="15">
        <f>K$17*Assumption!$E53</f>
        <v>14362780.48</v>
      </c>
      <c r="L49" s="15">
        <f>L$17*Assumption!$E53</f>
        <v>14578222.19</v>
      </c>
      <c r="M49" s="15">
        <f>M$17*Assumption!$E53</f>
        <v>17756274.62</v>
      </c>
    </row>
    <row r="50">
      <c r="A50" s="11" t="s">
        <v>75</v>
      </c>
      <c r="B50" s="15">
        <f>B$17*Assumption!$E54</f>
        <v>0</v>
      </c>
      <c r="C50" s="15">
        <f>C$17*Assumption!$E54</f>
        <v>5100000</v>
      </c>
      <c r="D50" s="15">
        <f>D$17*Assumption!$E54</f>
        <v>5176500</v>
      </c>
      <c r="E50" s="15">
        <f>E$17*Assumption!$E54</f>
        <v>10508295</v>
      </c>
      <c r="F50" s="15">
        <f>F$17*Assumption!$E54</f>
        <v>10665919.43</v>
      </c>
      <c r="G50" s="15">
        <f>G$17*Assumption!$E54</f>
        <v>16238862.32</v>
      </c>
      <c r="H50" s="15">
        <f>H$17*Assumption!$E54</f>
        <v>16482445.26</v>
      </c>
      <c r="I50" s="15">
        <f>I$17*Assumption!$E54</f>
        <v>22306242.58</v>
      </c>
      <c r="J50" s="15">
        <f>J$17*Assumption!$E54</f>
        <v>22640836.22</v>
      </c>
      <c r="K50" s="15">
        <f>K$17*Assumption!$E54</f>
        <v>28725560.96</v>
      </c>
      <c r="L50" s="15">
        <f>L$17*Assumption!$E54</f>
        <v>29156444.37</v>
      </c>
      <c r="M50" s="15">
        <f>M$17*Assumption!$E54</f>
        <v>35512549.25</v>
      </c>
    </row>
    <row r="51">
      <c r="A51" s="11" t="s">
        <v>76</v>
      </c>
      <c r="B51" s="15">
        <f>B$17*Assumption!$E55</f>
        <v>0</v>
      </c>
      <c r="C51" s="15">
        <f>C$17*Assumption!$E55</f>
        <v>2550000</v>
      </c>
      <c r="D51" s="15">
        <f>D$17*Assumption!$E55</f>
        <v>2588250</v>
      </c>
      <c r="E51" s="15">
        <f>E$17*Assumption!$E55</f>
        <v>5254147.5</v>
      </c>
      <c r="F51" s="15">
        <f>F$17*Assumption!$E55</f>
        <v>5332959.713</v>
      </c>
      <c r="G51" s="15">
        <f>G$17*Assumption!$E55</f>
        <v>8119431.162</v>
      </c>
      <c r="H51" s="15">
        <f>H$17*Assumption!$E55</f>
        <v>8241222.63</v>
      </c>
      <c r="I51" s="15">
        <f>I$17*Assumption!$E55</f>
        <v>11153121.29</v>
      </c>
      <c r="J51" s="15">
        <f>J$17*Assumption!$E55</f>
        <v>11320418.11</v>
      </c>
      <c r="K51" s="15">
        <f>K$17*Assumption!$E55</f>
        <v>14362780.48</v>
      </c>
      <c r="L51" s="15">
        <f>L$17*Assumption!$E55</f>
        <v>14578222.19</v>
      </c>
      <c r="M51" s="15">
        <f>M$17*Assumption!$E55</f>
        <v>17756274.62</v>
      </c>
    </row>
    <row r="52">
      <c r="A52" s="11"/>
      <c r="B52" s="15"/>
      <c r="C52" s="15"/>
      <c r="D52" s="15"/>
      <c r="E52" s="15"/>
      <c r="F52" s="15"/>
      <c r="G52" s="15"/>
      <c r="H52" s="15"/>
      <c r="I52" s="15"/>
      <c r="J52" s="15"/>
      <c r="K52" s="15"/>
      <c r="L52" s="15"/>
      <c r="M52" s="15"/>
    </row>
    <row r="53">
      <c r="A53" s="9" t="s">
        <v>41</v>
      </c>
      <c r="B53" s="15"/>
      <c r="C53" s="15"/>
      <c r="D53" s="15"/>
      <c r="E53" s="15"/>
      <c r="F53" s="15"/>
      <c r="G53" s="15"/>
      <c r="H53" s="15"/>
      <c r="I53" s="15"/>
      <c r="J53" s="15"/>
      <c r="K53" s="15"/>
      <c r="L53" s="15"/>
      <c r="M53" s="15"/>
    </row>
    <row r="54">
      <c r="A54" s="11" t="s">
        <v>71</v>
      </c>
      <c r="B54" s="15">
        <f>B$18*Assumption!$F50</f>
        <v>0</v>
      </c>
      <c r="C54" s="15">
        <f>C$18*Assumption!$F50</f>
        <v>5850000</v>
      </c>
      <c r="D54" s="15">
        <f>D$18*Assumption!$F50</f>
        <v>5967000</v>
      </c>
      <c r="E54" s="15">
        <f>E$18*Assumption!$F50</f>
        <v>12172680</v>
      </c>
      <c r="F54" s="15">
        <f>F$18*Assumption!$F50</f>
        <v>12416133.6</v>
      </c>
      <c r="G54" s="15">
        <f>G$18*Assumption!$F50</f>
        <v>18996684.41</v>
      </c>
      <c r="H54" s="15">
        <f>H$18*Assumption!$F50</f>
        <v>19376618.1</v>
      </c>
      <c r="I54" s="15">
        <f>I$18*Assumption!$F50</f>
        <v>26352200.61</v>
      </c>
      <c r="J54" s="15">
        <f>J$18*Assumption!$F50</f>
        <v>26879244.62</v>
      </c>
      <c r="K54" s="15">
        <f>K$18*Assumption!$F50</f>
        <v>34271036.89</v>
      </c>
      <c r="L54" s="15">
        <f>L$18*Assumption!$F50</f>
        <v>34956457.63</v>
      </c>
      <c r="M54" s="15">
        <f>M$18*Assumption!$F50</f>
        <v>42786704.14</v>
      </c>
    </row>
    <row r="55">
      <c r="A55" s="11" t="s">
        <v>72</v>
      </c>
      <c r="B55" s="15">
        <f>B$18*Assumption!$F51</f>
        <v>0</v>
      </c>
      <c r="C55" s="15">
        <f>C$18*Assumption!$F51</f>
        <v>5850000</v>
      </c>
      <c r="D55" s="15">
        <f>D$18*Assumption!$F51</f>
        <v>5967000</v>
      </c>
      <c r="E55" s="15">
        <f>E$18*Assumption!$F51</f>
        <v>12172680</v>
      </c>
      <c r="F55" s="15">
        <f>F$18*Assumption!$F51</f>
        <v>12416133.6</v>
      </c>
      <c r="G55" s="15">
        <f>G$18*Assumption!$F51</f>
        <v>18996684.41</v>
      </c>
      <c r="H55" s="15">
        <f>H$18*Assumption!$F51</f>
        <v>19376618.1</v>
      </c>
      <c r="I55" s="15">
        <f>I$18*Assumption!$F51</f>
        <v>26352200.61</v>
      </c>
      <c r="J55" s="15">
        <f>J$18*Assumption!$F51</f>
        <v>26879244.62</v>
      </c>
      <c r="K55" s="15">
        <f>K$18*Assumption!$F51</f>
        <v>34271036.89</v>
      </c>
      <c r="L55" s="15">
        <f>L$18*Assumption!$F51</f>
        <v>34956457.63</v>
      </c>
      <c r="M55" s="15">
        <f>M$18*Assumption!$F51</f>
        <v>42786704.14</v>
      </c>
    </row>
    <row r="56">
      <c r="A56" s="11" t="s">
        <v>73</v>
      </c>
      <c r="B56" s="15">
        <f>B$18*Assumption!$F52</f>
        <v>0</v>
      </c>
      <c r="C56" s="15">
        <f>C$18*Assumption!$F52</f>
        <v>1950000</v>
      </c>
      <c r="D56" s="15">
        <f>D$18*Assumption!$F52</f>
        <v>1989000</v>
      </c>
      <c r="E56" s="15">
        <f>E$18*Assumption!$F52</f>
        <v>4057560</v>
      </c>
      <c r="F56" s="15">
        <f>F$18*Assumption!$F52</f>
        <v>4138711.2</v>
      </c>
      <c r="G56" s="15">
        <f>G$18*Assumption!$F52</f>
        <v>6332228.136</v>
      </c>
      <c r="H56" s="15">
        <f>H$18*Assumption!$F52</f>
        <v>6458872.699</v>
      </c>
      <c r="I56" s="15">
        <f>I$18*Assumption!$F52</f>
        <v>8784066.87</v>
      </c>
      <c r="J56" s="15">
        <f>J$18*Assumption!$F52</f>
        <v>8959748.208</v>
      </c>
      <c r="K56" s="15">
        <f>K$18*Assumption!$F52</f>
        <v>11423678.96</v>
      </c>
      <c r="L56" s="15">
        <f>L$18*Assumption!$F52</f>
        <v>11652152.54</v>
      </c>
      <c r="M56" s="15">
        <f>M$18*Assumption!$F52</f>
        <v>14262234.71</v>
      </c>
    </row>
    <row r="57">
      <c r="A57" s="11" t="s">
        <v>74</v>
      </c>
      <c r="B57" s="15">
        <f>B$18*Assumption!$F53</f>
        <v>0</v>
      </c>
      <c r="C57" s="15">
        <f>C$18*Assumption!$F53</f>
        <v>1950000</v>
      </c>
      <c r="D57" s="15">
        <f>D$18*Assumption!$F53</f>
        <v>1989000</v>
      </c>
      <c r="E57" s="15">
        <f>E$18*Assumption!$F53</f>
        <v>4057560</v>
      </c>
      <c r="F57" s="15">
        <f>F$18*Assumption!$F53</f>
        <v>4138711.2</v>
      </c>
      <c r="G57" s="15">
        <f>G$18*Assumption!$F53</f>
        <v>6332228.136</v>
      </c>
      <c r="H57" s="15">
        <f>H$18*Assumption!$F53</f>
        <v>6458872.699</v>
      </c>
      <c r="I57" s="15">
        <f>I$18*Assumption!$F53</f>
        <v>8784066.87</v>
      </c>
      <c r="J57" s="15">
        <f>J$18*Assumption!$F53</f>
        <v>8959748.208</v>
      </c>
      <c r="K57" s="15">
        <f>K$18*Assumption!$F53</f>
        <v>11423678.96</v>
      </c>
      <c r="L57" s="15">
        <f>L$18*Assumption!$F53</f>
        <v>11652152.54</v>
      </c>
      <c r="M57" s="15">
        <f>M$18*Assumption!$F53</f>
        <v>14262234.71</v>
      </c>
    </row>
    <row r="58">
      <c r="A58" s="11" t="s">
        <v>75</v>
      </c>
      <c r="B58" s="15">
        <f>B$18*Assumption!$F54</f>
        <v>0</v>
      </c>
      <c r="C58" s="15">
        <f>C$18*Assumption!$F54</f>
        <v>1950000</v>
      </c>
      <c r="D58" s="15">
        <f>D$18*Assumption!$F54</f>
        <v>1989000</v>
      </c>
      <c r="E58" s="15">
        <f>E$18*Assumption!$F54</f>
        <v>4057560</v>
      </c>
      <c r="F58" s="15">
        <f>F$18*Assumption!$F54</f>
        <v>4138711.2</v>
      </c>
      <c r="G58" s="15">
        <f>G$18*Assumption!$F54</f>
        <v>6332228.136</v>
      </c>
      <c r="H58" s="15">
        <f>H$18*Assumption!$F54</f>
        <v>6458872.699</v>
      </c>
      <c r="I58" s="15">
        <f>I$18*Assumption!$F54</f>
        <v>8784066.87</v>
      </c>
      <c r="J58" s="15">
        <f>J$18*Assumption!$F54</f>
        <v>8959748.208</v>
      </c>
      <c r="K58" s="15">
        <f>K$18*Assumption!$F54</f>
        <v>11423678.96</v>
      </c>
      <c r="L58" s="15">
        <f>L$18*Assumption!$F54</f>
        <v>11652152.54</v>
      </c>
      <c r="M58" s="15">
        <f>M$18*Assumption!$F54</f>
        <v>14262234.71</v>
      </c>
    </row>
    <row r="59">
      <c r="A59" s="11" t="s">
        <v>76</v>
      </c>
      <c r="B59" s="15">
        <f>B$18*Assumption!$F55</f>
        <v>0</v>
      </c>
      <c r="C59" s="15">
        <f>C$18*Assumption!$F55</f>
        <v>1950000</v>
      </c>
      <c r="D59" s="15">
        <f>D$18*Assumption!$F55</f>
        <v>1989000</v>
      </c>
      <c r="E59" s="15">
        <f>E$18*Assumption!$F55</f>
        <v>4057560</v>
      </c>
      <c r="F59" s="15">
        <f>F$18*Assumption!$F55</f>
        <v>4138711.2</v>
      </c>
      <c r="G59" s="15">
        <f>G$18*Assumption!$F55</f>
        <v>6332228.136</v>
      </c>
      <c r="H59" s="15">
        <f>H$18*Assumption!$F55</f>
        <v>6458872.699</v>
      </c>
      <c r="I59" s="15">
        <f>I$18*Assumption!$F55</f>
        <v>8784066.87</v>
      </c>
      <c r="J59" s="15">
        <f>J$18*Assumption!$F55</f>
        <v>8959748.208</v>
      </c>
      <c r="K59" s="15">
        <f>K$18*Assumption!$F55</f>
        <v>11423678.96</v>
      </c>
      <c r="L59" s="15">
        <f>L$18*Assumption!$F55</f>
        <v>11652152.54</v>
      </c>
      <c r="M59" s="15">
        <f>M$18*Assumption!$F55</f>
        <v>14262234.71</v>
      </c>
    </row>
    <row r="60">
      <c r="A60" s="11"/>
      <c r="B60" s="15"/>
      <c r="C60" s="15"/>
      <c r="D60" s="15"/>
      <c r="E60" s="15"/>
      <c r="F60" s="15"/>
      <c r="G60" s="15"/>
      <c r="H60" s="15"/>
      <c r="I60" s="15"/>
      <c r="J60" s="15"/>
      <c r="K60" s="15"/>
      <c r="L60" s="15"/>
      <c r="M60" s="15"/>
    </row>
    <row r="61">
      <c r="A61" s="9" t="s">
        <v>97</v>
      </c>
      <c r="B61" s="15"/>
      <c r="C61" s="15"/>
      <c r="D61" s="15"/>
      <c r="E61" s="15"/>
      <c r="F61" s="15"/>
      <c r="G61" s="15"/>
      <c r="H61" s="15"/>
      <c r="I61" s="15"/>
      <c r="J61" s="15"/>
      <c r="K61" s="15"/>
      <c r="L61" s="15"/>
      <c r="M61" s="15"/>
    </row>
    <row r="62">
      <c r="A62" s="9" t="s">
        <v>37</v>
      </c>
      <c r="B62" s="15"/>
      <c r="C62" s="15"/>
      <c r="D62" s="15"/>
      <c r="E62" s="15"/>
      <c r="F62" s="15"/>
      <c r="G62" s="15"/>
      <c r="H62" s="15"/>
      <c r="I62" s="15"/>
      <c r="J62" s="15"/>
      <c r="K62" s="15"/>
      <c r="L62" s="15"/>
      <c r="M62" s="15"/>
    </row>
    <row r="63">
      <c r="A63" s="11" t="s">
        <v>71</v>
      </c>
      <c r="B63" s="15">
        <f>B22*(1-Assumption!$B58)</f>
        <v>0</v>
      </c>
      <c r="C63" s="15">
        <f>C22*(1-Assumption!$B58)</f>
        <v>442260</v>
      </c>
      <c r="D63" s="15">
        <f>D22*(1-Assumption!$B58)</f>
        <v>451105.2</v>
      </c>
      <c r="E63" s="15">
        <f>E22*(1-Assumption!$B58)</f>
        <v>920254.608</v>
      </c>
      <c r="F63" s="15">
        <f>F22*(1-Assumption!$B58)</f>
        <v>938659.7002</v>
      </c>
      <c r="G63" s="15">
        <f>G22*(1-Assumption!$B58)</f>
        <v>1436149.341</v>
      </c>
      <c r="H63" s="15">
        <f>H22*(1-Assumption!$B58)</f>
        <v>1464872.328</v>
      </c>
      <c r="I63" s="15">
        <f>I22*(1-Assumption!$B58)</f>
        <v>1992226.366</v>
      </c>
      <c r="J63" s="15">
        <f>J22*(1-Assumption!$B58)</f>
        <v>2032070.893</v>
      </c>
      <c r="K63" s="15">
        <f>K22*(1-Assumption!$B58)</f>
        <v>2590890.389</v>
      </c>
      <c r="L63" s="15">
        <f>L22*(1-Assumption!$B58)</f>
        <v>2642708.197</v>
      </c>
      <c r="M63" s="15">
        <f>M22*(1-Assumption!$B58)</f>
        <v>3234674.833</v>
      </c>
    </row>
    <row r="64">
      <c r="A64" s="11" t="s">
        <v>72</v>
      </c>
      <c r="B64" s="15">
        <f>B23*(1-Assumption!$B59)</f>
        <v>0</v>
      </c>
      <c r="C64" s="15">
        <f>C23*(1-Assumption!$B59)</f>
        <v>302400</v>
      </c>
      <c r="D64" s="15">
        <f>D23*(1-Assumption!$B59)</f>
        <v>308448</v>
      </c>
      <c r="E64" s="15">
        <f>E23*(1-Assumption!$B59)</f>
        <v>629233.92</v>
      </c>
      <c r="F64" s="15">
        <f>F23*(1-Assumption!$B59)</f>
        <v>641818.5984</v>
      </c>
      <c r="G64" s="15">
        <f>G23*(1-Assumption!$B59)</f>
        <v>981982.4556</v>
      </c>
      <c r="H64" s="15">
        <f>H23*(1-Assumption!$B59)</f>
        <v>1001622.105</v>
      </c>
      <c r="I64" s="15">
        <f>I23*(1-Assumption!$B59)</f>
        <v>1362206.062</v>
      </c>
      <c r="J64" s="15">
        <f>J23*(1-Assumption!$B59)</f>
        <v>1389450.184</v>
      </c>
      <c r="K64" s="15">
        <f>K23*(1-Assumption!$B59)</f>
        <v>1771548.984</v>
      </c>
      <c r="L64" s="15">
        <f>L23*(1-Assumption!$B59)</f>
        <v>1806979.964</v>
      </c>
      <c r="M64" s="15">
        <f>M23*(1-Assumption!$B59)</f>
        <v>2211743.476</v>
      </c>
    </row>
    <row r="65">
      <c r="A65" s="11" t="s">
        <v>73</v>
      </c>
      <c r="B65" s="15">
        <f>B24*(1-Assumption!$B60)</f>
        <v>0</v>
      </c>
      <c r="C65" s="15">
        <f>C24*(1-Assumption!$B60)</f>
        <v>348840</v>
      </c>
      <c r="D65" s="15">
        <f>D24*(1-Assumption!$B60)</f>
        <v>355816.8</v>
      </c>
      <c r="E65" s="15">
        <f>E24*(1-Assumption!$B60)</f>
        <v>725866.272</v>
      </c>
      <c r="F65" s="15">
        <f>F24*(1-Assumption!$B60)</f>
        <v>740383.5974</v>
      </c>
      <c r="G65" s="15">
        <f>G24*(1-Assumption!$B60)</f>
        <v>1132786.904</v>
      </c>
      <c r="H65" s="15">
        <f>H24*(1-Assumption!$B60)</f>
        <v>1155442.642</v>
      </c>
      <c r="I65" s="15">
        <f>I24*(1-Assumption!$B60)</f>
        <v>1571401.993</v>
      </c>
      <c r="J65" s="15">
        <f>J24*(1-Assumption!$B60)</f>
        <v>1602830.033</v>
      </c>
      <c r="K65" s="15">
        <f>K24*(1-Assumption!$B60)</f>
        <v>2043608.292</v>
      </c>
      <c r="L65" s="15">
        <f>L24*(1-Assumption!$B60)</f>
        <v>2084480.458</v>
      </c>
      <c r="M65" s="15">
        <f>M24*(1-Assumption!$B60)</f>
        <v>2551404.081</v>
      </c>
    </row>
    <row r="66">
      <c r="A66" s="11" t="s">
        <v>74</v>
      </c>
      <c r="B66" s="15">
        <f>B25*(1-Assumption!$B61)</f>
        <v>0</v>
      </c>
      <c r="C66" s="15">
        <f>C25*(1-Assumption!$B61)</f>
        <v>439560</v>
      </c>
      <c r="D66" s="15">
        <f>D25*(1-Assumption!$B61)</f>
        <v>448351.2</v>
      </c>
      <c r="E66" s="15">
        <f>E25*(1-Assumption!$B61)</f>
        <v>914636.448</v>
      </c>
      <c r="F66" s="15">
        <f>F25*(1-Assumption!$B61)</f>
        <v>932929.177</v>
      </c>
      <c r="G66" s="15">
        <f>G25*(1-Assumption!$B61)</f>
        <v>1427381.641</v>
      </c>
      <c r="H66" s="15">
        <f>H25*(1-Assumption!$B61)</f>
        <v>1455929.274</v>
      </c>
      <c r="I66" s="15">
        <f>I25*(1-Assumption!$B61)</f>
        <v>1980063.812</v>
      </c>
      <c r="J66" s="15">
        <f>J25*(1-Assumption!$B61)</f>
        <v>2019665.088</v>
      </c>
      <c r="K66" s="15">
        <f>K25*(1-Assumption!$B61)</f>
        <v>2575072.988</v>
      </c>
      <c r="L66" s="15">
        <f>L25*(1-Assumption!$B61)</f>
        <v>2626574.447</v>
      </c>
      <c r="M66" s="15">
        <f>M25*(1-Assumption!$B61)</f>
        <v>3214927.124</v>
      </c>
    </row>
    <row r="67">
      <c r="A67" s="11" t="s">
        <v>75</v>
      </c>
      <c r="B67" s="15">
        <f>B26*(1-Assumption!$B62)</f>
        <v>0</v>
      </c>
      <c r="C67" s="15">
        <f>C26*(1-Assumption!$B62)</f>
        <v>319950</v>
      </c>
      <c r="D67" s="15">
        <f>D26*(1-Assumption!$B62)</f>
        <v>326349</v>
      </c>
      <c r="E67" s="15">
        <f>E26*(1-Assumption!$B62)</f>
        <v>665751.96</v>
      </c>
      <c r="F67" s="15">
        <f>F26*(1-Assumption!$B62)</f>
        <v>679066.9992</v>
      </c>
      <c r="G67" s="15">
        <f>G26*(1-Assumption!$B62)</f>
        <v>1038972.509</v>
      </c>
      <c r="H67" s="15">
        <f>H26*(1-Assumption!$B62)</f>
        <v>1059751.959</v>
      </c>
      <c r="I67" s="15">
        <f>I26*(1-Assumption!$B62)</f>
        <v>1441262.664</v>
      </c>
      <c r="J67" s="15">
        <f>J26*(1-Assumption!$B62)</f>
        <v>1470087.917</v>
      </c>
      <c r="K67" s="15">
        <f>K26*(1-Assumption!$B62)</f>
        <v>1874362.095</v>
      </c>
      <c r="L67" s="15">
        <f>L26*(1-Assumption!$B62)</f>
        <v>1911849.337</v>
      </c>
      <c r="M67" s="15">
        <f>M26*(1-Assumption!$B62)</f>
        <v>2340103.588</v>
      </c>
    </row>
    <row r="68">
      <c r="A68" s="11" t="s">
        <v>76</v>
      </c>
      <c r="B68" s="15">
        <f>B27*(1-Assumption!$B63)</f>
        <v>0</v>
      </c>
      <c r="C68" s="15">
        <f>C27*(1-Assumption!$B63)</f>
        <v>222750</v>
      </c>
      <c r="D68" s="15">
        <f>D27*(1-Assumption!$B63)</f>
        <v>227205</v>
      </c>
      <c r="E68" s="15">
        <f>E27*(1-Assumption!$B63)</f>
        <v>463498.2</v>
      </c>
      <c r="F68" s="15">
        <f>F27*(1-Assumption!$B63)</f>
        <v>472768.164</v>
      </c>
      <c r="G68" s="15">
        <f>G27*(1-Assumption!$B63)</f>
        <v>723335.2909</v>
      </c>
      <c r="H68" s="15">
        <f>H27*(1-Assumption!$B63)</f>
        <v>737801.9967</v>
      </c>
      <c r="I68" s="15">
        <f>I27*(1-Assumption!$B63)</f>
        <v>1003410.716</v>
      </c>
      <c r="J68" s="15">
        <f>J27*(1-Assumption!$B63)</f>
        <v>1023478.93</v>
      </c>
      <c r="K68" s="15">
        <f>K27*(1-Assumption!$B63)</f>
        <v>1304935.636</v>
      </c>
      <c r="L68" s="15">
        <f>L27*(1-Assumption!$B63)</f>
        <v>1331034.348</v>
      </c>
      <c r="M68" s="15">
        <f>M27*(1-Assumption!$B63)</f>
        <v>1629186.042</v>
      </c>
    </row>
    <row r="69">
      <c r="A69" s="9" t="s">
        <v>98</v>
      </c>
      <c r="B69" s="15">
        <f t="shared" ref="B69:M69" si="2">SUM(B63:B68)</f>
        <v>0</v>
      </c>
      <c r="C69" s="15">
        <f t="shared" si="2"/>
        <v>2075760</v>
      </c>
      <c r="D69" s="15">
        <f t="shared" si="2"/>
        <v>2117275.2</v>
      </c>
      <c r="E69" s="15">
        <f t="shared" si="2"/>
        <v>4319241.408</v>
      </c>
      <c r="F69" s="15">
        <f t="shared" si="2"/>
        <v>4405626.236</v>
      </c>
      <c r="G69" s="15">
        <f t="shared" si="2"/>
        <v>6740608.141</v>
      </c>
      <c r="H69" s="15">
        <f t="shared" si="2"/>
        <v>6875420.304</v>
      </c>
      <c r="I69" s="15">
        <f t="shared" si="2"/>
        <v>9350571.614</v>
      </c>
      <c r="J69" s="15">
        <f t="shared" si="2"/>
        <v>9537583.046</v>
      </c>
      <c r="K69" s="15">
        <f t="shared" si="2"/>
        <v>12160418.38</v>
      </c>
      <c r="L69" s="15">
        <f t="shared" si="2"/>
        <v>12403626.75</v>
      </c>
      <c r="M69" s="15">
        <f t="shared" si="2"/>
        <v>15182039.14</v>
      </c>
    </row>
    <row r="70">
      <c r="A70" s="9" t="s">
        <v>38</v>
      </c>
      <c r="B70" s="15"/>
      <c r="C70" s="15"/>
      <c r="D70" s="15"/>
      <c r="E70" s="15"/>
      <c r="F70" s="15"/>
      <c r="G70" s="15"/>
      <c r="H70" s="15"/>
      <c r="I70" s="15"/>
      <c r="J70" s="15"/>
      <c r="K70" s="15"/>
      <c r="L70" s="15"/>
      <c r="M70" s="15"/>
    </row>
    <row r="71">
      <c r="A71" s="11" t="s">
        <v>71</v>
      </c>
      <c r="B71" s="15">
        <f>B30*(1-Assumption!$C58)</f>
        <v>0</v>
      </c>
      <c r="C71" s="15">
        <f>C30*(1-Assumption!$C58)</f>
        <v>840000</v>
      </c>
      <c r="D71" s="15">
        <f>D30*(1-Assumption!$C58)</f>
        <v>869400</v>
      </c>
      <c r="E71" s="15">
        <f>E30*(1-Assumption!$C58)</f>
        <v>1799658</v>
      </c>
      <c r="F71" s="15">
        <f>F30*(1-Assumption!$C58)</f>
        <v>1862646.03</v>
      </c>
      <c r="G71" s="15">
        <f>G30*(1-Assumption!$C58)</f>
        <v>2891757.962</v>
      </c>
      <c r="H71" s="15">
        <f>H30*(1-Assumption!$C58)</f>
        <v>2992969.49</v>
      </c>
      <c r="I71" s="15">
        <f>I30*(1-Assumption!$C58)</f>
        <v>4130297.897</v>
      </c>
      <c r="J71" s="15">
        <f>J30*(1-Assumption!$C58)</f>
        <v>4274858.323</v>
      </c>
      <c r="K71" s="15">
        <f>K30*(1-Assumption!$C58)</f>
        <v>5530597.955</v>
      </c>
      <c r="L71" s="15">
        <f>L30*(1-Assumption!$C58)</f>
        <v>5724168.884</v>
      </c>
      <c r="M71" s="15">
        <f>M30*(1-Assumption!$C58)</f>
        <v>7109417.754</v>
      </c>
    </row>
    <row r="72">
      <c r="A72" s="11" t="s">
        <v>72</v>
      </c>
      <c r="B72" s="15">
        <f>B31*(1-Assumption!$C59)</f>
        <v>0</v>
      </c>
      <c r="C72" s="15">
        <f>C31*(1-Assumption!$C59)</f>
        <v>1244250</v>
      </c>
      <c r="D72" s="15">
        <f>D31*(1-Assumption!$C59)</f>
        <v>1287798.75</v>
      </c>
      <c r="E72" s="15">
        <f>E31*(1-Assumption!$C59)</f>
        <v>2665743.413</v>
      </c>
      <c r="F72" s="15">
        <f>F31*(1-Assumption!$C59)</f>
        <v>2759044.432</v>
      </c>
      <c r="G72" s="15">
        <f>G31*(1-Assumption!$C59)</f>
        <v>4283416.481</v>
      </c>
      <c r="H72" s="15">
        <f>H31*(1-Assumption!$C59)</f>
        <v>4433336.057</v>
      </c>
      <c r="I72" s="15">
        <f>I31*(1-Assumption!$C59)</f>
        <v>6118003.759</v>
      </c>
      <c r="J72" s="15">
        <f>J31*(1-Assumption!$C59)</f>
        <v>6332133.891</v>
      </c>
      <c r="K72" s="15">
        <f>K31*(1-Assumption!$C59)</f>
        <v>8192198.221</v>
      </c>
      <c r="L72" s="15">
        <f>L31*(1-Assumption!$C59)</f>
        <v>8478925.159</v>
      </c>
      <c r="M72" s="15">
        <f>M31*(1-Assumption!$C59)</f>
        <v>10530825.05</v>
      </c>
    </row>
    <row r="73">
      <c r="A73" s="11" t="s">
        <v>73</v>
      </c>
      <c r="B73" s="15">
        <f>B32*(1-Assumption!$C60)</f>
        <v>0</v>
      </c>
      <c r="C73" s="15">
        <f>C32*(1-Assumption!$C60)</f>
        <v>819000</v>
      </c>
      <c r="D73" s="15">
        <f>D32*(1-Assumption!$C60)</f>
        <v>847665</v>
      </c>
      <c r="E73" s="15">
        <f>E32*(1-Assumption!$C60)</f>
        <v>1754666.55</v>
      </c>
      <c r="F73" s="15">
        <f>F32*(1-Assumption!$C60)</f>
        <v>1816079.879</v>
      </c>
      <c r="G73" s="15">
        <f>G32*(1-Assumption!$C60)</f>
        <v>2819464.013</v>
      </c>
      <c r="H73" s="15">
        <f>H32*(1-Assumption!$C60)</f>
        <v>2918145.253</v>
      </c>
      <c r="I73" s="15">
        <f>I32*(1-Assumption!$C60)</f>
        <v>4027040.449</v>
      </c>
      <c r="J73" s="15">
        <f>J32*(1-Assumption!$C60)</f>
        <v>4167986.865</v>
      </c>
      <c r="K73" s="15">
        <f>K32*(1-Assumption!$C60)</f>
        <v>5392333.006</v>
      </c>
      <c r="L73" s="15">
        <f>L32*(1-Assumption!$C60)</f>
        <v>5581064.662</v>
      </c>
      <c r="M73" s="15">
        <f>M32*(1-Assumption!$C60)</f>
        <v>6931682.31</v>
      </c>
    </row>
    <row r="74">
      <c r="A74" s="11" t="s">
        <v>74</v>
      </c>
      <c r="B74" s="15">
        <f>B33*(1-Assumption!$C61)</f>
        <v>0</v>
      </c>
      <c r="C74" s="15">
        <f>C33*(1-Assumption!$C61)</f>
        <v>1165500</v>
      </c>
      <c r="D74" s="15">
        <f>D33*(1-Assumption!$C61)</f>
        <v>1206292.5</v>
      </c>
      <c r="E74" s="15">
        <f>E33*(1-Assumption!$C61)</f>
        <v>2497025.475</v>
      </c>
      <c r="F74" s="15">
        <f>F33*(1-Assumption!$C61)</f>
        <v>2584421.367</v>
      </c>
      <c r="G74" s="15">
        <f>G33*(1-Assumption!$C61)</f>
        <v>4012314.172</v>
      </c>
      <c r="H74" s="15">
        <f>H33*(1-Assumption!$C61)</f>
        <v>4152745.168</v>
      </c>
      <c r="I74" s="15">
        <f>I33*(1-Assumption!$C61)</f>
        <v>5730788.331</v>
      </c>
      <c r="J74" s="15">
        <f>J33*(1-Assumption!$C61)</f>
        <v>5931365.923</v>
      </c>
      <c r="K74" s="15">
        <f>K33*(1-Assumption!$C61)</f>
        <v>7673704.663</v>
      </c>
      <c r="L74" s="15">
        <f>L33*(1-Assumption!$C61)</f>
        <v>7942284.326</v>
      </c>
      <c r="M74" s="15">
        <f>M33*(1-Assumption!$C61)</f>
        <v>9864317.133</v>
      </c>
    </row>
    <row r="75">
      <c r="A75" s="11" t="s">
        <v>75</v>
      </c>
      <c r="B75" s="15">
        <f>B34*(1-Assumption!$C62)</f>
        <v>0</v>
      </c>
      <c r="C75" s="15">
        <f>C34*(1-Assumption!$C62)</f>
        <v>1470000</v>
      </c>
      <c r="D75" s="15">
        <f>D34*(1-Assumption!$C62)</f>
        <v>1521450</v>
      </c>
      <c r="E75" s="15">
        <f>E34*(1-Assumption!$C62)</f>
        <v>3149401.5</v>
      </c>
      <c r="F75" s="15">
        <f>F34*(1-Assumption!$C62)</f>
        <v>3259630.553</v>
      </c>
      <c r="G75" s="15">
        <f>G34*(1-Assumption!$C62)</f>
        <v>5060576.433</v>
      </c>
      <c r="H75" s="15">
        <f>H34*(1-Assumption!$C62)</f>
        <v>5237696.608</v>
      </c>
      <c r="I75" s="15">
        <f>I34*(1-Assumption!$C62)</f>
        <v>7228021.319</v>
      </c>
      <c r="J75" s="15">
        <f>J34*(1-Assumption!$C62)</f>
        <v>7481002.065</v>
      </c>
      <c r="K75" s="15">
        <f>K34*(1-Assumption!$C62)</f>
        <v>9678546.422</v>
      </c>
      <c r="L75" s="15">
        <f>L34*(1-Assumption!$C62)</f>
        <v>10017295.55</v>
      </c>
      <c r="M75" s="15">
        <f>M34*(1-Assumption!$C62)</f>
        <v>12441481.07</v>
      </c>
    </row>
    <row r="76">
      <c r="A76" s="11" t="s">
        <v>76</v>
      </c>
      <c r="B76" s="15">
        <f>B35*(1-Assumption!$C63)</f>
        <v>0</v>
      </c>
      <c r="C76" s="15">
        <f>C35*(1-Assumption!$C63)</f>
        <v>2205000</v>
      </c>
      <c r="D76" s="15">
        <f>D35*(1-Assumption!$C63)</f>
        <v>2282175</v>
      </c>
      <c r="E76" s="15">
        <f>E35*(1-Assumption!$C63)</f>
        <v>4724102.25</v>
      </c>
      <c r="F76" s="15">
        <f>F35*(1-Assumption!$C63)</f>
        <v>4889445.829</v>
      </c>
      <c r="G76" s="15">
        <f>G35*(1-Assumption!$C63)</f>
        <v>7590864.649</v>
      </c>
      <c r="H76" s="15">
        <f>H35*(1-Assumption!$C63)</f>
        <v>7856544.912</v>
      </c>
      <c r="I76" s="15">
        <f>I35*(1-Assumption!$C63)</f>
        <v>10842031.98</v>
      </c>
      <c r="J76" s="15">
        <f>J35*(1-Assumption!$C63)</f>
        <v>11221503.1</v>
      </c>
      <c r="K76" s="15">
        <f>K35*(1-Assumption!$C63)</f>
        <v>14517819.63</v>
      </c>
      <c r="L76" s="15">
        <f>L35*(1-Assumption!$C63)</f>
        <v>15025943.32</v>
      </c>
      <c r="M76" s="15">
        <f>M35*(1-Assumption!$C63)</f>
        <v>18662221.6</v>
      </c>
    </row>
    <row r="77">
      <c r="A77" s="9" t="s">
        <v>98</v>
      </c>
      <c r="B77" s="15">
        <f t="shared" ref="B77:M77" si="3">SUM(B71:B76)</f>
        <v>0</v>
      </c>
      <c r="C77" s="15">
        <f t="shared" si="3"/>
        <v>7743750</v>
      </c>
      <c r="D77" s="15">
        <f t="shared" si="3"/>
        <v>8014781.25</v>
      </c>
      <c r="E77" s="15">
        <f t="shared" si="3"/>
        <v>16590597.19</v>
      </c>
      <c r="F77" s="15">
        <f t="shared" si="3"/>
        <v>17171268.09</v>
      </c>
      <c r="G77" s="15">
        <f t="shared" si="3"/>
        <v>26658393.71</v>
      </c>
      <c r="H77" s="15">
        <f t="shared" si="3"/>
        <v>27591437.49</v>
      </c>
      <c r="I77" s="15">
        <f t="shared" si="3"/>
        <v>38076183.73</v>
      </c>
      <c r="J77" s="15">
        <f t="shared" si="3"/>
        <v>39408850.16</v>
      </c>
      <c r="K77" s="15">
        <f t="shared" si="3"/>
        <v>50985199.9</v>
      </c>
      <c r="L77" s="15">
        <f t="shared" si="3"/>
        <v>52769681.9</v>
      </c>
      <c r="M77" s="15">
        <f t="shared" si="3"/>
        <v>65539944.92</v>
      </c>
    </row>
    <row r="78">
      <c r="A78" s="9" t="s">
        <v>39</v>
      </c>
      <c r="B78" s="15"/>
      <c r="C78" s="15"/>
      <c r="D78" s="15"/>
      <c r="E78" s="15"/>
      <c r="F78" s="15"/>
      <c r="G78" s="15"/>
      <c r="H78" s="15"/>
      <c r="I78" s="15"/>
      <c r="J78" s="15"/>
      <c r="K78" s="15"/>
      <c r="L78" s="15"/>
      <c r="M78" s="15"/>
    </row>
    <row r="79">
      <c r="A79" s="11" t="s">
        <v>71</v>
      </c>
      <c r="B79" s="15">
        <f>B38*(1-Assumption!$D58)</f>
        <v>0</v>
      </c>
      <c r="C79" s="15">
        <f>C38*(1-Assumption!$D58)</f>
        <v>2830500</v>
      </c>
      <c r="D79" s="15">
        <f>D38*(1-Assumption!$D58)</f>
        <v>2943720</v>
      </c>
      <c r="E79" s="15">
        <f>E38*(1-Assumption!$D58)</f>
        <v>6122937.6</v>
      </c>
      <c r="F79" s="15">
        <f>F38*(1-Assumption!$D58)</f>
        <v>6367855.104</v>
      </c>
      <c r="G79" s="15">
        <f>G38*(1-Assumption!$D58)</f>
        <v>9933853.962</v>
      </c>
      <c r="H79" s="15">
        <f>H38*(1-Assumption!$D58)</f>
        <v>10331208.12</v>
      </c>
      <c r="I79" s="15">
        <f>I38*(1-Assumption!$D58)</f>
        <v>14325941.93</v>
      </c>
      <c r="J79" s="15">
        <f>J38*(1-Assumption!$D58)</f>
        <v>14898979.6</v>
      </c>
      <c r="K79" s="15">
        <f>K38*(1-Assumption!$D58)</f>
        <v>19368673.49</v>
      </c>
      <c r="L79" s="15">
        <f>L38*(1-Assumption!$D58)</f>
        <v>20143420.43</v>
      </c>
      <c r="M79" s="15">
        <f>M38*(1-Assumption!$D58)</f>
        <v>25138988.69</v>
      </c>
    </row>
    <row r="80">
      <c r="A80" s="11" t="s">
        <v>72</v>
      </c>
      <c r="B80" s="15">
        <f>B39*(1-Assumption!$D59)</f>
        <v>0</v>
      </c>
      <c r="C80" s="15">
        <f>C39*(1-Assumption!$D59)</f>
        <v>918000</v>
      </c>
      <c r="D80" s="15">
        <f>D39*(1-Assumption!$D59)</f>
        <v>954720</v>
      </c>
      <c r="E80" s="15">
        <f>E39*(1-Assumption!$D59)</f>
        <v>1985817.6</v>
      </c>
      <c r="F80" s="15">
        <f>F39*(1-Assumption!$D59)</f>
        <v>2065250.304</v>
      </c>
      <c r="G80" s="15">
        <f>G39*(1-Assumption!$D59)</f>
        <v>3221790.474</v>
      </c>
      <c r="H80" s="15">
        <f>H39*(1-Assumption!$D59)</f>
        <v>3350662.093</v>
      </c>
      <c r="I80" s="15">
        <f>I39*(1-Assumption!$D59)</f>
        <v>4646251.436</v>
      </c>
      <c r="J80" s="15">
        <f>J39*(1-Assumption!$D59)</f>
        <v>4832101.493</v>
      </c>
      <c r="K80" s="15">
        <f>K39*(1-Assumption!$D59)</f>
        <v>6281731.941</v>
      </c>
      <c r="L80" s="15">
        <f>L39*(1-Assumption!$D59)</f>
        <v>6533001.219</v>
      </c>
      <c r="M80" s="15">
        <f>M39*(1-Assumption!$D59)</f>
        <v>8153185.521</v>
      </c>
    </row>
    <row r="81">
      <c r="A81" s="11" t="s">
        <v>73</v>
      </c>
      <c r="B81" s="15">
        <f>B40*(1-Assumption!$D60)</f>
        <v>0</v>
      </c>
      <c r="C81" s="15">
        <f>C40*(1-Assumption!$D60)</f>
        <v>1912500</v>
      </c>
      <c r="D81" s="15">
        <f>D40*(1-Assumption!$D60)</f>
        <v>1989000</v>
      </c>
      <c r="E81" s="15">
        <f>E40*(1-Assumption!$D60)</f>
        <v>4137120</v>
      </c>
      <c r="F81" s="15">
        <f>F40*(1-Assumption!$D60)</f>
        <v>4302604.8</v>
      </c>
      <c r="G81" s="15">
        <f>G40*(1-Assumption!$D60)</f>
        <v>6712063.488</v>
      </c>
      <c r="H81" s="15">
        <f>H40*(1-Assumption!$D60)</f>
        <v>6980546.028</v>
      </c>
      <c r="I81" s="15">
        <f>I40*(1-Assumption!$D60)</f>
        <v>9679690.491</v>
      </c>
      <c r="J81" s="15">
        <f>J40*(1-Assumption!$D60)</f>
        <v>10066878.11</v>
      </c>
      <c r="K81" s="15">
        <f>K40*(1-Assumption!$D60)</f>
        <v>13086941.54</v>
      </c>
      <c r="L81" s="15">
        <f>L40*(1-Assumption!$D60)</f>
        <v>13610419.21</v>
      </c>
      <c r="M81" s="15">
        <f>M40*(1-Assumption!$D60)</f>
        <v>16985803.17</v>
      </c>
    </row>
    <row r="82">
      <c r="A82" s="11" t="s">
        <v>74</v>
      </c>
      <c r="B82" s="15">
        <f>B41*(1-Assumption!$D61)</f>
        <v>0</v>
      </c>
      <c r="C82" s="15">
        <f>C41*(1-Assumption!$D61)</f>
        <v>892500</v>
      </c>
      <c r="D82" s="15">
        <f>D41*(1-Assumption!$D61)</f>
        <v>928200</v>
      </c>
      <c r="E82" s="15">
        <f>E41*(1-Assumption!$D61)</f>
        <v>1930656</v>
      </c>
      <c r="F82" s="15">
        <f>F41*(1-Assumption!$D61)</f>
        <v>2007882.24</v>
      </c>
      <c r="G82" s="15">
        <f>G41*(1-Assumption!$D61)</f>
        <v>3132296.294</v>
      </c>
      <c r="H82" s="15">
        <f>H41*(1-Assumption!$D61)</f>
        <v>3257588.146</v>
      </c>
      <c r="I82" s="15">
        <f>I41*(1-Assumption!$D61)</f>
        <v>4517188.896</v>
      </c>
      <c r="J82" s="15">
        <f>J41*(1-Assumption!$D61)</f>
        <v>4697876.452</v>
      </c>
      <c r="K82" s="15">
        <f>K41*(1-Assumption!$D61)</f>
        <v>6107239.387</v>
      </c>
      <c r="L82" s="15">
        <f>L41*(1-Assumption!$D61)</f>
        <v>6351528.963</v>
      </c>
      <c r="M82" s="15">
        <f>M41*(1-Assumption!$D61)</f>
        <v>7926708.146</v>
      </c>
    </row>
    <row r="83">
      <c r="A83" s="11" t="s">
        <v>75</v>
      </c>
      <c r="B83" s="15">
        <f>B42*(1-Assumption!$D62)</f>
        <v>0</v>
      </c>
      <c r="C83" s="15">
        <f>C42*(1-Assumption!$D62)</f>
        <v>1530000</v>
      </c>
      <c r="D83" s="15">
        <f>D42*(1-Assumption!$D62)</f>
        <v>1591200</v>
      </c>
      <c r="E83" s="15">
        <f>E42*(1-Assumption!$D62)</f>
        <v>3309696</v>
      </c>
      <c r="F83" s="15">
        <f>F42*(1-Assumption!$D62)</f>
        <v>3442083.84</v>
      </c>
      <c r="G83" s="15">
        <f>G42*(1-Assumption!$D62)</f>
        <v>5369650.79</v>
      </c>
      <c r="H83" s="15">
        <f>H42*(1-Assumption!$D62)</f>
        <v>5584436.822</v>
      </c>
      <c r="I83" s="15">
        <f>I42*(1-Assumption!$D62)</f>
        <v>7743752.393</v>
      </c>
      <c r="J83" s="15">
        <f>J42*(1-Assumption!$D62)</f>
        <v>8053502.489</v>
      </c>
      <c r="K83" s="15">
        <f>K42*(1-Assumption!$D62)</f>
        <v>10469553.24</v>
      </c>
      <c r="L83" s="15">
        <f>L42*(1-Assumption!$D62)</f>
        <v>10888335.37</v>
      </c>
      <c r="M83" s="15">
        <f>M42*(1-Assumption!$D62)</f>
        <v>13588642.54</v>
      </c>
    </row>
    <row r="84">
      <c r="A84" s="11" t="s">
        <v>76</v>
      </c>
      <c r="B84" s="15">
        <f>B43*(1-Assumption!$D63)</f>
        <v>0</v>
      </c>
      <c r="C84" s="15">
        <f>C43*(1-Assumption!$D63)</f>
        <v>1530000</v>
      </c>
      <c r="D84" s="15">
        <f>D43*(1-Assumption!$D63)</f>
        <v>1591200</v>
      </c>
      <c r="E84" s="15">
        <f>E43*(1-Assumption!$D63)</f>
        <v>3309696</v>
      </c>
      <c r="F84" s="15">
        <f>F43*(1-Assumption!$D63)</f>
        <v>3442083.84</v>
      </c>
      <c r="G84" s="15">
        <f>G43*(1-Assumption!$D63)</f>
        <v>5369650.79</v>
      </c>
      <c r="H84" s="15">
        <f>H43*(1-Assumption!$D63)</f>
        <v>5584436.822</v>
      </c>
      <c r="I84" s="15">
        <f>I43*(1-Assumption!$D63)</f>
        <v>7743752.393</v>
      </c>
      <c r="J84" s="15">
        <f>J43*(1-Assumption!$D63)</f>
        <v>8053502.489</v>
      </c>
      <c r="K84" s="15">
        <f>K43*(1-Assumption!$D63)</f>
        <v>10469553.24</v>
      </c>
      <c r="L84" s="15">
        <f>L43*(1-Assumption!$D63)</f>
        <v>10888335.37</v>
      </c>
      <c r="M84" s="15">
        <f>M43*(1-Assumption!$D63)</f>
        <v>13588642.54</v>
      </c>
    </row>
    <row r="85">
      <c r="A85" s="9" t="s">
        <v>98</v>
      </c>
      <c r="B85" s="15">
        <f t="shared" ref="B85:M85" si="4">SUM(B79:B84)</f>
        <v>0</v>
      </c>
      <c r="C85" s="15">
        <f t="shared" si="4"/>
        <v>9613500</v>
      </c>
      <c r="D85" s="15">
        <f t="shared" si="4"/>
        <v>9998040</v>
      </c>
      <c r="E85" s="15">
        <f t="shared" si="4"/>
        <v>20795923.2</v>
      </c>
      <c r="F85" s="15">
        <f t="shared" si="4"/>
        <v>21627760.13</v>
      </c>
      <c r="G85" s="15">
        <f t="shared" si="4"/>
        <v>33739305.8</v>
      </c>
      <c r="H85" s="15">
        <f t="shared" si="4"/>
        <v>35088878.03</v>
      </c>
      <c r="I85" s="15">
        <f t="shared" si="4"/>
        <v>48656577.54</v>
      </c>
      <c r="J85" s="15">
        <f t="shared" si="4"/>
        <v>50602840.64</v>
      </c>
      <c r="K85" s="15">
        <f t="shared" si="4"/>
        <v>65783692.83</v>
      </c>
      <c r="L85" s="15">
        <f t="shared" si="4"/>
        <v>68415040.54</v>
      </c>
      <c r="M85" s="15">
        <f t="shared" si="4"/>
        <v>85381970.6</v>
      </c>
    </row>
    <row r="86">
      <c r="A86" s="9" t="s">
        <v>40</v>
      </c>
      <c r="B86" s="15"/>
      <c r="C86" s="15"/>
      <c r="D86" s="15"/>
      <c r="E86" s="15"/>
      <c r="F86" s="15"/>
      <c r="G86" s="15"/>
      <c r="H86" s="15"/>
      <c r="I86" s="15"/>
      <c r="J86" s="15"/>
      <c r="K86" s="15"/>
      <c r="L86" s="15"/>
      <c r="M86" s="15"/>
    </row>
    <row r="87">
      <c r="A87" s="11" t="s">
        <v>71</v>
      </c>
      <c r="B87" s="15">
        <f>B46*(1-Assumption!$E58)</f>
        <v>0</v>
      </c>
      <c r="C87" s="15">
        <f>C46*(1-Assumption!$E58)</f>
        <v>2677500</v>
      </c>
      <c r="D87" s="15">
        <f>D46*(1-Assumption!$E58)</f>
        <v>2717662.5</v>
      </c>
      <c r="E87" s="15">
        <f>E46*(1-Assumption!$E58)</f>
        <v>5516854.875</v>
      </c>
      <c r="F87" s="15">
        <f>F46*(1-Assumption!$E58)</f>
        <v>5599607.698</v>
      </c>
      <c r="G87" s="15">
        <f>G46*(1-Assumption!$E58)</f>
        <v>8525402.72</v>
      </c>
      <c r="H87" s="15">
        <f>H46*(1-Assumption!$E58)</f>
        <v>8653283.761</v>
      </c>
      <c r="I87" s="15">
        <f>I46*(1-Assumption!$E58)</f>
        <v>11710777.36</v>
      </c>
      <c r="J87" s="15">
        <f>J46*(1-Assumption!$E58)</f>
        <v>11886439.02</v>
      </c>
      <c r="K87" s="15">
        <f>K46*(1-Assumption!$E58)</f>
        <v>15080919.5</v>
      </c>
      <c r="L87" s="15">
        <f>L46*(1-Assumption!$E58)</f>
        <v>15307133.3</v>
      </c>
      <c r="M87" s="15">
        <f>M46*(1-Assumption!$E58)</f>
        <v>18644088.35</v>
      </c>
    </row>
    <row r="88">
      <c r="A88" s="11" t="s">
        <v>72</v>
      </c>
      <c r="B88" s="15">
        <f>B47*(1-Assumption!$E59)</f>
        <v>0</v>
      </c>
      <c r="C88" s="15">
        <f>C47*(1-Assumption!$E59)</f>
        <v>2754000</v>
      </c>
      <c r="D88" s="15">
        <f>D47*(1-Assumption!$E59)</f>
        <v>2795310</v>
      </c>
      <c r="E88" s="15">
        <f>E47*(1-Assumption!$E59)</f>
        <v>5674479.3</v>
      </c>
      <c r="F88" s="15">
        <f>F47*(1-Assumption!$E59)</f>
        <v>5759596.49</v>
      </c>
      <c r="G88" s="15">
        <f>G47*(1-Assumption!$E59)</f>
        <v>8768985.655</v>
      </c>
      <c r="H88" s="15">
        <f>H47*(1-Assumption!$E59)</f>
        <v>8900520.44</v>
      </c>
      <c r="I88" s="15">
        <f>I47*(1-Assumption!$E59)</f>
        <v>12045371</v>
      </c>
      <c r="J88" s="15">
        <f>J47*(1-Assumption!$E59)</f>
        <v>12226051.56</v>
      </c>
      <c r="K88" s="15">
        <f>K47*(1-Assumption!$E59)</f>
        <v>15511802.92</v>
      </c>
      <c r="L88" s="15">
        <f>L47*(1-Assumption!$E59)</f>
        <v>15744479.96</v>
      </c>
      <c r="M88" s="15">
        <f>M47*(1-Assumption!$E59)</f>
        <v>19176776.59</v>
      </c>
    </row>
    <row r="89">
      <c r="A89" s="11" t="s">
        <v>73</v>
      </c>
      <c r="B89" s="15">
        <f>B48*(1-Assumption!$E60)</f>
        <v>0</v>
      </c>
      <c r="C89" s="15">
        <f>C48*(1-Assumption!$E60)</f>
        <v>5737500</v>
      </c>
      <c r="D89" s="15">
        <f>D48*(1-Assumption!$E60)</f>
        <v>5823562.5</v>
      </c>
      <c r="E89" s="15">
        <f>E48*(1-Assumption!$E60)</f>
        <v>11821831.88</v>
      </c>
      <c r="F89" s="15">
        <f>F48*(1-Assumption!$E60)</f>
        <v>11999159.35</v>
      </c>
      <c r="G89" s="15">
        <f>G48*(1-Assumption!$E60)</f>
        <v>18268720.12</v>
      </c>
      <c r="H89" s="15">
        <f>H48*(1-Assumption!$E60)</f>
        <v>18542750.92</v>
      </c>
      <c r="I89" s="15">
        <f>I48*(1-Assumption!$E60)</f>
        <v>25094522.91</v>
      </c>
      <c r="J89" s="15">
        <f>J48*(1-Assumption!$E60)</f>
        <v>25470940.75</v>
      </c>
      <c r="K89" s="15">
        <f>K48*(1-Assumption!$E60)</f>
        <v>32316256.08</v>
      </c>
      <c r="L89" s="15">
        <f>L48*(1-Assumption!$E60)</f>
        <v>32800999.92</v>
      </c>
      <c r="M89" s="15">
        <f>M48*(1-Assumption!$E60)</f>
        <v>39951617.9</v>
      </c>
    </row>
    <row r="90">
      <c r="A90" s="11" t="s">
        <v>74</v>
      </c>
      <c r="B90" s="15">
        <f>B49*(1-Assumption!$E61)</f>
        <v>0</v>
      </c>
      <c r="C90" s="15">
        <f>C49*(1-Assumption!$E61)</f>
        <v>1989000</v>
      </c>
      <c r="D90" s="15">
        <f>D49*(1-Assumption!$E61)</f>
        <v>2018835</v>
      </c>
      <c r="E90" s="15">
        <f>E49*(1-Assumption!$E61)</f>
        <v>4098235.05</v>
      </c>
      <c r="F90" s="15">
        <f>F49*(1-Assumption!$E61)</f>
        <v>4159708.576</v>
      </c>
      <c r="G90" s="15">
        <f>G49*(1-Assumption!$E61)</f>
        <v>6333156.307</v>
      </c>
      <c r="H90" s="15">
        <f>H49*(1-Assumption!$E61)</f>
        <v>6428153.651</v>
      </c>
      <c r="I90" s="15">
        <f>I49*(1-Assumption!$E61)</f>
        <v>8699434.608</v>
      </c>
      <c r="J90" s="15">
        <f>J49*(1-Assumption!$E61)</f>
        <v>8829926.127</v>
      </c>
      <c r="K90" s="15">
        <f>K49*(1-Assumption!$E61)</f>
        <v>11202968.77</v>
      </c>
      <c r="L90" s="15">
        <f>L49*(1-Assumption!$E61)</f>
        <v>11371013.31</v>
      </c>
      <c r="M90" s="15">
        <f>M49*(1-Assumption!$E61)</f>
        <v>13849894.21</v>
      </c>
    </row>
    <row r="91">
      <c r="A91" s="11" t="s">
        <v>75</v>
      </c>
      <c r="B91" s="15">
        <f>B50*(1-Assumption!$E62)</f>
        <v>0</v>
      </c>
      <c r="C91" s="15">
        <f>C50*(1-Assumption!$E62)</f>
        <v>3978000</v>
      </c>
      <c r="D91" s="15">
        <f>D50*(1-Assumption!$E62)</f>
        <v>4037670</v>
      </c>
      <c r="E91" s="15">
        <f>E50*(1-Assumption!$E62)</f>
        <v>8196470.1</v>
      </c>
      <c r="F91" s="15">
        <f>F50*(1-Assumption!$E62)</f>
        <v>8319417.152</v>
      </c>
      <c r="G91" s="15">
        <f>G50*(1-Assumption!$E62)</f>
        <v>12666312.61</v>
      </c>
      <c r="H91" s="15">
        <f>H50*(1-Assumption!$E62)</f>
        <v>12856307.3</v>
      </c>
      <c r="I91" s="15">
        <f>I50*(1-Assumption!$E62)</f>
        <v>17398869.22</v>
      </c>
      <c r="J91" s="15">
        <f>J50*(1-Assumption!$E62)</f>
        <v>17659852.25</v>
      </c>
      <c r="K91" s="15">
        <f>K50*(1-Assumption!$E62)</f>
        <v>22405937.55</v>
      </c>
      <c r="L91" s="15">
        <f>L50*(1-Assumption!$E62)</f>
        <v>22742026.61</v>
      </c>
      <c r="M91" s="15">
        <f>M50*(1-Assumption!$E62)</f>
        <v>27699788.41</v>
      </c>
    </row>
    <row r="92">
      <c r="A92" s="11" t="s">
        <v>76</v>
      </c>
      <c r="B92" s="15">
        <f>B51*(1-Assumption!$E63)</f>
        <v>0</v>
      </c>
      <c r="C92" s="15">
        <f>C51*(1-Assumption!$E63)</f>
        <v>1963500</v>
      </c>
      <c r="D92" s="15">
        <f>D51*(1-Assumption!$E63)</f>
        <v>1992952.5</v>
      </c>
      <c r="E92" s="15">
        <f>E51*(1-Assumption!$E63)</f>
        <v>4045693.575</v>
      </c>
      <c r="F92" s="15">
        <f>F51*(1-Assumption!$E63)</f>
        <v>4106378.979</v>
      </c>
      <c r="G92" s="15">
        <f>G51*(1-Assumption!$E63)</f>
        <v>6251961.995</v>
      </c>
      <c r="H92" s="15">
        <f>H51*(1-Assumption!$E63)</f>
        <v>6345741.425</v>
      </c>
      <c r="I92" s="15">
        <f>I51*(1-Assumption!$E63)</f>
        <v>8587903.395</v>
      </c>
      <c r="J92" s="15">
        <f>J51*(1-Assumption!$E63)</f>
        <v>8716721.946</v>
      </c>
      <c r="K92" s="15">
        <f>K51*(1-Assumption!$E63)</f>
        <v>11059340.97</v>
      </c>
      <c r="L92" s="15">
        <f>L51*(1-Assumption!$E63)</f>
        <v>11225231.08</v>
      </c>
      <c r="M92" s="15">
        <f>M51*(1-Assumption!$E63)</f>
        <v>13672331.46</v>
      </c>
    </row>
    <row r="93">
      <c r="A93" s="9" t="s">
        <v>98</v>
      </c>
      <c r="B93" s="15">
        <f t="shared" ref="B93:M93" si="5">SUM(B87:B92)</f>
        <v>0</v>
      </c>
      <c r="C93" s="15">
        <f t="shared" si="5"/>
        <v>19099500</v>
      </c>
      <c r="D93" s="15">
        <f t="shared" si="5"/>
        <v>19385992.5</v>
      </c>
      <c r="E93" s="15">
        <f t="shared" si="5"/>
        <v>39353564.78</v>
      </c>
      <c r="F93" s="15">
        <f t="shared" si="5"/>
        <v>39943868.25</v>
      </c>
      <c r="G93" s="15">
        <f t="shared" si="5"/>
        <v>60814539.41</v>
      </c>
      <c r="H93" s="15">
        <f t="shared" si="5"/>
        <v>61726757.5</v>
      </c>
      <c r="I93" s="15">
        <f t="shared" si="5"/>
        <v>83536878.48</v>
      </c>
      <c r="J93" s="15">
        <f t="shared" si="5"/>
        <v>84789931.66</v>
      </c>
      <c r="K93" s="15">
        <f t="shared" si="5"/>
        <v>107577225.8</v>
      </c>
      <c r="L93" s="15">
        <f t="shared" si="5"/>
        <v>109190884.2</v>
      </c>
      <c r="M93" s="15">
        <f t="shared" si="5"/>
        <v>132994496.9</v>
      </c>
    </row>
    <row r="94">
      <c r="A94" s="9" t="s">
        <v>41</v>
      </c>
      <c r="B94" s="15"/>
      <c r="C94" s="15"/>
      <c r="D94" s="15"/>
      <c r="E94" s="15"/>
      <c r="F94" s="15"/>
      <c r="G94" s="15"/>
      <c r="H94" s="15"/>
      <c r="I94" s="15"/>
      <c r="J94" s="15"/>
      <c r="K94" s="15"/>
      <c r="L94" s="15"/>
      <c r="M94" s="15"/>
    </row>
    <row r="95">
      <c r="A95" s="11" t="s">
        <v>71</v>
      </c>
      <c r="B95" s="15">
        <f>B54*(1-Assumption!$F58)</f>
        <v>0</v>
      </c>
      <c r="C95" s="15">
        <f>C54*(1-Assumption!$F58)</f>
        <v>4446000</v>
      </c>
      <c r="D95" s="15">
        <f>D54*(1-Assumption!$F58)</f>
        <v>4534920</v>
      </c>
      <c r="E95" s="15">
        <f>E54*(1-Assumption!$F58)</f>
        <v>9251236.8</v>
      </c>
      <c r="F95" s="15">
        <f>F54*(1-Assumption!$F58)</f>
        <v>9436261.536</v>
      </c>
      <c r="G95" s="15">
        <f>G54*(1-Assumption!$F58)</f>
        <v>14437480.15</v>
      </c>
      <c r="H95" s="15">
        <f>H54*(1-Assumption!$F58)</f>
        <v>14726229.75</v>
      </c>
      <c r="I95" s="15">
        <f>I54*(1-Assumption!$F58)</f>
        <v>20027672.46</v>
      </c>
      <c r="J95" s="15">
        <f>J54*(1-Assumption!$F58)</f>
        <v>20428225.91</v>
      </c>
      <c r="K95" s="15">
        <f>K54*(1-Assumption!$F58)</f>
        <v>26045988.04</v>
      </c>
      <c r="L95" s="15">
        <f>L54*(1-Assumption!$F58)</f>
        <v>26566907.8</v>
      </c>
      <c r="M95" s="15">
        <f>M54*(1-Assumption!$F58)</f>
        <v>32517895.15</v>
      </c>
    </row>
    <row r="96">
      <c r="A96" s="11" t="s">
        <v>72</v>
      </c>
      <c r="B96" s="15">
        <f>B55*(1-Assumption!$F59)</f>
        <v>0</v>
      </c>
      <c r="C96" s="15">
        <f>C55*(1-Assumption!$F59)</f>
        <v>4563000</v>
      </c>
      <c r="D96" s="15">
        <f>D55*(1-Assumption!$F59)</f>
        <v>4654260</v>
      </c>
      <c r="E96" s="15">
        <f>E55*(1-Assumption!$F59)</f>
        <v>9494690.4</v>
      </c>
      <c r="F96" s="15">
        <f>F55*(1-Assumption!$F59)</f>
        <v>9684584.208</v>
      </c>
      <c r="G96" s="15">
        <f>G55*(1-Assumption!$F59)</f>
        <v>14817413.84</v>
      </c>
      <c r="H96" s="15">
        <f>H55*(1-Assumption!$F59)</f>
        <v>15113762.12</v>
      </c>
      <c r="I96" s="15">
        <f>I55*(1-Assumption!$F59)</f>
        <v>20554716.48</v>
      </c>
      <c r="J96" s="15">
        <f>J55*(1-Assumption!$F59)</f>
        <v>20965810.81</v>
      </c>
      <c r="K96" s="15">
        <f>K55*(1-Assumption!$F59)</f>
        <v>26731408.78</v>
      </c>
      <c r="L96" s="15">
        <f>L55*(1-Assumption!$F59)</f>
        <v>27266036.95</v>
      </c>
      <c r="M96" s="15">
        <f>M55*(1-Assumption!$F59)</f>
        <v>33373629.23</v>
      </c>
    </row>
    <row r="97">
      <c r="A97" s="11" t="s">
        <v>73</v>
      </c>
      <c r="B97" s="15">
        <f>B56*(1-Assumption!$F60)</f>
        <v>0</v>
      </c>
      <c r="C97" s="15">
        <f>C56*(1-Assumption!$F60)</f>
        <v>1501500</v>
      </c>
      <c r="D97" s="15">
        <f>D56*(1-Assumption!$F60)</f>
        <v>1531530</v>
      </c>
      <c r="E97" s="15">
        <f>E56*(1-Assumption!$F60)</f>
        <v>3124321.2</v>
      </c>
      <c r="F97" s="15">
        <f>F56*(1-Assumption!$F60)</f>
        <v>3186807.624</v>
      </c>
      <c r="G97" s="15">
        <f>G56*(1-Assumption!$F60)</f>
        <v>4875815.665</v>
      </c>
      <c r="H97" s="15">
        <f>H56*(1-Assumption!$F60)</f>
        <v>4973331.978</v>
      </c>
      <c r="I97" s="15">
        <f>I56*(1-Assumption!$F60)</f>
        <v>6763731.49</v>
      </c>
      <c r="J97" s="15">
        <f>J56*(1-Assumption!$F60)</f>
        <v>6899006.12</v>
      </c>
      <c r="K97" s="15">
        <f>K56*(1-Assumption!$F60)</f>
        <v>8796232.803</v>
      </c>
      <c r="L97" s="15">
        <f>L56*(1-Assumption!$F60)</f>
        <v>8972157.459</v>
      </c>
      <c r="M97" s="15">
        <f>M56*(1-Assumption!$F60)</f>
        <v>10981920.73</v>
      </c>
    </row>
    <row r="98">
      <c r="A98" s="11" t="s">
        <v>74</v>
      </c>
      <c r="B98" s="15">
        <f>B57*(1-Assumption!$F61)</f>
        <v>0</v>
      </c>
      <c r="C98" s="15">
        <f>C57*(1-Assumption!$F61)</f>
        <v>1462500</v>
      </c>
      <c r="D98" s="15">
        <f>D57*(1-Assumption!$F61)</f>
        <v>1491750</v>
      </c>
      <c r="E98" s="15">
        <f>E57*(1-Assumption!$F61)</f>
        <v>3043170</v>
      </c>
      <c r="F98" s="15">
        <f>F57*(1-Assumption!$F61)</f>
        <v>3104033.4</v>
      </c>
      <c r="G98" s="15">
        <f>G57*(1-Assumption!$F61)</f>
        <v>4749171.102</v>
      </c>
      <c r="H98" s="15">
        <f>H57*(1-Assumption!$F61)</f>
        <v>4844154.524</v>
      </c>
      <c r="I98" s="15">
        <f>I57*(1-Assumption!$F61)</f>
        <v>6588050.153</v>
      </c>
      <c r="J98" s="15">
        <f>J57*(1-Assumption!$F61)</f>
        <v>6719811.156</v>
      </c>
      <c r="K98" s="15">
        <f>K57*(1-Assumption!$F61)</f>
        <v>8567759.224</v>
      </c>
      <c r="L98" s="15">
        <f>L57*(1-Assumption!$F61)</f>
        <v>8739114.408</v>
      </c>
      <c r="M98" s="15">
        <f>M57*(1-Assumption!$F61)</f>
        <v>10696676.04</v>
      </c>
    </row>
    <row r="99">
      <c r="A99" s="11" t="s">
        <v>75</v>
      </c>
      <c r="B99" s="15">
        <f>B58*(1-Assumption!$F62)</f>
        <v>0</v>
      </c>
      <c r="C99" s="15">
        <f>C58*(1-Assumption!$F62)</f>
        <v>1540500</v>
      </c>
      <c r="D99" s="15">
        <f>D58*(1-Assumption!$F62)</f>
        <v>1571310</v>
      </c>
      <c r="E99" s="15">
        <f>E58*(1-Assumption!$F62)</f>
        <v>3205472.4</v>
      </c>
      <c r="F99" s="15">
        <f>F58*(1-Assumption!$F62)</f>
        <v>3269581.848</v>
      </c>
      <c r="G99" s="15">
        <f>G58*(1-Assumption!$F62)</f>
        <v>5002460.227</v>
      </c>
      <c r="H99" s="15">
        <f>H58*(1-Assumption!$F62)</f>
        <v>5102509.432</v>
      </c>
      <c r="I99" s="15">
        <f>I58*(1-Assumption!$F62)</f>
        <v>6939412.828</v>
      </c>
      <c r="J99" s="15">
        <f>J58*(1-Assumption!$F62)</f>
        <v>7078201.084</v>
      </c>
      <c r="K99" s="15">
        <f>K58*(1-Assumption!$F62)</f>
        <v>9024706.382</v>
      </c>
      <c r="L99" s="15">
        <f>L58*(1-Assumption!$F62)</f>
        <v>9205200.51</v>
      </c>
      <c r="M99" s="15">
        <f>M58*(1-Assumption!$F62)</f>
        <v>11267165.42</v>
      </c>
    </row>
    <row r="100">
      <c r="A100" s="11" t="s">
        <v>76</v>
      </c>
      <c r="B100" s="15">
        <f>B59*(1-Assumption!$F63)</f>
        <v>0</v>
      </c>
      <c r="C100" s="15">
        <f>C59*(1-Assumption!$F63)</f>
        <v>1501500</v>
      </c>
      <c r="D100" s="15">
        <f>D59*(1-Assumption!$F63)</f>
        <v>1531530</v>
      </c>
      <c r="E100" s="15">
        <f>E59*(1-Assumption!$F63)</f>
        <v>3124321.2</v>
      </c>
      <c r="F100" s="15">
        <f>F59*(1-Assumption!$F63)</f>
        <v>3186807.624</v>
      </c>
      <c r="G100" s="15">
        <f>G59*(1-Assumption!$F63)</f>
        <v>4875815.665</v>
      </c>
      <c r="H100" s="15">
        <f>H59*(1-Assumption!$F63)</f>
        <v>4973331.978</v>
      </c>
      <c r="I100" s="15">
        <f>I59*(1-Assumption!$F63)</f>
        <v>6763731.49</v>
      </c>
      <c r="J100" s="15">
        <f>J59*(1-Assumption!$F63)</f>
        <v>6899006.12</v>
      </c>
      <c r="K100" s="15">
        <f>K59*(1-Assumption!$F63)</f>
        <v>8796232.803</v>
      </c>
      <c r="L100" s="15">
        <f>L59*(1-Assumption!$F63)</f>
        <v>8972157.459</v>
      </c>
      <c r="M100" s="15">
        <f>M59*(1-Assumption!$F63)</f>
        <v>10981920.73</v>
      </c>
    </row>
    <row r="101">
      <c r="A101" s="9" t="s">
        <v>98</v>
      </c>
      <c r="B101" s="15">
        <f t="shared" ref="B101:M101" si="6">SUM(B95:B100)</f>
        <v>0</v>
      </c>
      <c r="C101" s="15">
        <f t="shared" si="6"/>
        <v>15015000</v>
      </c>
      <c r="D101" s="15">
        <f t="shared" si="6"/>
        <v>15315300</v>
      </c>
      <c r="E101" s="15">
        <f t="shared" si="6"/>
        <v>31243212</v>
      </c>
      <c r="F101" s="15">
        <f t="shared" si="6"/>
        <v>31868076.24</v>
      </c>
      <c r="G101" s="15">
        <f t="shared" si="6"/>
        <v>48758156.65</v>
      </c>
      <c r="H101" s="15">
        <f t="shared" si="6"/>
        <v>49733319.78</v>
      </c>
      <c r="I101" s="15">
        <f t="shared" si="6"/>
        <v>67637314.9</v>
      </c>
      <c r="J101" s="15">
        <f t="shared" si="6"/>
        <v>68990061.2</v>
      </c>
      <c r="K101" s="15">
        <f t="shared" si="6"/>
        <v>87962328.03</v>
      </c>
      <c r="L101" s="15">
        <f t="shared" si="6"/>
        <v>89721574.59</v>
      </c>
      <c r="M101" s="15">
        <f t="shared" si="6"/>
        <v>109819207.3</v>
      </c>
    </row>
    <row r="102">
      <c r="A102" s="11"/>
      <c r="B102" s="15"/>
      <c r="C102" s="11"/>
      <c r="D102" s="11"/>
      <c r="E102" s="11"/>
      <c r="F102" s="11"/>
      <c r="G102" s="11"/>
      <c r="H102" s="11"/>
      <c r="I102" s="11"/>
      <c r="J102" s="11"/>
      <c r="K102" s="11"/>
      <c r="L102" s="11"/>
      <c r="M102" s="11"/>
    </row>
    <row r="103">
      <c r="A103" s="9" t="s">
        <v>99</v>
      </c>
      <c r="B103" s="15"/>
      <c r="C103" s="11"/>
      <c r="D103" s="11"/>
      <c r="E103" s="11"/>
      <c r="F103" s="11"/>
      <c r="G103" s="11"/>
      <c r="H103" s="11"/>
      <c r="I103" s="11"/>
      <c r="J103" s="11"/>
      <c r="K103" s="11"/>
      <c r="L103" s="11"/>
      <c r="M103" s="11"/>
    </row>
    <row r="104">
      <c r="A104" s="11" t="s">
        <v>54</v>
      </c>
      <c r="B104" s="15">
        <f>B$2*Assumption!$D29*Assumption!$B35</f>
        <v>0</v>
      </c>
      <c r="C104" s="15">
        <f>C$2*Assumption!$D29*Assumption!$B35</f>
        <v>100000</v>
      </c>
      <c r="D104" s="15">
        <f>D$2*Assumption!$D29*Assumption!$B35</f>
        <v>100000</v>
      </c>
      <c r="E104" s="15">
        <f>E$2*Assumption!$D29*Assumption!$B35</f>
        <v>200000</v>
      </c>
      <c r="F104" s="15">
        <f>F$2*Assumption!$D29*Assumption!$B35</f>
        <v>200000</v>
      </c>
      <c r="G104" s="15">
        <f>G$2*Assumption!$D29*Assumption!$B35</f>
        <v>300000</v>
      </c>
      <c r="H104" s="15">
        <f>H$2*Assumption!$D29*Assumption!$B35</f>
        <v>300000</v>
      </c>
      <c r="I104" s="15">
        <f>I$2*Assumption!$D29*Assumption!$B35</f>
        <v>400000</v>
      </c>
      <c r="J104" s="15">
        <f>J$2*Assumption!$D29*Assumption!$B35</f>
        <v>400000</v>
      </c>
      <c r="K104" s="15">
        <f>K$2*Assumption!$D29*Assumption!$B35</f>
        <v>500000</v>
      </c>
      <c r="L104" s="15">
        <f>L$2*Assumption!$D29*Assumption!$B35</f>
        <v>500000</v>
      </c>
      <c r="M104" s="15">
        <f>M$2*Assumption!$D29*Assumption!$B35</f>
        <v>600000</v>
      </c>
    </row>
    <row r="105">
      <c r="A105" s="11" t="s">
        <v>55</v>
      </c>
      <c r="B105" s="15">
        <f>B$2*Assumption!$D30*Assumption!$B36</f>
        <v>0</v>
      </c>
      <c r="C105" s="15">
        <f>C$2*Assumption!$D30*Assumption!$B36</f>
        <v>105000</v>
      </c>
      <c r="D105" s="15">
        <f>D$2*Assumption!$D30*Assumption!$B36</f>
        <v>105000</v>
      </c>
      <c r="E105" s="15">
        <f>E$2*Assumption!$D30*Assumption!$B36</f>
        <v>210000</v>
      </c>
      <c r="F105" s="15">
        <f>F$2*Assumption!$D30*Assumption!$B36</f>
        <v>210000</v>
      </c>
      <c r="G105" s="15">
        <f>G$2*Assumption!$D30*Assumption!$B36</f>
        <v>315000</v>
      </c>
      <c r="H105" s="15">
        <f>H$2*Assumption!$D30*Assumption!$B36</f>
        <v>315000</v>
      </c>
      <c r="I105" s="15">
        <f>I$2*Assumption!$D30*Assumption!$B36</f>
        <v>420000</v>
      </c>
      <c r="J105" s="15">
        <f>J$2*Assumption!$D30*Assumption!$B36</f>
        <v>420000</v>
      </c>
      <c r="K105" s="15">
        <f>K$2*Assumption!$D30*Assumption!$B36</f>
        <v>525000</v>
      </c>
      <c r="L105" s="15">
        <f>L$2*Assumption!$D30*Assumption!$B36</f>
        <v>525000</v>
      </c>
      <c r="M105" s="15">
        <f>M$2*Assumption!$D30*Assumption!$B36</f>
        <v>630000</v>
      </c>
    </row>
    <row r="106">
      <c r="A106" s="11" t="s">
        <v>56</v>
      </c>
      <c r="B106" s="15">
        <f>B$2*Assumption!$D31*Assumption!$B37</f>
        <v>0</v>
      </c>
      <c r="C106" s="15">
        <f>C$2*Assumption!$D31*Assumption!$B37</f>
        <v>60000</v>
      </c>
      <c r="D106" s="15">
        <f>D$2*Assumption!$D31*Assumption!$B37</f>
        <v>60000</v>
      </c>
      <c r="E106" s="15">
        <f>E$2*Assumption!$D31*Assumption!$B37</f>
        <v>120000</v>
      </c>
      <c r="F106" s="15">
        <f>F$2*Assumption!$D31*Assumption!$B37</f>
        <v>120000</v>
      </c>
      <c r="G106" s="15">
        <f>G$2*Assumption!$D31*Assumption!$B37</f>
        <v>180000</v>
      </c>
      <c r="H106" s="15">
        <f>H$2*Assumption!$D31*Assumption!$B37</f>
        <v>180000</v>
      </c>
      <c r="I106" s="15">
        <f>I$2*Assumption!$D31*Assumption!$B37</f>
        <v>240000</v>
      </c>
      <c r="J106" s="15">
        <f>J$2*Assumption!$D31*Assumption!$B37</f>
        <v>240000</v>
      </c>
      <c r="K106" s="15">
        <f>K$2*Assumption!$D31*Assumption!$B37</f>
        <v>300000</v>
      </c>
      <c r="L106" s="15">
        <f>L$2*Assumption!$D31*Assumption!$B37</f>
        <v>300000</v>
      </c>
      <c r="M106" s="15">
        <f>M$2*Assumption!$D31*Assumption!$B37</f>
        <v>360000</v>
      </c>
    </row>
    <row r="107">
      <c r="A107" s="11" t="s">
        <v>57</v>
      </c>
      <c r="B107" s="15">
        <f>B$2*Assumption!$D32*Assumption!$B38</f>
        <v>0</v>
      </c>
      <c r="C107" s="15">
        <f>C$2*Assumption!$D32*Assumption!$B38</f>
        <v>60000</v>
      </c>
      <c r="D107" s="15">
        <f>D$2*Assumption!$D32*Assumption!$B38</f>
        <v>60000</v>
      </c>
      <c r="E107" s="15">
        <f>E$2*Assumption!$D32*Assumption!$B38</f>
        <v>120000</v>
      </c>
      <c r="F107" s="15">
        <f>F$2*Assumption!$D32*Assumption!$B38</f>
        <v>120000</v>
      </c>
      <c r="G107" s="15">
        <f>G$2*Assumption!$D32*Assumption!$B38</f>
        <v>180000</v>
      </c>
      <c r="H107" s="15">
        <f>H$2*Assumption!$D32*Assumption!$B38</f>
        <v>180000</v>
      </c>
      <c r="I107" s="15">
        <f>I$2*Assumption!$D32*Assumption!$B38</f>
        <v>240000</v>
      </c>
      <c r="J107" s="15">
        <f>J$2*Assumption!$D32*Assumption!$B38</f>
        <v>240000</v>
      </c>
      <c r="K107" s="15">
        <f>K$2*Assumption!$D32*Assumption!$B38</f>
        <v>300000</v>
      </c>
      <c r="L107" s="15">
        <f>L$2*Assumption!$D32*Assumption!$B38</f>
        <v>300000</v>
      </c>
      <c r="M107" s="15">
        <f>M$2*Assumption!$D32*Assumption!$B38</f>
        <v>360000</v>
      </c>
    </row>
    <row r="108">
      <c r="A108" s="9" t="s">
        <v>100</v>
      </c>
      <c r="B108" s="15">
        <f t="shared" ref="B108:M108" si="7">SUM(B104:B107)</f>
        <v>0</v>
      </c>
      <c r="C108" s="15">
        <f t="shared" si="7"/>
        <v>325000</v>
      </c>
      <c r="D108" s="15">
        <f t="shared" si="7"/>
        <v>325000</v>
      </c>
      <c r="E108" s="15">
        <f t="shared" si="7"/>
        <v>650000</v>
      </c>
      <c r="F108" s="15">
        <f t="shared" si="7"/>
        <v>650000</v>
      </c>
      <c r="G108" s="15">
        <f t="shared" si="7"/>
        <v>975000</v>
      </c>
      <c r="H108" s="15">
        <f t="shared" si="7"/>
        <v>975000</v>
      </c>
      <c r="I108" s="15">
        <f t="shared" si="7"/>
        <v>1300000</v>
      </c>
      <c r="J108" s="15">
        <f t="shared" si="7"/>
        <v>1300000</v>
      </c>
      <c r="K108" s="15">
        <f t="shared" si="7"/>
        <v>1625000</v>
      </c>
      <c r="L108" s="15">
        <f t="shared" si="7"/>
        <v>1625000</v>
      </c>
      <c r="M108" s="15">
        <f t="shared" si="7"/>
        <v>1950000</v>
      </c>
    </row>
    <row r="109">
      <c r="A109" s="11"/>
      <c r="B109" s="15"/>
      <c r="C109" s="15"/>
      <c r="D109" s="15"/>
      <c r="E109" s="15"/>
      <c r="F109" s="15"/>
      <c r="G109" s="15"/>
      <c r="H109" s="15"/>
      <c r="I109" s="15"/>
      <c r="J109" s="15"/>
      <c r="K109" s="15"/>
      <c r="L109" s="15"/>
      <c r="M109" s="15"/>
    </row>
    <row r="110">
      <c r="A110" s="9" t="s">
        <v>101</v>
      </c>
      <c r="B110" s="15"/>
      <c r="C110" s="15"/>
      <c r="D110" s="15"/>
      <c r="E110" s="15"/>
      <c r="F110" s="15"/>
      <c r="G110" s="15"/>
      <c r="H110" s="15"/>
      <c r="I110" s="15"/>
      <c r="J110" s="15"/>
      <c r="K110" s="15"/>
      <c r="L110" s="15"/>
      <c r="M110" s="15"/>
    </row>
    <row r="111">
      <c r="A111" s="11" t="s">
        <v>68</v>
      </c>
      <c r="B111" s="15">
        <f>B$2*Assumption!$D46</f>
        <v>0</v>
      </c>
      <c r="C111" s="15">
        <f>C$2*Assumption!$D46</f>
        <v>175000</v>
      </c>
      <c r="D111" s="15">
        <f>D$2*Assumption!$D46</f>
        <v>175000</v>
      </c>
      <c r="E111" s="15">
        <f>E$2*Assumption!$D46</f>
        <v>350000</v>
      </c>
      <c r="F111" s="15">
        <f>F$2*Assumption!$D46</f>
        <v>350000</v>
      </c>
      <c r="G111" s="15">
        <f>G$2*Assumption!$D46</f>
        <v>525000</v>
      </c>
      <c r="H111" s="15">
        <f>H$2*Assumption!$D46</f>
        <v>525000</v>
      </c>
      <c r="I111" s="15">
        <f>I$2*Assumption!$D46</f>
        <v>700000</v>
      </c>
      <c r="J111" s="15">
        <f>J$2*Assumption!$D46</f>
        <v>700000</v>
      </c>
      <c r="K111" s="15">
        <f>K$2*Assumption!$D46</f>
        <v>875000</v>
      </c>
      <c r="L111" s="15">
        <f>L$2*Assumption!$D46</f>
        <v>875000</v>
      </c>
      <c r="M111" s="15">
        <f>M$2*Assumption!$D46</f>
        <v>1050000</v>
      </c>
    </row>
    <row r="112">
      <c r="A112" s="11" t="s">
        <v>69</v>
      </c>
      <c r="B112" s="15">
        <f>B$2*Assumption!$D47</f>
        <v>0</v>
      </c>
      <c r="C112" s="15">
        <f>C$2*Assumption!$D47</f>
        <v>30000</v>
      </c>
      <c r="D112" s="15">
        <f>D$2*Assumption!$D47</f>
        <v>30000</v>
      </c>
      <c r="E112" s="15">
        <f>E$2*Assumption!$D47</f>
        <v>60000</v>
      </c>
      <c r="F112" s="15">
        <f>F$2*Assumption!$D47</f>
        <v>60000</v>
      </c>
      <c r="G112" s="15">
        <f>G$2*Assumption!$D47</f>
        <v>90000</v>
      </c>
      <c r="H112" s="15">
        <f>H$2*Assumption!$D47</f>
        <v>90000</v>
      </c>
      <c r="I112" s="15">
        <f>I$2*Assumption!$D47</f>
        <v>120000</v>
      </c>
      <c r="J112" s="15">
        <f>J$2*Assumption!$D47</f>
        <v>120000</v>
      </c>
      <c r="K112" s="15">
        <f>K$2*Assumption!$D47</f>
        <v>150000</v>
      </c>
      <c r="L112" s="15">
        <f>L$2*Assumption!$D47</f>
        <v>150000</v>
      </c>
      <c r="M112" s="15">
        <f>M$2*Assumption!$D47</f>
        <v>180000</v>
      </c>
    </row>
    <row r="113">
      <c r="A113" s="11"/>
      <c r="B113" s="15"/>
      <c r="C113" s="15"/>
      <c r="D113" s="15"/>
      <c r="E113" s="15"/>
      <c r="F113" s="15"/>
      <c r="G113" s="15"/>
      <c r="H113" s="15"/>
      <c r="I113" s="15"/>
      <c r="J113" s="15"/>
      <c r="K113" s="15"/>
      <c r="L113" s="15"/>
      <c r="M113" s="15"/>
    </row>
    <row r="114">
      <c r="A114" s="9" t="s">
        <v>102</v>
      </c>
      <c r="B114" s="15">
        <f t="shared" ref="B114:M114" si="8">B69+B77+B85+B93+B101+B108+B111+B112</f>
        <v>0</v>
      </c>
      <c r="C114" s="15">
        <f t="shared" si="8"/>
        <v>54077510</v>
      </c>
      <c r="D114" s="15">
        <f t="shared" si="8"/>
        <v>55361388.95</v>
      </c>
      <c r="E114" s="15">
        <f t="shared" si="8"/>
        <v>113362538.6</v>
      </c>
      <c r="F114" s="15">
        <f t="shared" si="8"/>
        <v>116076598.9</v>
      </c>
      <c r="G114" s="15">
        <f t="shared" si="8"/>
        <v>178301003.7</v>
      </c>
      <c r="H114" s="15">
        <f t="shared" si="8"/>
        <v>182605813.1</v>
      </c>
      <c r="I114" s="15">
        <f t="shared" si="8"/>
        <v>249377526.3</v>
      </c>
      <c r="J114" s="15">
        <f t="shared" si="8"/>
        <v>255449266.7</v>
      </c>
      <c r="K114" s="15">
        <f t="shared" si="8"/>
        <v>327118864.9</v>
      </c>
      <c r="L114" s="15">
        <f t="shared" si="8"/>
        <v>335150808</v>
      </c>
      <c r="M114" s="15">
        <f t="shared" si="8"/>
        <v>412097658.9</v>
      </c>
    </row>
    <row r="115">
      <c r="A115" s="11"/>
      <c r="B115" s="15"/>
      <c r="C115" s="15"/>
      <c r="D115" s="15"/>
      <c r="E115" s="15"/>
      <c r="F115" s="15"/>
      <c r="G115" s="15"/>
      <c r="H115" s="15"/>
      <c r="I115" s="15"/>
      <c r="J115" s="15"/>
      <c r="K115" s="15"/>
      <c r="L115" s="15"/>
      <c r="M115" s="15"/>
    </row>
    <row r="116">
      <c r="A116" s="9" t="s">
        <v>103</v>
      </c>
      <c r="B116" s="15">
        <f t="shared" ref="B116:M116" si="9">B19-B114</f>
        <v>0</v>
      </c>
      <c r="C116" s="15">
        <f t="shared" si="9"/>
        <v>16872490</v>
      </c>
      <c r="D116" s="15">
        <f t="shared" si="9"/>
        <v>17292611.05</v>
      </c>
      <c r="E116" s="15">
        <f t="shared" si="9"/>
        <v>35449221.43</v>
      </c>
      <c r="F116" s="15">
        <f t="shared" si="9"/>
        <v>36337740.76</v>
      </c>
      <c r="G116" s="15">
        <f t="shared" si="9"/>
        <v>55877354.22</v>
      </c>
      <c r="H116" s="15">
        <f t="shared" si="9"/>
        <v>57287286.83</v>
      </c>
      <c r="I116" s="15">
        <f t="shared" si="9"/>
        <v>78316903.14</v>
      </c>
      <c r="J116" s="15">
        <f t="shared" si="9"/>
        <v>80306451.48</v>
      </c>
      <c r="K116" s="15">
        <f t="shared" si="9"/>
        <v>102941882.6</v>
      </c>
      <c r="L116" s="15">
        <f t="shared" si="9"/>
        <v>105574928.1</v>
      </c>
      <c r="M116" s="15">
        <f t="shared" si="9"/>
        <v>129941553.8</v>
      </c>
    </row>
    <row r="117">
      <c r="A117" s="11"/>
      <c r="B117" s="15"/>
      <c r="C117" s="11"/>
      <c r="D117" s="11"/>
      <c r="E117" s="11"/>
      <c r="F117" s="11"/>
      <c r="G117" s="11"/>
      <c r="H117" s="11"/>
      <c r="I117" s="11"/>
      <c r="J117" s="11"/>
      <c r="K117" s="11"/>
      <c r="L117" s="11"/>
      <c r="M117" s="11"/>
    </row>
    <row r="118">
      <c r="A118" s="11"/>
      <c r="B118" s="15"/>
      <c r="C118" s="11"/>
      <c r="D118" s="11"/>
      <c r="E118" s="11"/>
      <c r="F118" s="11"/>
      <c r="G118" s="11"/>
      <c r="H118" s="11"/>
      <c r="I118" s="11"/>
      <c r="J118" s="11"/>
      <c r="K118" s="11"/>
      <c r="L118" s="11"/>
      <c r="M118" s="11"/>
    </row>
    <row r="119">
      <c r="A119" s="11"/>
      <c r="B119" s="15"/>
      <c r="C119" s="11"/>
      <c r="D119" s="11"/>
      <c r="E119" s="11"/>
      <c r="F119" s="11"/>
      <c r="G119" s="11"/>
      <c r="H119" s="11"/>
      <c r="I119" s="11"/>
      <c r="J119" s="11"/>
      <c r="K119" s="11"/>
      <c r="L119" s="11"/>
      <c r="M119" s="11"/>
    </row>
    <row r="120">
      <c r="A120" s="11"/>
      <c r="B120" s="15"/>
      <c r="C120" s="11"/>
      <c r="D120" s="11"/>
      <c r="E120" s="11"/>
      <c r="F120" s="11"/>
      <c r="G120" s="11"/>
      <c r="H120" s="11"/>
      <c r="I120" s="11"/>
      <c r="J120" s="11"/>
      <c r="K120" s="11"/>
      <c r="L120" s="11"/>
      <c r="M120" s="11"/>
    </row>
    <row r="121">
      <c r="A121" s="11"/>
      <c r="B121" s="15"/>
      <c r="C121" s="11"/>
      <c r="D121" s="11"/>
      <c r="E121" s="11"/>
      <c r="F121" s="11"/>
      <c r="G121" s="11"/>
      <c r="H121" s="11"/>
      <c r="I121" s="11"/>
      <c r="J121" s="11"/>
      <c r="K121" s="11"/>
      <c r="L121" s="11"/>
      <c r="M121" s="11"/>
    </row>
    <row r="122">
      <c r="A122" s="11"/>
      <c r="B122" s="15"/>
      <c r="C122" s="11"/>
      <c r="D122" s="11"/>
      <c r="E122" s="11"/>
      <c r="F122" s="11"/>
      <c r="G122" s="11"/>
      <c r="H122" s="11"/>
      <c r="I122" s="11"/>
      <c r="J122" s="11"/>
      <c r="K122" s="11"/>
      <c r="L122" s="11"/>
      <c r="M122" s="11"/>
    </row>
    <row r="123">
      <c r="A123" s="11"/>
      <c r="B123" s="15"/>
      <c r="C123" s="11"/>
      <c r="D123" s="11"/>
      <c r="E123" s="11"/>
      <c r="F123" s="11"/>
      <c r="G123" s="11"/>
      <c r="H123" s="11"/>
      <c r="I123" s="11"/>
      <c r="J123" s="11"/>
      <c r="K123" s="11"/>
      <c r="L123" s="11"/>
      <c r="M123" s="11"/>
    </row>
    <row r="124">
      <c r="A124" s="11"/>
      <c r="B124" s="15"/>
      <c r="C124" s="11"/>
      <c r="D124" s="11"/>
      <c r="E124" s="11"/>
      <c r="F124" s="11"/>
      <c r="G124" s="11"/>
      <c r="H124" s="11"/>
      <c r="I124" s="11"/>
      <c r="J124" s="11"/>
      <c r="K124" s="11"/>
      <c r="L124" s="11"/>
      <c r="M124" s="11"/>
    </row>
    <row r="125">
      <c r="A125" s="11"/>
      <c r="B125" s="15"/>
      <c r="C125" s="11"/>
      <c r="D125" s="11"/>
      <c r="E125" s="11"/>
      <c r="F125" s="11"/>
      <c r="G125" s="11"/>
      <c r="H125" s="11"/>
      <c r="I125" s="11"/>
      <c r="J125" s="11"/>
      <c r="K125" s="11"/>
      <c r="L125" s="11"/>
      <c r="M125" s="11"/>
    </row>
    <row r="126">
      <c r="A126" s="11"/>
      <c r="B126" s="15"/>
      <c r="C126" s="11"/>
      <c r="D126" s="11"/>
      <c r="E126" s="11"/>
      <c r="F126" s="11"/>
      <c r="G126" s="11"/>
      <c r="H126" s="11"/>
      <c r="I126" s="11"/>
      <c r="J126" s="11"/>
      <c r="K126" s="11"/>
      <c r="L126" s="11"/>
      <c r="M126" s="11"/>
    </row>
    <row r="127">
      <c r="A127" s="11"/>
      <c r="B127" s="15"/>
      <c r="C127" s="11"/>
      <c r="D127" s="11"/>
      <c r="E127" s="11"/>
      <c r="F127" s="11"/>
      <c r="G127" s="11"/>
      <c r="H127" s="11"/>
      <c r="I127" s="11"/>
      <c r="J127" s="11"/>
      <c r="K127" s="11"/>
      <c r="L127" s="11"/>
      <c r="M127" s="11"/>
    </row>
    <row r="128">
      <c r="A128" s="11"/>
      <c r="B128" s="15"/>
      <c r="C128" s="11"/>
      <c r="D128" s="11"/>
      <c r="E128" s="11"/>
      <c r="F128" s="11"/>
      <c r="G128" s="11"/>
      <c r="H128" s="11"/>
      <c r="I128" s="11"/>
      <c r="J128" s="11"/>
      <c r="K128" s="11"/>
      <c r="L128" s="11"/>
      <c r="M128" s="11"/>
    </row>
    <row r="129">
      <c r="A129" s="11"/>
      <c r="B129" s="15"/>
      <c r="C129" s="11"/>
      <c r="D129" s="11"/>
      <c r="E129" s="11"/>
      <c r="F129" s="11"/>
      <c r="G129" s="11"/>
      <c r="H129" s="11"/>
      <c r="I129" s="11"/>
      <c r="J129" s="11"/>
      <c r="K129" s="11"/>
      <c r="L129" s="11"/>
      <c r="M129" s="11"/>
    </row>
    <row r="130">
      <c r="A130" s="11"/>
      <c r="B130" s="15"/>
      <c r="C130" s="11"/>
      <c r="D130" s="11"/>
      <c r="E130" s="11"/>
      <c r="F130" s="11"/>
      <c r="G130" s="11"/>
      <c r="H130" s="11"/>
      <c r="I130" s="11"/>
      <c r="J130" s="11"/>
      <c r="K130" s="11"/>
      <c r="L130" s="11"/>
      <c r="M130" s="11"/>
    </row>
    <row r="131">
      <c r="A131" s="11"/>
      <c r="B131" s="15"/>
      <c r="C131" s="11"/>
      <c r="D131" s="11"/>
      <c r="E131" s="11"/>
      <c r="F131" s="11"/>
      <c r="G131" s="11"/>
      <c r="H131" s="11"/>
      <c r="I131" s="11"/>
      <c r="J131" s="11"/>
      <c r="K131" s="11"/>
      <c r="L131" s="11"/>
      <c r="M131" s="11"/>
    </row>
    <row r="132">
      <c r="A132" s="11"/>
      <c r="B132" s="15"/>
      <c r="C132" s="11"/>
      <c r="D132" s="11"/>
      <c r="E132" s="11"/>
      <c r="F132" s="11"/>
      <c r="G132" s="11"/>
      <c r="H132" s="11"/>
      <c r="I132" s="11"/>
      <c r="J132" s="11"/>
      <c r="K132" s="11"/>
      <c r="L132" s="11"/>
      <c r="M132" s="11"/>
    </row>
    <row r="133">
      <c r="A133" s="11"/>
      <c r="B133" s="15"/>
      <c r="C133" s="11"/>
      <c r="D133" s="11"/>
      <c r="E133" s="11"/>
      <c r="F133" s="11"/>
      <c r="G133" s="11"/>
      <c r="H133" s="11"/>
      <c r="I133" s="11"/>
      <c r="J133" s="11"/>
      <c r="K133" s="11"/>
      <c r="L133" s="11"/>
      <c r="M133" s="11"/>
    </row>
    <row r="134">
      <c r="A134" s="11"/>
      <c r="B134" s="15"/>
      <c r="C134" s="11"/>
      <c r="D134" s="11"/>
      <c r="E134" s="11"/>
      <c r="F134" s="11"/>
      <c r="G134" s="11"/>
      <c r="H134" s="11"/>
      <c r="I134" s="11"/>
      <c r="J134" s="11"/>
      <c r="K134" s="11"/>
      <c r="L134" s="11"/>
      <c r="M134" s="11"/>
    </row>
    <row r="135">
      <c r="A135" s="11"/>
      <c r="B135" s="15"/>
      <c r="C135" s="11"/>
      <c r="D135" s="11"/>
      <c r="E135" s="11"/>
      <c r="F135" s="11"/>
      <c r="G135" s="11"/>
      <c r="H135" s="11"/>
      <c r="I135" s="11"/>
      <c r="J135" s="11"/>
      <c r="K135" s="11"/>
      <c r="L135" s="11"/>
      <c r="M135" s="11"/>
    </row>
    <row r="136">
      <c r="A136" s="11"/>
      <c r="B136" s="15"/>
      <c r="C136" s="11"/>
      <c r="D136" s="11"/>
      <c r="E136" s="11"/>
      <c r="F136" s="11"/>
      <c r="G136" s="11"/>
      <c r="H136" s="11"/>
      <c r="I136" s="11"/>
      <c r="J136" s="11"/>
      <c r="K136" s="11"/>
      <c r="L136" s="11"/>
      <c r="M136" s="11"/>
    </row>
    <row r="137">
      <c r="A137" s="11"/>
      <c r="B137" s="15"/>
      <c r="C137" s="11"/>
      <c r="D137" s="11"/>
      <c r="E137" s="11"/>
      <c r="F137" s="11"/>
      <c r="G137" s="11"/>
      <c r="H137" s="11"/>
      <c r="I137" s="11"/>
      <c r="J137" s="11"/>
      <c r="K137" s="11"/>
      <c r="L137" s="11"/>
      <c r="M137" s="11"/>
    </row>
    <row r="138">
      <c r="A138" s="11"/>
      <c r="B138" s="15"/>
      <c r="C138" s="11"/>
      <c r="D138" s="11"/>
      <c r="E138" s="11"/>
      <c r="F138" s="11"/>
      <c r="G138" s="11"/>
      <c r="H138" s="11"/>
      <c r="I138" s="11"/>
      <c r="J138" s="11"/>
      <c r="K138" s="11"/>
      <c r="L138" s="11"/>
      <c r="M138" s="11"/>
    </row>
    <row r="139">
      <c r="A139" s="11"/>
      <c r="B139" s="15"/>
      <c r="C139" s="11"/>
      <c r="D139" s="11"/>
      <c r="E139" s="11"/>
      <c r="F139" s="11"/>
      <c r="G139" s="11"/>
      <c r="H139" s="11"/>
      <c r="I139" s="11"/>
      <c r="J139" s="11"/>
      <c r="K139" s="11"/>
      <c r="L139" s="11"/>
      <c r="M139" s="11"/>
    </row>
    <row r="140">
      <c r="A140" s="11"/>
      <c r="B140" s="15"/>
      <c r="C140" s="11"/>
      <c r="D140" s="11"/>
      <c r="E140" s="11"/>
      <c r="F140" s="11"/>
      <c r="G140" s="11"/>
      <c r="H140" s="11"/>
      <c r="I140" s="11"/>
      <c r="J140" s="11"/>
      <c r="K140" s="11"/>
      <c r="L140" s="11"/>
      <c r="M140" s="11"/>
    </row>
    <row r="141">
      <c r="A141" s="11"/>
      <c r="B141" s="15"/>
      <c r="C141" s="11"/>
      <c r="D141" s="11"/>
      <c r="E141" s="11"/>
      <c r="F141" s="11"/>
      <c r="G141" s="11"/>
      <c r="H141" s="11"/>
      <c r="I141" s="11"/>
      <c r="J141" s="11"/>
      <c r="K141" s="11"/>
      <c r="L141" s="11"/>
      <c r="M141"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3" width="3.38"/>
    <col customWidth="1" min="4" max="6" width="10.13"/>
    <col customWidth="1" min="7" max="13" width="10.25"/>
  </cols>
  <sheetData>
    <row r="1">
      <c r="A1" s="18"/>
      <c r="B1" s="19" t="s">
        <v>78</v>
      </c>
      <c r="C1" s="19" t="s">
        <v>79</v>
      </c>
      <c r="D1" s="19" t="s">
        <v>80</v>
      </c>
      <c r="E1" s="19" t="s">
        <v>81</v>
      </c>
      <c r="F1" s="19" t="s">
        <v>82</v>
      </c>
      <c r="G1" s="19" t="s">
        <v>83</v>
      </c>
      <c r="H1" s="19" t="s">
        <v>84</v>
      </c>
      <c r="I1" s="19" t="s">
        <v>85</v>
      </c>
      <c r="J1" s="19" t="s">
        <v>86</v>
      </c>
      <c r="K1" s="19" t="s">
        <v>87</v>
      </c>
      <c r="L1" s="19" t="s">
        <v>88</v>
      </c>
      <c r="M1" s="19" t="s">
        <v>89</v>
      </c>
    </row>
    <row r="2">
      <c r="A2" s="9" t="s">
        <v>91</v>
      </c>
      <c r="B2" s="14">
        <f>'Calcs-1'!B6</f>
        <v>0</v>
      </c>
      <c r="C2" s="14">
        <f>'Calcs-1'!C6</f>
        <v>0</v>
      </c>
      <c r="D2" s="14">
        <f>'Calcs-1'!D6</f>
        <v>1</v>
      </c>
      <c r="E2" s="14">
        <f>'Calcs-1'!E6</f>
        <v>1</v>
      </c>
      <c r="F2" s="14">
        <f>'Calcs-1'!F6</f>
        <v>1</v>
      </c>
      <c r="G2" s="14">
        <f>'Calcs-1'!G6</f>
        <v>2</v>
      </c>
      <c r="H2" s="14">
        <f>'Calcs-1'!H6</f>
        <v>2</v>
      </c>
      <c r="I2" s="14">
        <f>'Calcs-1'!I6</f>
        <v>2</v>
      </c>
      <c r="J2" s="14">
        <f>'Calcs-1'!J6</f>
        <v>3</v>
      </c>
      <c r="K2" s="14">
        <f>'Calcs-1'!K6</f>
        <v>3</v>
      </c>
      <c r="L2" s="14">
        <f>'Calcs-1'!L6</f>
        <v>3</v>
      </c>
      <c r="M2" s="14">
        <f>'Calcs-1'!M6</f>
        <v>4</v>
      </c>
    </row>
    <row r="3">
      <c r="A3" s="11"/>
      <c r="B3" s="11"/>
      <c r="C3" s="11"/>
      <c r="D3" s="11"/>
      <c r="E3" s="11"/>
      <c r="F3" s="11"/>
      <c r="G3" s="11"/>
      <c r="H3" s="11"/>
      <c r="I3" s="11"/>
      <c r="J3" s="11"/>
      <c r="K3" s="11"/>
      <c r="L3" s="11"/>
      <c r="M3" s="11"/>
    </row>
    <row r="4">
      <c r="A4" s="9" t="s">
        <v>92</v>
      </c>
      <c r="B4" s="15">
        <f>B$2*Assumption!$E19</f>
        <v>0</v>
      </c>
      <c r="C4" s="15">
        <f>C$2*Assumption!$E19</f>
        <v>0</v>
      </c>
      <c r="D4" s="15">
        <f>D$2*Assumption!$E19</f>
        <v>200</v>
      </c>
      <c r="E4" s="15">
        <f>E$2*Assumption!$E19</f>
        <v>200</v>
      </c>
      <c r="F4" s="15">
        <f>F$2*Assumption!$E19</f>
        <v>200</v>
      </c>
      <c r="G4" s="15">
        <f>G$2*Assumption!$E19</f>
        <v>400</v>
      </c>
      <c r="H4" s="15">
        <f>H$2*Assumption!$E19</f>
        <v>400</v>
      </c>
      <c r="I4" s="15">
        <f>I$2*Assumption!$E19</f>
        <v>400</v>
      </c>
      <c r="J4" s="15">
        <f>J$2*Assumption!$E19</f>
        <v>600</v>
      </c>
      <c r="K4" s="15">
        <f>K$2*Assumption!$E19</f>
        <v>600</v>
      </c>
      <c r="L4" s="15">
        <f>L$2*Assumption!$E19</f>
        <v>600</v>
      </c>
      <c r="M4" s="15">
        <f>M$2*Assumption!$E19</f>
        <v>800</v>
      </c>
    </row>
    <row r="5">
      <c r="A5" s="11"/>
      <c r="B5" s="11"/>
      <c r="C5" s="11"/>
      <c r="D5" s="11"/>
      <c r="E5" s="11"/>
      <c r="F5" s="11"/>
      <c r="G5" s="11"/>
      <c r="H5" s="11"/>
      <c r="I5" s="11"/>
      <c r="J5" s="11"/>
      <c r="K5" s="11"/>
      <c r="L5" s="11"/>
      <c r="M5" s="11"/>
    </row>
    <row r="6">
      <c r="A6" s="9" t="s">
        <v>93</v>
      </c>
      <c r="B6" s="11"/>
      <c r="C6" s="11"/>
      <c r="D6" s="11"/>
      <c r="E6" s="11"/>
      <c r="F6" s="11"/>
      <c r="G6" s="11"/>
      <c r="H6" s="11"/>
      <c r="I6" s="11"/>
      <c r="J6" s="11"/>
      <c r="K6" s="11"/>
      <c r="L6" s="11"/>
      <c r="M6" s="11"/>
    </row>
    <row r="7">
      <c r="A7" s="11" t="s">
        <v>37</v>
      </c>
      <c r="B7" s="15">
        <f>B$4*Assumption!$E22</f>
        <v>0</v>
      </c>
      <c r="C7" s="15">
        <f>C$4*Assumption!$E22</f>
        <v>0</v>
      </c>
      <c r="D7" s="15">
        <f>D$4*Assumption!$E22</f>
        <v>60</v>
      </c>
      <c r="E7" s="15">
        <f>E$4*Assumption!$E22</f>
        <v>60</v>
      </c>
      <c r="F7" s="15">
        <f>F$4*Assumption!$E22</f>
        <v>60</v>
      </c>
      <c r="G7" s="15">
        <f>G$4*Assumption!$E22</f>
        <v>120</v>
      </c>
      <c r="H7" s="15">
        <f>H$4*Assumption!$E22</f>
        <v>120</v>
      </c>
      <c r="I7" s="15">
        <f>I$4*Assumption!$E22</f>
        <v>120</v>
      </c>
      <c r="J7" s="15">
        <f>J$4*Assumption!$E22</f>
        <v>180</v>
      </c>
      <c r="K7" s="15">
        <f>K$4*Assumption!$E22</f>
        <v>180</v>
      </c>
      <c r="L7" s="15">
        <f>L$4*Assumption!$E22</f>
        <v>180</v>
      </c>
      <c r="M7" s="15">
        <f>M$4*Assumption!$E22</f>
        <v>240</v>
      </c>
    </row>
    <row r="8">
      <c r="A8" s="11" t="s">
        <v>38</v>
      </c>
      <c r="B8" s="15">
        <f>B$4*Assumption!$E23</f>
        <v>0</v>
      </c>
      <c r="C8" s="15">
        <f>C$4*Assumption!$E23</f>
        <v>0</v>
      </c>
      <c r="D8" s="15">
        <f>D$4*Assumption!$E23</f>
        <v>30</v>
      </c>
      <c r="E8" s="15">
        <f>E$4*Assumption!$E23</f>
        <v>30</v>
      </c>
      <c r="F8" s="15">
        <f>F$4*Assumption!$E23</f>
        <v>30</v>
      </c>
      <c r="G8" s="15">
        <f>G$4*Assumption!$E23</f>
        <v>60</v>
      </c>
      <c r="H8" s="15">
        <f>H$4*Assumption!$E23</f>
        <v>60</v>
      </c>
      <c r="I8" s="15">
        <f>I$4*Assumption!$E23</f>
        <v>60</v>
      </c>
      <c r="J8" s="15">
        <f>J$4*Assumption!$E23</f>
        <v>90</v>
      </c>
      <c r="K8" s="15">
        <f>K$4*Assumption!$E23</f>
        <v>90</v>
      </c>
      <c r="L8" s="15">
        <f>L$4*Assumption!$E23</f>
        <v>90</v>
      </c>
      <c r="M8" s="15">
        <f>M$4*Assumption!$E23</f>
        <v>120</v>
      </c>
    </row>
    <row r="9">
      <c r="A9" s="11" t="s">
        <v>39</v>
      </c>
      <c r="B9" s="15">
        <f>B$4*Assumption!$E24</f>
        <v>0</v>
      </c>
      <c r="C9" s="15">
        <f>C$4*Assumption!$E24</f>
        <v>0</v>
      </c>
      <c r="D9" s="15">
        <f>D$4*Assumption!$E24</f>
        <v>40</v>
      </c>
      <c r="E9" s="15">
        <f>E$4*Assumption!$E24</f>
        <v>40</v>
      </c>
      <c r="F9" s="15">
        <f>F$4*Assumption!$E24</f>
        <v>40</v>
      </c>
      <c r="G9" s="15">
        <f>G$4*Assumption!$E24</f>
        <v>80</v>
      </c>
      <c r="H9" s="15">
        <f>H$4*Assumption!$E24</f>
        <v>80</v>
      </c>
      <c r="I9" s="15">
        <f>I$4*Assumption!$E24</f>
        <v>80</v>
      </c>
      <c r="J9" s="15">
        <f>J$4*Assumption!$E24</f>
        <v>120</v>
      </c>
      <c r="K9" s="15">
        <f>K$4*Assumption!$E24</f>
        <v>120</v>
      </c>
      <c r="L9" s="15">
        <f>L$4*Assumption!$E24</f>
        <v>120</v>
      </c>
      <c r="M9" s="15">
        <f>M$4*Assumption!$E24</f>
        <v>160</v>
      </c>
    </row>
    <row r="10">
      <c r="A10" s="11" t="s">
        <v>40</v>
      </c>
      <c r="B10" s="15">
        <f>B$4*Assumption!$E25</f>
        <v>0</v>
      </c>
      <c r="C10" s="15">
        <f>C$4*Assumption!$E25</f>
        <v>0</v>
      </c>
      <c r="D10" s="15">
        <f>D$4*Assumption!$E25</f>
        <v>40</v>
      </c>
      <c r="E10" s="15">
        <f>E$4*Assumption!$E25</f>
        <v>40</v>
      </c>
      <c r="F10" s="15">
        <f>F$4*Assumption!$E25</f>
        <v>40</v>
      </c>
      <c r="G10" s="15">
        <f>G$4*Assumption!$E25</f>
        <v>80</v>
      </c>
      <c r="H10" s="15">
        <f>H$4*Assumption!$E25</f>
        <v>80</v>
      </c>
      <c r="I10" s="15">
        <f>I$4*Assumption!$E25</f>
        <v>80</v>
      </c>
      <c r="J10" s="15">
        <f>J$4*Assumption!$E25</f>
        <v>120</v>
      </c>
      <c r="K10" s="15">
        <f>K$4*Assumption!$E25</f>
        <v>120</v>
      </c>
      <c r="L10" s="15">
        <f>L$4*Assumption!$E25</f>
        <v>120</v>
      </c>
      <c r="M10" s="15">
        <f>M$4*Assumption!$E25</f>
        <v>160</v>
      </c>
    </row>
    <row r="11">
      <c r="A11" s="11" t="s">
        <v>41</v>
      </c>
      <c r="B11" s="15">
        <f>B$4*Assumption!$E26</f>
        <v>0</v>
      </c>
      <c r="C11" s="15">
        <f>C$4*Assumption!$E26</f>
        <v>0</v>
      </c>
      <c r="D11" s="15">
        <f>D$4*Assumption!$E26</f>
        <v>30</v>
      </c>
      <c r="E11" s="15">
        <f>E$4*Assumption!$E26</f>
        <v>30</v>
      </c>
      <c r="F11" s="15">
        <f>F$4*Assumption!$E26</f>
        <v>30</v>
      </c>
      <c r="G11" s="15">
        <f>G$4*Assumption!$E26</f>
        <v>60</v>
      </c>
      <c r="H11" s="15">
        <f>H$4*Assumption!$E26</f>
        <v>60</v>
      </c>
      <c r="I11" s="15">
        <f>I$4*Assumption!$E26</f>
        <v>60</v>
      </c>
      <c r="J11" s="15">
        <f>J$4*Assumption!$E26</f>
        <v>90</v>
      </c>
      <c r="K11" s="15">
        <f>K$4*Assumption!$E26</f>
        <v>90</v>
      </c>
      <c r="L11" s="15">
        <f>L$4*Assumption!$E26</f>
        <v>90</v>
      </c>
      <c r="M11" s="15">
        <f>M$4*Assumption!$E26</f>
        <v>120</v>
      </c>
    </row>
    <row r="12">
      <c r="A12" s="11"/>
      <c r="B12" s="11"/>
      <c r="C12" s="11"/>
      <c r="D12" s="11"/>
      <c r="E12" s="11"/>
      <c r="F12" s="11"/>
      <c r="G12" s="11"/>
      <c r="H12" s="11"/>
      <c r="I12" s="11"/>
      <c r="J12" s="11"/>
      <c r="K12" s="11"/>
      <c r="L12" s="11"/>
      <c r="M12" s="11"/>
    </row>
    <row r="13">
      <c r="A13" s="9" t="s">
        <v>94</v>
      </c>
      <c r="B13" s="21"/>
      <c r="C13" s="11"/>
      <c r="D13" s="11"/>
      <c r="E13" s="11"/>
      <c r="F13" s="11"/>
      <c r="G13" s="11"/>
      <c r="H13" s="11"/>
      <c r="I13" s="11"/>
      <c r="J13" s="11"/>
      <c r="K13" s="11"/>
      <c r="L13" s="11"/>
      <c r="M13" s="11"/>
    </row>
    <row r="14">
      <c r="A14" s="11" t="s">
        <v>37</v>
      </c>
      <c r="B14" s="15">
        <f>B7*'Calcs-1'!B31</f>
        <v>0</v>
      </c>
      <c r="C14" s="15">
        <f>C7*'Calcs-1'!C31</f>
        <v>0</v>
      </c>
      <c r="D14" s="15">
        <f>D7*'Calcs-1'!D31</f>
        <v>4200000</v>
      </c>
      <c r="E14" s="15">
        <f>E7*'Calcs-1'!E31</f>
        <v>4263000</v>
      </c>
      <c r="F14" s="15">
        <f>F7*'Calcs-1'!F31</f>
        <v>4326945</v>
      </c>
      <c r="G14" s="15">
        <f>G7*'Calcs-1'!G31</f>
        <v>8783698.35</v>
      </c>
      <c r="H14" s="15">
        <f>H7*'Calcs-1'!H31</f>
        <v>8915453.825</v>
      </c>
      <c r="I14" s="15">
        <f>I7*'Calcs-1'!I31</f>
        <v>9049185.633</v>
      </c>
      <c r="J14" s="15">
        <f>J7*'Calcs-1'!J31</f>
        <v>13777385.13</v>
      </c>
      <c r="K14" s="15">
        <f>K7*'Calcs-1'!K31</f>
        <v>13984045.9</v>
      </c>
      <c r="L14" s="15">
        <f>L7*'Calcs-1'!L31</f>
        <v>14193806.59</v>
      </c>
      <c r="M14" s="15">
        <f>M7*'Calcs-1'!M31</f>
        <v>19208951.59</v>
      </c>
    </row>
    <row r="15">
      <c r="A15" s="11" t="s">
        <v>38</v>
      </c>
      <c r="B15" s="15">
        <f>B8*'Calcs-1'!B32</f>
        <v>0</v>
      </c>
      <c r="C15" s="15">
        <f>C8*'Calcs-1'!C32</f>
        <v>0</v>
      </c>
      <c r="D15" s="15">
        <f>D8*'Calcs-1'!D32</f>
        <v>11250000</v>
      </c>
      <c r="E15" s="15">
        <f>E8*'Calcs-1'!E32</f>
        <v>11418750</v>
      </c>
      <c r="F15" s="15">
        <f>F8*'Calcs-1'!F32</f>
        <v>11590031.25</v>
      </c>
      <c r="G15" s="15">
        <f>G8*'Calcs-1'!G32</f>
        <v>23527763.44</v>
      </c>
      <c r="H15" s="15">
        <f>H8*'Calcs-1'!H32</f>
        <v>23880679.89</v>
      </c>
      <c r="I15" s="15">
        <f>I8*'Calcs-1'!I32</f>
        <v>24238890.09</v>
      </c>
      <c r="J15" s="15">
        <f>J8*'Calcs-1'!J32</f>
        <v>36903710.16</v>
      </c>
      <c r="K15" s="15">
        <f>K8*'Calcs-1'!K32</f>
        <v>37457265.81</v>
      </c>
      <c r="L15" s="15">
        <f>L8*'Calcs-1'!L32</f>
        <v>38019124.8</v>
      </c>
      <c r="M15" s="15">
        <f>M8*'Calcs-1'!M32</f>
        <v>51452548.89</v>
      </c>
    </row>
    <row r="16">
      <c r="A16" s="11" t="s">
        <v>39</v>
      </c>
      <c r="B16" s="15">
        <f>B9*'Calcs-1'!B33</f>
        <v>0</v>
      </c>
      <c r="C16" s="15">
        <f>C9*'Calcs-1'!C33</f>
        <v>0</v>
      </c>
      <c r="D16" s="15">
        <f>D9*'Calcs-1'!D33</f>
        <v>18000000</v>
      </c>
      <c r="E16" s="15">
        <f>E9*'Calcs-1'!E33</f>
        <v>18360000</v>
      </c>
      <c r="F16" s="15">
        <f>F9*'Calcs-1'!F33</f>
        <v>18727200</v>
      </c>
      <c r="G16" s="15">
        <f>G9*'Calcs-1'!G33</f>
        <v>38203488</v>
      </c>
      <c r="H16" s="15">
        <f>H9*'Calcs-1'!H33</f>
        <v>38967557.76</v>
      </c>
      <c r="I16" s="15">
        <f>I9*'Calcs-1'!I33</f>
        <v>39746908.92</v>
      </c>
      <c r="J16" s="15">
        <f>J9*'Calcs-1'!J33</f>
        <v>60812770.64</v>
      </c>
      <c r="K16" s="15">
        <f>K9*'Calcs-1'!K33</f>
        <v>62029026.05</v>
      </c>
      <c r="L16" s="15">
        <f>L9*'Calcs-1'!L33</f>
        <v>63269606.57</v>
      </c>
      <c r="M16" s="15">
        <f>M9*'Calcs-1'!M33</f>
        <v>86046664.94</v>
      </c>
    </row>
    <row r="17">
      <c r="A17" s="11" t="s">
        <v>40</v>
      </c>
      <c r="B17" s="15">
        <f>B10*'Calcs-1'!B34</f>
        <v>0</v>
      </c>
      <c r="C17" s="15">
        <f>C10*'Calcs-1'!C34</f>
        <v>0</v>
      </c>
      <c r="D17" s="15">
        <f>D10*'Calcs-1'!D34</f>
        <v>36000000</v>
      </c>
      <c r="E17" s="15">
        <f>E10*'Calcs-1'!E34</f>
        <v>37080000</v>
      </c>
      <c r="F17" s="15">
        <f>F10*'Calcs-1'!F34</f>
        <v>38192400</v>
      </c>
      <c r="G17" s="15">
        <f>G10*'Calcs-1'!G34</f>
        <v>78676344</v>
      </c>
      <c r="H17" s="15">
        <f>H10*'Calcs-1'!H34</f>
        <v>81036634.32</v>
      </c>
      <c r="I17" s="15">
        <f>I10*'Calcs-1'!I34</f>
        <v>83467733.35</v>
      </c>
      <c r="J17" s="15">
        <f>J10*'Calcs-1'!J34</f>
        <v>128957648</v>
      </c>
      <c r="K17" s="15">
        <f>K10*'Calcs-1'!K34</f>
        <v>132826377.5</v>
      </c>
      <c r="L17" s="15">
        <f>L10*'Calcs-1'!L34</f>
        <v>136811168.8</v>
      </c>
      <c r="M17" s="15">
        <f>M10*'Calcs-1'!M34</f>
        <v>187887338.5</v>
      </c>
    </row>
    <row r="18">
      <c r="A18" s="11" t="s">
        <v>41</v>
      </c>
      <c r="B18" s="15">
        <f>B11*'Calcs-1'!B35</f>
        <v>0</v>
      </c>
      <c r="C18" s="15">
        <f>C11*'Calcs-1'!C35</f>
        <v>0</v>
      </c>
      <c r="D18" s="15">
        <f>D11*'Calcs-1'!D35</f>
        <v>45000000</v>
      </c>
      <c r="E18" s="15">
        <f>E11*'Calcs-1'!E35</f>
        <v>45450000</v>
      </c>
      <c r="F18" s="15">
        <f>F11*'Calcs-1'!F35</f>
        <v>45904500</v>
      </c>
      <c r="G18" s="15">
        <f>G11*'Calcs-1'!G35</f>
        <v>92727090</v>
      </c>
      <c r="H18" s="15">
        <f>H11*'Calcs-1'!H35</f>
        <v>93654360.9</v>
      </c>
      <c r="I18" s="15">
        <f>I11*'Calcs-1'!I35</f>
        <v>94590904.51</v>
      </c>
      <c r="J18" s="15">
        <f>J11*'Calcs-1'!J35</f>
        <v>143305220.3</v>
      </c>
      <c r="K18" s="15">
        <f>K11*'Calcs-1'!K35</f>
        <v>144738272.5</v>
      </c>
      <c r="L18" s="15">
        <f>L11*'Calcs-1'!L35</f>
        <v>146185655.3</v>
      </c>
      <c r="M18" s="15">
        <f>M11*'Calcs-1'!M35</f>
        <v>196863349.1</v>
      </c>
    </row>
    <row r="19">
      <c r="A19" s="9" t="s">
        <v>95</v>
      </c>
      <c r="B19" s="15">
        <f t="shared" ref="B19:M19" si="1">SUM(B14:B18)</f>
        <v>0</v>
      </c>
      <c r="C19" s="15">
        <f t="shared" si="1"/>
        <v>0</v>
      </c>
      <c r="D19" s="15">
        <f t="shared" si="1"/>
        <v>114450000</v>
      </c>
      <c r="E19" s="15">
        <f t="shared" si="1"/>
        <v>116571750</v>
      </c>
      <c r="F19" s="15">
        <f t="shared" si="1"/>
        <v>118741076.3</v>
      </c>
      <c r="G19" s="15">
        <f t="shared" si="1"/>
        <v>241918383.8</v>
      </c>
      <c r="H19" s="15">
        <f t="shared" si="1"/>
        <v>246454686.7</v>
      </c>
      <c r="I19" s="15">
        <f t="shared" si="1"/>
        <v>251093622.5</v>
      </c>
      <c r="J19" s="15">
        <f t="shared" si="1"/>
        <v>383756734.3</v>
      </c>
      <c r="K19" s="15">
        <f t="shared" si="1"/>
        <v>391034987.8</v>
      </c>
      <c r="L19" s="15">
        <f t="shared" si="1"/>
        <v>398479362</v>
      </c>
      <c r="M19" s="15">
        <f t="shared" si="1"/>
        <v>541458853</v>
      </c>
    </row>
    <row r="20">
      <c r="A20" s="9" t="s">
        <v>96</v>
      </c>
      <c r="B20" s="11"/>
      <c r="C20" s="11"/>
      <c r="D20" s="11"/>
      <c r="E20" s="11"/>
      <c r="F20" s="11"/>
      <c r="G20" s="11"/>
      <c r="H20" s="11"/>
      <c r="I20" s="11"/>
      <c r="J20" s="11"/>
      <c r="K20" s="11"/>
      <c r="L20" s="11"/>
      <c r="M20" s="11"/>
    </row>
    <row r="21">
      <c r="A21" s="9" t="s">
        <v>37</v>
      </c>
      <c r="B21" s="11"/>
      <c r="C21" s="11"/>
      <c r="D21" s="11"/>
      <c r="E21" s="11"/>
      <c r="F21" s="11"/>
      <c r="G21" s="11"/>
      <c r="H21" s="11"/>
      <c r="I21" s="11"/>
      <c r="J21" s="11"/>
      <c r="K21" s="11"/>
      <c r="L21" s="11"/>
      <c r="M21" s="11"/>
    </row>
    <row r="22">
      <c r="A22" s="11" t="s">
        <v>71</v>
      </c>
      <c r="B22" s="15">
        <f>B$14*Assumption!$B50</f>
        <v>0</v>
      </c>
      <c r="C22" s="15">
        <f>C$14*Assumption!$B50</f>
        <v>0</v>
      </c>
      <c r="D22" s="15">
        <f>D$14*Assumption!$B50</f>
        <v>882000</v>
      </c>
      <c r="E22" s="15">
        <f>E$14*Assumption!$B50</f>
        <v>895230</v>
      </c>
      <c r="F22" s="15">
        <f>F$14*Assumption!$B50</f>
        <v>908658.45</v>
      </c>
      <c r="G22" s="15">
        <f>G$14*Assumption!$B50</f>
        <v>1844576.654</v>
      </c>
      <c r="H22" s="15">
        <f>H$14*Assumption!$B50</f>
        <v>1872245.303</v>
      </c>
      <c r="I22" s="15">
        <f>I$14*Assumption!$B50</f>
        <v>1900328.983</v>
      </c>
      <c r="J22" s="15">
        <f>J$14*Assumption!$B50</f>
        <v>2893250.876</v>
      </c>
      <c r="K22" s="15">
        <f>K$14*Assumption!$B50</f>
        <v>2936649.64</v>
      </c>
      <c r="L22" s="15">
        <f>L$14*Assumption!$B50</f>
        <v>2980699.384</v>
      </c>
      <c r="M22" s="15">
        <f>M$14*Assumption!$B50</f>
        <v>4033879.833</v>
      </c>
    </row>
    <row r="23">
      <c r="A23" s="11" t="s">
        <v>72</v>
      </c>
      <c r="B23" s="15">
        <f>B$14*Assumption!$B51</f>
        <v>0</v>
      </c>
      <c r="C23" s="15">
        <f>C$14*Assumption!$B51</f>
        <v>0</v>
      </c>
      <c r="D23" s="15">
        <f>D$14*Assumption!$B51</f>
        <v>588000</v>
      </c>
      <c r="E23" s="15">
        <f>E$14*Assumption!$B51</f>
        <v>596820</v>
      </c>
      <c r="F23" s="15">
        <f>F$14*Assumption!$B51</f>
        <v>605772.3</v>
      </c>
      <c r="G23" s="15">
        <f>G$14*Assumption!$B51</f>
        <v>1229717.769</v>
      </c>
      <c r="H23" s="15">
        <f>H$14*Assumption!$B51</f>
        <v>1248163.536</v>
      </c>
      <c r="I23" s="15">
        <f>I$14*Assumption!$B51</f>
        <v>1266885.989</v>
      </c>
      <c r="J23" s="15">
        <f>J$14*Assumption!$B51</f>
        <v>1928833.918</v>
      </c>
      <c r="K23" s="15">
        <f>K$14*Assumption!$B51</f>
        <v>1957766.426</v>
      </c>
      <c r="L23" s="15">
        <f>L$14*Assumption!$B51</f>
        <v>1987132.923</v>
      </c>
      <c r="M23" s="15">
        <f>M$14*Assumption!$B51</f>
        <v>2689253.222</v>
      </c>
    </row>
    <row r="24">
      <c r="A24" s="11" t="s">
        <v>73</v>
      </c>
      <c r="B24" s="15">
        <f>B$14*Assumption!$B52</f>
        <v>0</v>
      </c>
      <c r="C24" s="15">
        <f>C$14*Assumption!$B52</f>
        <v>0</v>
      </c>
      <c r="D24" s="15">
        <f>D$14*Assumption!$B52</f>
        <v>714000</v>
      </c>
      <c r="E24" s="15">
        <f>E$14*Assumption!$B52</f>
        <v>724710</v>
      </c>
      <c r="F24" s="15">
        <f>F$14*Assumption!$B52</f>
        <v>735580.65</v>
      </c>
      <c r="G24" s="15">
        <f>G$14*Assumption!$B52</f>
        <v>1493228.72</v>
      </c>
      <c r="H24" s="15">
        <f>H$14*Assumption!$B52</f>
        <v>1515627.15</v>
      </c>
      <c r="I24" s="15">
        <f>I$14*Assumption!$B52</f>
        <v>1538361.558</v>
      </c>
      <c r="J24" s="15">
        <f>J$14*Assumption!$B52</f>
        <v>2342155.471</v>
      </c>
      <c r="K24" s="15">
        <f>K$14*Assumption!$B52</f>
        <v>2377287.803</v>
      </c>
      <c r="L24" s="15">
        <f>L$14*Assumption!$B52</f>
        <v>2412947.12</v>
      </c>
      <c r="M24" s="15">
        <f>M$14*Assumption!$B52</f>
        <v>3265521.77</v>
      </c>
    </row>
    <row r="25">
      <c r="A25" s="11" t="s">
        <v>74</v>
      </c>
      <c r="B25" s="15">
        <f>B$14*Assumption!$B53</f>
        <v>0</v>
      </c>
      <c r="C25" s="15">
        <f>C$14*Assumption!$B53</f>
        <v>0</v>
      </c>
      <c r="D25" s="15">
        <f>D$14*Assumption!$B53</f>
        <v>924000</v>
      </c>
      <c r="E25" s="15">
        <f>E$14*Assumption!$B53</f>
        <v>937860</v>
      </c>
      <c r="F25" s="15">
        <f>F$14*Assumption!$B53</f>
        <v>951927.9</v>
      </c>
      <c r="G25" s="15">
        <f>G$14*Assumption!$B53</f>
        <v>1932413.637</v>
      </c>
      <c r="H25" s="15">
        <f>H$14*Assumption!$B53</f>
        <v>1961399.842</v>
      </c>
      <c r="I25" s="15">
        <f>I$14*Assumption!$B53</f>
        <v>1990820.839</v>
      </c>
      <c r="J25" s="15">
        <f>J$14*Assumption!$B53</f>
        <v>3031024.728</v>
      </c>
      <c r="K25" s="15">
        <f>K$14*Assumption!$B53</f>
        <v>3076490.099</v>
      </c>
      <c r="L25" s="15">
        <f>L$14*Assumption!$B53</f>
        <v>3122637.45</v>
      </c>
      <c r="M25" s="15">
        <f>M$14*Assumption!$B53</f>
        <v>4225969.349</v>
      </c>
    </row>
    <row r="26">
      <c r="A26" s="11" t="s">
        <v>75</v>
      </c>
      <c r="B26" s="15">
        <f>B$14*Assumption!$B54</f>
        <v>0</v>
      </c>
      <c r="C26" s="15">
        <f>C$14*Assumption!$B54</f>
        <v>0</v>
      </c>
      <c r="D26" s="15">
        <f>D$14*Assumption!$B54</f>
        <v>630000</v>
      </c>
      <c r="E26" s="15">
        <f>E$14*Assumption!$B54</f>
        <v>639450</v>
      </c>
      <c r="F26" s="15">
        <f>F$14*Assumption!$B54</f>
        <v>649041.75</v>
      </c>
      <c r="G26" s="15">
        <f>G$14*Assumption!$B54</f>
        <v>1317554.753</v>
      </c>
      <c r="H26" s="15">
        <f>H$14*Assumption!$B54</f>
        <v>1337318.074</v>
      </c>
      <c r="I26" s="15">
        <f>I$14*Assumption!$B54</f>
        <v>1357377.845</v>
      </c>
      <c r="J26" s="15">
        <f>J$14*Assumption!$B54</f>
        <v>2066607.769</v>
      </c>
      <c r="K26" s="15">
        <f>K$14*Assumption!$B54</f>
        <v>2097606.885</v>
      </c>
      <c r="L26" s="15">
        <f>L$14*Assumption!$B54</f>
        <v>2129070.989</v>
      </c>
      <c r="M26" s="15">
        <f>M$14*Assumption!$B54</f>
        <v>2881342.738</v>
      </c>
    </row>
    <row r="27">
      <c r="A27" s="11" t="s">
        <v>76</v>
      </c>
      <c r="B27" s="15">
        <f>B$14*Assumption!$B55</f>
        <v>0</v>
      </c>
      <c r="C27" s="15">
        <f>C$14*Assumption!$B55</f>
        <v>0</v>
      </c>
      <c r="D27" s="15">
        <f>D$14*Assumption!$B55</f>
        <v>462000</v>
      </c>
      <c r="E27" s="15">
        <f>E$14*Assumption!$B55</f>
        <v>468930</v>
      </c>
      <c r="F27" s="15">
        <f>F$14*Assumption!$B55</f>
        <v>475963.95</v>
      </c>
      <c r="G27" s="15">
        <f>G$14*Assumption!$B55</f>
        <v>966206.8185</v>
      </c>
      <c r="H27" s="15">
        <f>H$14*Assumption!$B55</f>
        <v>980699.9208</v>
      </c>
      <c r="I27" s="15">
        <f>I$14*Assumption!$B55</f>
        <v>995410.4196</v>
      </c>
      <c r="J27" s="15">
        <f>J$14*Assumption!$B55</f>
        <v>1515512.364</v>
      </c>
      <c r="K27" s="15">
        <f>K$14*Assumption!$B55</f>
        <v>1538245.049</v>
      </c>
      <c r="L27" s="15">
        <f>L$14*Assumption!$B55</f>
        <v>1561318.725</v>
      </c>
      <c r="M27" s="15">
        <f>M$14*Assumption!$B55</f>
        <v>2112984.675</v>
      </c>
    </row>
    <row r="28">
      <c r="A28" s="9"/>
      <c r="B28" s="15"/>
      <c r="C28" s="15"/>
      <c r="D28" s="15"/>
      <c r="E28" s="15"/>
      <c r="F28" s="15"/>
      <c r="G28" s="15"/>
      <c r="H28" s="15"/>
      <c r="I28" s="15"/>
      <c r="J28" s="15"/>
      <c r="K28" s="15"/>
      <c r="L28" s="15"/>
      <c r="M28" s="15"/>
    </row>
    <row r="29">
      <c r="A29" s="9" t="s">
        <v>38</v>
      </c>
      <c r="B29" s="15"/>
      <c r="C29" s="15"/>
      <c r="D29" s="15"/>
      <c r="E29" s="15"/>
      <c r="F29" s="15"/>
      <c r="G29" s="15"/>
      <c r="H29" s="15"/>
      <c r="I29" s="15"/>
      <c r="J29" s="15"/>
      <c r="K29" s="15"/>
      <c r="L29" s="15"/>
      <c r="M29" s="15"/>
    </row>
    <row r="30">
      <c r="A30" s="11" t="s">
        <v>71</v>
      </c>
      <c r="B30" s="15">
        <f>B$15*Assumption!$C50</f>
        <v>0</v>
      </c>
      <c r="C30" s="15">
        <f>C$15*Assumption!$C50</f>
        <v>0</v>
      </c>
      <c r="D30" s="15">
        <f>D$15*Assumption!$C50</f>
        <v>1125000</v>
      </c>
      <c r="E30" s="15">
        <f>E$15*Assumption!$C50</f>
        <v>1141875</v>
      </c>
      <c r="F30" s="15">
        <f>F$15*Assumption!$C50</f>
        <v>1159003.125</v>
      </c>
      <c r="G30" s="15">
        <f>G$15*Assumption!$C50</f>
        <v>2352776.344</v>
      </c>
      <c r="H30" s="15">
        <f>H$15*Assumption!$C50</f>
        <v>2388067.989</v>
      </c>
      <c r="I30" s="15">
        <f>I$15*Assumption!$C50</f>
        <v>2423889.009</v>
      </c>
      <c r="J30" s="15">
        <f>J$15*Assumption!$C50</f>
        <v>3690371.016</v>
      </c>
      <c r="K30" s="15">
        <f>K$15*Assumption!$C50</f>
        <v>3745726.581</v>
      </c>
      <c r="L30" s="15">
        <f>L$15*Assumption!$C50</f>
        <v>3801912.48</v>
      </c>
      <c r="M30" s="15">
        <f>M$15*Assumption!$C50</f>
        <v>5145254.889</v>
      </c>
    </row>
    <row r="31">
      <c r="A31" s="11" t="s">
        <v>72</v>
      </c>
      <c r="B31" s="15">
        <f>B$15*Assumption!$C51</f>
        <v>0</v>
      </c>
      <c r="C31" s="15">
        <f>C$15*Assumption!$C51</f>
        <v>0</v>
      </c>
      <c r="D31" s="15">
        <f>D$15*Assumption!$C51</f>
        <v>1687500</v>
      </c>
      <c r="E31" s="15">
        <f>E$15*Assumption!$C51</f>
        <v>1712812.5</v>
      </c>
      <c r="F31" s="15">
        <f>F$15*Assumption!$C51</f>
        <v>1738504.688</v>
      </c>
      <c r="G31" s="15">
        <f>G$15*Assumption!$C51</f>
        <v>3529164.516</v>
      </c>
      <c r="H31" s="15">
        <f>H$15*Assumption!$C51</f>
        <v>3582101.983</v>
      </c>
      <c r="I31" s="15">
        <f>I$15*Assumption!$C51</f>
        <v>3635833.513</v>
      </c>
      <c r="J31" s="15">
        <f>J$15*Assumption!$C51</f>
        <v>5535556.524</v>
      </c>
      <c r="K31" s="15">
        <f>K$15*Assumption!$C51</f>
        <v>5618589.872</v>
      </c>
      <c r="L31" s="15">
        <f>L$15*Assumption!$C51</f>
        <v>5702868.72</v>
      </c>
      <c r="M31" s="15">
        <f>M$15*Assumption!$C51</f>
        <v>7717882.334</v>
      </c>
    </row>
    <row r="32">
      <c r="A32" s="11" t="s">
        <v>73</v>
      </c>
      <c r="B32" s="15">
        <f>B$15*Assumption!$C52</f>
        <v>0</v>
      </c>
      <c r="C32" s="15">
        <f>C$15*Assumption!$C52</f>
        <v>0</v>
      </c>
      <c r="D32" s="15">
        <f>D$15*Assumption!$C52</f>
        <v>1125000</v>
      </c>
      <c r="E32" s="15">
        <f>E$15*Assumption!$C52</f>
        <v>1141875</v>
      </c>
      <c r="F32" s="15">
        <f>F$15*Assumption!$C52</f>
        <v>1159003.125</v>
      </c>
      <c r="G32" s="15">
        <f>G$15*Assumption!$C52</f>
        <v>2352776.344</v>
      </c>
      <c r="H32" s="15">
        <f>H$15*Assumption!$C52</f>
        <v>2388067.989</v>
      </c>
      <c r="I32" s="15">
        <f>I$15*Assumption!$C52</f>
        <v>2423889.009</v>
      </c>
      <c r="J32" s="15">
        <f>J$15*Assumption!$C52</f>
        <v>3690371.016</v>
      </c>
      <c r="K32" s="15">
        <f>K$15*Assumption!$C52</f>
        <v>3745726.581</v>
      </c>
      <c r="L32" s="15">
        <f>L$15*Assumption!$C52</f>
        <v>3801912.48</v>
      </c>
      <c r="M32" s="15">
        <f>M$15*Assumption!$C52</f>
        <v>5145254.889</v>
      </c>
    </row>
    <row r="33">
      <c r="A33" s="11" t="s">
        <v>74</v>
      </c>
      <c r="B33" s="15">
        <f>B$15*Assumption!$C53</f>
        <v>0</v>
      </c>
      <c r="C33" s="15">
        <f>C$15*Assumption!$C53</f>
        <v>0</v>
      </c>
      <c r="D33" s="15">
        <f>D$15*Assumption!$C53</f>
        <v>1687500</v>
      </c>
      <c r="E33" s="15">
        <f>E$15*Assumption!$C53</f>
        <v>1712812.5</v>
      </c>
      <c r="F33" s="15">
        <f>F$15*Assumption!$C53</f>
        <v>1738504.688</v>
      </c>
      <c r="G33" s="15">
        <f>G$15*Assumption!$C53</f>
        <v>3529164.516</v>
      </c>
      <c r="H33" s="15">
        <f>H$15*Assumption!$C53</f>
        <v>3582101.983</v>
      </c>
      <c r="I33" s="15">
        <f>I$15*Assumption!$C53</f>
        <v>3635833.513</v>
      </c>
      <c r="J33" s="15">
        <f>J$15*Assumption!$C53</f>
        <v>5535556.524</v>
      </c>
      <c r="K33" s="15">
        <f>K$15*Assumption!$C53</f>
        <v>5618589.872</v>
      </c>
      <c r="L33" s="15">
        <f>L$15*Assumption!$C53</f>
        <v>5702868.72</v>
      </c>
      <c r="M33" s="15">
        <f>M$15*Assumption!$C53</f>
        <v>7717882.334</v>
      </c>
    </row>
    <row r="34">
      <c r="A34" s="11" t="s">
        <v>75</v>
      </c>
      <c r="B34" s="15">
        <f>B$15*Assumption!$C54</f>
        <v>0</v>
      </c>
      <c r="C34" s="15">
        <f>C$15*Assumption!$C54</f>
        <v>0</v>
      </c>
      <c r="D34" s="15">
        <f>D$15*Assumption!$C54</f>
        <v>2250000</v>
      </c>
      <c r="E34" s="15">
        <f>E$15*Assumption!$C54</f>
        <v>2283750</v>
      </c>
      <c r="F34" s="15">
        <f>F$15*Assumption!$C54</f>
        <v>2318006.25</v>
      </c>
      <c r="G34" s="15">
        <f>G$15*Assumption!$C54</f>
        <v>4705552.688</v>
      </c>
      <c r="H34" s="15">
        <f>H$15*Assumption!$C54</f>
        <v>4776135.978</v>
      </c>
      <c r="I34" s="15">
        <f>I$15*Assumption!$C54</f>
        <v>4847778.017</v>
      </c>
      <c r="J34" s="15">
        <f>J$15*Assumption!$C54</f>
        <v>7380742.032</v>
      </c>
      <c r="K34" s="15">
        <f>K$15*Assumption!$C54</f>
        <v>7491453.162</v>
      </c>
      <c r="L34" s="15">
        <f>L$15*Assumption!$C54</f>
        <v>7603824.96</v>
      </c>
      <c r="M34" s="15">
        <f>M$15*Assumption!$C54</f>
        <v>10290509.78</v>
      </c>
    </row>
    <row r="35">
      <c r="A35" s="11" t="s">
        <v>76</v>
      </c>
      <c r="B35" s="15">
        <f>B$15*Assumption!$C55</f>
        <v>0</v>
      </c>
      <c r="C35" s="15">
        <f>C$15*Assumption!$C55</f>
        <v>0</v>
      </c>
      <c r="D35" s="15">
        <f>D$15*Assumption!$C55</f>
        <v>3375000</v>
      </c>
      <c r="E35" s="15">
        <f>E$15*Assumption!$C55</f>
        <v>3425625</v>
      </c>
      <c r="F35" s="15">
        <f>F$15*Assumption!$C55</f>
        <v>3477009.375</v>
      </c>
      <c r="G35" s="15">
        <f>G$15*Assumption!$C55</f>
        <v>7058329.031</v>
      </c>
      <c r="H35" s="15">
        <f>H$15*Assumption!$C55</f>
        <v>7164203.967</v>
      </c>
      <c r="I35" s="15">
        <f>I$15*Assumption!$C55</f>
        <v>7271667.026</v>
      </c>
      <c r="J35" s="15">
        <f>J$15*Assumption!$C55</f>
        <v>11071113.05</v>
      </c>
      <c r="K35" s="15">
        <f>K$15*Assumption!$C55</f>
        <v>11237179.74</v>
      </c>
      <c r="L35" s="15">
        <f>L$15*Assumption!$C55</f>
        <v>11405737.44</v>
      </c>
      <c r="M35" s="15">
        <f>M$15*Assumption!$C55</f>
        <v>15435764.67</v>
      </c>
    </row>
    <row r="36">
      <c r="A36" s="11"/>
      <c r="B36" s="15"/>
      <c r="C36" s="15"/>
      <c r="D36" s="15"/>
      <c r="E36" s="15"/>
      <c r="F36" s="15"/>
      <c r="G36" s="15"/>
      <c r="H36" s="15"/>
      <c r="I36" s="15"/>
      <c r="J36" s="15"/>
      <c r="K36" s="15"/>
      <c r="L36" s="15"/>
      <c r="M36" s="15"/>
    </row>
    <row r="37">
      <c r="A37" s="9" t="s">
        <v>39</v>
      </c>
      <c r="B37" s="15"/>
      <c r="C37" s="15"/>
      <c r="D37" s="15"/>
      <c r="E37" s="15"/>
      <c r="F37" s="15"/>
      <c r="G37" s="15"/>
      <c r="H37" s="15"/>
      <c r="I37" s="15"/>
      <c r="J37" s="15"/>
      <c r="K37" s="15"/>
      <c r="L37" s="15"/>
      <c r="M37" s="15"/>
    </row>
    <row r="38">
      <c r="A38" s="11" t="s">
        <v>71</v>
      </c>
      <c r="B38" s="15">
        <f>B$16*Assumption!$D50</f>
        <v>0</v>
      </c>
      <c r="C38" s="15">
        <f>C$16*Assumption!$D50</f>
        <v>0</v>
      </c>
      <c r="D38" s="15">
        <f>D$16*Assumption!$D50</f>
        <v>5400000</v>
      </c>
      <c r="E38" s="15">
        <f>E$16*Assumption!$D50</f>
        <v>5508000</v>
      </c>
      <c r="F38" s="15">
        <f>F$16*Assumption!$D50</f>
        <v>5618160</v>
      </c>
      <c r="G38" s="15">
        <f>G$16*Assumption!$D50</f>
        <v>11461046.4</v>
      </c>
      <c r="H38" s="15">
        <f>H$16*Assumption!$D50</f>
        <v>11690267.33</v>
      </c>
      <c r="I38" s="15">
        <f>I$16*Assumption!$D50</f>
        <v>11924072.67</v>
      </c>
      <c r="J38" s="15">
        <f>J$16*Assumption!$D50</f>
        <v>18243831.19</v>
      </c>
      <c r="K38" s="15">
        <f>K$16*Assumption!$D50</f>
        <v>18608707.82</v>
      </c>
      <c r="L38" s="15">
        <f>L$16*Assumption!$D50</f>
        <v>18980881.97</v>
      </c>
      <c r="M38" s="15">
        <f>M$16*Assumption!$D50</f>
        <v>25813999.48</v>
      </c>
    </row>
    <row r="39">
      <c r="A39" s="11" t="s">
        <v>72</v>
      </c>
      <c r="B39" s="15">
        <f>B$16*Assumption!$D51</f>
        <v>0</v>
      </c>
      <c r="C39" s="15">
        <f>C$16*Assumption!$D51</f>
        <v>0</v>
      </c>
      <c r="D39" s="15">
        <f>D$16*Assumption!$D51</f>
        <v>1800000</v>
      </c>
      <c r="E39" s="15">
        <f>E$16*Assumption!$D51</f>
        <v>1836000</v>
      </c>
      <c r="F39" s="15">
        <f>F$16*Assumption!$D51</f>
        <v>1872720</v>
      </c>
      <c r="G39" s="15">
        <f>G$16*Assumption!$D51</f>
        <v>3820348.8</v>
      </c>
      <c r="H39" s="15">
        <f>H$16*Assumption!$D51</f>
        <v>3896755.776</v>
      </c>
      <c r="I39" s="15">
        <f>I$16*Assumption!$D51</f>
        <v>3974690.892</v>
      </c>
      <c r="J39" s="15">
        <f>J$16*Assumption!$D51</f>
        <v>6081277.064</v>
      </c>
      <c r="K39" s="15">
        <f>K$16*Assumption!$D51</f>
        <v>6202902.605</v>
      </c>
      <c r="L39" s="15">
        <f>L$16*Assumption!$D51</f>
        <v>6326960.657</v>
      </c>
      <c r="M39" s="15">
        <f>M$16*Assumption!$D51</f>
        <v>8604666.494</v>
      </c>
    </row>
    <row r="40">
      <c r="A40" s="11" t="s">
        <v>73</v>
      </c>
      <c r="B40" s="15">
        <f>B$16*Assumption!$D52</f>
        <v>0</v>
      </c>
      <c r="C40" s="15">
        <f>C$16*Assumption!$D52</f>
        <v>0</v>
      </c>
      <c r="D40" s="15">
        <f>D$16*Assumption!$D52</f>
        <v>3600000</v>
      </c>
      <c r="E40" s="15">
        <f>E$16*Assumption!$D52</f>
        <v>3672000</v>
      </c>
      <c r="F40" s="15">
        <f>F$16*Assumption!$D52</f>
        <v>3745440</v>
      </c>
      <c r="G40" s="15">
        <f>G$16*Assumption!$D52</f>
        <v>7640697.6</v>
      </c>
      <c r="H40" s="15">
        <f>H$16*Assumption!$D52</f>
        <v>7793511.552</v>
      </c>
      <c r="I40" s="15">
        <f>I$16*Assumption!$D52</f>
        <v>7949381.783</v>
      </c>
      <c r="J40" s="15">
        <f>J$16*Assumption!$D52</f>
        <v>12162554.13</v>
      </c>
      <c r="K40" s="15">
        <f>K$16*Assumption!$D52</f>
        <v>12405805.21</v>
      </c>
      <c r="L40" s="15">
        <f>L$16*Assumption!$D52</f>
        <v>12653921.31</v>
      </c>
      <c r="M40" s="15">
        <f>M$16*Assumption!$D52</f>
        <v>17209332.99</v>
      </c>
    </row>
    <row r="41">
      <c r="A41" s="11" t="s">
        <v>74</v>
      </c>
      <c r="B41" s="15">
        <f>B$16*Assumption!$D53</f>
        <v>0</v>
      </c>
      <c r="C41" s="15">
        <f>C$16*Assumption!$D53</f>
        <v>0</v>
      </c>
      <c r="D41" s="15">
        <f>D$16*Assumption!$D53</f>
        <v>1800000</v>
      </c>
      <c r="E41" s="15">
        <f>E$16*Assumption!$D53</f>
        <v>1836000</v>
      </c>
      <c r="F41" s="15">
        <f>F$16*Assumption!$D53</f>
        <v>1872720</v>
      </c>
      <c r="G41" s="15">
        <f>G$16*Assumption!$D53</f>
        <v>3820348.8</v>
      </c>
      <c r="H41" s="15">
        <f>H$16*Assumption!$D53</f>
        <v>3896755.776</v>
      </c>
      <c r="I41" s="15">
        <f>I$16*Assumption!$D53</f>
        <v>3974690.892</v>
      </c>
      <c r="J41" s="15">
        <f>J$16*Assumption!$D53</f>
        <v>6081277.064</v>
      </c>
      <c r="K41" s="15">
        <f>K$16*Assumption!$D53</f>
        <v>6202902.605</v>
      </c>
      <c r="L41" s="15">
        <f>L$16*Assumption!$D53</f>
        <v>6326960.657</v>
      </c>
      <c r="M41" s="15">
        <f>M$16*Assumption!$D53</f>
        <v>8604666.494</v>
      </c>
    </row>
    <row r="42">
      <c r="A42" s="11" t="s">
        <v>75</v>
      </c>
      <c r="B42" s="15">
        <f>B$16*Assumption!$D54</f>
        <v>0</v>
      </c>
      <c r="C42" s="15">
        <f>C$16*Assumption!$D54</f>
        <v>0</v>
      </c>
      <c r="D42" s="15">
        <f>D$16*Assumption!$D54</f>
        <v>2700000</v>
      </c>
      <c r="E42" s="15">
        <f>E$16*Assumption!$D54</f>
        <v>2754000</v>
      </c>
      <c r="F42" s="15">
        <f>F$16*Assumption!$D54</f>
        <v>2809080</v>
      </c>
      <c r="G42" s="15">
        <f>G$16*Assumption!$D54</f>
        <v>5730523.2</v>
      </c>
      <c r="H42" s="15">
        <f>H$16*Assumption!$D54</f>
        <v>5845133.664</v>
      </c>
      <c r="I42" s="15">
        <f>I$16*Assumption!$D54</f>
        <v>5962036.337</v>
      </c>
      <c r="J42" s="15">
        <f>J$16*Assumption!$D54</f>
        <v>9121915.596</v>
      </c>
      <c r="K42" s="15">
        <f>K$16*Assumption!$D54</f>
        <v>9304353.908</v>
      </c>
      <c r="L42" s="15">
        <f>L$16*Assumption!$D54</f>
        <v>9490440.986</v>
      </c>
      <c r="M42" s="15">
        <f>M$16*Assumption!$D54</f>
        <v>12906999.74</v>
      </c>
    </row>
    <row r="43">
      <c r="A43" s="11" t="s">
        <v>76</v>
      </c>
      <c r="B43" s="15">
        <f>B$16*Assumption!$D55</f>
        <v>0</v>
      </c>
      <c r="C43" s="15">
        <f>C$16*Assumption!$D55</f>
        <v>0</v>
      </c>
      <c r="D43" s="15">
        <f>D$16*Assumption!$D55</f>
        <v>2700000</v>
      </c>
      <c r="E43" s="15">
        <f>E$16*Assumption!$D55</f>
        <v>2754000</v>
      </c>
      <c r="F43" s="15">
        <f>F$16*Assumption!$D55</f>
        <v>2809080</v>
      </c>
      <c r="G43" s="15">
        <f>G$16*Assumption!$D55</f>
        <v>5730523.2</v>
      </c>
      <c r="H43" s="15">
        <f>H$16*Assumption!$D55</f>
        <v>5845133.664</v>
      </c>
      <c r="I43" s="15">
        <f>I$16*Assumption!$D55</f>
        <v>5962036.337</v>
      </c>
      <c r="J43" s="15">
        <f>J$16*Assumption!$D55</f>
        <v>9121915.596</v>
      </c>
      <c r="K43" s="15">
        <f>K$16*Assumption!$D55</f>
        <v>9304353.908</v>
      </c>
      <c r="L43" s="15">
        <f>L$16*Assumption!$D55</f>
        <v>9490440.986</v>
      </c>
      <c r="M43" s="15">
        <f>M$16*Assumption!$D55</f>
        <v>12906999.74</v>
      </c>
    </row>
    <row r="44">
      <c r="A44" s="11"/>
      <c r="B44" s="15"/>
      <c r="C44" s="15"/>
      <c r="D44" s="15"/>
      <c r="E44" s="15"/>
      <c r="F44" s="15"/>
      <c r="G44" s="15"/>
      <c r="H44" s="15"/>
      <c r="I44" s="15"/>
      <c r="J44" s="15"/>
      <c r="K44" s="15"/>
      <c r="L44" s="15"/>
      <c r="M44" s="15"/>
    </row>
    <row r="45">
      <c r="A45" s="9" t="s">
        <v>40</v>
      </c>
      <c r="B45" s="15"/>
      <c r="C45" s="15"/>
      <c r="D45" s="15"/>
      <c r="E45" s="15"/>
      <c r="F45" s="15"/>
      <c r="G45" s="15"/>
      <c r="H45" s="15"/>
      <c r="I45" s="15"/>
      <c r="J45" s="15"/>
      <c r="K45" s="15"/>
      <c r="L45" s="15"/>
      <c r="M45" s="15"/>
    </row>
    <row r="46">
      <c r="A46" s="11" t="s">
        <v>71</v>
      </c>
      <c r="B46" s="15">
        <f>B$17*Assumption!$E50</f>
        <v>0</v>
      </c>
      <c r="C46" s="15">
        <f>C$17*Assumption!$E50</f>
        <v>0</v>
      </c>
      <c r="D46" s="15">
        <f>D$17*Assumption!$E50</f>
        <v>5400000</v>
      </c>
      <c r="E46" s="15">
        <f>E$17*Assumption!$E50</f>
        <v>5562000</v>
      </c>
      <c r="F46" s="15">
        <f>F$17*Assumption!$E50</f>
        <v>5728860</v>
      </c>
      <c r="G46" s="15">
        <f>G$17*Assumption!$E50</f>
        <v>11801451.6</v>
      </c>
      <c r="H46" s="15">
        <f>H$17*Assumption!$E50</f>
        <v>12155495.15</v>
      </c>
      <c r="I46" s="15">
        <f>I$17*Assumption!$E50</f>
        <v>12520160</v>
      </c>
      <c r="J46" s="15">
        <f>J$17*Assumption!$E50</f>
        <v>19343647.2</v>
      </c>
      <c r="K46" s="15">
        <f>K$17*Assumption!$E50</f>
        <v>19923956.62</v>
      </c>
      <c r="L46" s="15">
        <f>L$17*Assumption!$E50</f>
        <v>20521675.32</v>
      </c>
      <c r="M46" s="15">
        <f>M$17*Assumption!$E50</f>
        <v>28183100.77</v>
      </c>
    </row>
    <row r="47">
      <c r="A47" s="11" t="s">
        <v>72</v>
      </c>
      <c r="B47" s="15">
        <f>B$17*Assumption!$E51</f>
        <v>0</v>
      </c>
      <c r="C47" s="15">
        <f>C$17*Assumption!$E51</f>
        <v>0</v>
      </c>
      <c r="D47" s="15">
        <f>D$17*Assumption!$E51</f>
        <v>5400000</v>
      </c>
      <c r="E47" s="15">
        <f>E$17*Assumption!$E51</f>
        <v>5562000</v>
      </c>
      <c r="F47" s="15">
        <f>F$17*Assumption!$E51</f>
        <v>5728860</v>
      </c>
      <c r="G47" s="15">
        <f>G$17*Assumption!$E51</f>
        <v>11801451.6</v>
      </c>
      <c r="H47" s="15">
        <f>H$17*Assumption!$E51</f>
        <v>12155495.15</v>
      </c>
      <c r="I47" s="15">
        <f>I$17*Assumption!$E51</f>
        <v>12520160</v>
      </c>
      <c r="J47" s="15">
        <f>J$17*Assumption!$E51</f>
        <v>19343647.2</v>
      </c>
      <c r="K47" s="15">
        <f>K$17*Assumption!$E51</f>
        <v>19923956.62</v>
      </c>
      <c r="L47" s="15">
        <f>L$17*Assumption!$E51</f>
        <v>20521675.32</v>
      </c>
      <c r="M47" s="15">
        <f>M$17*Assumption!$E51</f>
        <v>28183100.77</v>
      </c>
    </row>
    <row r="48">
      <c r="A48" s="11" t="s">
        <v>73</v>
      </c>
      <c r="B48" s="15">
        <f>B$17*Assumption!$E52</f>
        <v>0</v>
      </c>
      <c r="C48" s="15">
        <f>C$17*Assumption!$E52</f>
        <v>0</v>
      </c>
      <c r="D48" s="15">
        <f>D$17*Assumption!$E52</f>
        <v>10800000</v>
      </c>
      <c r="E48" s="15">
        <f>E$17*Assumption!$E52</f>
        <v>11124000</v>
      </c>
      <c r="F48" s="15">
        <f>F$17*Assumption!$E52</f>
        <v>11457720</v>
      </c>
      <c r="G48" s="15">
        <f>G$17*Assumption!$E52</f>
        <v>23602903.2</v>
      </c>
      <c r="H48" s="15">
        <f>H$17*Assumption!$E52</f>
        <v>24310990.3</v>
      </c>
      <c r="I48" s="15">
        <f>I$17*Assumption!$E52</f>
        <v>25040320</v>
      </c>
      <c r="J48" s="15">
        <f>J$17*Assumption!$E52</f>
        <v>38687294.41</v>
      </c>
      <c r="K48" s="15">
        <f>K$17*Assumption!$E52</f>
        <v>39847913.24</v>
      </c>
      <c r="L48" s="15">
        <f>L$17*Assumption!$E52</f>
        <v>41043350.64</v>
      </c>
      <c r="M48" s="15">
        <f>M$17*Assumption!$E52</f>
        <v>56366201.54</v>
      </c>
    </row>
    <row r="49">
      <c r="A49" s="11" t="s">
        <v>74</v>
      </c>
      <c r="B49" s="15">
        <f>B$17*Assumption!$E53</f>
        <v>0</v>
      </c>
      <c r="C49" s="15">
        <f>C$17*Assumption!$E53</f>
        <v>0</v>
      </c>
      <c r="D49" s="15">
        <f>D$17*Assumption!$E53</f>
        <v>3600000</v>
      </c>
      <c r="E49" s="15">
        <f>E$17*Assumption!$E53</f>
        <v>3708000</v>
      </c>
      <c r="F49" s="15">
        <f>F$17*Assumption!$E53</f>
        <v>3819240</v>
      </c>
      <c r="G49" s="15">
        <f>G$17*Assumption!$E53</f>
        <v>7867634.4</v>
      </c>
      <c r="H49" s="15">
        <f>H$17*Assumption!$E53</f>
        <v>8103663.432</v>
      </c>
      <c r="I49" s="15">
        <f>I$17*Assumption!$E53</f>
        <v>8346773.335</v>
      </c>
      <c r="J49" s="15">
        <f>J$17*Assumption!$E53</f>
        <v>12895764.8</v>
      </c>
      <c r="K49" s="15">
        <f>K$17*Assumption!$E53</f>
        <v>13282637.75</v>
      </c>
      <c r="L49" s="15">
        <f>L$17*Assumption!$E53</f>
        <v>13681116.88</v>
      </c>
      <c r="M49" s="15">
        <f>M$17*Assumption!$E53</f>
        <v>18788733.85</v>
      </c>
    </row>
    <row r="50">
      <c r="A50" s="11" t="s">
        <v>75</v>
      </c>
      <c r="B50" s="15">
        <f>B$17*Assumption!$E54</f>
        <v>0</v>
      </c>
      <c r="C50" s="15">
        <f>C$17*Assumption!$E54</f>
        <v>0</v>
      </c>
      <c r="D50" s="15">
        <f>D$17*Assumption!$E54</f>
        <v>7200000</v>
      </c>
      <c r="E50" s="15">
        <f>E$17*Assumption!$E54</f>
        <v>7416000</v>
      </c>
      <c r="F50" s="15">
        <f>F$17*Assumption!$E54</f>
        <v>7638480</v>
      </c>
      <c r="G50" s="15">
        <f>G$17*Assumption!$E54</f>
        <v>15735268.8</v>
      </c>
      <c r="H50" s="15">
        <f>H$17*Assumption!$E54</f>
        <v>16207326.86</v>
      </c>
      <c r="I50" s="15">
        <f>I$17*Assumption!$E54</f>
        <v>16693546.67</v>
      </c>
      <c r="J50" s="15">
        <f>J$17*Assumption!$E54</f>
        <v>25791529.61</v>
      </c>
      <c r="K50" s="15">
        <f>K$17*Assumption!$E54</f>
        <v>26565275.49</v>
      </c>
      <c r="L50" s="15">
        <f>L$17*Assumption!$E54</f>
        <v>27362233.76</v>
      </c>
      <c r="M50" s="15">
        <f>M$17*Assumption!$E54</f>
        <v>37577467.69</v>
      </c>
    </row>
    <row r="51">
      <c r="A51" s="11" t="s">
        <v>76</v>
      </c>
      <c r="B51" s="15">
        <f>B$17*Assumption!$E55</f>
        <v>0</v>
      </c>
      <c r="C51" s="15">
        <f>C$17*Assumption!$E55</f>
        <v>0</v>
      </c>
      <c r="D51" s="15">
        <f>D$17*Assumption!$E55</f>
        <v>3600000</v>
      </c>
      <c r="E51" s="15">
        <f>E$17*Assumption!$E55</f>
        <v>3708000</v>
      </c>
      <c r="F51" s="15">
        <f>F$17*Assumption!$E55</f>
        <v>3819240</v>
      </c>
      <c r="G51" s="15">
        <f>G$17*Assumption!$E55</f>
        <v>7867634.4</v>
      </c>
      <c r="H51" s="15">
        <f>H$17*Assumption!$E55</f>
        <v>8103663.432</v>
      </c>
      <c r="I51" s="15">
        <f>I$17*Assumption!$E55</f>
        <v>8346773.335</v>
      </c>
      <c r="J51" s="15">
        <f>J$17*Assumption!$E55</f>
        <v>12895764.8</v>
      </c>
      <c r="K51" s="15">
        <f>K$17*Assumption!$E55</f>
        <v>13282637.75</v>
      </c>
      <c r="L51" s="15">
        <f>L$17*Assumption!$E55</f>
        <v>13681116.88</v>
      </c>
      <c r="M51" s="15">
        <f>M$17*Assumption!$E55</f>
        <v>18788733.85</v>
      </c>
    </row>
    <row r="52">
      <c r="A52" s="11"/>
      <c r="B52" s="15"/>
      <c r="C52" s="15"/>
      <c r="D52" s="15"/>
      <c r="E52" s="15"/>
      <c r="F52" s="15"/>
      <c r="G52" s="15"/>
      <c r="H52" s="15"/>
      <c r="I52" s="15"/>
      <c r="J52" s="15"/>
      <c r="K52" s="15"/>
      <c r="L52" s="15"/>
      <c r="M52" s="15"/>
    </row>
    <row r="53">
      <c r="A53" s="9" t="s">
        <v>41</v>
      </c>
      <c r="B53" s="15"/>
      <c r="C53" s="15"/>
      <c r="D53" s="15"/>
      <c r="E53" s="15"/>
      <c r="F53" s="15"/>
      <c r="G53" s="15"/>
      <c r="H53" s="15"/>
      <c r="I53" s="15"/>
      <c r="J53" s="15"/>
      <c r="K53" s="15"/>
      <c r="L53" s="15"/>
      <c r="M53" s="15"/>
    </row>
    <row r="54">
      <c r="A54" s="11" t="s">
        <v>71</v>
      </c>
      <c r="B54" s="15">
        <f>B$18*Assumption!$F50</f>
        <v>0</v>
      </c>
      <c r="C54" s="15">
        <f>C$18*Assumption!$F50</f>
        <v>0</v>
      </c>
      <c r="D54" s="15">
        <f>D$18*Assumption!$F50</f>
        <v>13500000</v>
      </c>
      <c r="E54" s="15">
        <f>E$18*Assumption!$F50</f>
        <v>13635000</v>
      </c>
      <c r="F54" s="15">
        <f>F$18*Assumption!$F50</f>
        <v>13771350</v>
      </c>
      <c r="G54" s="15">
        <f>G$18*Assumption!$F50</f>
        <v>27818127</v>
      </c>
      <c r="H54" s="15">
        <f>H$18*Assumption!$F50</f>
        <v>28096308.27</v>
      </c>
      <c r="I54" s="15">
        <f>I$18*Assumption!$F50</f>
        <v>28377271.35</v>
      </c>
      <c r="J54" s="15">
        <f>J$18*Assumption!$F50</f>
        <v>42991566.1</v>
      </c>
      <c r="K54" s="15">
        <f>K$18*Assumption!$F50</f>
        <v>43421481.76</v>
      </c>
      <c r="L54" s="15">
        <f>L$18*Assumption!$F50</f>
        <v>43855696.58</v>
      </c>
      <c r="M54" s="15">
        <f>M$18*Assumption!$F50</f>
        <v>59059004.72</v>
      </c>
    </row>
    <row r="55">
      <c r="A55" s="11" t="s">
        <v>72</v>
      </c>
      <c r="B55" s="15">
        <f>B$18*Assumption!$F51</f>
        <v>0</v>
      </c>
      <c r="C55" s="15">
        <f>C$18*Assumption!$F51</f>
        <v>0</v>
      </c>
      <c r="D55" s="15">
        <f>D$18*Assumption!$F51</f>
        <v>13500000</v>
      </c>
      <c r="E55" s="15">
        <f>E$18*Assumption!$F51</f>
        <v>13635000</v>
      </c>
      <c r="F55" s="15">
        <f>F$18*Assumption!$F51</f>
        <v>13771350</v>
      </c>
      <c r="G55" s="15">
        <f>G$18*Assumption!$F51</f>
        <v>27818127</v>
      </c>
      <c r="H55" s="15">
        <f>H$18*Assumption!$F51</f>
        <v>28096308.27</v>
      </c>
      <c r="I55" s="15">
        <f>I$18*Assumption!$F51</f>
        <v>28377271.35</v>
      </c>
      <c r="J55" s="15">
        <f>J$18*Assumption!$F51</f>
        <v>42991566.1</v>
      </c>
      <c r="K55" s="15">
        <f>K$18*Assumption!$F51</f>
        <v>43421481.76</v>
      </c>
      <c r="L55" s="15">
        <f>L$18*Assumption!$F51</f>
        <v>43855696.58</v>
      </c>
      <c r="M55" s="15">
        <f>M$18*Assumption!$F51</f>
        <v>59059004.72</v>
      </c>
    </row>
    <row r="56">
      <c r="A56" s="11" t="s">
        <v>73</v>
      </c>
      <c r="B56" s="15">
        <f>B$18*Assumption!$F52</f>
        <v>0</v>
      </c>
      <c r="C56" s="15">
        <f>C$18*Assumption!$F52</f>
        <v>0</v>
      </c>
      <c r="D56" s="15">
        <f>D$18*Assumption!$F52</f>
        <v>4500000</v>
      </c>
      <c r="E56" s="15">
        <f>E$18*Assumption!$F52</f>
        <v>4545000</v>
      </c>
      <c r="F56" s="15">
        <f>F$18*Assumption!$F52</f>
        <v>4590450</v>
      </c>
      <c r="G56" s="15">
        <f>G$18*Assumption!$F52</f>
        <v>9272709</v>
      </c>
      <c r="H56" s="15">
        <f>H$18*Assumption!$F52</f>
        <v>9365436.09</v>
      </c>
      <c r="I56" s="15">
        <f>I$18*Assumption!$F52</f>
        <v>9459090.451</v>
      </c>
      <c r="J56" s="15">
        <f>J$18*Assumption!$F52</f>
        <v>14330522.03</v>
      </c>
      <c r="K56" s="15">
        <f>K$18*Assumption!$F52</f>
        <v>14473827.25</v>
      </c>
      <c r="L56" s="15">
        <f>L$18*Assumption!$F52</f>
        <v>14618565.53</v>
      </c>
      <c r="M56" s="15">
        <f>M$18*Assumption!$F52</f>
        <v>19686334.91</v>
      </c>
    </row>
    <row r="57">
      <c r="A57" s="11" t="s">
        <v>74</v>
      </c>
      <c r="B57" s="15">
        <f>B$18*Assumption!$F53</f>
        <v>0</v>
      </c>
      <c r="C57" s="15">
        <f>C$18*Assumption!$F53</f>
        <v>0</v>
      </c>
      <c r="D57" s="15">
        <f>D$18*Assumption!$F53</f>
        <v>4500000</v>
      </c>
      <c r="E57" s="15">
        <f>E$18*Assumption!$F53</f>
        <v>4545000</v>
      </c>
      <c r="F57" s="15">
        <f>F$18*Assumption!$F53</f>
        <v>4590450</v>
      </c>
      <c r="G57" s="15">
        <f>G$18*Assumption!$F53</f>
        <v>9272709</v>
      </c>
      <c r="H57" s="15">
        <f>H$18*Assumption!$F53</f>
        <v>9365436.09</v>
      </c>
      <c r="I57" s="15">
        <f>I$18*Assumption!$F53</f>
        <v>9459090.451</v>
      </c>
      <c r="J57" s="15">
        <f>J$18*Assumption!$F53</f>
        <v>14330522.03</v>
      </c>
      <c r="K57" s="15">
        <f>K$18*Assumption!$F53</f>
        <v>14473827.25</v>
      </c>
      <c r="L57" s="15">
        <f>L$18*Assumption!$F53</f>
        <v>14618565.53</v>
      </c>
      <c r="M57" s="15">
        <f>M$18*Assumption!$F53</f>
        <v>19686334.91</v>
      </c>
    </row>
    <row r="58">
      <c r="A58" s="11" t="s">
        <v>75</v>
      </c>
      <c r="B58" s="15">
        <f>B$18*Assumption!$F54</f>
        <v>0</v>
      </c>
      <c r="C58" s="15">
        <f>C$18*Assumption!$F54</f>
        <v>0</v>
      </c>
      <c r="D58" s="15">
        <f>D$18*Assumption!$F54</f>
        <v>4500000</v>
      </c>
      <c r="E58" s="15">
        <f>E$18*Assumption!$F54</f>
        <v>4545000</v>
      </c>
      <c r="F58" s="15">
        <f>F$18*Assumption!$F54</f>
        <v>4590450</v>
      </c>
      <c r="G58" s="15">
        <f>G$18*Assumption!$F54</f>
        <v>9272709</v>
      </c>
      <c r="H58" s="15">
        <f>H$18*Assumption!$F54</f>
        <v>9365436.09</v>
      </c>
      <c r="I58" s="15">
        <f>I$18*Assumption!$F54</f>
        <v>9459090.451</v>
      </c>
      <c r="J58" s="15">
        <f>J$18*Assumption!$F54</f>
        <v>14330522.03</v>
      </c>
      <c r="K58" s="15">
        <f>K$18*Assumption!$F54</f>
        <v>14473827.25</v>
      </c>
      <c r="L58" s="15">
        <f>L$18*Assumption!$F54</f>
        <v>14618565.53</v>
      </c>
      <c r="M58" s="15">
        <f>M$18*Assumption!$F54</f>
        <v>19686334.91</v>
      </c>
    </row>
    <row r="59">
      <c r="A59" s="11" t="s">
        <v>76</v>
      </c>
      <c r="B59" s="15">
        <f>B$18*Assumption!$F55</f>
        <v>0</v>
      </c>
      <c r="C59" s="15">
        <f>C$18*Assumption!$F55</f>
        <v>0</v>
      </c>
      <c r="D59" s="15">
        <f>D$18*Assumption!$F55</f>
        <v>4500000</v>
      </c>
      <c r="E59" s="15">
        <f>E$18*Assumption!$F55</f>
        <v>4545000</v>
      </c>
      <c r="F59" s="15">
        <f>F$18*Assumption!$F55</f>
        <v>4590450</v>
      </c>
      <c r="G59" s="15">
        <f>G$18*Assumption!$F55</f>
        <v>9272709</v>
      </c>
      <c r="H59" s="15">
        <f>H$18*Assumption!$F55</f>
        <v>9365436.09</v>
      </c>
      <c r="I59" s="15">
        <f>I$18*Assumption!$F55</f>
        <v>9459090.451</v>
      </c>
      <c r="J59" s="15">
        <f>J$18*Assumption!$F55</f>
        <v>14330522.03</v>
      </c>
      <c r="K59" s="15">
        <f>K$18*Assumption!$F55</f>
        <v>14473827.25</v>
      </c>
      <c r="L59" s="15">
        <f>L$18*Assumption!$F55</f>
        <v>14618565.53</v>
      </c>
      <c r="M59" s="15">
        <f>M$18*Assumption!$F55</f>
        <v>19686334.91</v>
      </c>
    </row>
    <row r="60">
      <c r="A60" s="11"/>
      <c r="B60" s="15"/>
      <c r="C60" s="15"/>
      <c r="D60" s="15"/>
      <c r="E60" s="15"/>
      <c r="F60" s="15"/>
      <c r="G60" s="15"/>
      <c r="H60" s="15"/>
      <c r="I60" s="15"/>
      <c r="J60" s="15"/>
      <c r="K60" s="15"/>
      <c r="L60" s="15"/>
      <c r="M60" s="15"/>
    </row>
    <row r="61">
      <c r="A61" s="9" t="s">
        <v>97</v>
      </c>
      <c r="B61" s="15"/>
      <c r="C61" s="15"/>
      <c r="D61" s="15"/>
      <c r="E61" s="15"/>
      <c r="F61" s="15"/>
      <c r="G61" s="15"/>
      <c r="H61" s="15"/>
      <c r="I61" s="15"/>
      <c r="J61" s="15"/>
      <c r="K61" s="15"/>
      <c r="L61" s="15"/>
      <c r="M61" s="15"/>
    </row>
    <row r="62">
      <c r="A62" s="9" t="s">
        <v>37</v>
      </c>
      <c r="B62" s="15"/>
      <c r="C62" s="15"/>
      <c r="D62" s="15"/>
      <c r="E62" s="15"/>
      <c r="F62" s="15"/>
      <c r="G62" s="15"/>
      <c r="H62" s="15"/>
      <c r="I62" s="15"/>
      <c r="J62" s="15"/>
      <c r="K62" s="15"/>
      <c r="L62" s="15"/>
      <c r="M62" s="15"/>
    </row>
    <row r="63">
      <c r="A63" s="11" t="s">
        <v>71</v>
      </c>
      <c r="B63" s="15">
        <f>B22*(1-Assumption!$B58)</f>
        <v>0</v>
      </c>
      <c r="C63" s="15">
        <f>C22*(1-Assumption!$B58)</f>
        <v>0</v>
      </c>
      <c r="D63" s="15">
        <f>D22*(1-Assumption!$B58)</f>
        <v>687960</v>
      </c>
      <c r="E63" s="15">
        <f>E22*(1-Assumption!$B58)</f>
        <v>698279.4</v>
      </c>
      <c r="F63" s="15">
        <f>F22*(1-Assumption!$B58)</f>
        <v>708753.591</v>
      </c>
      <c r="G63" s="15">
        <f>G22*(1-Assumption!$B58)</f>
        <v>1438769.79</v>
      </c>
      <c r="H63" s="15">
        <f>H22*(1-Assumption!$B58)</f>
        <v>1460351.337</v>
      </c>
      <c r="I63" s="15">
        <f>I22*(1-Assumption!$B58)</f>
        <v>1482256.607</v>
      </c>
      <c r="J63" s="15">
        <f>J22*(1-Assumption!$B58)</f>
        <v>2256735.684</v>
      </c>
      <c r="K63" s="15">
        <f>K22*(1-Assumption!$B58)</f>
        <v>2290586.719</v>
      </c>
      <c r="L63" s="15">
        <f>L22*(1-Assumption!$B58)</f>
        <v>2324945.52</v>
      </c>
      <c r="M63" s="15">
        <f>M22*(1-Assumption!$B58)</f>
        <v>3146426.27</v>
      </c>
    </row>
    <row r="64">
      <c r="A64" s="11" t="s">
        <v>72</v>
      </c>
      <c r="B64" s="15">
        <f>B23*(1-Assumption!$B59)</f>
        <v>0</v>
      </c>
      <c r="C64" s="15">
        <f>C23*(1-Assumption!$B59)</f>
        <v>0</v>
      </c>
      <c r="D64" s="15">
        <f>D23*(1-Assumption!$B59)</f>
        <v>470400</v>
      </c>
      <c r="E64" s="15">
        <f>E23*(1-Assumption!$B59)</f>
        <v>477456</v>
      </c>
      <c r="F64" s="15">
        <f>F23*(1-Assumption!$B59)</f>
        <v>484617.84</v>
      </c>
      <c r="G64" s="15">
        <f>G23*(1-Assumption!$B59)</f>
        <v>983774.2152</v>
      </c>
      <c r="H64" s="15">
        <f>H23*(1-Assumption!$B59)</f>
        <v>998530.8284</v>
      </c>
      <c r="I64" s="15">
        <f>I23*(1-Assumption!$B59)</f>
        <v>1013508.791</v>
      </c>
      <c r="J64" s="15">
        <f>J23*(1-Assumption!$B59)</f>
        <v>1543067.134</v>
      </c>
      <c r="K64" s="15">
        <f>K23*(1-Assumption!$B59)</f>
        <v>1566213.141</v>
      </c>
      <c r="L64" s="15">
        <f>L23*(1-Assumption!$B59)</f>
        <v>1589706.338</v>
      </c>
      <c r="M64" s="15">
        <f>M23*(1-Assumption!$B59)</f>
        <v>2151402.578</v>
      </c>
    </row>
    <row r="65">
      <c r="A65" s="11" t="s">
        <v>73</v>
      </c>
      <c r="B65" s="15">
        <f>B24*(1-Assumption!$B60)</f>
        <v>0</v>
      </c>
      <c r="C65" s="15">
        <f>C24*(1-Assumption!$B60)</f>
        <v>0</v>
      </c>
      <c r="D65" s="15">
        <f>D24*(1-Assumption!$B60)</f>
        <v>542640</v>
      </c>
      <c r="E65" s="15">
        <f>E24*(1-Assumption!$B60)</f>
        <v>550779.6</v>
      </c>
      <c r="F65" s="15">
        <f>F24*(1-Assumption!$B60)</f>
        <v>559041.294</v>
      </c>
      <c r="G65" s="15">
        <f>G24*(1-Assumption!$B60)</f>
        <v>1134853.827</v>
      </c>
      <c r="H65" s="15">
        <f>H24*(1-Assumption!$B60)</f>
        <v>1151876.634</v>
      </c>
      <c r="I65" s="15">
        <f>I24*(1-Assumption!$B60)</f>
        <v>1169154.784</v>
      </c>
      <c r="J65" s="15">
        <f>J24*(1-Assumption!$B60)</f>
        <v>1780038.158</v>
      </c>
      <c r="K65" s="15">
        <f>K24*(1-Assumption!$B60)</f>
        <v>1806738.731</v>
      </c>
      <c r="L65" s="15">
        <f>L24*(1-Assumption!$B60)</f>
        <v>1833839.812</v>
      </c>
      <c r="M65" s="15">
        <f>M24*(1-Assumption!$B60)</f>
        <v>2481796.545</v>
      </c>
    </row>
    <row r="66">
      <c r="A66" s="11" t="s">
        <v>74</v>
      </c>
      <c r="B66" s="15">
        <f>B25*(1-Assumption!$B61)</f>
        <v>0</v>
      </c>
      <c r="C66" s="15">
        <f>C25*(1-Assumption!$B61)</f>
        <v>0</v>
      </c>
      <c r="D66" s="15">
        <f>D25*(1-Assumption!$B61)</f>
        <v>683760</v>
      </c>
      <c r="E66" s="15">
        <f>E25*(1-Assumption!$B61)</f>
        <v>694016.4</v>
      </c>
      <c r="F66" s="15">
        <f>F25*(1-Assumption!$B61)</f>
        <v>704426.646</v>
      </c>
      <c r="G66" s="15">
        <f>G25*(1-Assumption!$B61)</f>
        <v>1429986.091</v>
      </c>
      <c r="H66" s="15">
        <f>H25*(1-Assumption!$B61)</f>
        <v>1451435.883</v>
      </c>
      <c r="I66" s="15">
        <f>I25*(1-Assumption!$B61)</f>
        <v>1473207.421</v>
      </c>
      <c r="J66" s="15">
        <f>J25*(1-Assumption!$B61)</f>
        <v>2242958.298</v>
      </c>
      <c r="K66" s="15">
        <f>K25*(1-Assumption!$B61)</f>
        <v>2276602.673</v>
      </c>
      <c r="L66" s="15">
        <f>L25*(1-Assumption!$B61)</f>
        <v>2310751.713</v>
      </c>
      <c r="M66" s="15">
        <f>M25*(1-Assumption!$B61)</f>
        <v>3127217.318</v>
      </c>
    </row>
    <row r="67">
      <c r="A67" s="11" t="s">
        <v>75</v>
      </c>
      <c r="B67" s="15">
        <f>B26*(1-Assumption!$B62)</f>
        <v>0</v>
      </c>
      <c r="C67" s="15">
        <f>C26*(1-Assumption!$B62)</f>
        <v>0</v>
      </c>
      <c r="D67" s="15">
        <f>D26*(1-Assumption!$B62)</f>
        <v>497700</v>
      </c>
      <c r="E67" s="15">
        <f>E26*(1-Assumption!$B62)</f>
        <v>505165.5</v>
      </c>
      <c r="F67" s="15">
        <f>F26*(1-Assumption!$B62)</f>
        <v>512742.9825</v>
      </c>
      <c r="G67" s="15">
        <f>G26*(1-Assumption!$B62)</f>
        <v>1040868.254</v>
      </c>
      <c r="H67" s="15">
        <f>H26*(1-Assumption!$B62)</f>
        <v>1056481.278</v>
      </c>
      <c r="I67" s="15">
        <f>I26*(1-Assumption!$B62)</f>
        <v>1072328.497</v>
      </c>
      <c r="J67" s="15">
        <f>J26*(1-Assumption!$B62)</f>
        <v>1632620.137</v>
      </c>
      <c r="K67" s="15">
        <f>K26*(1-Assumption!$B62)</f>
        <v>1657109.439</v>
      </c>
      <c r="L67" s="15">
        <f>L26*(1-Assumption!$B62)</f>
        <v>1681966.081</v>
      </c>
      <c r="M67" s="15">
        <f>M26*(1-Assumption!$B62)</f>
        <v>2276260.763</v>
      </c>
    </row>
    <row r="68">
      <c r="A68" s="11" t="s">
        <v>76</v>
      </c>
      <c r="B68" s="15">
        <f>B27*(1-Assumption!$B63)</f>
        <v>0</v>
      </c>
      <c r="C68" s="15">
        <f>C27*(1-Assumption!$B63)</f>
        <v>0</v>
      </c>
      <c r="D68" s="15">
        <f>D27*(1-Assumption!$B63)</f>
        <v>346500</v>
      </c>
      <c r="E68" s="15">
        <f>E27*(1-Assumption!$B63)</f>
        <v>351697.5</v>
      </c>
      <c r="F68" s="15">
        <f>F27*(1-Assumption!$B63)</f>
        <v>356972.9625</v>
      </c>
      <c r="G68" s="15">
        <f>G27*(1-Assumption!$B63)</f>
        <v>724655.1139</v>
      </c>
      <c r="H68" s="15">
        <f>H27*(1-Assumption!$B63)</f>
        <v>735524.9406</v>
      </c>
      <c r="I68" s="15">
        <f>I27*(1-Assumption!$B63)</f>
        <v>746557.8147</v>
      </c>
      <c r="J68" s="15">
        <f>J27*(1-Assumption!$B63)</f>
        <v>1136634.273</v>
      </c>
      <c r="K68" s="15">
        <f>K27*(1-Assumption!$B63)</f>
        <v>1153683.787</v>
      </c>
      <c r="L68" s="15">
        <f>L27*(1-Assumption!$B63)</f>
        <v>1170989.044</v>
      </c>
      <c r="M68" s="15">
        <f>M27*(1-Assumption!$B63)</f>
        <v>1584738.506</v>
      </c>
    </row>
    <row r="69">
      <c r="A69" s="9" t="s">
        <v>98</v>
      </c>
      <c r="B69" s="15">
        <f t="shared" ref="B69:M69" si="2">SUM(B63:B68)</f>
        <v>0</v>
      </c>
      <c r="C69" s="15">
        <f t="shared" si="2"/>
        <v>0</v>
      </c>
      <c r="D69" s="15">
        <f t="shared" si="2"/>
        <v>3228960</v>
      </c>
      <c r="E69" s="15">
        <f t="shared" si="2"/>
        <v>3277394.4</v>
      </c>
      <c r="F69" s="15">
        <f t="shared" si="2"/>
        <v>3326555.316</v>
      </c>
      <c r="G69" s="15">
        <f t="shared" si="2"/>
        <v>6752907.291</v>
      </c>
      <c r="H69" s="15">
        <f t="shared" si="2"/>
        <v>6854200.901</v>
      </c>
      <c r="I69" s="15">
        <f t="shared" si="2"/>
        <v>6957013.914</v>
      </c>
      <c r="J69" s="15">
        <f t="shared" si="2"/>
        <v>10592053.68</v>
      </c>
      <c r="K69" s="15">
        <f t="shared" si="2"/>
        <v>10750934.49</v>
      </c>
      <c r="L69" s="15">
        <f t="shared" si="2"/>
        <v>10912198.51</v>
      </c>
      <c r="M69" s="15">
        <f t="shared" si="2"/>
        <v>14767841.98</v>
      </c>
    </row>
    <row r="70">
      <c r="A70" s="9" t="s">
        <v>38</v>
      </c>
      <c r="B70" s="15"/>
      <c r="C70" s="15"/>
      <c r="D70" s="15"/>
      <c r="E70" s="15"/>
      <c r="F70" s="15"/>
      <c r="G70" s="15"/>
      <c r="H70" s="15"/>
      <c r="I70" s="15"/>
      <c r="J70" s="15"/>
      <c r="K70" s="15"/>
      <c r="L70" s="15"/>
      <c r="M70" s="15"/>
    </row>
    <row r="71">
      <c r="A71" s="11" t="s">
        <v>71</v>
      </c>
      <c r="B71" s="15">
        <f>B30*(1-Assumption!$C58)</f>
        <v>0</v>
      </c>
      <c r="C71" s="15">
        <f>C30*(1-Assumption!$C58)</f>
        <v>0</v>
      </c>
      <c r="D71" s="15">
        <f>D30*(1-Assumption!$C58)</f>
        <v>900000</v>
      </c>
      <c r="E71" s="15">
        <f>E30*(1-Assumption!$C58)</f>
        <v>913500</v>
      </c>
      <c r="F71" s="15">
        <f>F30*(1-Assumption!$C58)</f>
        <v>927202.5</v>
      </c>
      <c r="G71" s="15">
        <f>G30*(1-Assumption!$C58)</f>
        <v>1882221.075</v>
      </c>
      <c r="H71" s="15">
        <f>H30*(1-Assumption!$C58)</f>
        <v>1910454.391</v>
      </c>
      <c r="I71" s="15">
        <f>I30*(1-Assumption!$C58)</f>
        <v>1939111.207</v>
      </c>
      <c r="J71" s="15">
        <f>J30*(1-Assumption!$C58)</f>
        <v>2952296.813</v>
      </c>
      <c r="K71" s="15">
        <f>K30*(1-Assumption!$C58)</f>
        <v>2996581.265</v>
      </c>
      <c r="L71" s="15">
        <f>L30*(1-Assumption!$C58)</f>
        <v>3041529.984</v>
      </c>
      <c r="M71" s="15">
        <f>M30*(1-Assumption!$C58)</f>
        <v>4116203.911</v>
      </c>
    </row>
    <row r="72">
      <c r="A72" s="11" t="s">
        <v>72</v>
      </c>
      <c r="B72" s="15">
        <f>B31*(1-Assumption!$C59)</f>
        <v>0</v>
      </c>
      <c r="C72" s="15">
        <f>C31*(1-Assumption!$C59)</f>
        <v>0</v>
      </c>
      <c r="D72" s="15">
        <f>D31*(1-Assumption!$C59)</f>
        <v>1333125</v>
      </c>
      <c r="E72" s="15">
        <f>E31*(1-Assumption!$C59)</f>
        <v>1353121.875</v>
      </c>
      <c r="F72" s="15">
        <f>F31*(1-Assumption!$C59)</f>
        <v>1373418.703</v>
      </c>
      <c r="G72" s="15">
        <f>G31*(1-Assumption!$C59)</f>
        <v>2788039.967</v>
      </c>
      <c r="H72" s="15">
        <f>H31*(1-Assumption!$C59)</f>
        <v>2829860.567</v>
      </c>
      <c r="I72" s="15">
        <f>I31*(1-Assumption!$C59)</f>
        <v>2872308.475</v>
      </c>
      <c r="J72" s="15">
        <f>J31*(1-Assumption!$C59)</f>
        <v>4373089.654</v>
      </c>
      <c r="K72" s="15">
        <f>K31*(1-Assumption!$C59)</f>
        <v>4438685.999</v>
      </c>
      <c r="L72" s="15">
        <f>L31*(1-Assumption!$C59)</f>
        <v>4505266.289</v>
      </c>
      <c r="M72" s="15">
        <f>M31*(1-Assumption!$C59)</f>
        <v>6097127.044</v>
      </c>
    </row>
    <row r="73">
      <c r="A73" s="11" t="s">
        <v>73</v>
      </c>
      <c r="B73" s="15">
        <f>B32*(1-Assumption!$C60)</f>
        <v>0</v>
      </c>
      <c r="C73" s="15">
        <f>C32*(1-Assumption!$C60)</f>
        <v>0</v>
      </c>
      <c r="D73" s="15">
        <f>D32*(1-Assumption!$C60)</f>
        <v>877500</v>
      </c>
      <c r="E73" s="15">
        <f>E32*(1-Assumption!$C60)</f>
        <v>890662.5</v>
      </c>
      <c r="F73" s="15">
        <f>F32*(1-Assumption!$C60)</f>
        <v>904022.4375</v>
      </c>
      <c r="G73" s="15">
        <f>G32*(1-Assumption!$C60)</f>
        <v>1835165.548</v>
      </c>
      <c r="H73" s="15">
        <f>H32*(1-Assumption!$C60)</f>
        <v>1862693.031</v>
      </c>
      <c r="I73" s="15">
        <f>I32*(1-Assumption!$C60)</f>
        <v>1890633.427</v>
      </c>
      <c r="J73" s="15">
        <f>J32*(1-Assumption!$C60)</f>
        <v>2878489.392</v>
      </c>
      <c r="K73" s="15">
        <f>K32*(1-Assumption!$C60)</f>
        <v>2921666.733</v>
      </c>
      <c r="L73" s="15">
        <f>L32*(1-Assumption!$C60)</f>
        <v>2965491.734</v>
      </c>
      <c r="M73" s="15">
        <f>M32*(1-Assumption!$C60)</f>
        <v>4013298.814</v>
      </c>
    </row>
    <row r="74">
      <c r="A74" s="11" t="s">
        <v>74</v>
      </c>
      <c r="B74" s="15">
        <f>B33*(1-Assumption!$C61)</f>
        <v>0</v>
      </c>
      <c r="C74" s="15">
        <f>C33*(1-Assumption!$C61)</f>
        <v>0</v>
      </c>
      <c r="D74" s="15">
        <f>D33*(1-Assumption!$C61)</f>
        <v>1248750</v>
      </c>
      <c r="E74" s="15">
        <f>E33*(1-Assumption!$C61)</f>
        <v>1267481.25</v>
      </c>
      <c r="F74" s="15">
        <f>F33*(1-Assumption!$C61)</f>
        <v>1286493.469</v>
      </c>
      <c r="G74" s="15">
        <f>G33*(1-Assumption!$C61)</f>
        <v>2611581.742</v>
      </c>
      <c r="H74" s="15">
        <f>H33*(1-Assumption!$C61)</f>
        <v>2650755.468</v>
      </c>
      <c r="I74" s="15">
        <f>I33*(1-Assumption!$C61)</f>
        <v>2690516.8</v>
      </c>
      <c r="J74" s="15">
        <f>J33*(1-Assumption!$C61)</f>
        <v>4096311.828</v>
      </c>
      <c r="K74" s="15">
        <f>K33*(1-Assumption!$C61)</f>
        <v>4157756.505</v>
      </c>
      <c r="L74" s="15">
        <f>L33*(1-Assumption!$C61)</f>
        <v>4220122.853</v>
      </c>
      <c r="M74" s="15">
        <f>M33*(1-Assumption!$C61)</f>
        <v>5711232.927</v>
      </c>
    </row>
    <row r="75">
      <c r="A75" s="11" t="s">
        <v>75</v>
      </c>
      <c r="B75" s="15">
        <f>B34*(1-Assumption!$C62)</f>
        <v>0</v>
      </c>
      <c r="C75" s="15">
        <f>C34*(1-Assumption!$C62)</f>
        <v>0</v>
      </c>
      <c r="D75" s="15">
        <f>D34*(1-Assumption!$C62)</f>
        <v>1575000</v>
      </c>
      <c r="E75" s="15">
        <f>E34*(1-Assumption!$C62)</f>
        <v>1598625</v>
      </c>
      <c r="F75" s="15">
        <f>F34*(1-Assumption!$C62)</f>
        <v>1622604.375</v>
      </c>
      <c r="G75" s="15">
        <f>G34*(1-Assumption!$C62)</f>
        <v>3293886.881</v>
      </c>
      <c r="H75" s="15">
        <f>H34*(1-Assumption!$C62)</f>
        <v>3343295.184</v>
      </c>
      <c r="I75" s="15">
        <f>I34*(1-Assumption!$C62)</f>
        <v>3393444.612</v>
      </c>
      <c r="J75" s="15">
        <f>J34*(1-Assumption!$C62)</f>
        <v>5166519.422</v>
      </c>
      <c r="K75" s="15">
        <f>K34*(1-Assumption!$C62)</f>
        <v>5244017.213</v>
      </c>
      <c r="L75" s="15">
        <f>L34*(1-Assumption!$C62)</f>
        <v>5322677.472</v>
      </c>
      <c r="M75" s="15">
        <f>M34*(1-Assumption!$C62)</f>
        <v>7203356.845</v>
      </c>
    </row>
    <row r="76">
      <c r="A76" s="11" t="s">
        <v>76</v>
      </c>
      <c r="B76" s="15">
        <f>B35*(1-Assumption!$C63)</f>
        <v>0</v>
      </c>
      <c r="C76" s="15">
        <f>C35*(1-Assumption!$C63)</f>
        <v>0</v>
      </c>
      <c r="D76" s="15">
        <f>D35*(1-Assumption!$C63)</f>
        <v>2362500</v>
      </c>
      <c r="E76" s="15">
        <f>E35*(1-Assumption!$C63)</f>
        <v>2397937.5</v>
      </c>
      <c r="F76" s="15">
        <f>F35*(1-Assumption!$C63)</f>
        <v>2433906.563</v>
      </c>
      <c r="G76" s="15">
        <f>G35*(1-Assumption!$C63)</f>
        <v>4940830.322</v>
      </c>
      <c r="H76" s="15">
        <f>H35*(1-Assumption!$C63)</f>
        <v>5014942.777</v>
      </c>
      <c r="I76" s="15">
        <f>I35*(1-Assumption!$C63)</f>
        <v>5090166.918</v>
      </c>
      <c r="J76" s="15">
        <f>J35*(1-Assumption!$C63)</f>
        <v>7749779.133</v>
      </c>
      <c r="K76" s="15">
        <f>K35*(1-Assumption!$C63)</f>
        <v>7866025.82</v>
      </c>
      <c r="L76" s="15">
        <f>L35*(1-Assumption!$C63)</f>
        <v>7984016.207</v>
      </c>
      <c r="M76" s="15">
        <f>M35*(1-Assumption!$C63)</f>
        <v>10805035.27</v>
      </c>
    </row>
    <row r="77">
      <c r="A77" s="9" t="s">
        <v>98</v>
      </c>
      <c r="B77" s="15">
        <f t="shared" ref="B77:M77" si="3">SUM(B71:B76)</f>
        <v>0</v>
      </c>
      <c r="C77" s="15">
        <f t="shared" si="3"/>
        <v>0</v>
      </c>
      <c r="D77" s="15">
        <f t="shared" si="3"/>
        <v>8296875</v>
      </c>
      <c r="E77" s="15">
        <f t="shared" si="3"/>
        <v>8421328.125</v>
      </c>
      <c r="F77" s="15">
        <f t="shared" si="3"/>
        <v>8547648.047</v>
      </c>
      <c r="G77" s="15">
        <f t="shared" si="3"/>
        <v>17351725.54</v>
      </c>
      <c r="H77" s="15">
        <f t="shared" si="3"/>
        <v>17612001.42</v>
      </c>
      <c r="I77" s="15">
        <f t="shared" si="3"/>
        <v>17876181.44</v>
      </c>
      <c r="J77" s="15">
        <f t="shared" si="3"/>
        <v>27216486.24</v>
      </c>
      <c r="K77" s="15">
        <f t="shared" si="3"/>
        <v>27624733.54</v>
      </c>
      <c r="L77" s="15">
        <f t="shared" si="3"/>
        <v>28039104.54</v>
      </c>
      <c r="M77" s="15">
        <f t="shared" si="3"/>
        <v>37946254.81</v>
      </c>
    </row>
    <row r="78">
      <c r="A78" s="9" t="s">
        <v>39</v>
      </c>
      <c r="B78" s="15"/>
      <c r="C78" s="15"/>
      <c r="D78" s="15"/>
      <c r="E78" s="15"/>
      <c r="F78" s="15"/>
      <c r="G78" s="15"/>
      <c r="H78" s="15"/>
      <c r="I78" s="15"/>
      <c r="J78" s="15"/>
      <c r="K78" s="15"/>
      <c r="L78" s="15"/>
      <c r="M78" s="15"/>
    </row>
    <row r="79">
      <c r="A79" s="11" t="s">
        <v>71</v>
      </c>
      <c r="B79" s="15">
        <f>B38*(1-Assumption!$D58)</f>
        <v>0</v>
      </c>
      <c r="C79" s="15">
        <f>C38*(1-Assumption!$D58)</f>
        <v>0</v>
      </c>
      <c r="D79" s="15">
        <f>D38*(1-Assumption!$D58)</f>
        <v>3996000</v>
      </c>
      <c r="E79" s="15">
        <f>E38*(1-Assumption!$D58)</f>
        <v>4075920</v>
      </c>
      <c r="F79" s="15">
        <f>F38*(1-Assumption!$D58)</f>
        <v>4157438.4</v>
      </c>
      <c r="G79" s="15">
        <f>G38*(1-Assumption!$D58)</f>
        <v>8481174.336</v>
      </c>
      <c r="H79" s="15">
        <f>H38*(1-Assumption!$D58)</f>
        <v>8650797.823</v>
      </c>
      <c r="I79" s="15">
        <f>I38*(1-Assumption!$D58)</f>
        <v>8823813.779</v>
      </c>
      <c r="J79" s="15">
        <f>J38*(1-Assumption!$D58)</f>
        <v>13500435.08</v>
      </c>
      <c r="K79" s="15">
        <f>K38*(1-Assumption!$D58)</f>
        <v>13770443.78</v>
      </c>
      <c r="L79" s="15">
        <f>L38*(1-Assumption!$D58)</f>
        <v>14045852.66</v>
      </c>
      <c r="M79" s="15">
        <f>M38*(1-Assumption!$D58)</f>
        <v>19102359.62</v>
      </c>
    </row>
    <row r="80">
      <c r="A80" s="11" t="s">
        <v>72</v>
      </c>
      <c r="B80" s="15">
        <f>B39*(1-Assumption!$D59)</f>
        <v>0</v>
      </c>
      <c r="C80" s="15">
        <f>C39*(1-Assumption!$D59)</f>
        <v>0</v>
      </c>
      <c r="D80" s="15">
        <f>D39*(1-Assumption!$D59)</f>
        <v>1296000</v>
      </c>
      <c r="E80" s="15">
        <f>E39*(1-Assumption!$D59)</f>
        <v>1321920</v>
      </c>
      <c r="F80" s="15">
        <f>F39*(1-Assumption!$D59)</f>
        <v>1348358.4</v>
      </c>
      <c r="G80" s="15">
        <f>G39*(1-Assumption!$D59)</f>
        <v>2750651.136</v>
      </c>
      <c r="H80" s="15">
        <f>H39*(1-Assumption!$D59)</f>
        <v>2805664.159</v>
      </c>
      <c r="I80" s="15">
        <f>I39*(1-Assumption!$D59)</f>
        <v>2861777.442</v>
      </c>
      <c r="J80" s="15">
        <f>J39*(1-Assumption!$D59)</f>
        <v>4378519.486</v>
      </c>
      <c r="K80" s="15">
        <f>K39*(1-Assumption!$D59)</f>
        <v>4466089.876</v>
      </c>
      <c r="L80" s="15">
        <f>L39*(1-Assumption!$D59)</f>
        <v>4555411.673</v>
      </c>
      <c r="M80" s="15">
        <f>M39*(1-Assumption!$D59)</f>
        <v>6195359.876</v>
      </c>
    </row>
    <row r="81">
      <c r="A81" s="11" t="s">
        <v>73</v>
      </c>
      <c r="B81" s="15">
        <f>B40*(1-Assumption!$D60)</f>
        <v>0</v>
      </c>
      <c r="C81" s="15">
        <f>C40*(1-Assumption!$D60)</f>
        <v>0</v>
      </c>
      <c r="D81" s="15">
        <f>D40*(1-Assumption!$D60)</f>
        <v>2700000</v>
      </c>
      <c r="E81" s="15">
        <f>E40*(1-Assumption!$D60)</f>
        <v>2754000</v>
      </c>
      <c r="F81" s="15">
        <f>F40*(1-Assumption!$D60)</f>
        <v>2809080</v>
      </c>
      <c r="G81" s="15">
        <f>G40*(1-Assumption!$D60)</f>
        <v>5730523.2</v>
      </c>
      <c r="H81" s="15">
        <f>H40*(1-Assumption!$D60)</f>
        <v>5845133.664</v>
      </c>
      <c r="I81" s="15">
        <f>I40*(1-Assumption!$D60)</f>
        <v>5962036.337</v>
      </c>
      <c r="J81" s="15">
        <f>J40*(1-Assumption!$D60)</f>
        <v>9121915.596</v>
      </c>
      <c r="K81" s="15">
        <f>K40*(1-Assumption!$D60)</f>
        <v>9304353.908</v>
      </c>
      <c r="L81" s="15">
        <f>L40*(1-Assumption!$D60)</f>
        <v>9490440.986</v>
      </c>
      <c r="M81" s="15">
        <f>M40*(1-Assumption!$D60)</f>
        <v>12906999.74</v>
      </c>
    </row>
    <row r="82">
      <c r="A82" s="11" t="s">
        <v>74</v>
      </c>
      <c r="B82" s="15">
        <f>B41*(1-Assumption!$D61)</f>
        <v>0</v>
      </c>
      <c r="C82" s="15">
        <f>C41*(1-Assumption!$D61)</f>
        <v>0</v>
      </c>
      <c r="D82" s="15">
        <f>D41*(1-Assumption!$D61)</f>
        <v>1260000</v>
      </c>
      <c r="E82" s="15">
        <f>E41*(1-Assumption!$D61)</f>
        <v>1285200</v>
      </c>
      <c r="F82" s="15">
        <f>F41*(1-Assumption!$D61)</f>
        <v>1310904</v>
      </c>
      <c r="G82" s="15">
        <f>G41*(1-Assumption!$D61)</f>
        <v>2674244.16</v>
      </c>
      <c r="H82" s="15">
        <f>H41*(1-Assumption!$D61)</f>
        <v>2727729.043</v>
      </c>
      <c r="I82" s="15">
        <f>I41*(1-Assumption!$D61)</f>
        <v>2782283.624</v>
      </c>
      <c r="J82" s="15">
        <f>J41*(1-Assumption!$D61)</f>
        <v>4256893.945</v>
      </c>
      <c r="K82" s="15">
        <f>K41*(1-Assumption!$D61)</f>
        <v>4342031.824</v>
      </c>
      <c r="L82" s="15">
        <f>L41*(1-Assumption!$D61)</f>
        <v>4428872.46</v>
      </c>
      <c r="M82" s="15">
        <f>M41*(1-Assumption!$D61)</f>
        <v>6023266.546</v>
      </c>
    </row>
    <row r="83">
      <c r="A83" s="11" t="s">
        <v>75</v>
      </c>
      <c r="B83" s="15">
        <f>B42*(1-Assumption!$D62)</f>
        <v>0</v>
      </c>
      <c r="C83" s="15">
        <f>C42*(1-Assumption!$D62)</f>
        <v>0</v>
      </c>
      <c r="D83" s="15">
        <f>D42*(1-Assumption!$D62)</f>
        <v>2160000</v>
      </c>
      <c r="E83" s="15">
        <f>E42*(1-Assumption!$D62)</f>
        <v>2203200</v>
      </c>
      <c r="F83" s="15">
        <f>F42*(1-Assumption!$D62)</f>
        <v>2247264</v>
      </c>
      <c r="G83" s="15">
        <f>G42*(1-Assumption!$D62)</f>
        <v>4584418.56</v>
      </c>
      <c r="H83" s="15">
        <f>H42*(1-Assumption!$D62)</f>
        <v>4676106.931</v>
      </c>
      <c r="I83" s="15">
        <f>I42*(1-Assumption!$D62)</f>
        <v>4769629.07</v>
      </c>
      <c r="J83" s="15">
        <f>J42*(1-Assumption!$D62)</f>
        <v>7297532.477</v>
      </c>
      <c r="K83" s="15">
        <f>K42*(1-Assumption!$D62)</f>
        <v>7443483.126</v>
      </c>
      <c r="L83" s="15">
        <f>L42*(1-Assumption!$D62)</f>
        <v>7592352.789</v>
      </c>
      <c r="M83" s="15">
        <f>M42*(1-Assumption!$D62)</f>
        <v>10325599.79</v>
      </c>
    </row>
    <row r="84">
      <c r="A84" s="11" t="s">
        <v>76</v>
      </c>
      <c r="B84" s="15">
        <f>B43*(1-Assumption!$D63)</f>
        <v>0</v>
      </c>
      <c r="C84" s="15">
        <f>C43*(1-Assumption!$D63)</f>
        <v>0</v>
      </c>
      <c r="D84" s="15">
        <f>D43*(1-Assumption!$D63)</f>
        <v>2160000</v>
      </c>
      <c r="E84" s="15">
        <f>E43*(1-Assumption!$D63)</f>
        <v>2203200</v>
      </c>
      <c r="F84" s="15">
        <f>F43*(1-Assumption!$D63)</f>
        <v>2247264</v>
      </c>
      <c r="G84" s="15">
        <f>G43*(1-Assumption!$D63)</f>
        <v>4584418.56</v>
      </c>
      <c r="H84" s="15">
        <f>H43*(1-Assumption!$D63)</f>
        <v>4676106.931</v>
      </c>
      <c r="I84" s="15">
        <f>I43*(1-Assumption!$D63)</f>
        <v>4769629.07</v>
      </c>
      <c r="J84" s="15">
        <f>J43*(1-Assumption!$D63)</f>
        <v>7297532.477</v>
      </c>
      <c r="K84" s="15">
        <f>K43*(1-Assumption!$D63)</f>
        <v>7443483.126</v>
      </c>
      <c r="L84" s="15">
        <f>L43*(1-Assumption!$D63)</f>
        <v>7592352.789</v>
      </c>
      <c r="M84" s="15">
        <f>M43*(1-Assumption!$D63)</f>
        <v>10325599.79</v>
      </c>
    </row>
    <row r="85">
      <c r="A85" s="9" t="s">
        <v>98</v>
      </c>
      <c r="B85" s="15">
        <f t="shared" ref="B85:M85" si="4">SUM(B79:B84)</f>
        <v>0</v>
      </c>
      <c r="C85" s="15">
        <f t="shared" si="4"/>
        <v>0</v>
      </c>
      <c r="D85" s="15">
        <f t="shared" si="4"/>
        <v>13572000</v>
      </c>
      <c r="E85" s="15">
        <f t="shared" si="4"/>
        <v>13843440</v>
      </c>
      <c r="F85" s="15">
        <f t="shared" si="4"/>
        <v>14120308.8</v>
      </c>
      <c r="G85" s="15">
        <f t="shared" si="4"/>
        <v>28805429.95</v>
      </c>
      <c r="H85" s="15">
        <f t="shared" si="4"/>
        <v>29381538.55</v>
      </c>
      <c r="I85" s="15">
        <f t="shared" si="4"/>
        <v>29969169.32</v>
      </c>
      <c r="J85" s="15">
        <f t="shared" si="4"/>
        <v>45852829.06</v>
      </c>
      <c r="K85" s="15">
        <f t="shared" si="4"/>
        <v>46769885.64</v>
      </c>
      <c r="L85" s="15">
        <f t="shared" si="4"/>
        <v>47705283.36</v>
      </c>
      <c r="M85" s="15">
        <f t="shared" si="4"/>
        <v>64879185.37</v>
      </c>
    </row>
    <row r="86">
      <c r="A86" s="9" t="s">
        <v>40</v>
      </c>
      <c r="B86" s="15"/>
      <c r="C86" s="15"/>
      <c r="D86" s="15"/>
      <c r="E86" s="15"/>
      <c r="F86" s="15"/>
      <c r="G86" s="15"/>
      <c r="H86" s="15"/>
      <c r="I86" s="15"/>
      <c r="J86" s="15"/>
      <c r="K86" s="15"/>
      <c r="L86" s="15"/>
      <c r="M86" s="15"/>
    </row>
    <row r="87">
      <c r="A87" s="11" t="s">
        <v>71</v>
      </c>
      <c r="B87" s="15">
        <f>B46*(1-Assumption!$E58)</f>
        <v>0</v>
      </c>
      <c r="C87" s="15">
        <f>C46*(1-Assumption!$E58)</f>
        <v>0</v>
      </c>
      <c r="D87" s="15">
        <f>D46*(1-Assumption!$E58)</f>
        <v>3780000</v>
      </c>
      <c r="E87" s="15">
        <f>E46*(1-Assumption!$E58)</f>
        <v>3893400</v>
      </c>
      <c r="F87" s="15">
        <f>F46*(1-Assumption!$E58)</f>
        <v>4010202</v>
      </c>
      <c r="G87" s="15">
        <f>G46*(1-Assumption!$E58)</f>
        <v>8261016.12</v>
      </c>
      <c r="H87" s="15">
        <f>H46*(1-Assumption!$E58)</f>
        <v>8508846.604</v>
      </c>
      <c r="I87" s="15">
        <f>I46*(1-Assumption!$E58)</f>
        <v>8764112.002</v>
      </c>
      <c r="J87" s="15">
        <f>J46*(1-Assumption!$E58)</f>
        <v>13540553.04</v>
      </c>
      <c r="K87" s="15">
        <f>K46*(1-Assumption!$E58)</f>
        <v>13946769.63</v>
      </c>
      <c r="L87" s="15">
        <f>L46*(1-Assumption!$E58)</f>
        <v>14365172.72</v>
      </c>
      <c r="M87" s="15">
        <f>M46*(1-Assumption!$E58)</f>
        <v>19728170.54</v>
      </c>
    </row>
    <row r="88">
      <c r="A88" s="11" t="s">
        <v>72</v>
      </c>
      <c r="B88" s="15">
        <f>B47*(1-Assumption!$E59)</f>
        <v>0</v>
      </c>
      <c r="C88" s="15">
        <f>C47*(1-Assumption!$E59)</f>
        <v>0</v>
      </c>
      <c r="D88" s="15">
        <f>D47*(1-Assumption!$E59)</f>
        <v>3888000</v>
      </c>
      <c r="E88" s="15">
        <f>E47*(1-Assumption!$E59)</f>
        <v>4004640</v>
      </c>
      <c r="F88" s="15">
        <f>F47*(1-Assumption!$E59)</f>
        <v>4124779.2</v>
      </c>
      <c r="G88" s="15">
        <f>G47*(1-Assumption!$E59)</f>
        <v>8497045.152</v>
      </c>
      <c r="H88" s="15">
        <f>H47*(1-Assumption!$E59)</f>
        <v>8751956.507</v>
      </c>
      <c r="I88" s="15">
        <f>I47*(1-Assumption!$E59)</f>
        <v>9014515.202</v>
      </c>
      <c r="J88" s="15">
        <f>J47*(1-Assumption!$E59)</f>
        <v>13927425.99</v>
      </c>
      <c r="K88" s="15">
        <f>K47*(1-Assumption!$E59)</f>
        <v>14345248.77</v>
      </c>
      <c r="L88" s="15">
        <f>L47*(1-Assumption!$E59)</f>
        <v>14775606.23</v>
      </c>
      <c r="M88" s="15">
        <f>M47*(1-Assumption!$E59)</f>
        <v>20291832.55</v>
      </c>
    </row>
    <row r="89">
      <c r="A89" s="11" t="s">
        <v>73</v>
      </c>
      <c r="B89" s="15">
        <f>B48*(1-Assumption!$E60)</f>
        <v>0</v>
      </c>
      <c r="C89" s="15">
        <f>C48*(1-Assumption!$E60)</f>
        <v>0</v>
      </c>
      <c r="D89" s="15">
        <f>D48*(1-Assumption!$E60)</f>
        <v>8100000</v>
      </c>
      <c r="E89" s="15">
        <f>E48*(1-Assumption!$E60)</f>
        <v>8343000</v>
      </c>
      <c r="F89" s="15">
        <f>F48*(1-Assumption!$E60)</f>
        <v>8593290</v>
      </c>
      <c r="G89" s="15">
        <f>G48*(1-Assumption!$E60)</f>
        <v>17702177.4</v>
      </c>
      <c r="H89" s="15">
        <f>H48*(1-Assumption!$E60)</f>
        <v>18233242.72</v>
      </c>
      <c r="I89" s="15">
        <f>I48*(1-Assumption!$E60)</f>
        <v>18780240</v>
      </c>
      <c r="J89" s="15">
        <f>J48*(1-Assumption!$E60)</f>
        <v>29015470.81</v>
      </c>
      <c r="K89" s="15">
        <f>K48*(1-Assumption!$E60)</f>
        <v>29885934.93</v>
      </c>
      <c r="L89" s="15">
        <f>L48*(1-Assumption!$E60)</f>
        <v>30782512.98</v>
      </c>
      <c r="M89" s="15">
        <f>M48*(1-Assumption!$E60)</f>
        <v>42274651.16</v>
      </c>
    </row>
    <row r="90">
      <c r="A90" s="11" t="s">
        <v>74</v>
      </c>
      <c r="B90" s="15">
        <f>B49*(1-Assumption!$E61)</f>
        <v>0</v>
      </c>
      <c r="C90" s="15">
        <f>C49*(1-Assumption!$E61)</f>
        <v>0</v>
      </c>
      <c r="D90" s="15">
        <f>D49*(1-Assumption!$E61)</f>
        <v>2808000</v>
      </c>
      <c r="E90" s="15">
        <f>E49*(1-Assumption!$E61)</f>
        <v>2892240</v>
      </c>
      <c r="F90" s="15">
        <f>F49*(1-Assumption!$E61)</f>
        <v>2979007.2</v>
      </c>
      <c r="G90" s="15">
        <f>G49*(1-Assumption!$E61)</f>
        <v>6136754.832</v>
      </c>
      <c r="H90" s="15">
        <f>H49*(1-Assumption!$E61)</f>
        <v>6320857.477</v>
      </c>
      <c r="I90" s="15">
        <f>I49*(1-Assumption!$E61)</f>
        <v>6510483.201</v>
      </c>
      <c r="J90" s="15">
        <f>J49*(1-Assumption!$E61)</f>
        <v>10058696.55</v>
      </c>
      <c r="K90" s="15">
        <f>K49*(1-Assumption!$E61)</f>
        <v>10360457.44</v>
      </c>
      <c r="L90" s="15">
        <f>L49*(1-Assumption!$E61)</f>
        <v>10671271.17</v>
      </c>
      <c r="M90" s="15">
        <f>M49*(1-Assumption!$E61)</f>
        <v>14655212.4</v>
      </c>
    </row>
    <row r="91">
      <c r="A91" s="11" t="s">
        <v>75</v>
      </c>
      <c r="B91" s="15">
        <f>B50*(1-Assumption!$E62)</f>
        <v>0</v>
      </c>
      <c r="C91" s="15">
        <f>C50*(1-Assumption!$E62)</f>
        <v>0</v>
      </c>
      <c r="D91" s="15">
        <f>D50*(1-Assumption!$E62)</f>
        <v>5616000</v>
      </c>
      <c r="E91" s="15">
        <f>E50*(1-Assumption!$E62)</f>
        <v>5784480</v>
      </c>
      <c r="F91" s="15">
        <f>F50*(1-Assumption!$E62)</f>
        <v>5958014.4</v>
      </c>
      <c r="G91" s="15">
        <f>G50*(1-Assumption!$E62)</f>
        <v>12273509.66</v>
      </c>
      <c r="H91" s="15">
        <f>H50*(1-Assumption!$E62)</f>
        <v>12641714.95</v>
      </c>
      <c r="I91" s="15">
        <f>I50*(1-Assumption!$E62)</f>
        <v>13020966.4</v>
      </c>
      <c r="J91" s="15">
        <f>J50*(1-Assumption!$E62)</f>
        <v>20117393.09</v>
      </c>
      <c r="K91" s="15">
        <f>K50*(1-Assumption!$E62)</f>
        <v>20720914.88</v>
      </c>
      <c r="L91" s="15">
        <f>L50*(1-Assumption!$E62)</f>
        <v>21342542.33</v>
      </c>
      <c r="M91" s="15">
        <f>M50*(1-Assumption!$E62)</f>
        <v>29310424.8</v>
      </c>
    </row>
    <row r="92">
      <c r="A92" s="11" t="s">
        <v>76</v>
      </c>
      <c r="B92" s="15">
        <f>B51*(1-Assumption!$E63)</f>
        <v>0</v>
      </c>
      <c r="C92" s="15">
        <f>C51*(1-Assumption!$E63)</f>
        <v>0</v>
      </c>
      <c r="D92" s="15">
        <f>D51*(1-Assumption!$E63)</f>
        <v>2772000</v>
      </c>
      <c r="E92" s="15">
        <f>E51*(1-Assumption!$E63)</f>
        <v>2855160</v>
      </c>
      <c r="F92" s="15">
        <f>F51*(1-Assumption!$E63)</f>
        <v>2940814.8</v>
      </c>
      <c r="G92" s="15">
        <f>G51*(1-Assumption!$E63)</f>
        <v>6058078.488</v>
      </c>
      <c r="H92" s="15">
        <f>H51*(1-Assumption!$E63)</f>
        <v>6239820.843</v>
      </c>
      <c r="I92" s="15">
        <f>I51*(1-Assumption!$E63)</f>
        <v>6427015.468</v>
      </c>
      <c r="J92" s="15">
        <f>J51*(1-Assumption!$E63)</f>
        <v>9929738.898</v>
      </c>
      <c r="K92" s="15">
        <f>K51*(1-Assumption!$E63)</f>
        <v>10227631.06</v>
      </c>
      <c r="L92" s="15">
        <f>L51*(1-Assumption!$E63)</f>
        <v>10534460</v>
      </c>
      <c r="M92" s="15">
        <f>M51*(1-Assumption!$E63)</f>
        <v>14467325.06</v>
      </c>
    </row>
    <row r="93">
      <c r="A93" s="9" t="s">
        <v>98</v>
      </c>
      <c r="B93" s="15">
        <f t="shared" ref="B93:M93" si="5">SUM(B87:B92)</f>
        <v>0</v>
      </c>
      <c r="C93" s="15">
        <f t="shared" si="5"/>
        <v>0</v>
      </c>
      <c r="D93" s="15">
        <f t="shared" si="5"/>
        <v>26964000</v>
      </c>
      <c r="E93" s="15">
        <f t="shared" si="5"/>
        <v>27772920</v>
      </c>
      <c r="F93" s="15">
        <f t="shared" si="5"/>
        <v>28606107.6</v>
      </c>
      <c r="G93" s="15">
        <f t="shared" si="5"/>
        <v>58928581.66</v>
      </c>
      <c r="H93" s="15">
        <f t="shared" si="5"/>
        <v>60696439.11</v>
      </c>
      <c r="I93" s="15">
        <f t="shared" si="5"/>
        <v>62517332.28</v>
      </c>
      <c r="J93" s="15">
        <f t="shared" si="5"/>
        <v>96589278.37</v>
      </c>
      <c r="K93" s="15">
        <f t="shared" si="5"/>
        <v>99486956.72</v>
      </c>
      <c r="L93" s="15">
        <f t="shared" si="5"/>
        <v>102471565.4</v>
      </c>
      <c r="M93" s="15">
        <f t="shared" si="5"/>
        <v>140727616.5</v>
      </c>
    </row>
    <row r="94">
      <c r="A94" s="9" t="s">
        <v>41</v>
      </c>
      <c r="B94" s="15"/>
      <c r="C94" s="15"/>
      <c r="D94" s="15"/>
      <c r="E94" s="15"/>
      <c r="F94" s="15"/>
      <c r="G94" s="15"/>
      <c r="H94" s="15"/>
      <c r="I94" s="15"/>
      <c r="J94" s="15"/>
      <c r="K94" s="15"/>
      <c r="L94" s="15"/>
      <c r="M94" s="15"/>
    </row>
    <row r="95">
      <c r="A95" s="11" t="s">
        <v>71</v>
      </c>
      <c r="B95" s="15">
        <f>B54*(1-Assumption!$F58)</f>
        <v>0</v>
      </c>
      <c r="C95" s="15">
        <f>C54*(1-Assumption!$F58)</f>
        <v>0</v>
      </c>
      <c r="D95" s="15">
        <f>D54*(1-Assumption!$F58)</f>
        <v>10260000</v>
      </c>
      <c r="E95" s="15">
        <f>E54*(1-Assumption!$F58)</f>
        <v>10362600</v>
      </c>
      <c r="F95" s="15">
        <f>F54*(1-Assumption!$F58)</f>
        <v>10466226</v>
      </c>
      <c r="G95" s="15">
        <f>G54*(1-Assumption!$F58)</f>
        <v>21141776.52</v>
      </c>
      <c r="H95" s="15">
        <f>H54*(1-Assumption!$F58)</f>
        <v>21353194.29</v>
      </c>
      <c r="I95" s="15">
        <f>I54*(1-Assumption!$F58)</f>
        <v>21566726.23</v>
      </c>
      <c r="J95" s="15">
        <f>J54*(1-Assumption!$F58)</f>
        <v>32673590.24</v>
      </c>
      <c r="K95" s="15">
        <f>K54*(1-Assumption!$F58)</f>
        <v>33000326.14</v>
      </c>
      <c r="L95" s="15">
        <f>L54*(1-Assumption!$F58)</f>
        <v>33330329.4</v>
      </c>
      <c r="M95" s="15">
        <f>M54*(1-Assumption!$F58)</f>
        <v>44884843.59</v>
      </c>
    </row>
    <row r="96">
      <c r="A96" s="11" t="s">
        <v>72</v>
      </c>
      <c r="B96" s="15">
        <f>B55*(1-Assumption!$F59)</f>
        <v>0</v>
      </c>
      <c r="C96" s="15">
        <f>C55*(1-Assumption!$F59)</f>
        <v>0</v>
      </c>
      <c r="D96" s="15">
        <f>D55*(1-Assumption!$F59)</f>
        <v>10530000</v>
      </c>
      <c r="E96" s="15">
        <f>E55*(1-Assumption!$F59)</f>
        <v>10635300</v>
      </c>
      <c r="F96" s="15">
        <f>F55*(1-Assumption!$F59)</f>
        <v>10741653</v>
      </c>
      <c r="G96" s="15">
        <f>G55*(1-Assumption!$F59)</f>
        <v>21698139.06</v>
      </c>
      <c r="H96" s="15">
        <f>H55*(1-Assumption!$F59)</f>
        <v>21915120.45</v>
      </c>
      <c r="I96" s="15">
        <f>I55*(1-Assumption!$F59)</f>
        <v>22134271.66</v>
      </c>
      <c r="J96" s="15">
        <f>J55*(1-Assumption!$F59)</f>
        <v>33533421.56</v>
      </c>
      <c r="K96" s="15">
        <f>K55*(1-Assumption!$F59)</f>
        <v>33868755.77</v>
      </c>
      <c r="L96" s="15">
        <f>L55*(1-Assumption!$F59)</f>
        <v>34207443.33</v>
      </c>
      <c r="M96" s="15">
        <f>M55*(1-Assumption!$F59)</f>
        <v>46066023.69</v>
      </c>
    </row>
    <row r="97">
      <c r="A97" s="11" t="s">
        <v>73</v>
      </c>
      <c r="B97" s="15">
        <f>B56*(1-Assumption!$F60)</f>
        <v>0</v>
      </c>
      <c r="C97" s="15">
        <f>C56*(1-Assumption!$F60)</f>
        <v>0</v>
      </c>
      <c r="D97" s="15">
        <f>D56*(1-Assumption!$F60)</f>
        <v>3465000</v>
      </c>
      <c r="E97" s="15">
        <f>E56*(1-Assumption!$F60)</f>
        <v>3499650</v>
      </c>
      <c r="F97" s="15">
        <f>F56*(1-Assumption!$F60)</f>
        <v>3534646.5</v>
      </c>
      <c r="G97" s="15">
        <f>G56*(1-Assumption!$F60)</f>
        <v>7139985.93</v>
      </c>
      <c r="H97" s="15">
        <f>H56*(1-Assumption!$F60)</f>
        <v>7211385.789</v>
      </c>
      <c r="I97" s="15">
        <f>I56*(1-Assumption!$F60)</f>
        <v>7283499.647</v>
      </c>
      <c r="J97" s="15">
        <f>J56*(1-Assumption!$F60)</f>
        <v>11034501.97</v>
      </c>
      <c r="K97" s="15">
        <f>K56*(1-Assumption!$F60)</f>
        <v>11144846.99</v>
      </c>
      <c r="L97" s="15">
        <f>L56*(1-Assumption!$F60)</f>
        <v>11256295.46</v>
      </c>
      <c r="M97" s="15">
        <f>M56*(1-Assumption!$F60)</f>
        <v>15158477.88</v>
      </c>
    </row>
    <row r="98">
      <c r="A98" s="11" t="s">
        <v>74</v>
      </c>
      <c r="B98" s="15">
        <f>B57*(1-Assumption!$F61)</f>
        <v>0</v>
      </c>
      <c r="C98" s="15">
        <f>C57*(1-Assumption!$F61)</f>
        <v>0</v>
      </c>
      <c r="D98" s="15">
        <f>D57*(1-Assumption!$F61)</f>
        <v>3375000</v>
      </c>
      <c r="E98" s="15">
        <f>E57*(1-Assumption!$F61)</f>
        <v>3408750</v>
      </c>
      <c r="F98" s="15">
        <f>F57*(1-Assumption!$F61)</f>
        <v>3442837.5</v>
      </c>
      <c r="G98" s="15">
        <f>G57*(1-Assumption!$F61)</f>
        <v>6954531.75</v>
      </c>
      <c r="H98" s="15">
        <f>H57*(1-Assumption!$F61)</f>
        <v>7024077.068</v>
      </c>
      <c r="I98" s="15">
        <f>I57*(1-Assumption!$F61)</f>
        <v>7094317.838</v>
      </c>
      <c r="J98" s="15">
        <f>J57*(1-Assumption!$F61)</f>
        <v>10747891.52</v>
      </c>
      <c r="K98" s="15">
        <f>K57*(1-Assumption!$F61)</f>
        <v>10855370.44</v>
      </c>
      <c r="L98" s="15">
        <f>L57*(1-Assumption!$F61)</f>
        <v>10963924.14</v>
      </c>
      <c r="M98" s="15">
        <f>M57*(1-Assumption!$F61)</f>
        <v>14764751.18</v>
      </c>
    </row>
    <row r="99">
      <c r="A99" s="11" t="s">
        <v>75</v>
      </c>
      <c r="B99" s="15">
        <f>B58*(1-Assumption!$F62)</f>
        <v>0</v>
      </c>
      <c r="C99" s="15">
        <f>C58*(1-Assumption!$F62)</f>
        <v>0</v>
      </c>
      <c r="D99" s="15">
        <f>D58*(1-Assumption!$F62)</f>
        <v>3555000</v>
      </c>
      <c r="E99" s="15">
        <f>E58*(1-Assumption!$F62)</f>
        <v>3590550</v>
      </c>
      <c r="F99" s="15">
        <f>F58*(1-Assumption!$F62)</f>
        <v>3626455.5</v>
      </c>
      <c r="G99" s="15">
        <f>G58*(1-Assumption!$F62)</f>
        <v>7325440.11</v>
      </c>
      <c r="H99" s="15">
        <f>H58*(1-Assumption!$F62)</f>
        <v>7398694.511</v>
      </c>
      <c r="I99" s="15">
        <f>I58*(1-Assumption!$F62)</f>
        <v>7472681.456</v>
      </c>
      <c r="J99" s="15">
        <f>J58*(1-Assumption!$F62)</f>
        <v>11321112.41</v>
      </c>
      <c r="K99" s="15">
        <f>K58*(1-Assumption!$F62)</f>
        <v>11434323.53</v>
      </c>
      <c r="L99" s="15">
        <f>L58*(1-Assumption!$F62)</f>
        <v>11548666.77</v>
      </c>
      <c r="M99" s="15">
        <f>M58*(1-Assumption!$F62)</f>
        <v>15552204.58</v>
      </c>
    </row>
    <row r="100">
      <c r="A100" s="11" t="s">
        <v>76</v>
      </c>
      <c r="B100" s="15">
        <f>B59*(1-Assumption!$F63)</f>
        <v>0</v>
      </c>
      <c r="C100" s="15">
        <f>C59*(1-Assumption!$F63)</f>
        <v>0</v>
      </c>
      <c r="D100" s="15">
        <f>D59*(1-Assumption!$F63)</f>
        <v>3465000</v>
      </c>
      <c r="E100" s="15">
        <f>E59*(1-Assumption!$F63)</f>
        <v>3499650</v>
      </c>
      <c r="F100" s="15">
        <f>F59*(1-Assumption!$F63)</f>
        <v>3534646.5</v>
      </c>
      <c r="G100" s="15">
        <f>G59*(1-Assumption!$F63)</f>
        <v>7139985.93</v>
      </c>
      <c r="H100" s="15">
        <f>H59*(1-Assumption!$F63)</f>
        <v>7211385.789</v>
      </c>
      <c r="I100" s="15">
        <f>I59*(1-Assumption!$F63)</f>
        <v>7283499.647</v>
      </c>
      <c r="J100" s="15">
        <f>J59*(1-Assumption!$F63)</f>
        <v>11034501.97</v>
      </c>
      <c r="K100" s="15">
        <f>K59*(1-Assumption!$F63)</f>
        <v>11144846.99</v>
      </c>
      <c r="L100" s="15">
        <f>L59*(1-Assumption!$F63)</f>
        <v>11256295.46</v>
      </c>
      <c r="M100" s="15">
        <f>M59*(1-Assumption!$F63)</f>
        <v>15158477.88</v>
      </c>
    </row>
    <row r="101">
      <c r="A101" s="9" t="s">
        <v>98</v>
      </c>
      <c r="B101" s="15">
        <f t="shared" ref="B101:M101" si="6">SUM(B95:B100)</f>
        <v>0</v>
      </c>
      <c r="C101" s="15">
        <f t="shared" si="6"/>
        <v>0</v>
      </c>
      <c r="D101" s="15">
        <f t="shared" si="6"/>
        <v>34650000</v>
      </c>
      <c r="E101" s="15">
        <f t="shared" si="6"/>
        <v>34996500</v>
      </c>
      <c r="F101" s="15">
        <f t="shared" si="6"/>
        <v>35346465</v>
      </c>
      <c r="G101" s="15">
        <f t="shared" si="6"/>
        <v>71399859.3</v>
      </c>
      <c r="H101" s="15">
        <f t="shared" si="6"/>
        <v>72113857.89</v>
      </c>
      <c r="I101" s="15">
        <f t="shared" si="6"/>
        <v>72834996.47</v>
      </c>
      <c r="J101" s="15">
        <f t="shared" si="6"/>
        <v>110345019.7</v>
      </c>
      <c r="K101" s="15">
        <f t="shared" si="6"/>
        <v>111448469.9</v>
      </c>
      <c r="L101" s="15">
        <f t="shared" si="6"/>
        <v>112562954.6</v>
      </c>
      <c r="M101" s="15">
        <f t="shared" si="6"/>
        <v>151584778.8</v>
      </c>
    </row>
    <row r="102">
      <c r="A102" s="11"/>
      <c r="B102" s="15"/>
      <c r="C102" s="11"/>
      <c r="D102" s="11"/>
      <c r="E102" s="11"/>
      <c r="F102" s="11"/>
      <c r="G102" s="11"/>
      <c r="H102" s="11"/>
      <c r="I102" s="11"/>
      <c r="J102" s="11"/>
      <c r="K102" s="11"/>
      <c r="L102" s="11"/>
      <c r="M102" s="11"/>
    </row>
    <row r="103">
      <c r="A103" s="9" t="s">
        <v>99</v>
      </c>
      <c r="B103" s="15"/>
      <c r="C103" s="11"/>
      <c r="D103" s="11"/>
      <c r="E103" s="11"/>
      <c r="F103" s="11"/>
      <c r="G103" s="11"/>
      <c r="H103" s="11"/>
      <c r="I103" s="11"/>
      <c r="J103" s="11"/>
      <c r="K103" s="11"/>
      <c r="L103" s="11"/>
      <c r="M103" s="11"/>
    </row>
    <row r="104">
      <c r="A104" s="11" t="s">
        <v>54</v>
      </c>
      <c r="B104" s="15">
        <f>B$2*Assumption!$E29*Assumption!$B35</f>
        <v>0</v>
      </c>
      <c r="C104" s="15">
        <f>C$2*Assumption!$E29*Assumption!$B35</f>
        <v>0</v>
      </c>
      <c r="D104" s="15">
        <f>D$2*Assumption!$E29*Assumption!$B35</f>
        <v>125000</v>
      </c>
      <c r="E104" s="15">
        <f>E$2*Assumption!$E29*Assumption!$B35</f>
        <v>125000</v>
      </c>
      <c r="F104" s="15">
        <f>F$2*Assumption!$E29*Assumption!$B35</f>
        <v>125000</v>
      </c>
      <c r="G104" s="15">
        <f>G$2*Assumption!$E29*Assumption!$B35</f>
        <v>250000</v>
      </c>
      <c r="H104" s="15">
        <f>H$2*Assumption!$E29*Assumption!$B35</f>
        <v>250000</v>
      </c>
      <c r="I104" s="15">
        <f>I$2*Assumption!$E29*Assumption!$B35</f>
        <v>250000</v>
      </c>
      <c r="J104" s="15">
        <f>J$2*Assumption!$E29*Assumption!$B35</f>
        <v>375000</v>
      </c>
      <c r="K104" s="15">
        <f>K$2*Assumption!$E29*Assumption!$B35</f>
        <v>375000</v>
      </c>
      <c r="L104" s="15">
        <f>L$2*Assumption!$E29*Assumption!$B35</f>
        <v>375000</v>
      </c>
      <c r="M104" s="15">
        <f>M$2*Assumption!$E29*Assumption!$B35</f>
        <v>500000</v>
      </c>
    </row>
    <row r="105">
      <c r="A105" s="11" t="s">
        <v>55</v>
      </c>
      <c r="B105" s="15">
        <f>B$2*Assumption!$E30*Assumption!$B36</f>
        <v>0</v>
      </c>
      <c r="C105" s="15">
        <f>C$2*Assumption!$E30*Assumption!$B36</f>
        <v>0</v>
      </c>
      <c r="D105" s="15">
        <f>D$2*Assumption!$E30*Assumption!$B36</f>
        <v>140000</v>
      </c>
      <c r="E105" s="15">
        <f>E$2*Assumption!$E30*Assumption!$B36</f>
        <v>140000</v>
      </c>
      <c r="F105" s="15">
        <f>F$2*Assumption!$E30*Assumption!$B36</f>
        <v>140000</v>
      </c>
      <c r="G105" s="15">
        <f>G$2*Assumption!$E30*Assumption!$B36</f>
        <v>280000</v>
      </c>
      <c r="H105" s="15">
        <f>H$2*Assumption!$E30*Assumption!$B36</f>
        <v>280000</v>
      </c>
      <c r="I105" s="15">
        <f>I$2*Assumption!$E30*Assumption!$B36</f>
        <v>280000</v>
      </c>
      <c r="J105" s="15">
        <f>J$2*Assumption!$E30*Assumption!$B36</f>
        <v>420000</v>
      </c>
      <c r="K105" s="15">
        <f>K$2*Assumption!$E30*Assumption!$B36</f>
        <v>420000</v>
      </c>
      <c r="L105" s="15">
        <f>L$2*Assumption!$E30*Assumption!$B36</f>
        <v>420000</v>
      </c>
      <c r="M105" s="15">
        <f>M$2*Assumption!$E30*Assumption!$B36</f>
        <v>560000</v>
      </c>
    </row>
    <row r="106">
      <c r="A106" s="11" t="s">
        <v>56</v>
      </c>
      <c r="B106" s="15">
        <f>B$2*Assumption!$E31*Assumption!$B37</f>
        <v>0</v>
      </c>
      <c r="C106" s="15">
        <f>C$2*Assumption!$E31*Assumption!$B37</f>
        <v>0</v>
      </c>
      <c r="D106" s="15">
        <f>D$2*Assumption!$E31*Assumption!$B37</f>
        <v>100000</v>
      </c>
      <c r="E106" s="15">
        <f>E$2*Assumption!$E31*Assumption!$B37</f>
        <v>100000</v>
      </c>
      <c r="F106" s="15">
        <f>F$2*Assumption!$E31*Assumption!$B37</f>
        <v>100000</v>
      </c>
      <c r="G106" s="15">
        <f>G$2*Assumption!$E31*Assumption!$B37</f>
        <v>200000</v>
      </c>
      <c r="H106" s="15">
        <f>H$2*Assumption!$E31*Assumption!$B37</f>
        <v>200000</v>
      </c>
      <c r="I106" s="15">
        <f>I$2*Assumption!$E31*Assumption!$B37</f>
        <v>200000</v>
      </c>
      <c r="J106" s="15">
        <f>J$2*Assumption!$E31*Assumption!$B37</f>
        <v>300000</v>
      </c>
      <c r="K106" s="15">
        <f>K$2*Assumption!$E31*Assumption!$B37</f>
        <v>300000</v>
      </c>
      <c r="L106" s="15">
        <f>L$2*Assumption!$E31*Assumption!$B37</f>
        <v>300000</v>
      </c>
      <c r="M106" s="15">
        <f>M$2*Assumption!$E31*Assumption!$B37</f>
        <v>400000</v>
      </c>
    </row>
    <row r="107">
      <c r="A107" s="11" t="s">
        <v>57</v>
      </c>
      <c r="B107" s="15">
        <f>B$2*Assumption!$E32*Assumption!$B38</f>
        <v>0</v>
      </c>
      <c r="C107" s="15">
        <f>C$2*Assumption!$E32*Assumption!$B38</f>
        <v>0</v>
      </c>
      <c r="D107" s="15">
        <f>D$2*Assumption!$E32*Assumption!$B38</f>
        <v>120000</v>
      </c>
      <c r="E107" s="15">
        <f>E$2*Assumption!$E32*Assumption!$B38</f>
        <v>120000</v>
      </c>
      <c r="F107" s="15">
        <f>F$2*Assumption!$E32*Assumption!$B38</f>
        <v>120000</v>
      </c>
      <c r="G107" s="15">
        <f>G$2*Assumption!$E32*Assumption!$B38</f>
        <v>240000</v>
      </c>
      <c r="H107" s="15">
        <f>H$2*Assumption!$E32*Assumption!$B38</f>
        <v>240000</v>
      </c>
      <c r="I107" s="15">
        <f>I$2*Assumption!$E32*Assumption!$B38</f>
        <v>240000</v>
      </c>
      <c r="J107" s="15">
        <f>J$2*Assumption!$E32*Assumption!$B38</f>
        <v>360000</v>
      </c>
      <c r="K107" s="15">
        <f>K$2*Assumption!$E32*Assumption!$B38</f>
        <v>360000</v>
      </c>
      <c r="L107" s="15">
        <f>L$2*Assumption!$E32*Assumption!$B38</f>
        <v>360000</v>
      </c>
      <c r="M107" s="15">
        <f>M$2*Assumption!$E32*Assumption!$B38</f>
        <v>480000</v>
      </c>
    </row>
    <row r="108">
      <c r="A108" s="9" t="s">
        <v>100</v>
      </c>
      <c r="B108" s="15">
        <f t="shared" ref="B108:M108" si="7">SUM(B104:B107)</f>
        <v>0</v>
      </c>
      <c r="C108" s="15">
        <f t="shared" si="7"/>
        <v>0</v>
      </c>
      <c r="D108" s="15">
        <f t="shared" si="7"/>
        <v>485000</v>
      </c>
      <c r="E108" s="15">
        <f t="shared" si="7"/>
        <v>485000</v>
      </c>
      <c r="F108" s="15">
        <f t="shared" si="7"/>
        <v>485000</v>
      </c>
      <c r="G108" s="15">
        <f t="shared" si="7"/>
        <v>970000</v>
      </c>
      <c r="H108" s="15">
        <f t="shared" si="7"/>
        <v>970000</v>
      </c>
      <c r="I108" s="15">
        <f t="shared" si="7"/>
        <v>970000</v>
      </c>
      <c r="J108" s="15">
        <f t="shared" si="7"/>
        <v>1455000</v>
      </c>
      <c r="K108" s="15">
        <f t="shared" si="7"/>
        <v>1455000</v>
      </c>
      <c r="L108" s="15">
        <f t="shared" si="7"/>
        <v>1455000</v>
      </c>
      <c r="M108" s="15">
        <f t="shared" si="7"/>
        <v>1940000</v>
      </c>
    </row>
    <row r="109">
      <c r="A109" s="11"/>
      <c r="B109" s="15"/>
      <c r="C109" s="15"/>
      <c r="D109" s="15"/>
      <c r="E109" s="15"/>
      <c r="F109" s="15"/>
      <c r="G109" s="15"/>
      <c r="H109" s="15"/>
      <c r="I109" s="15"/>
      <c r="J109" s="15"/>
      <c r="K109" s="15"/>
      <c r="L109" s="15"/>
      <c r="M109" s="15"/>
    </row>
    <row r="110">
      <c r="A110" s="9" t="s">
        <v>101</v>
      </c>
      <c r="B110" s="15"/>
      <c r="C110" s="15"/>
      <c r="D110" s="15"/>
      <c r="E110" s="15"/>
      <c r="F110" s="15"/>
      <c r="G110" s="15"/>
      <c r="H110" s="15"/>
      <c r="I110" s="15"/>
      <c r="J110" s="15"/>
      <c r="K110" s="15"/>
      <c r="L110" s="15"/>
      <c r="M110" s="15"/>
    </row>
    <row r="111">
      <c r="A111" s="11" t="s">
        <v>68</v>
      </c>
      <c r="B111" s="15">
        <f>B$2*Assumption!$E46</f>
        <v>0</v>
      </c>
      <c r="C111" s="15">
        <f>C$2*Assumption!$E46</f>
        <v>0</v>
      </c>
      <c r="D111" s="15">
        <f>D$2*Assumption!$E46</f>
        <v>250000</v>
      </c>
      <c r="E111" s="15">
        <f>E$2*Assumption!$E46</f>
        <v>250000</v>
      </c>
      <c r="F111" s="15">
        <f>F$2*Assumption!$E46</f>
        <v>250000</v>
      </c>
      <c r="G111" s="15">
        <f>G$2*Assumption!$E46</f>
        <v>500000</v>
      </c>
      <c r="H111" s="15">
        <f>H$2*Assumption!$E46</f>
        <v>500000</v>
      </c>
      <c r="I111" s="15">
        <f>I$2*Assumption!$E46</f>
        <v>500000</v>
      </c>
      <c r="J111" s="15">
        <f>J$2*Assumption!$E46</f>
        <v>750000</v>
      </c>
      <c r="K111" s="15">
        <f>K$2*Assumption!$E46</f>
        <v>750000</v>
      </c>
      <c r="L111" s="15">
        <f>L$2*Assumption!$E46</f>
        <v>750000</v>
      </c>
      <c r="M111" s="15">
        <f>M$2*Assumption!$E46</f>
        <v>1000000</v>
      </c>
    </row>
    <row r="112">
      <c r="A112" s="11" t="s">
        <v>69</v>
      </c>
      <c r="B112" s="15">
        <f>B$2*Assumption!$E47</f>
        <v>0</v>
      </c>
      <c r="C112" s="15">
        <f>C$2*Assumption!$E47</f>
        <v>0</v>
      </c>
      <c r="D112" s="15">
        <f>D$2*Assumption!$E47</f>
        <v>75000</v>
      </c>
      <c r="E112" s="15">
        <f>E$2*Assumption!$E47</f>
        <v>75000</v>
      </c>
      <c r="F112" s="15">
        <f>F$2*Assumption!$E47</f>
        <v>75000</v>
      </c>
      <c r="G112" s="15">
        <f>G$2*Assumption!$E47</f>
        <v>150000</v>
      </c>
      <c r="H112" s="15">
        <f>H$2*Assumption!$E47</f>
        <v>150000</v>
      </c>
      <c r="I112" s="15">
        <f>I$2*Assumption!$E47</f>
        <v>150000</v>
      </c>
      <c r="J112" s="15">
        <f>J$2*Assumption!$E47</f>
        <v>225000</v>
      </c>
      <c r="K112" s="15">
        <f>K$2*Assumption!$E47</f>
        <v>225000</v>
      </c>
      <c r="L112" s="15">
        <f>L$2*Assumption!$E47</f>
        <v>225000</v>
      </c>
      <c r="M112" s="15">
        <f>M$2*Assumption!$E47</f>
        <v>300000</v>
      </c>
    </row>
    <row r="113">
      <c r="A113" s="11"/>
      <c r="B113" s="15"/>
      <c r="C113" s="15"/>
      <c r="D113" s="15"/>
      <c r="E113" s="15"/>
      <c r="F113" s="15"/>
      <c r="G113" s="15"/>
      <c r="H113" s="15"/>
      <c r="I113" s="15"/>
      <c r="J113" s="15"/>
      <c r="K113" s="15"/>
      <c r="L113" s="15"/>
      <c r="M113" s="15"/>
    </row>
    <row r="114">
      <c r="A114" s="9" t="s">
        <v>102</v>
      </c>
      <c r="B114" s="15">
        <f t="shared" ref="B114:M114" si="8">B69+B77+B85+B93+B101+B108+B111+B112</f>
        <v>0</v>
      </c>
      <c r="C114" s="15">
        <f t="shared" si="8"/>
        <v>0</v>
      </c>
      <c r="D114" s="15">
        <f t="shared" si="8"/>
        <v>87521835</v>
      </c>
      <c r="E114" s="15">
        <f t="shared" si="8"/>
        <v>89121582.53</v>
      </c>
      <c r="F114" s="15">
        <f t="shared" si="8"/>
        <v>90757084.76</v>
      </c>
      <c r="G114" s="15">
        <f t="shared" si="8"/>
        <v>184858503.7</v>
      </c>
      <c r="H114" s="15">
        <f t="shared" si="8"/>
        <v>188278037.9</v>
      </c>
      <c r="I114" s="15">
        <f t="shared" si="8"/>
        <v>191774693.4</v>
      </c>
      <c r="J114" s="15">
        <f t="shared" si="8"/>
        <v>293025667</v>
      </c>
      <c r="K114" s="15">
        <f t="shared" si="8"/>
        <v>298510980.2</v>
      </c>
      <c r="L114" s="15">
        <f t="shared" si="8"/>
        <v>304121106.4</v>
      </c>
      <c r="M114" s="15">
        <f t="shared" si="8"/>
        <v>413145677.5</v>
      </c>
    </row>
    <row r="115">
      <c r="A115" s="11"/>
      <c r="B115" s="15"/>
      <c r="C115" s="15"/>
      <c r="D115" s="15"/>
      <c r="E115" s="15"/>
      <c r="F115" s="15"/>
      <c r="G115" s="15"/>
      <c r="H115" s="15"/>
      <c r="I115" s="15"/>
      <c r="J115" s="15"/>
      <c r="K115" s="15"/>
      <c r="L115" s="15"/>
      <c r="M115" s="15"/>
    </row>
    <row r="116">
      <c r="A116" s="9" t="s">
        <v>103</v>
      </c>
      <c r="B116" s="15">
        <f t="shared" ref="B116:M116" si="9">B19-B114</f>
        <v>0</v>
      </c>
      <c r="C116" s="15">
        <f t="shared" si="9"/>
        <v>0</v>
      </c>
      <c r="D116" s="15">
        <f t="shared" si="9"/>
        <v>26928165</v>
      </c>
      <c r="E116" s="15">
        <f t="shared" si="9"/>
        <v>27450167.48</v>
      </c>
      <c r="F116" s="15">
        <f t="shared" si="9"/>
        <v>27983991.49</v>
      </c>
      <c r="G116" s="15">
        <f t="shared" si="9"/>
        <v>57059880.05</v>
      </c>
      <c r="H116" s="15">
        <f t="shared" si="9"/>
        <v>58176648.83</v>
      </c>
      <c r="I116" s="15">
        <f t="shared" si="9"/>
        <v>59318929.07</v>
      </c>
      <c r="J116" s="15">
        <f t="shared" si="9"/>
        <v>90731067.27</v>
      </c>
      <c r="K116" s="15">
        <f t="shared" si="9"/>
        <v>92524007.52</v>
      </c>
      <c r="L116" s="15">
        <f t="shared" si="9"/>
        <v>94358255.64</v>
      </c>
      <c r="M116" s="15">
        <f t="shared" si="9"/>
        <v>128313175.5</v>
      </c>
    </row>
    <row r="117">
      <c r="A117" s="11"/>
      <c r="B117" s="15"/>
      <c r="C117" s="11"/>
      <c r="D117" s="11"/>
      <c r="E117" s="11"/>
      <c r="F117" s="11"/>
      <c r="G117" s="11"/>
      <c r="H117" s="11"/>
      <c r="I117" s="11"/>
      <c r="J117" s="11"/>
      <c r="K117" s="11"/>
      <c r="L117" s="11"/>
      <c r="M117" s="11"/>
    </row>
    <row r="118">
      <c r="A118" s="11"/>
      <c r="B118" s="15"/>
      <c r="C118" s="11"/>
      <c r="D118" s="11"/>
      <c r="E118" s="11"/>
      <c r="F118" s="11"/>
      <c r="G118" s="11"/>
      <c r="H118" s="11"/>
      <c r="I118" s="11"/>
      <c r="J118" s="11"/>
      <c r="K118" s="11"/>
      <c r="L118" s="11"/>
      <c r="M118" s="11"/>
    </row>
    <row r="119">
      <c r="A119" s="11"/>
      <c r="B119" s="15"/>
      <c r="C119" s="11"/>
      <c r="D119" s="11"/>
      <c r="E119" s="11"/>
      <c r="F119" s="11"/>
      <c r="G119" s="11"/>
      <c r="H119" s="11"/>
      <c r="I119" s="11"/>
      <c r="J119" s="11"/>
      <c r="K119" s="11"/>
      <c r="L119" s="11"/>
      <c r="M119" s="11"/>
    </row>
    <row r="120">
      <c r="A120" s="11"/>
      <c r="B120" s="15"/>
      <c r="C120" s="11"/>
      <c r="D120" s="11"/>
      <c r="E120" s="11"/>
      <c r="F120" s="11"/>
      <c r="G120" s="11"/>
      <c r="H120" s="11"/>
      <c r="I120" s="11"/>
      <c r="J120" s="11"/>
      <c r="K120" s="11"/>
      <c r="L120" s="11"/>
      <c r="M120" s="11"/>
    </row>
    <row r="121">
      <c r="A121" s="11"/>
      <c r="B121" s="15"/>
      <c r="C121" s="11"/>
      <c r="D121" s="11"/>
      <c r="E121" s="11"/>
      <c r="F121" s="11"/>
      <c r="G121" s="11"/>
      <c r="H121" s="11"/>
      <c r="I121" s="11"/>
      <c r="J121" s="11"/>
      <c r="K121" s="11"/>
      <c r="L121" s="11"/>
      <c r="M121" s="11"/>
    </row>
    <row r="122">
      <c r="A122" s="11"/>
      <c r="B122" s="15"/>
      <c r="C122" s="11"/>
      <c r="D122" s="11"/>
      <c r="E122" s="11"/>
      <c r="F122" s="11"/>
      <c r="G122" s="11"/>
      <c r="H122" s="11"/>
      <c r="I122" s="11"/>
      <c r="J122" s="11"/>
      <c r="K122" s="11"/>
      <c r="L122" s="11"/>
      <c r="M122" s="11"/>
    </row>
    <row r="123">
      <c r="A123" s="11"/>
      <c r="B123" s="15"/>
      <c r="C123" s="11"/>
      <c r="D123" s="11"/>
      <c r="E123" s="11"/>
      <c r="F123" s="11"/>
      <c r="G123" s="11"/>
      <c r="H123" s="11"/>
      <c r="I123" s="11"/>
      <c r="J123" s="11"/>
      <c r="K123" s="11"/>
      <c r="L123" s="11"/>
      <c r="M123" s="11"/>
    </row>
    <row r="124">
      <c r="A124" s="11"/>
      <c r="B124" s="15"/>
      <c r="C124" s="11"/>
      <c r="D124" s="11"/>
      <c r="E124" s="11"/>
      <c r="F124" s="11"/>
      <c r="G124" s="11"/>
      <c r="H124" s="11"/>
      <c r="I124" s="11"/>
      <c r="J124" s="11"/>
      <c r="K124" s="11"/>
      <c r="L124" s="11"/>
      <c r="M124" s="11"/>
    </row>
    <row r="125">
      <c r="A125" s="11"/>
      <c r="B125" s="15"/>
      <c r="C125" s="11"/>
      <c r="D125" s="11"/>
      <c r="E125" s="11"/>
      <c r="F125" s="11"/>
      <c r="G125" s="11"/>
      <c r="H125" s="11"/>
      <c r="I125" s="11"/>
      <c r="J125" s="11"/>
      <c r="K125" s="11"/>
      <c r="L125" s="11"/>
      <c r="M125" s="11"/>
    </row>
    <row r="126">
      <c r="A126" s="11"/>
      <c r="B126" s="15"/>
      <c r="C126" s="11"/>
      <c r="D126" s="11"/>
      <c r="E126" s="11"/>
      <c r="F126" s="11"/>
      <c r="G126" s="11"/>
      <c r="H126" s="11"/>
      <c r="I126" s="11"/>
      <c r="J126" s="11"/>
      <c r="K126" s="11"/>
      <c r="L126" s="11"/>
      <c r="M126" s="11"/>
    </row>
    <row r="127">
      <c r="A127" s="11"/>
      <c r="B127" s="15"/>
      <c r="C127" s="11"/>
      <c r="D127" s="11"/>
      <c r="E127" s="11"/>
      <c r="F127" s="11"/>
      <c r="G127" s="11"/>
      <c r="H127" s="11"/>
      <c r="I127" s="11"/>
      <c r="J127" s="11"/>
      <c r="K127" s="11"/>
      <c r="L127" s="11"/>
      <c r="M127" s="11"/>
    </row>
    <row r="128">
      <c r="A128" s="11"/>
      <c r="B128" s="15"/>
      <c r="C128" s="11"/>
      <c r="D128" s="11"/>
      <c r="E128" s="11"/>
      <c r="F128" s="11"/>
      <c r="G128" s="11"/>
      <c r="H128" s="11"/>
      <c r="I128" s="11"/>
      <c r="J128" s="11"/>
      <c r="K128" s="11"/>
      <c r="L128" s="11"/>
      <c r="M128" s="11"/>
    </row>
    <row r="129">
      <c r="A129" s="11"/>
      <c r="B129" s="15"/>
      <c r="C129" s="11"/>
      <c r="D129" s="11"/>
      <c r="E129" s="11"/>
      <c r="F129" s="11"/>
      <c r="G129" s="11"/>
      <c r="H129" s="11"/>
      <c r="I129" s="11"/>
      <c r="J129" s="11"/>
      <c r="K129" s="11"/>
      <c r="L129" s="11"/>
      <c r="M129"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9.38"/>
    <col customWidth="1" min="3" max="6" width="10.25"/>
    <col customWidth="1" min="7" max="7" width="11.63"/>
    <col customWidth="1" min="8" max="8" width="11.5"/>
    <col customWidth="1" min="9" max="13" width="11.63"/>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c r="R1" s="11"/>
      <c r="S1" s="11"/>
      <c r="T1" s="11"/>
      <c r="U1" s="11"/>
    </row>
    <row r="2">
      <c r="A2" s="9" t="s">
        <v>91</v>
      </c>
      <c r="B2" s="14">
        <f>'Sales and Cost-Rural'!B2+'Sales and Cost-Suburban'!B2+'Sales and Cost-Urban'!B2+'Sales and Cost-Metropolitan'!B2</f>
        <v>2</v>
      </c>
      <c r="C2" s="14">
        <f>'Sales and Cost-Rural'!C2+'Sales and Cost-Suburban'!C2+'Sales and Cost-Urban'!C2+'Sales and Cost-Metropolitan'!C2</f>
        <v>5</v>
      </c>
      <c r="D2" s="14">
        <f>'Sales and Cost-Rural'!D2+'Sales and Cost-Suburban'!D2+'Sales and Cost-Urban'!D2+'Sales and Cost-Metropolitan'!D2</f>
        <v>8</v>
      </c>
      <c r="E2" s="14">
        <f>'Sales and Cost-Rural'!E2+'Sales and Cost-Suburban'!E2+'Sales and Cost-Urban'!E2+'Sales and Cost-Metropolitan'!E2</f>
        <v>11</v>
      </c>
      <c r="F2" s="14">
        <f>'Sales and Cost-Rural'!F2+'Sales and Cost-Suburban'!F2+'Sales and Cost-Urban'!F2+'Sales and Cost-Metropolitan'!F2</f>
        <v>13</v>
      </c>
      <c r="G2" s="14">
        <f>'Sales and Cost-Rural'!G2+'Sales and Cost-Suburban'!G2+'Sales and Cost-Urban'!G2+'Sales and Cost-Metropolitan'!G2</f>
        <v>17</v>
      </c>
      <c r="H2" s="14">
        <f>'Sales and Cost-Rural'!H2+'Sales and Cost-Suburban'!H2+'Sales and Cost-Urban'!H2+'Sales and Cost-Metropolitan'!H2</f>
        <v>19</v>
      </c>
      <c r="I2" s="14">
        <f>'Sales and Cost-Rural'!I2+'Sales and Cost-Suburban'!I2+'Sales and Cost-Urban'!I2+'Sales and Cost-Metropolitan'!I2</f>
        <v>22</v>
      </c>
      <c r="J2" s="14">
        <f>'Sales and Cost-Rural'!J2+'Sales and Cost-Suburban'!J2+'Sales and Cost-Urban'!J2+'Sales and Cost-Metropolitan'!J2</f>
        <v>25</v>
      </c>
      <c r="K2" s="14">
        <f>'Sales and Cost-Rural'!K2+'Sales and Cost-Suburban'!K2+'Sales and Cost-Urban'!K2+'Sales and Cost-Metropolitan'!K2</f>
        <v>28</v>
      </c>
      <c r="L2" s="14">
        <f>'Sales and Cost-Rural'!L2+'Sales and Cost-Suburban'!L2+'Sales and Cost-Urban'!L2+'Sales and Cost-Metropolitan'!L2</f>
        <v>30</v>
      </c>
      <c r="M2" s="14">
        <f>'Sales and Cost-Rural'!M2+'Sales and Cost-Suburban'!M2+'Sales and Cost-Urban'!M2+'Sales and Cost-Metropolitan'!M2</f>
        <v>34</v>
      </c>
      <c r="N2" s="11"/>
      <c r="O2" s="11"/>
      <c r="P2" s="11"/>
      <c r="Q2" s="11"/>
      <c r="R2" s="11"/>
      <c r="S2" s="11"/>
      <c r="T2" s="11"/>
      <c r="U2" s="11"/>
    </row>
    <row r="3">
      <c r="A3" s="11"/>
      <c r="B3" s="11"/>
      <c r="C3" s="11"/>
      <c r="D3" s="11"/>
      <c r="E3" s="11"/>
      <c r="F3" s="11"/>
      <c r="G3" s="11"/>
      <c r="H3" s="11"/>
      <c r="I3" s="11"/>
      <c r="J3" s="11"/>
      <c r="K3" s="11"/>
      <c r="L3" s="11"/>
      <c r="M3" s="11"/>
      <c r="N3" s="11"/>
      <c r="O3" s="11"/>
      <c r="P3" s="11"/>
      <c r="Q3" s="11"/>
      <c r="R3" s="11"/>
      <c r="S3" s="11"/>
      <c r="T3" s="11"/>
      <c r="U3" s="11"/>
    </row>
    <row r="4">
      <c r="A4" s="9" t="s">
        <v>92</v>
      </c>
      <c r="B4" s="15">
        <f>'Sales and Cost-Rural'!B4+'Sales and Cost-Suburban'!B4+'Sales and Cost-Urban'!B4+'Sales and Cost-Metropolitan'!B4</f>
        <v>150</v>
      </c>
      <c r="C4" s="15">
        <f>'Sales and Cost-Rural'!C4+'Sales and Cost-Suburban'!C4+'Sales and Cost-Urban'!C4+'Sales and Cost-Metropolitan'!C4</f>
        <v>450</v>
      </c>
      <c r="D4" s="15">
        <f>'Sales and Cost-Rural'!D4+'Sales and Cost-Suburban'!D4+'Sales and Cost-Urban'!D4+'Sales and Cost-Metropolitan'!D4</f>
        <v>800</v>
      </c>
      <c r="E4" s="15">
        <f>'Sales and Cost-Rural'!E4+'Sales and Cost-Suburban'!E4+'Sales and Cost-Urban'!E4+'Sales and Cost-Metropolitan'!E4</f>
        <v>1100</v>
      </c>
      <c r="F4" s="15">
        <f>'Sales and Cost-Rural'!F4+'Sales and Cost-Suburban'!F4+'Sales and Cost-Urban'!F4+'Sales and Cost-Metropolitan'!F4</f>
        <v>1250</v>
      </c>
      <c r="G4" s="15">
        <f>'Sales and Cost-Rural'!G4+'Sales and Cost-Suburban'!G4+'Sales and Cost-Urban'!G4+'Sales and Cost-Metropolitan'!G4</f>
        <v>1750</v>
      </c>
      <c r="H4" s="15">
        <f>'Sales and Cost-Rural'!H4+'Sales and Cost-Suburban'!H4+'Sales and Cost-Urban'!H4+'Sales and Cost-Metropolitan'!H4</f>
        <v>1900</v>
      </c>
      <c r="I4" s="15">
        <f>'Sales and Cost-Rural'!I4+'Sales and Cost-Suburban'!I4+'Sales and Cost-Urban'!I4+'Sales and Cost-Metropolitan'!I4</f>
        <v>2200</v>
      </c>
      <c r="J4" s="15">
        <f>'Sales and Cost-Rural'!J4+'Sales and Cost-Suburban'!J4+'Sales and Cost-Urban'!J4+'Sales and Cost-Metropolitan'!J4</f>
        <v>2550</v>
      </c>
      <c r="K4" s="15">
        <f>'Sales and Cost-Rural'!K4+'Sales and Cost-Suburban'!K4+'Sales and Cost-Urban'!K4+'Sales and Cost-Metropolitan'!K4</f>
        <v>2850</v>
      </c>
      <c r="L4" s="15">
        <f>'Sales and Cost-Rural'!L4+'Sales and Cost-Suburban'!L4+'Sales and Cost-Urban'!L4+'Sales and Cost-Metropolitan'!L4</f>
        <v>3000</v>
      </c>
      <c r="M4" s="15">
        <f>'Sales and Cost-Rural'!M4+'Sales and Cost-Suburban'!M4+'Sales and Cost-Urban'!M4+'Sales and Cost-Metropolitan'!M4</f>
        <v>3500</v>
      </c>
      <c r="N4" s="11"/>
      <c r="O4" s="11"/>
      <c r="P4" s="11"/>
      <c r="Q4" s="11"/>
      <c r="R4" s="11"/>
      <c r="S4" s="11"/>
      <c r="T4" s="11"/>
      <c r="U4" s="11"/>
    </row>
    <row r="5">
      <c r="A5" s="11"/>
      <c r="B5" s="11"/>
      <c r="C5" s="11"/>
      <c r="D5" s="11"/>
      <c r="E5" s="11"/>
      <c r="F5" s="11"/>
      <c r="G5" s="11"/>
      <c r="H5" s="11"/>
      <c r="I5" s="11"/>
      <c r="J5" s="11"/>
      <c r="K5" s="11"/>
      <c r="L5" s="11"/>
      <c r="M5" s="11"/>
      <c r="N5" s="11"/>
      <c r="O5" s="11"/>
      <c r="P5" s="11"/>
      <c r="Q5" s="11"/>
      <c r="R5" s="11"/>
      <c r="S5" s="11"/>
      <c r="T5" s="11"/>
      <c r="U5" s="11"/>
    </row>
    <row r="6">
      <c r="A6" s="9" t="s">
        <v>93</v>
      </c>
      <c r="B6" s="11"/>
      <c r="C6" s="11"/>
      <c r="D6" s="11"/>
      <c r="E6" s="11"/>
      <c r="F6" s="11"/>
      <c r="G6" s="11"/>
      <c r="H6" s="11"/>
      <c r="I6" s="11"/>
      <c r="J6" s="11"/>
      <c r="K6" s="11"/>
      <c r="L6" s="11"/>
      <c r="M6" s="11"/>
      <c r="N6" s="11"/>
      <c r="O6" s="11"/>
      <c r="P6" s="11"/>
      <c r="Q6" s="11"/>
      <c r="R6" s="11"/>
      <c r="S6" s="11"/>
      <c r="T6" s="11"/>
      <c r="U6" s="11"/>
    </row>
    <row r="7">
      <c r="A7" s="11" t="s">
        <v>37</v>
      </c>
      <c r="B7" s="15">
        <f>'Sales and Cost-Rural'!B7+'Sales and Cost-Suburban'!B7+'Sales and Cost-Urban'!B7+'Sales and Cost-Metropolitan'!B7</f>
        <v>20</v>
      </c>
      <c r="C7" s="15">
        <f>'Sales and Cost-Rural'!C7+'Sales and Cost-Suburban'!C7+'Sales and Cost-Urban'!C7+'Sales and Cost-Metropolitan'!C7</f>
        <v>85</v>
      </c>
      <c r="D7" s="15">
        <f>'Sales and Cost-Rural'!D7+'Sales and Cost-Suburban'!D7+'Sales and Cost-Urban'!D7+'Sales and Cost-Metropolitan'!D7</f>
        <v>165</v>
      </c>
      <c r="E7" s="15">
        <f>'Sales and Cost-Rural'!E7+'Sales and Cost-Suburban'!E7+'Sales and Cost-Urban'!E7+'Sales and Cost-Metropolitan'!E7</f>
        <v>230</v>
      </c>
      <c r="F7" s="15">
        <f>'Sales and Cost-Rural'!F7+'Sales and Cost-Suburban'!F7+'Sales and Cost-Urban'!F7+'Sales and Cost-Metropolitan'!F7</f>
        <v>250</v>
      </c>
      <c r="G7" s="15">
        <f>'Sales and Cost-Rural'!G7+'Sales and Cost-Suburban'!G7+'Sales and Cost-Urban'!G7+'Sales and Cost-Metropolitan'!G7</f>
        <v>375</v>
      </c>
      <c r="H7" s="15">
        <f>'Sales and Cost-Rural'!H7+'Sales and Cost-Suburban'!H7+'Sales and Cost-Urban'!H7+'Sales and Cost-Metropolitan'!H7</f>
        <v>395</v>
      </c>
      <c r="I7" s="15">
        <f>'Sales and Cost-Rural'!I7+'Sales and Cost-Suburban'!I7+'Sales and Cost-Urban'!I7+'Sales and Cost-Metropolitan'!I7</f>
        <v>460</v>
      </c>
      <c r="J7" s="15">
        <f>'Sales and Cost-Rural'!J7+'Sales and Cost-Suburban'!J7+'Sales and Cost-Urban'!J7+'Sales and Cost-Metropolitan'!J7</f>
        <v>540</v>
      </c>
      <c r="K7" s="15">
        <f>'Sales and Cost-Rural'!K7+'Sales and Cost-Suburban'!K7+'Sales and Cost-Urban'!K7+'Sales and Cost-Metropolitan'!K7</f>
        <v>605</v>
      </c>
      <c r="L7" s="15">
        <f>'Sales and Cost-Rural'!L7+'Sales and Cost-Suburban'!L7+'Sales and Cost-Urban'!L7+'Sales and Cost-Metropolitan'!L7</f>
        <v>625</v>
      </c>
      <c r="M7" s="15">
        <f>'Sales and Cost-Rural'!M7+'Sales and Cost-Suburban'!M7+'Sales and Cost-Urban'!M7+'Sales and Cost-Metropolitan'!M7</f>
        <v>750</v>
      </c>
      <c r="N7" s="11"/>
      <c r="O7" s="11"/>
      <c r="P7" s="11"/>
      <c r="Q7" s="11"/>
      <c r="R7" s="11"/>
      <c r="S7" s="11"/>
      <c r="T7" s="11"/>
      <c r="U7" s="11"/>
    </row>
    <row r="8">
      <c r="A8" s="11" t="s">
        <v>38</v>
      </c>
      <c r="B8" s="15">
        <f>'Sales and Cost-Rural'!B8+'Sales and Cost-Suburban'!B8+'Sales and Cost-Urban'!B8+'Sales and Cost-Metropolitan'!B8</f>
        <v>30</v>
      </c>
      <c r="C8" s="15">
        <f>'Sales and Cost-Rural'!C8+'Sales and Cost-Suburban'!C8+'Sales and Cost-Urban'!C8+'Sales and Cost-Metropolitan'!C8</f>
        <v>90</v>
      </c>
      <c r="D8" s="15">
        <f>'Sales and Cost-Rural'!D8+'Sales and Cost-Suburban'!D8+'Sales and Cost-Urban'!D8+'Sales and Cost-Metropolitan'!D8</f>
        <v>150</v>
      </c>
      <c r="E8" s="15">
        <f>'Sales and Cost-Rural'!E8+'Sales and Cost-Suburban'!E8+'Sales and Cost-Urban'!E8+'Sales and Cost-Metropolitan'!E8</f>
        <v>210</v>
      </c>
      <c r="F8" s="15">
        <f>'Sales and Cost-Rural'!F8+'Sales and Cost-Suburban'!F8+'Sales and Cost-Urban'!F8+'Sales and Cost-Metropolitan'!F8</f>
        <v>240</v>
      </c>
      <c r="G8" s="15">
        <f>'Sales and Cost-Rural'!G8+'Sales and Cost-Suburban'!G8+'Sales and Cost-Urban'!G8+'Sales and Cost-Metropolitan'!G8</f>
        <v>330</v>
      </c>
      <c r="H8" s="15">
        <f>'Sales and Cost-Rural'!H8+'Sales and Cost-Suburban'!H8+'Sales and Cost-Urban'!H8+'Sales and Cost-Metropolitan'!H8</f>
        <v>360</v>
      </c>
      <c r="I8" s="15">
        <f>'Sales and Cost-Rural'!I8+'Sales and Cost-Suburban'!I8+'Sales and Cost-Urban'!I8+'Sales and Cost-Metropolitan'!I8</f>
        <v>420</v>
      </c>
      <c r="J8" s="15">
        <f>'Sales and Cost-Rural'!J8+'Sales and Cost-Suburban'!J8+'Sales and Cost-Urban'!J8+'Sales and Cost-Metropolitan'!J8</f>
        <v>480</v>
      </c>
      <c r="K8" s="15">
        <f>'Sales and Cost-Rural'!K8+'Sales and Cost-Suburban'!K8+'Sales and Cost-Urban'!K8+'Sales and Cost-Metropolitan'!K8</f>
        <v>540</v>
      </c>
      <c r="L8" s="15">
        <f>'Sales and Cost-Rural'!L8+'Sales and Cost-Suburban'!L8+'Sales and Cost-Urban'!L8+'Sales and Cost-Metropolitan'!L8</f>
        <v>570</v>
      </c>
      <c r="M8" s="15">
        <f>'Sales and Cost-Rural'!M8+'Sales and Cost-Suburban'!M8+'Sales and Cost-Urban'!M8+'Sales and Cost-Metropolitan'!M8</f>
        <v>660</v>
      </c>
      <c r="N8" s="11"/>
      <c r="O8" s="11"/>
      <c r="P8" s="11"/>
      <c r="Q8" s="11"/>
      <c r="R8" s="11"/>
      <c r="S8" s="11"/>
      <c r="T8" s="11"/>
      <c r="U8" s="11"/>
    </row>
    <row r="9">
      <c r="A9" s="11" t="s">
        <v>39</v>
      </c>
      <c r="B9" s="15">
        <f>'Sales and Cost-Rural'!B9+'Sales and Cost-Suburban'!B9+'Sales and Cost-Urban'!B9+'Sales and Cost-Metropolitan'!B9</f>
        <v>40</v>
      </c>
      <c r="C9" s="15">
        <f>'Sales and Cost-Rural'!C9+'Sales and Cost-Suburban'!C9+'Sales and Cost-Urban'!C9+'Sales and Cost-Metropolitan'!C9</f>
        <v>110</v>
      </c>
      <c r="D9" s="15">
        <f>'Sales and Cost-Rural'!D9+'Sales and Cost-Suburban'!D9+'Sales and Cost-Urban'!D9+'Sales and Cost-Metropolitan'!D9</f>
        <v>190</v>
      </c>
      <c r="E9" s="15">
        <f>'Sales and Cost-Rural'!E9+'Sales and Cost-Suburban'!E9+'Sales and Cost-Urban'!E9+'Sales and Cost-Metropolitan'!E9</f>
        <v>260</v>
      </c>
      <c r="F9" s="15">
        <f>'Sales and Cost-Rural'!F9+'Sales and Cost-Suburban'!F9+'Sales and Cost-Urban'!F9+'Sales and Cost-Metropolitan'!F9</f>
        <v>300</v>
      </c>
      <c r="G9" s="15">
        <f>'Sales and Cost-Rural'!G9+'Sales and Cost-Suburban'!G9+'Sales and Cost-Urban'!G9+'Sales and Cost-Metropolitan'!G9</f>
        <v>410</v>
      </c>
      <c r="H9" s="15">
        <f>'Sales and Cost-Rural'!H9+'Sales and Cost-Suburban'!H9+'Sales and Cost-Urban'!H9+'Sales and Cost-Metropolitan'!H9</f>
        <v>450</v>
      </c>
      <c r="I9" s="15">
        <f>'Sales and Cost-Rural'!I9+'Sales and Cost-Suburban'!I9+'Sales and Cost-Urban'!I9+'Sales and Cost-Metropolitan'!I9</f>
        <v>520</v>
      </c>
      <c r="J9" s="15">
        <f>'Sales and Cost-Rural'!J9+'Sales and Cost-Suburban'!J9+'Sales and Cost-Urban'!J9+'Sales and Cost-Metropolitan'!J9</f>
        <v>600</v>
      </c>
      <c r="K9" s="15">
        <f>'Sales and Cost-Rural'!K9+'Sales and Cost-Suburban'!K9+'Sales and Cost-Urban'!K9+'Sales and Cost-Metropolitan'!K9</f>
        <v>670</v>
      </c>
      <c r="L9" s="15">
        <f>'Sales and Cost-Rural'!L9+'Sales and Cost-Suburban'!L9+'Sales and Cost-Urban'!L9+'Sales and Cost-Metropolitan'!L9</f>
        <v>710</v>
      </c>
      <c r="M9" s="15">
        <f>'Sales and Cost-Rural'!M9+'Sales and Cost-Suburban'!M9+'Sales and Cost-Urban'!M9+'Sales and Cost-Metropolitan'!M9</f>
        <v>820</v>
      </c>
      <c r="N9" s="11"/>
      <c r="O9" s="11"/>
      <c r="P9" s="11"/>
      <c r="Q9" s="11"/>
      <c r="R9" s="11"/>
      <c r="S9" s="11"/>
      <c r="T9" s="11"/>
      <c r="U9" s="11"/>
    </row>
    <row r="10">
      <c r="A10" s="11" t="s">
        <v>40</v>
      </c>
      <c r="B10" s="15">
        <f>'Sales and Cost-Rural'!B10+'Sales and Cost-Suburban'!B10+'Sales and Cost-Urban'!B10+'Sales and Cost-Metropolitan'!B10</f>
        <v>30</v>
      </c>
      <c r="C10" s="15">
        <f>'Sales and Cost-Rural'!C10+'Sales and Cost-Suburban'!C10+'Sales and Cost-Urban'!C10+'Sales and Cost-Metropolitan'!C10</f>
        <v>90</v>
      </c>
      <c r="D10" s="15">
        <f>'Sales and Cost-Rural'!D10+'Sales and Cost-Suburban'!D10+'Sales and Cost-Urban'!D10+'Sales and Cost-Metropolitan'!D10</f>
        <v>160</v>
      </c>
      <c r="E10" s="15">
        <f>'Sales and Cost-Rural'!E10+'Sales and Cost-Suburban'!E10+'Sales and Cost-Urban'!E10+'Sales and Cost-Metropolitan'!E10</f>
        <v>220</v>
      </c>
      <c r="F10" s="15">
        <f>'Sales and Cost-Rural'!F10+'Sales and Cost-Suburban'!F10+'Sales and Cost-Urban'!F10+'Sales and Cost-Metropolitan'!F10</f>
        <v>250</v>
      </c>
      <c r="G10" s="15">
        <f>'Sales and Cost-Rural'!G10+'Sales and Cost-Suburban'!G10+'Sales and Cost-Urban'!G10+'Sales and Cost-Metropolitan'!G10</f>
        <v>350</v>
      </c>
      <c r="H10" s="15">
        <f>'Sales and Cost-Rural'!H10+'Sales and Cost-Suburban'!H10+'Sales and Cost-Urban'!H10+'Sales and Cost-Metropolitan'!H10</f>
        <v>380</v>
      </c>
      <c r="I10" s="15">
        <f>'Sales and Cost-Rural'!I10+'Sales and Cost-Suburban'!I10+'Sales and Cost-Urban'!I10+'Sales and Cost-Metropolitan'!I10</f>
        <v>440</v>
      </c>
      <c r="J10" s="15">
        <f>'Sales and Cost-Rural'!J10+'Sales and Cost-Suburban'!J10+'Sales and Cost-Urban'!J10+'Sales and Cost-Metropolitan'!J10</f>
        <v>510</v>
      </c>
      <c r="K10" s="15">
        <f>'Sales and Cost-Rural'!K10+'Sales and Cost-Suburban'!K10+'Sales and Cost-Urban'!K10+'Sales and Cost-Metropolitan'!K10</f>
        <v>570</v>
      </c>
      <c r="L10" s="15">
        <f>'Sales and Cost-Rural'!L10+'Sales and Cost-Suburban'!L10+'Sales and Cost-Urban'!L10+'Sales and Cost-Metropolitan'!L10</f>
        <v>600</v>
      </c>
      <c r="M10" s="15">
        <f>'Sales and Cost-Rural'!M10+'Sales and Cost-Suburban'!M10+'Sales and Cost-Urban'!M10+'Sales and Cost-Metropolitan'!M10</f>
        <v>700</v>
      </c>
      <c r="N10" s="11"/>
      <c r="O10" s="11"/>
      <c r="P10" s="11"/>
      <c r="Q10" s="11"/>
      <c r="R10" s="11"/>
      <c r="S10" s="11"/>
      <c r="T10" s="11"/>
      <c r="U10" s="11"/>
    </row>
    <row r="11">
      <c r="A11" s="11" t="s">
        <v>41</v>
      </c>
      <c r="B11" s="15">
        <f>'Sales and Cost-Rural'!B11+'Sales and Cost-Suburban'!B11+'Sales and Cost-Urban'!B11+'Sales and Cost-Metropolitan'!B11</f>
        <v>30</v>
      </c>
      <c r="C11" s="15">
        <f>'Sales and Cost-Rural'!C11+'Sales and Cost-Suburban'!C11+'Sales and Cost-Urban'!C11+'Sales and Cost-Metropolitan'!C11</f>
        <v>75</v>
      </c>
      <c r="D11" s="15">
        <f>'Sales and Cost-Rural'!D11+'Sales and Cost-Suburban'!D11+'Sales and Cost-Urban'!D11+'Sales and Cost-Metropolitan'!D11</f>
        <v>135</v>
      </c>
      <c r="E11" s="15">
        <f>'Sales and Cost-Rural'!E11+'Sales and Cost-Suburban'!E11+'Sales and Cost-Urban'!E11+'Sales and Cost-Metropolitan'!E11</f>
        <v>180</v>
      </c>
      <c r="F11" s="15">
        <f>'Sales and Cost-Rural'!F11+'Sales and Cost-Suburban'!F11+'Sales and Cost-Urban'!F11+'Sales and Cost-Metropolitan'!F11</f>
        <v>210</v>
      </c>
      <c r="G11" s="15">
        <f>'Sales and Cost-Rural'!G11+'Sales and Cost-Suburban'!G11+'Sales and Cost-Urban'!G11+'Sales and Cost-Metropolitan'!G11</f>
        <v>285</v>
      </c>
      <c r="H11" s="15">
        <f>'Sales and Cost-Rural'!H11+'Sales and Cost-Suburban'!H11+'Sales and Cost-Urban'!H11+'Sales and Cost-Metropolitan'!H11</f>
        <v>315</v>
      </c>
      <c r="I11" s="15">
        <f>'Sales and Cost-Rural'!I11+'Sales and Cost-Suburban'!I11+'Sales and Cost-Urban'!I11+'Sales and Cost-Metropolitan'!I11</f>
        <v>360</v>
      </c>
      <c r="J11" s="15">
        <f>'Sales and Cost-Rural'!J11+'Sales and Cost-Suburban'!J11+'Sales and Cost-Urban'!J11+'Sales and Cost-Metropolitan'!J11</f>
        <v>420</v>
      </c>
      <c r="K11" s="15">
        <f>'Sales and Cost-Rural'!K11+'Sales and Cost-Suburban'!K11+'Sales and Cost-Urban'!K11+'Sales and Cost-Metropolitan'!K11</f>
        <v>465</v>
      </c>
      <c r="L11" s="15">
        <f>'Sales and Cost-Rural'!L11+'Sales and Cost-Suburban'!L11+'Sales and Cost-Urban'!L11+'Sales and Cost-Metropolitan'!L11</f>
        <v>495</v>
      </c>
      <c r="M11" s="15">
        <f>'Sales and Cost-Rural'!M11+'Sales and Cost-Suburban'!M11+'Sales and Cost-Urban'!M11+'Sales and Cost-Metropolitan'!M11</f>
        <v>570</v>
      </c>
      <c r="N11" s="11"/>
      <c r="O11" s="11"/>
      <c r="P11" s="11"/>
      <c r="Q11" s="11"/>
      <c r="R11" s="11"/>
      <c r="S11" s="11"/>
      <c r="T11" s="11"/>
      <c r="U11" s="11"/>
    </row>
    <row r="12">
      <c r="A12" s="11"/>
      <c r="B12" s="11"/>
      <c r="C12" s="11"/>
      <c r="D12" s="11"/>
      <c r="E12" s="11"/>
      <c r="F12" s="11"/>
      <c r="G12" s="11"/>
      <c r="H12" s="11"/>
      <c r="I12" s="11"/>
      <c r="J12" s="11"/>
      <c r="K12" s="11"/>
      <c r="L12" s="11"/>
      <c r="M12" s="11"/>
      <c r="N12" s="11"/>
      <c r="O12" s="11"/>
      <c r="P12" s="11"/>
      <c r="Q12" s="11"/>
      <c r="R12" s="11"/>
      <c r="S12" s="11"/>
      <c r="T12" s="11"/>
      <c r="U12" s="11"/>
    </row>
    <row r="13">
      <c r="A13" s="9" t="s">
        <v>94</v>
      </c>
      <c r="B13" s="21"/>
      <c r="C13" s="11"/>
      <c r="D13" s="11"/>
      <c r="E13" s="11"/>
      <c r="F13" s="11"/>
      <c r="G13" s="11"/>
      <c r="H13" s="11"/>
      <c r="I13" s="11"/>
      <c r="J13" s="11"/>
      <c r="K13" s="11"/>
      <c r="L13" s="11"/>
      <c r="M13" s="11"/>
      <c r="N13" s="11"/>
      <c r="O13" s="11"/>
      <c r="P13" s="11"/>
      <c r="Q13" s="11"/>
      <c r="R13" s="11"/>
      <c r="S13" s="11"/>
      <c r="T13" s="11"/>
      <c r="U13" s="11"/>
    </row>
    <row r="14">
      <c r="A14" s="11" t="s">
        <v>37</v>
      </c>
      <c r="B14" s="15">
        <f>'Sales and Cost-Rural'!B14+'Sales and Cost-Suburban'!B14+'Sales and Cost-Urban'!B14+'Sales and Cost-Metropolitan'!B14</f>
        <v>900000</v>
      </c>
      <c r="C14" s="15">
        <f>'Sales and Cost-Rural'!C14+'Sales and Cost-Suburban'!C14+'Sales and Cost-Urban'!C14+'Sales and Cost-Metropolitan'!C14</f>
        <v>4541000</v>
      </c>
      <c r="D14" s="15">
        <f>'Sales and Cost-Rural'!D14+'Sales and Cost-Suburban'!D14+'Sales and Cost-Urban'!D14+'Sales and Cost-Metropolitan'!D14</f>
        <v>9778417.5</v>
      </c>
      <c r="E14" s="15">
        <f>'Sales and Cost-Rural'!E14+'Sales and Cost-Suburban'!E14+'Sales and Cost-Urban'!E14+'Sales and Cost-Metropolitan'!E14</f>
        <v>13732874.05</v>
      </c>
      <c r="F14" s="15">
        <f>'Sales and Cost-Rural'!F14+'Sales and Cost-Suburban'!F14+'Sales and Cost-Urban'!F14+'Sales and Cost-Metropolitan'!F14</f>
        <v>14981864.75</v>
      </c>
      <c r="G14" s="15">
        <f>'Sales and Cost-Rural'!G14+'Sales and Cost-Suburban'!G14+'Sales and Cost-Urban'!G14+'Sales and Cost-Metropolitan'!G14</f>
        <v>23595417.41</v>
      </c>
      <c r="H14" s="15">
        <f>'Sales and Cost-Rural'!H14+'Sales and Cost-Suburban'!H14+'Sales and Cost-Urban'!H14+'Sales and Cost-Metropolitan'!H14</f>
        <v>25070690.07</v>
      </c>
      <c r="I14" s="15">
        <f>'Sales and Cost-Rural'!I14+'Sales and Cost-Suburban'!I14+'Sales and Cost-Urban'!I14+'Sales and Cost-Metropolitan'!I14</f>
        <v>29642276.91</v>
      </c>
      <c r="J14" s="15">
        <f>'Sales and Cost-Rural'!J14+'Sales and Cost-Suburban'!J14+'Sales and Cost-Urban'!J14+'Sales and Cost-Metropolitan'!J14</f>
        <v>35883977.15</v>
      </c>
      <c r="K14" s="15">
        <f>'Sales and Cost-Rural'!K14+'Sales and Cost-Suburban'!K14+'Sales and Cost-Urban'!K14+'Sales and Cost-Metropolitan'!K14</f>
        <v>40826132.67</v>
      </c>
      <c r="L14" s="15">
        <f>'Sales and Cost-Rural'!L14+'Sales and Cost-Suburban'!L14+'Sales and Cost-Urban'!L14+'Sales and Cost-Metropolitan'!L14</f>
        <v>42731596.71</v>
      </c>
      <c r="M14" s="15">
        <f>'Sales and Cost-Rural'!M14+'Sales and Cost-Suburban'!M14+'Sales and Cost-Urban'!M14+'Sales and Cost-Metropolitan'!M14</f>
        <v>52797377.82</v>
      </c>
      <c r="N14" s="11"/>
      <c r="O14" s="11"/>
      <c r="P14" s="11"/>
      <c r="Q14" s="11"/>
      <c r="R14" s="11"/>
      <c r="S14" s="11"/>
      <c r="T14" s="11"/>
      <c r="U14" s="11"/>
    </row>
    <row r="15">
      <c r="A15" s="11" t="s">
        <v>38</v>
      </c>
      <c r="B15" s="15">
        <f>'Sales and Cost-Rural'!B15+'Sales and Cost-Suburban'!B15+'Sales and Cost-Urban'!B15+'Sales and Cost-Metropolitan'!B15</f>
        <v>8500000</v>
      </c>
      <c r="C15" s="15">
        <f>'Sales and Cost-Rural'!C15+'Sales and Cost-Suburban'!C15+'Sales and Cost-Urban'!C15+'Sales and Cost-Metropolitan'!C15</f>
        <v>27850000</v>
      </c>
      <c r="D15" s="15">
        <f>'Sales and Cost-Rural'!D15+'Sales and Cost-Suburban'!D15+'Sales and Cost-Urban'!D15+'Sales and Cost-Metropolitan'!D15</f>
        <v>48682312.5</v>
      </c>
      <c r="E15" s="15">
        <f>'Sales and Cost-Rural'!E15+'Sales and Cost-Suburban'!E15+'Sales and Cost-Urban'!E15+'Sales and Cost-Metropolitan'!E15</f>
        <v>70074411.88</v>
      </c>
      <c r="F15" s="15">
        <f>'Sales and Cost-Rural'!F15+'Sales and Cost-Suburban'!F15+'Sales and Cost-Urban'!F15+'Sales and Cost-Metropolitan'!F15</f>
        <v>81024698.73</v>
      </c>
      <c r="G15" s="15">
        <f>'Sales and Cost-Rural'!G15+'Sales and Cost-Suburban'!G15+'Sales and Cost-Urban'!G15+'Sales and Cost-Metropolitan'!G15</f>
        <v>116231489</v>
      </c>
      <c r="H15" s="15">
        <f>'Sales and Cost-Rural'!H15+'Sales and Cost-Suburban'!H15+'Sales and Cost-Urban'!H15+'Sales and Cost-Metropolitan'!H15</f>
        <v>128685974.9</v>
      </c>
      <c r="I15" s="15">
        <f>'Sales and Cost-Rural'!I15+'Sales and Cost-Suburban'!I15+'Sales and Cost-Urban'!I15+'Sales and Cost-Metropolitan'!I15</f>
        <v>154547072</v>
      </c>
      <c r="J15" s="15">
        <f>'Sales and Cost-Rural'!J15+'Sales and Cost-Suburban'!J15+'Sales and Cost-Urban'!J15+'Sales and Cost-Metropolitan'!J15</f>
        <v>180774492.3</v>
      </c>
      <c r="K15" s="15">
        <f>'Sales and Cost-Rural'!K15+'Sales and Cost-Suburban'!K15+'Sales and Cost-Urban'!K15+'Sales and Cost-Metropolitan'!K15</f>
        <v>209270066.2</v>
      </c>
      <c r="L15" s="15">
        <f>'Sales and Cost-Rural'!L15+'Sales and Cost-Suburban'!L15+'Sales and Cost-Urban'!L15+'Sales and Cost-Metropolitan'!L15</f>
        <v>225007828.4</v>
      </c>
      <c r="M15" s="15">
        <f>'Sales and Cost-Rural'!M15+'Sales and Cost-Suburban'!M15+'Sales and Cost-Urban'!M15+'Sales and Cost-Metropolitan'!M15</f>
        <v>269046436</v>
      </c>
      <c r="N15" s="11"/>
      <c r="O15" s="11"/>
      <c r="P15" s="11"/>
      <c r="Q15" s="11"/>
      <c r="R15" s="11"/>
      <c r="S15" s="11"/>
      <c r="T15" s="11"/>
      <c r="U15" s="11"/>
    </row>
    <row r="16">
      <c r="A16" s="11" t="s">
        <v>39</v>
      </c>
      <c r="B16" s="15">
        <f>'Sales and Cost-Rural'!B16+'Sales and Cost-Suburban'!B16+'Sales and Cost-Urban'!B16+'Sales and Cost-Metropolitan'!B16</f>
        <v>15500000</v>
      </c>
      <c r="C16" s="15">
        <f>'Sales and Cost-Rural'!C16+'Sales and Cost-Suburban'!C16+'Sales and Cost-Urban'!C16+'Sales and Cost-Metropolitan'!C16</f>
        <v>44760000</v>
      </c>
      <c r="D16" s="15">
        <f>'Sales and Cost-Rural'!D16+'Sales and Cost-Suburban'!D16+'Sales and Cost-Urban'!D16+'Sales and Cost-Metropolitan'!D16</f>
        <v>80843475</v>
      </c>
      <c r="E16" s="15">
        <f>'Sales and Cost-Rural'!E16+'Sales and Cost-Suburban'!E16+'Sales and Cost-Urban'!E16+'Sales and Cost-Metropolitan'!E16</f>
        <v>114217448.3</v>
      </c>
      <c r="F16" s="15">
        <f>'Sales and Cost-Rural'!F16+'Sales and Cost-Suburban'!F16+'Sales and Cost-Urban'!F16+'Sales and Cost-Metropolitan'!F16</f>
        <v>135559866.9</v>
      </c>
      <c r="G16" s="15">
        <f>'Sales and Cost-Rural'!G16+'Sales and Cost-Suburban'!G16+'Sales and Cost-Urban'!G16+'Sales and Cost-Metropolitan'!G16</f>
        <v>192212171.5</v>
      </c>
      <c r="H16" s="15">
        <f>'Sales and Cost-Rural'!H16+'Sales and Cost-Suburban'!H16+'Sales and Cost-Urban'!H16+'Sales and Cost-Metropolitan'!H16</f>
        <v>217185416.8</v>
      </c>
      <c r="I16" s="15">
        <f>'Sales and Cost-Rural'!I16+'Sales and Cost-Suburban'!I16+'Sales and Cost-Urban'!I16+'Sales and Cost-Metropolitan'!I16</f>
        <v>259753421.8</v>
      </c>
      <c r="J16" s="15">
        <f>'Sales and Cost-Rural'!J16+'Sales and Cost-Suburban'!J16+'Sales and Cost-Urban'!J16+'Sales and Cost-Metropolitan'!J16</f>
        <v>308642237.5</v>
      </c>
      <c r="K16" s="15">
        <f>'Sales and Cost-Rural'!K16+'Sales and Cost-Suburban'!K16+'Sales and Cost-Urban'!K16+'Sales and Cost-Metropolitan'!K16</f>
        <v>356757312.6</v>
      </c>
      <c r="L16" s="15">
        <f>'Sales and Cost-Rural'!L16+'Sales and Cost-Suburban'!L16+'Sales and Cost-Urban'!L16+'Sales and Cost-Metropolitan'!L16</f>
        <v>389856114</v>
      </c>
      <c r="M16" s="15">
        <f>'Sales and Cost-Rural'!M16+'Sales and Cost-Suburban'!M16+'Sales and Cost-Urban'!M16+'Sales and Cost-Metropolitan'!M16</f>
        <v>465191492.6</v>
      </c>
      <c r="N16" s="11"/>
      <c r="O16" s="11"/>
      <c r="P16" s="11"/>
      <c r="Q16" s="11"/>
      <c r="R16" s="11"/>
      <c r="S16" s="11"/>
      <c r="T16" s="11"/>
      <c r="U16" s="11"/>
    </row>
    <row r="17">
      <c r="A17" s="11" t="s">
        <v>40</v>
      </c>
      <c r="B17" s="15">
        <f>'Sales and Cost-Rural'!B17+'Sales and Cost-Suburban'!B17+'Sales and Cost-Urban'!B17+'Sales and Cost-Metropolitan'!B17</f>
        <v>23000000</v>
      </c>
      <c r="C17" s="15">
        <f>'Sales and Cost-Rural'!C17+'Sales and Cost-Suburban'!C17+'Sales and Cost-Urban'!C17+'Sales and Cost-Metropolitan'!C17</f>
        <v>72900000</v>
      </c>
      <c r="D17" s="15">
        <f>'Sales and Cost-Rural'!D17+'Sales and Cost-Suburban'!D17+'Sales and Cost-Urban'!D17+'Sales and Cost-Metropolitan'!D17</f>
        <v>135149700</v>
      </c>
      <c r="E17" s="15">
        <f>'Sales and Cost-Rural'!E17+'Sales and Cost-Suburban'!E17+'Sales and Cost-Urban'!E17+'Sales and Cost-Metropolitan'!E17</f>
        <v>190293243</v>
      </c>
      <c r="F17" s="15">
        <f>'Sales and Cost-Rural'!F17+'Sales and Cost-Suburban'!F17+'Sales and Cost-Urban'!F17+'Sales and Cost-Metropolitan'!F17</f>
        <v>221208962.8</v>
      </c>
      <c r="G17" s="15">
        <f>'Sales and Cost-Rural'!G17+'Sales and Cost-Suburban'!G17+'Sales and Cost-Urban'!G17+'Sales and Cost-Metropolitan'!G17</f>
        <v>320259934.7</v>
      </c>
      <c r="H17" s="15">
        <f>'Sales and Cost-Rural'!H17+'Sales and Cost-Suburban'!H17+'Sales and Cost-Urban'!H17+'Sales and Cost-Metropolitan'!H17</f>
        <v>356307415.7</v>
      </c>
      <c r="I17" s="15">
        <f>'Sales and Cost-Rural'!I17+'Sales and Cost-Suburban'!I17+'Sales and Cost-Urban'!I17+'Sales and Cost-Metropolitan'!I17</f>
        <v>422177089.3</v>
      </c>
      <c r="J17" s="15">
        <f>'Sales and Cost-Rural'!J17+'Sales and Cost-Suburban'!J17+'Sales and Cost-Urban'!J17+'Sales and Cost-Metropolitan'!J17</f>
        <v>505596871.5</v>
      </c>
      <c r="K17" s="15">
        <f>'Sales and Cost-Rural'!K17+'Sales and Cost-Suburban'!K17+'Sales and Cost-Urban'!K17+'Sales and Cost-Metropolitan'!K17</f>
        <v>578174238.6</v>
      </c>
      <c r="L17" s="15">
        <f>'Sales and Cost-Rural'!L17+'Sales and Cost-Suburban'!L17+'Sales and Cost-Urban'!L17+'Sales and Cost-Metropolitan'!L17</f>
        <v>624721342.9</v>
      </c>
      <c r="M17" s="15">
        <f>'Sales and Cost-Rural'!M17+'Sales and Cost-Suburban'!M17+'Sales and Cost-Urban'!M17+'Sales and Cost-Metropolitan'!M17</f>
        <v>750207712.3</v>
      </c>
      <c r="N17" s="11"/>
      <c r="O17" s="11"/>
      <c r="P17" s="11"/>
      <c r="Q17" s="11"/>
      <c r="R17" s="11"/>
      <c r="S17" s="11"/>
      <c r="T17" s="11"/>
      <c r="U17" s="11"/>
    </row>
    <row r="18">
      <c r="A18" s="11" t="s">
        <v>41</v>
      </c>
      <c r="B18" s="15">
        <f>'Sales and Cost-Rural'!B18+'Sales and Cost-Suburban'!B18+'Sales and Cost-Urban'!B18+'Sales and Cost-Metropolitan'!B18</f>
        <v>34000000</v>
      </c>
      <c r="C18" s="15">
        <f>'Sales and Cost-Rural'!C18+'Sales and Cost-Suburban'!C18+'Sales and Cost-Urban'!C18+'Sales and Cost-Metropolitan'!C18</f>
        <v>88960000</v>
      </c>
      <c r="D18" s="15">
        <f>'Sales and Cost-Rural'!D18+'Sales and Cost-Suburban'!D18+'Sales and Cost-Urban'!D18+'Sales and Cost-Metropolitan'!D18</f>
        <v>171317550</v>
      </c>
      <c r="E18" s="15">
        <f>'Sales and Cost-Rural'!E18+'Sales and Cost-Suburban'!E18+'Sales and Cost-Urban'!E18+'Sales and Cost-Metropolitan'!E18</f>
        <v>230977193</v>
      </c>
      <c r="F18" s="15">
        <f>'Sales and Cost-Rural'!F18+'Sales and Cost-Suburban'!F18+'Sales and Cost-Urban'!F18+'Sales and Cost-Metropolitan'!F18</f>
        <v>272374115.7</v>
      </c>
      <c r="G18" s="15">
        <f>'Sales and Cost-Rural'!G18+'Sales and Cost-Suburban'!G18+'Sales and Cost-Urban'!G18+'Sales and Cost-Metropolitan'!G18</f>
        <v>382921499.8</v>
      </c>
      <c r="H18" s="15">
        <f>'Sales and Cost-Rural'!H18+'Sales and Cost-Suburban'!H18+'Sales and Cost-Urban'!H18+'Sales and Cost-Metropolitan'!H18</f>
        <v>428616913.6</v>
      </c>
      <c r="I18" s="15">
        <f>'Sales and Cost-Rural'!I18+'Sales and Cost-Suburban'!I18+'Sales and Cost-Urban'!I18+'Sales and Cost-Metropolitan'!I18</f>
        <v>498074081.7</v>
      </c>
      <c r="J18" s="15">
        <f>'Sales and Cost-Rural'!J18+'Sales and Cost-Suburban'!J18+'Sales and Cost-Urban'!J18+'Sales and Cost-Metropolitan'!J18</f>
        <v>595637389.5</v>
      </c>
      <c r="K18" s="15">
        <f>'Sales and Cost-Rural'!K18+'Sales and Cost-Suburban'!K18+'Sales and Cost-Urban'!K18+'Sales and Cost-Metropolitan'!K18</f>
        <v>670683575.6</v>
      </c>
      <c r="L18" s="15">
        <f>'Sales and Cost-Rural'!L18+'Sales and Cost-Suburban'!L18+'Sales and Cost-Urban'!L18+'Sales and Cost-Metropolitan'!L18</f>
        <v>725331007.4</v>
      </c>
      <c r="M18" s="15">
        <f>'Sales and Cost-Rural'!M18+'Sales and Cost-Suburban'!M18+'Sales and Cost-Urban'!M18+'Sales and Cost-Metropolitan'!M18</f>
        <v>855027896</v>
      </c>
      <c r="N18" s="11"/>
      <c r="O18" s="11"/>
      <c r="P18" s="11"/>
      <c r="Q18" s="11"/>
      <c r="R18" s="11"/>
      <c r="S18" s="11"/>
      <c r="T18" s="11"/>
      <c r="U18" s="11"/>
    </row>
    <row r="19">
      <c r="A19" s="9" t="s">
        <v>95</v>
      </c>
      <c r="B19" s="15">
        <f t="shared" ref="B19:M19" si="1">SUM(B14:B18)</f>
        <v>81900000</v>
      </c>
      <c r="C19" s="15">
        <f t="shared" si="1"/>
        <v>239011000</v>
      </c>
      <c r="D19" s="15">
        <f t="shared" si="1"/>
        <v>445771455</v>
      </c>
      <c r="E19" s="15">
        <f t="shared" si="1"/>
        <v>619295170.2</v>
      </c>
      <c r="F19" s="15">
        <f t="shared" si="1"/>
        <v>725149508.9</v>
      </c>
      <c r="G19" s="15">
        <f t="shared" si="1"/>
        <v>1035220512</v>
      </c>
      <c r="H19" s="15">
        <f t="shared" si="1"/>
        <v>1155866411</v>
      </c>
      <c r="I19" s="15">
        <f t="shared" si="1"/>
        <v>1364193942</v>
      </c>
      <c r="J19" s="15">
        <f t="shared" si="1"/>
        <v>1626534968</v>
      </c>
      <c r="K19" s="15">
        <f t="shared" si="1"/>
        <v>1855711326</v>
      </c>
      <c r="L19" s="15">
        <f t="shared" si="1"/>
        <v>2007647889</v>
      </c>
      <c r="M19" s="15">
        <f t="shared" si="1"/>
        <v>2392270915</v>
      </c>
      <c r="N19" s="11"/>
      <c r="O19" s="11"/>
      <c r="P19" s="11"/>
      <c r="Q19" s="11"/>
      <c r="R19" s="11"/>
      <c r="S19" s="11"/>
      <c r="T19" s="11"/>
      <c r="U19" s="11"/>
    </row>
    <row r="20">
      <c r="A20" s="9" t="s">
        <v>96</v>
      </c>
      <c r="B20" s="11"/>
      <c r="C20" s="11"/>
      <c r="D20" s="11"/>
      <c r="E20" s="11"/>
      <c r="F20" s="11"/>
      <c r="G20" s="11"/>
      <c r="H20" s="11"/>
      <c r="I20" s="11"/>
      <c r="J20" s="11"/>
      <c r="K20" s="11"/>
      <c r="L20" s="11"/>
      <c r="M20" s="11"/>
      <c r="N20" s="11"/>
      <c r="O20" s="11"/>
      <c r="P20" s="11"/>
      <c r="Q20" s="11"/>
      <c r="R20" s="11"/>
      <c r="S20" s="11"/>
      <c r="T20" s="11"/>
      <c r="U20" s="11"/>
    </row>
    <row r="21">
      <c r="A21" s="9" t="s">
        <v>37</v>
      </c>
      <c r="B21" s="11"/>
      <c r="C21" s="11"/>
      <c r="D21" s="11"/>
      <c r="E21" s="11"/>
      <c r="F21" s="11"/>
      <c r="G21" s="11"/>
      <c r="H21" s="11"/>
      <c r="I21" s="11"/>
      <c r="J21" s="11"/>
      <c r="K21" s="11"/>
      <c r="L21" s="11"/>
      <c r="M21" s="11"/>
      <c r="N21" s="11"/>
      <c r="O21" s="11"/>
      <c r="P21" s="11"/>
      <c r="Q21" s="11"/>
      <c r="R21" s="11"/>
      <c r="S21" s="11"/>
      <c r="T21" s="11"/>
      <c r="U21" s="11"/>
    </row>
    <row r="22">
      <c r="A22" s="11" t="s">
        <v>71</v>
      </c>
      <c r="B22" s="15">
        <f>'Sales and Cost-Rural'!B23+'Sales and Cost-Suburban'!B22+'Sales and Cost-Urban'!B22+'Sales and Cost-Metropolitan'!B22</f>
        <v>189000</v>
      </c>
      <c r="C22" s="15">
        <f>'Sales and Cost-Rural'!C23+'Sales and Cost-Suburban'!C22+'Sales and Cost-Urban'!C22+'Sales and Cost-Metropolitan'!C22</f>
        <v>953610</v>
      </c>
      <c r="D22" s="15">
        <f>'Sales and Cost-Rural'!D23+'Sales and Cost-Suburban'!D22+'Sales and Cost-Urban'!D22+'Sales and Cost-Metropolitan'!D22</f>
        <v>2053467.675</v>
      </c>
      <c r="E22" s="15">
        <f>'Sales and Cost-Rural'!E23+'Sales and Cost-Suburban'!E22+'Sales and Cost-Urban'!E22+'Sales and Cost-Metropolitan'!E22</f>
        <v>2883903.551</v>
      </c>
      <c r="F22" s="15">
        <f>'Sales and Cost-Rural'!F23+'Sales and Cost-Suburban'!F22+'Sales and Cost-Urban'!F22+'Sales and Cost-Metropolitan'!F22</f>
        <v>3146191.597</v>
      </c>
      <c r="G22" s="15">
        <f>'Sales and Cost-Rural'!G23+'Sales and Cost-Suburban'!G22+'Sales and Cost-Urban'!G22+'Sales and Cost-Metropolitan'!G22</f>
        <v>4955037.657</v>
      </c>
      <c r="H22" s="15">
        <f>'Sales and Cost-Rural'!H23+'Sales and Cost-Suburban'!H22+'Sales and Cost-Urban'!H22+'Sales and Cost-Metropolitan'!H22</f>
        <v>5264844.914</v>
      </c>
      <c r="I22" s="15">
        <f>'Sales and Cost-Rural'!I23+'Sales and Cost-Suburban'!I22+'Sales and Cost-Urban'!I22+'Sales and Cost-Metropolitan'!I22</f>
        <v>6224878.151</v>
      </c>
      <c r="J22" s="15">
        <f>'Sales and Cost-Rural'!J23+'Sales and Cost-Suburban'!J22+'Sales and Cost-Urban'!J22+'Sales and Cost-Metropolitan'!J22</f>
        <v>7535635.201</v>
      </c>
      <c r="K22" s="15">
        <f>'Sales and Cost-Rural'!K23+'Sales and Cost-Suburban'!K22+'Sales and Cost-Urban'!K22+'Sales and Cost-Metropolitan'!K22</f>
        <v>8573487.861</v>
      </c>
      <c r="L22" s="15">
        <f>'Sales and Cost-Rural'!L23+'Sales and Cost-Suburban'!L22+'Sales and Cost-Urban'!L22+'Sales and Cost-Metropolitan'!L22</f>
        <v>8973635.309</v>
      </c>
      <c r="M22" s="15">
        <f>'Sales and Cost-Rural'!M23+'Sales and Cost-Suburban'!M22+'Sales and Cost-Urban'!M22+'Sales and Cost-Metropolitan'!M22</f>
        <v>11087449.34</v>
      </c>
      <c r="N22" s="11"/>
      <c r="O22" s="11"/>
      <c r="P22" s="11"/>
      <c r="Q22" s="11"/>
      <c r="R22" s="11"/>
      <c r="S22" s="11"/>
      <c r="T22" s="11"/>
      <c r="U22" s="11"/>
    </row>
    <row r="23">
      <c r="A23" s="11" t="s">
        <v>72</v>
      </c>
      <c r="B23" s="15">
        <f>'Sales and Cost-Rural'!B24+'Sales and Cost-Suburban'!B23+'Sales and Cost-Urban'!B23+'Sales and Cost-Metropolitan'!B23</f>
        <v>126000</v>
      </c>
      <c r="C23" s="15">
        <f>'Sales and Cost-Rural'!C24+'Sales and Cost-Suburban'!C23+'Sales and Cost-Urban'!C23+'Sales and Cost-Metropolitan'!C23</f>
        <v>635740</v>
      </c>
      <c r="D23" s="15">
        <f>'Sales and Cost-Rural'!D24+'Sales and Cost-Suburban'!D23+'Sales and Cost-Urban'!D23+'Sales and Cost-Metropolitan'!D23</f>
        <v>1368978.45</v>
      </c>
      <c r="E23" s="15">
        <f>'Sales and Cost-Rural'!E24+'Sales and Cost-Suburban'!E23+'Sales and Cost-Urban'!E23+'Sales and Cost-Metropolitan'!E23</f>
        <v>1922602.367</v>
      </c>
      <c r="F23" s="15">
        <f>'Sales and Cost-Rural'!F24+'Sales and Cost-Suburban'!F23+'Sales and Cost-Urban'!F23+'Sales and Cost-Metropolitan'!F23</f>
        <v>2097461.065</v>
      </c>
      <c r="G23" s="15">
        <f>'Sales and Cost-Rural'!G24+'Sales and Cost-Suburban'!G23+'Sales and Cost-Urban'!G23+'Sales and Cost-Metropolitan'!G23</f>
        <v>3303358.438</v>
      </c>
      <c r="H23" s="15">
        <f>'Sales and Cost-Rural'!H24+'Sales and Cost-Suburban'!H23+'Sales and Cost-Urban'!H23+'Sales and Cost-Metropolitan'!H23</f>
        <v>3509896.61</v>
      </c>
      <c r="I23" s="15">
        <f>'Sales and Cost-Rural'!I24+'Sales and Cost-Suburban'!I23+'Sales and Cost-Urban'!I23+'Sales and Cost-Metropolitan'!I23</f>
        <v>4149918.768</v>
      </c>
      <c r="J23" s="15">
        <f>'Sales and Cost-Rural'!J24+'Sales and Cost-Suburban'!J23+'Sales and Cost-Urban'!J23+'Sales and Cost-Metropolitan'!J23</f>
        <v>5023756.801</v>
      </c>
      <c r="K23" s="15">
        <f>'Sales and Cost-Rural'!K24+'Sales and Cost-Suburban'!K23+'Sales and Cost-Urban'!K23+'Sales and Cost-Metropolitan'!K23</f>
        <v>5715658.574</v>
      </c>
      <c r="L23" s="15">
        <f>'Sales and Cost-Rural'!L24+'Sales and Cost-Suburban'!L23+'Sales and Cost-Urban'!L23+'Sales and Cost-Metropolitan'!L23</f>
        <v>5982423.539</v>
      </c>
      <c r="M23" s="15">
        <f>'Sales and Cost-Rural'!M24+'Sales and Cost-Suburban'!M23+'Sales and Cost-Urban'!M23+'Sales and Cost-Metropolitan'!M23</f>
        <v>7391632.894</v>
      </c>
      <c r="N23" s="11"/>
      <c r="O23" s="11"/>
      <c r="P23" s="11"/>
      <c r="Q23" s="11"/>
      <c r="R23" s="11"/>
      <c r="S23" s="11"/>
      <c r="T23" s="11"/>
      <c r="U23" s="11"/>
    </row>
    <row r="24">
      <c r="A24" s="11" t="s">
        <v>73</v>
      </c>
      <c r="B24" s="15">
        <f>'Sales and Cost-Rural'!B25+'Sales and Cost-Suburban'!B24+'Sales and Cost-Urban'!B24+'Sales and Cost-Metropolitan'!B24</f>
        <v>153000</v>
      </c>
      <c r="C24" s="15">
        <f>'Sales and Cost-Rural'!C25+'Sales and Cost-Suburban'!C24+'Sales and Cost-Urban'!C24+'Sales and Cost-Metropolitan'!C24</f>
        <v>771970</v>
      </c>
      <c r="D24" s="15">
        <f>'Sales and Cost-Rural'!D25+'Sales and Cost-Suburban'!D24+'Sales and Cost-Urban'!D24+'Sales and Cost-Metropolitan'!D24</f>
        <v>1662330.975</v>
      </c>
      <c r="E24" s="15">
        <f>'Sales and Cost-Rural'!E25+'Sales and Cost-Suburban'!E24+'Sales and Cost-Urban'!E24+'Sales and Cost-Metropolitan'!E24</f>
        <v>2334588.589</v>
      </c>
      <c r="F24" s="15">
        <f>'Sales and Cost-Rural'!F25+'Sales and Cost-Suburban'!F24+'Sales and Cost-Urban'!F24+'Sales and Cost-Metropolitan'!F24</f>
        <v>2546917.007</v>
      </c>
      <c r="G24" s="15">
        <f>'Sales and Cost-Rural'!G25+'Sales and Cost-Suburban'!G24+'Sales and Cost-Urban'!G24+'Sales and Cost-Metropolitan'!G24</f>
        <v>4011220.96</v>
      </c>
      <c r="H24" s="15">
        <f>'Sales and Cost-Rural'!H25+'Sales and Cost-Suburban'!H24+'Sales and Cost-Urban'!H24+'Sales and Cost-Metropolitan'!H24</f>
        <v>4262017.312</v>
      </c>
      <c r="I24" s="15">
        <f>'Sales and Cost-Rural'!I25+'Sales and Cost-Suburban'!I24+'Sales and Cost-Urban'!I24+'Sales and Cost-Metropolitan'!I24</f>
        <v>5039187.075</v>
      </c>
      <c r="J24" s="15">
        <f>'Sales and Cost-Rural'!J25+'Sales and Cost-Suburban'!J24+'Sales and Cost-Urban'!J24+'Sales and Cost-Metropolitan'!J24</f>
        <v>6100276.115</v>
      </c>
      <c r="K24" s="15">
        <f>'Sales and Cost-Rural'!K25+'Sales and Cost-Suburban'!K24+'Sales and Cost-Urban'!K24+'Sales and Cost-Metropolitan'!K24</f>
        <v>6940442.554</v>
      </c>
      <c r="L24" s="15">
        <f>'Sales and Cost-Rural'!L25+'Sales and Cost-Suburban'!L24+'Sales and Cost-Urban'!L24+'Sales and Cost-Metropolitan'!L24</f>
        <v>7264371.44</v>
      </c>
      <c r="M24" s="15">
        <f>'Sales and Cost-Rural'!M25+'Sales and Cost-Suburban'!M24+'Sales and Cost-Urban'!M24+'Sales and Cost-Metropolitan'!M24</f>
        <v>8975554.229</v>
      </c>
      <c r="N24" s="11"/>
      <c r="O24" s="11"/>
      <c r="P24" s="11"/>
      <c r="Q24" s="11"/>
      <c r="R24" s="11"/>
      <c r="S24" s="11"/>
      <c r="T24" s="11"/>
      <c r="U24" s="11"/>
    </row>
    <row r="25">
      <c r="A25" s="11" t="s">
        <v>74</v>
      </c>
      <c r="B25" s="15">
        <f>'Sales and Cost-Rural'!B26+'Sales and Cost-Suburban'!B25+'Sales and Cost-Urban'!B25+'Sales and Cost-Metropolitan'!B25</f>
        <v>198000</v>
      </c>
      <c r="C25" s="15">
        <f>'Sales and Cost-Rural'!C26+'Sales and Cost-Suburban'!C25+'Sales and Cost-Urban'!C25+'Sales and Cost-Metropolitan'!C25</f>
        <v>999020</v>
      </c>
      <c r="D25" s="15">
        <f>'Sales and Cost-Rural'!D26+'Sales and Cost-Suburban'!D25+'Sales and Cost-Urban'!D25+'Sales and Cost-Metropolitan'!D25</f>
        <v>2151251.85</v>
      </c>
      <c r="E25" s="15">
        <f>'Sales and Cost-Rural'!E26+'Sales and Cost-Suburban'!E25+'Sales and Cost-Urban'!E25+'Sales and Cost-Metropolitan'!E25</f>
        <v>3021232.291</v>
      </c>
      <c r="F25" s="15">
        <f>'Sales and Cost-Rural'!F26+'Sales and Cost-Suburban'!F25+'Sales and Cost-Urban'!F25+'Sales and Cost-Metropolitan'!F25</f>
        <v>3296010.244</v>
      </c>
      <c r="G25" s="15">
        <f>'Sales and Cost-Rural'!G26+'Sales and Cost-Suburban'!G25+'Sales and Cost-Urban'!G25+'Sales and Cost-Metropolitan'!G25</f>
        <v>5190991.831</v>
      </c>
      <c r="H25" s="15">
        <f>'Sales and Cost-Rural'!H26+'Sales and Cost-Suburban'!H25+'Sales and Cost-Urban'!H25+'Sales and Cost-Metropolitan'!H25</f>
        <v>5515551.815</v>
      </c>
      <c r="I25" s="15">
        <f>'Sales and Cost-Rural'!I26+'Sales and Cost-Suburban'!I25+'Sales and Cost-Urban'!I25+'Sales and Cost-Metropolitan'!I25</f>
        <v>6521300.921</v>
      </c>
      <c r="J25" s="15">
        <f>'Sales and Cost-Rural'!J26+'Sales and Cost-Suburban'!J25+'Sales and Cost-Urban'!J25+'Sales and Cost-Metropolitan'!J25</f>
        <v>7894474.972</v>
      </c>
      <c r="K25" s="15">
        <f>'Sales and Cost-Rural'!K26+'Sales and Cost-Suburban'!K25+'Sales and Cost-Urban'!K25+'Sales and Cost-Metropolitan'!K25</f>
        <v>8981749.187</v>
      </c>
      <c r="L25" s="15">
        <f>'Sales and Cost-Rural'!L26+'Sales and Cost-Suburban'!L25+'Sales and Cost-Urban'!L25+'Sales and Cost-Metropolitan'!L25</f>
        <v>9400951.276</v>
      </c>
      <c r="M25" s="15">
        <f>'Sales and Cost-Rural'!M26+'Sales and Cost-Suburban'!M25+'Sales and Cost-Urban'!M25+'Sales and Cost-Metropolitan'!M25</f>
        <v>11615423.12</v>
      </c>
      <c r="N25" s="11"/>
      <c r="O25" s="11"/>
      <c r="P25" s="11"/>
      <c r="Q25" s="11"/>
      <c r="R25" s="11"/>
      <c r="S25" s="11"/>
      <c r="T25" s="11"/>
      <c r="U25" s="11"/>
    </row>
    <row r="26">
      <c r="A26" s="11" t="s">
        <v>75</v>
      </c>
      <c r="B26" s="15">
        <f>'Sales and Cost-Rural'!B27+'Sales and Cost-Suburban'!B26+'Sales and Cost-Urban'!B26+'Sales and Cost-Metropolitan'!B26</f>
        <v>135000</v>
      </c>
      <c r="C26" s="15">
        <f>'Sales and Cost-Rural'!C27+'Sales and Cost-Suburban'!C26+'Sales and Cost-Urban'!C26+'Sales and Cost-Metropolitan'!C26</f>
        <v>681150</v>
      </c>
      <c r="D26" s="15">
        <f>'Sales and Cost-Rural'!D27+'Sales and Cost-Suburban'!D26+'Sales and Cost-Urban'!D26+'Sales and Cost-Metropolitan'!D26</f>
        <v>1466762.625</v>
      </c>
      <c r="E26" s="15">
        <f>'Sales and Cost-Rural'!E27+'Sales and Cost-Suburban'!E26+'Sales and Cost-Urban'!E26+'Sales and Cost-Metropolitan'!E26</f>
        <v>2059931.108</v>
      </c>
      <c r="F26" s="15">
        <f>'Sales and Cost-Rural'!F27+'Sales and Cost-Suburban'!F26+'Sales and Cost-Urban'!F26+'Sales and Cost-Metropolitan'!F26</f>
        <v>2247279.712</v>
      </c>
      <c r="G26" s="15">
        <f>'Sales and Cost-Rural'!G27+'Sales and Cost-Suburban'!G26+'Sales and Cost-Urban'!G26+'Sales and Cost-Metropolitan'!G26</f>
        <v>3539312.612</v>
      </c>
      <c r="H26" s="15">
        <f>'Sales and Cost-Rural'!H27+'Sales and Cost-Suburban'!H26+'Sales and Cost-Urban'!H26+'Sales and Cost-Metropolitan'!H26</f>
        <v>3760603.51</v>
      </c>
      <c r="I26" s="15">
        <f>'Sales and Cost-Rural'!I27+'Sales and Cost-Suburban'!I26+'Sales and Cost-Urban'!I26+'Sales and Cost-Metropolitan'!I26</f>
        <v>4446341.537</v>
      </c>
      <c r="J26" s="15">
        <f>'Sales and Cost-Rural'!J27+'Sales and Cost-Suburban'!J26+'Sales and Cost-Urban'!J26+'Sales and Cost-Metropolitan'!J26</f>
        <v>5382596.572</v>
      </c>
      <c r="K26" s="15">
        <f>'Sales and Cost-Rural'!K27+'Sales and Cost-Suburban'!K26+'Sales and Cost-Urban'!K26+'Sales and Cost-Metropolitan'!K26</f>
        <v>6123919.901</v>
      </c>
      <c r="L26" s="15">
        <f>'Sales and Cost-Rural'!L27+'Sales and Cost-Suburban'!L26+'Sales and Cost-Urban'!L26+'Sales and Cost-Metropolitan'!L26</f>
        <v>6409739.506</v>
      </c>
      <c r="M26" s="15">
        <f>'Sales and Cost-Rural'!M27+'Sales and Cost-Suburban'!M26+'Sales and Cost-Urban'!M26+'Sales and Cost-Metropolitan'!M26</f>
        <v>7919606.673</v>
      </c>
      <c r="N26" s="11"/>
      <c r="O26" s="11"/>
      <c r="P26" s="11"/>
      <c r="Q26" s="11"/>
      <c r="R26" s="11"/>
      <c r="S26" s="11"/>
      <c r="T26" s="11"/>
      <c r="U26" s="11"/>
    </row>
    <row r="27">
      <c r="A27" s="11" t="s">
        <v>76</v>
      </c>
      <c r="B27" s="15">
        <f>'Sales and Cost-Rural'!B28+'Sales and Cost-Suburban'!B27+'Sales and Cost-Urban'!B27+'Sales and Cost-Metropolitan'!B27</f>
        <v>99000</v>
      </c>
      <c r="C27" s="15">
        <f>'Sales and Cost-Rural'!C28+'Sales and Cost-Suburban'!C27+'Sales and Cost-Urban'!C27+'Sales and Cost-Metropolitan'!C27</f>
        <v>499510</v>
      </c>
      <c r="D27" s="15">
        <f>'Sales and Cost-Rural'!D28+'Sales and Cost-Suburban'!D27+'Sales and Cost-Urban'!D27+'Sales and Cost-Metropolitan'!D27</f>
        <v>1075625.925</v>
      </c>
      <c r="E27" s="15">
        <f>'Sales and Cost-Rural'!E28+'Sales and Cost-Suburban'!E27+'Sales and Cost-Urban'!E27+'Sales and Cost-Metropolitan'!E27</f>
        <v>1510616.146</v>
      </c>
      <c r="F27" s="15">
        <f>'Sales and Cost-Rural'!F28+'Sales and Cost-Suburban'!F27+'Sales and Cost-Urban'!F27+'Sales and Cost-Metropolitan'!F27</f>
        <v>1648005.122</v>
      </c>
      <c r="G27" s="15">
        <f>'Sales and Cost-Rural'!G28+'Sales and Cost-Suburban'!G27+'Sales and Cost-Urban'!G27+'Sales and Cost-Metropolitan'!G27</f>
        <v>2595495.915</v>
      </c>
      <c r="H27" s="15">
        <f>'Sales and Cost-Rural'!H28+'Sales and Cost-Suburban'!H27+'Sales and Cost-Urban'!H27+'Sales and Cost-Metropolitan'!H27</f>
        <v>2757775.908</v>
      </c>
      <c r="I27" s="15">
        <f>'Sales and Cost-Rural'!I28+'Sales and Cost-Suburban'!I27+'Sales and Cost-Urban'!I27+'Sales and Cost-Metropolitan'!I27</f>
        <v>3260650.46</v>
      </c>
      <c r="J27" s="15">
        <f>'Sales and Cost-Rural'!J28+'Sales and Cost-Suburban'!J27+'Sales and Cost-Urban'!J27+'Sales and Cost-Metropolitan'!J27</f>
        <v>3947237.486</v>
      </c>
      <c r="K27" s="15">
        <f>'Sales and Cost-Rural'!K28+'Sales and Cost-Suburban'!K27+'Sales and Cost-Urban'!K27+'Sales and Cost-Metropolitan'!K27</f>
        <v>4490874.594</v>
      </c>
      <c r="L27" s="15">
        <f>'Sales and Cost-Rural'!L28+'Sales and Cost-Suburban'!L27+'Sales and Cost-Urban'!L27+'Sales and Cost-Metropolitan'!L27</f>
        <v>4700475.638</v>
      </c>
      <c r="M27" s="15">
        <f>'Sales and Cost-Rural'!M28+'Sales and Cost-Suburban'!M27+'Sales and Cost-Urban'!M27+'Sales and Cost-Metropolitan'!M27</f>
        <v>5807711.56</v>
      </c>
      <c r="N27" s="11"/>
      <c r="O27" s="11"/>
      <c r="P27" s="11"/>
      <c r="Q27" s="11"/>
      <c r="R27" s="11"/>
      <c r="S27" s="11"/>
      <c r="T27" s="11"/>
      <c r="U27" s="11"/>
    </row>
    <row r="28">
      <c r="A28" s="9"/>
      <c r="B28" s="15"/>
      <c r="C28" s="15"/>
      <c r="D28" s="15"/>
      <c r="E28" s="15"/>
      <c r="F28" s="15"/>
      <c r="G28" s="15"/>
      <c r="H28" s="15"/>
      <c r="I28" s="15"/>
      <c r="J28" s="15"/>
      <c r="K28" s="15"/>
      <c r="L28" s="15"/>
      <c r="M28" s="15"/>
      <c r="N28" s="11"/>
      <c r="O28" s="11"/>
      <c r="P28" s="11"/>
      <c r="Q28" s="11"/>
      <c r="R28" s="11"/>
      <c r="S28" s="11"/>
      <c r="T28" s="11"/>
      <c r="U28" s="11"/>
    </row>
    <row r="29">
      <c r="A29" s="9" t="s">
        <v>38</v>
      </c>
      <c r="B29" s="15"/>
      <c r="C29" s="15"/>
      <c r="D29" s="15"/>
      <c r="E29" s="15"/>
      <c r="F29" s="15"/>
      <c r="G29" s="15"/>
      <c r="H29" s="15"/>
      <c r="I29" s="15"/>
      <c r="J29" s="15"/>
      <c r="K29" s="15"/>
      <c r="L29" s="15"/>
      <c r="M29" s="15"/>
      <c r="N29" s="11"/>
      <c r="O29" s="11"/>
      <c r="P29" s="11"/>
      <c r="Q29" s="11"/>
      <c r="R29" s="11"/>
      <c r="S29" s="11"/>
      <c r="T29" s="11"/>
      <c r="U29" s="11"/>
    </row>
    <row r="30">
      <c r="A30" s="11" t="s">
        <v>71</v>
      </c>
      <c r="B30" s="15">
        <f>'Sales and Cost-Rural'!B31+'Sales and Cost-Suburban'!B30+'Sales and Cost-Urban'!B30+'Sales and Cost-Metropolitan'!B30</f>
        <v>850000</v>
      </c>
      <c r="C30" s="15">
        <f>'Sales and Cost-Rural'!C31+'Sales and Cost-Suburban'!C30+'Sales and Cost-Urban'!C30+'Sales and Cost-Metropolitan'!C30</f>
        <v>2785000</v>
      </c>
      <c r="D30" s="15">
        <f>'Sales and Cost-Rural'!D31+'Sales and Cost-Suburban'!D30+'Sales and Cost-Urban'!D30+'Sales and Cost-Metropolitan'!D30</f>
        <v>4868231.25</v>
      </c>
      <c r="E30" s="15">
        <f>'Sales and Cost-Rural'!E31+'Sales and Cost-Suburban'!E30+'Sales and Cost-Urban'!E30+'Sales and Cost-Metropolitan'!E30</f>
        <v>7007441.188</v>
      </c>
      <c r="F30" s="15">
        <f>'Sales and Cost-Rural'!F31+'Sales and Cost-Suburban'!F30+'Sales and Cost-Urban'!F30+'Sales and Cost-Metropolitan'!F30</f>
        <v>8102469.873</v>
      </c>
      <c r="G30" s="15">
        <f>'Sales and Cost-Rural'!G31+'Sales and Cost-Suburban'!G30+'Sales and Cost-Urban'!G30+'Sales and Cost-Metropolitan'!G30</f>
        <v>11623148.9</v>
      </c>
      <c r="H30" s="15">
        <f>'Sales and Cost-Rural'!H31+'Sales and Cost-Suburban'!H30+'Sales and Cost-Urban'!H30+'Sales and Cost-Metropolitan'!H30</f>
        <v>12868597.49</v>
      </c>
      <c r="I30" s="15">
        <f>'Sales and Cost-Rural'!I31+'Sales and Cost-Suburban'!I30+'Sales and Cost-Urban'!I30+'Sales and Cost-Metropolitan'!I30</f>
        <v>15454707.2</v>
      </c>
      <c r="J30" s="15">
        <f>'Sales and Cost-Rural'!J31+'Sales and Cost-Suburban'!J30+'Sales and Cost-Urban'!J30+'Sales and Cost-Metropolitan'!J30</f>
        <v>18077449.23</v>
      </c>
      <c r="K30" s="15">
        <f>'Sales and Cost-Rural'!K31+'Sales and Cost-Suburban'!K30+'Sales and Cost-Urban'!K30+'Sales and Cost-Metropolitan'!K30</f>
        <v>20927006.62</v>
      </c>
      <c r="L30" s="15">
        <f>'Sales and Cost-Rural'!L31+'Sales and Cost-Suburban'!L30+'Sales and Cost-Urban'!L30+'Sales and Cost-Metropolitan'!L30</f>
        <v>22500782.84</v>
      </c>
      <c r="M30" s="15">
        <f>'Sales and Cost-Rural'!M31+'Sales and Cost-Suburban'!M30+'Sales and Cost-Urban'!M30+'Sales and Cost-Metropolitan'!M30</f>
        <v>26904643.6</v>
      </c>
      <c r="N30" s="11"/>
      <c r="O30" s="11"/>
      <c r="P30" s="11"/>
      <c r="Q30" s="11"/>
      <c r="R30" s="11"/>
      <c r="S30" s="11"/>
      <c r="T30" s="11"/>
      <c r="U30" s="11"/>
    </row>
    <row r="31">
      <c r="A31" s="11" t="s">
        <v>72</v>
      </c>
      <c r="B31" s="15">
        <f>'Sales and Cost-Rural'!B32+'Sales and Cost-Suburban'!B31+'Sales and Cost-Urban'!B31+'Sales and Cost-Metropolitan'!B31</f>
        <v>1275000</v>
      </c>
      <c r="C31" s="15">
        <f>'Sales and Cost-Rural'!C32+'Sales and Cost-Suburban'!C31+'Sales and Cost-Urban'!C31+'Sales and Cost-Metropolitan'!C31</f>
        <v>4177500</v>
      </c>
      <c r="D31" s="15">
        <f>'Sales and Cost-Rural'!D32+'Sales and Cost-Suburban'!D31+'Sales and Cost-Urban'!D31+'Sales and Cost-Metropolitan'!D31</f>
        <v>7302346.875</v>
      </c>
      <c r="E31" s="15">
        <f>'Sales and Cost-Rural'!E32+'Sales and Cost-Suburban'!E31+'Sales and Cost-Urban'!E31+'Sales and Cost-Metropolitan'!E31</f>
        <v>10511161.78</v>
      </c>
      <c r="F31" s="15">
        <f>'Sales and Cost-Rural'!F32+'Sales and Cost-Suburban'!F31+'Sales and Cost-Urban'!F31+'Sales and Cost-Metropolitan'!F31</f>
        <v>12153704.81</v>
      </c>
      <c r="G31" s="15">
        <f>'Sales and Cost-Rural'!G32+'Sales and Cost-Suburban'!G31+'Sales and Cost-Urban'!G31+'Sales and Cost-Metropolitan'!G31</f>
        <v>17434723.35</v>
      </c>
      <c r="H31" s="15">
        <f>'Sales and Cost-Rural'!H32+'Sales and Cost-Suburban'!H31+'Sales and Cost-Urban'!H31+'Sales and Cost-Metropolitan'!H31</f>
        <v>19302896.24</v>
      </c>
      <c r="I31" s="15">
        <f>'Sales and Cost-Rural'!I32+'Sales and Cost-Suburban'!I31+'Sales and Cost-Urban'!I31+'Sales and Cost-Metropolitan'!I31</f>
        <v>23182060.79</v>
      </c>
      <c r="J31" s="15">
        <f>'Sales and Cost-Rural'!J32+'Sales and Cost-Suburban'!J31+'Sales and Cost-Urban'!J31+'Sales and Cost-Metropolitan'!J31</f>
        <v>27116173.84</v>
      </c>
      <c r="K31" s="15">
        <f>'Sales and Cost-Rural'!K32+'Sales and Cost-Suburban'!K31+'Sales and Cost-Urban'!K31+'Sales and Cost-Metropolitan'!K31</f>
        <v>31390509.93</v>
      </c>
      <c r="L31" s="15">
        <f>'Sales and Cost-Rural'!L32+'Sales and Cost-Suburban'!L31+'Sales and Cost-Urban'!L31+'Sales and Cost-Metropolitan'!L31</f>
        <v>33751174.27</v>
      </c>
      <c r="M31" s="15">
        <f>'Sales and Cost-Rural'!M32+'Sales and Cost-Suburban'!M31+'Sales and Cost-Urban'!M31+'Sales and Cost-Metropolitan'!M31</f>
        <v>40356965.4</v>
      </c>
      <c r="N31" s="11"/>
      <c r="O31" s="11"/>
      <c r="P31" s="11"/>
      <c r="Q31" s="11"/>
      <c r="R31" s="11"/>
      <c r="S31" s="11"/>
      <c r="T31" s="11"/>
      <c r="U31" s="11"/>
    </row>
    <row r="32">
      <c r="A32" s="11" t="s">
        <v>73</v>
      </c>
      <c r="B32" s="15">
        <f>'Sales and Cost-Rural'!B33+'Sales and Cost-Suburban'!B32+'Sales and Cost-Urban'!B32+'Sales and Cost-Metropolitan'!B32</f>
        <v>850000</v>
      </c>
      <c r="C32" s="15">
        <f>'Sales and Cost-Rural'!C33+'Sales and Cost-Suburban'!C32+'Sales and Cost-Urban'!C32+'Sales and Cost-Metropolitan'!C32</f>
        <v>2785000</v>
      </c>
      <c r="D32" s="15">
        <f>'Sales and Cost-Rural'!D33+'Sales and Cost-Suburban'!D32+'Sales and Cost-Urban'!D32+'Sales and Cost-Metropolitan'!D32</f>
        <v>4868231.25</v>
      </c>
      <c r="E32" s="15">
        <f>'Sales and Cost-Rural'!E33+'Sales and Cost-Suburban'!E32+'Sales and Cost-Urban'!E32+'Sales and Cost-Metropolitan'!E32</f>
        <v>7007441.188</v>
      </c>
      <c r="F32" s="15">
        <f>'Sales and Cost-Rural'!F33+'Sales and Cost-Suburban'!F32+'Sales and Cost-Urban'!F32+'Sales and Cost-Metropolitan'!F32</f>
        <v>8102469.873</v>
      </c>
      <c r="G32" s="15">
        <f>'Sales and Cost-Rural'!G33+'Sales and Cost-Suburban'!G32+'Sales and Cost-Urban'!G32+'Sales and Cost-Metropolitan'!G32</f>
        <v>11623148.9</v>
      </c>
      <c r="H32" s="15">
        <f>'Sales and Cost-Rural'!H33+'Sales and Cost-Suburban'!H32+'Sales and Cost-Urban'!H32+'Sales and Cost-Metropolitan'!H32</f>
        <v>12868597.49</v>
      </c>
      <c r="I32" s="15">
        <f>'Sales and Cost-Rural'!I33+'Sales and Cost-Suburban'!I32+'Sales and Cost-Urban'!I32+'Sales and Cost-Metropolitan'!I32</f>
        <v>15454707.2</v>
      </c>
      <c r="J32" s="15">
        <f>'Sales and Cost-Rural'!J33+'Sales and Cost-Suburban'!J32+'Sales and Cost-Urban'!J32+'Sales and Cost-Metropolitan'!J32</f>
        <v>18077449.23</v>
      </c>
      <c r="K32" s="15">
        <f>'Sales and Cost-Rural'!K33+'Sales and Cost-Suburban'!K32+'Sales and Cost-Urban'!K32+'Sales and Cost-Metropolitan'!K32</f>
        <v>20927006.62</v>
      </c>
      <c r="L32" s="15">
        <f>'Sales and Cost-Rural'!L33+'Sales and Cost-Suburban'!L32+'Sales and Cost-Urban'!L32+'Sales and Cost-Metropolitan'!L32</f>
        <v>22500782.84</v>
      </c>
      <c r="M32" s="15">
        <f>'Sales and Cost-Rural'!M33+'Sales and Cost-Suburban'!M32+'Sales and Cost-Urban'!M32+'Sales and Cost-Metropolitan'!M32</f>
        <v>26904643.6</v>
      </c>
      <c r="N32" s="11"/>
      <c r="O32" s="11"/>
      <c r="P32" s="11"/>
      <c r="Q32" s="11"/>
      <c r="R32" s="11"/>
      <c r="S32" s="11"/>
      <c r="T32" s="11"/>
      <c r="U32" s="11"/>
    </row>
    <row r="33">
      <c r="A33" s="11" t="s">
        <v>74</v>
      </c>
      <c r="B33" s="15">
        <f>'Sales and Cost-Rural'!B34+'Sales and Cost-Suburban'!B33+'Sales and Cost-Urban'!B33+'Sales and Cost-Metropolitan'!B33</f>
        <v>1275000</v>
      </c>
      <c r="C33" s="15">
        <f>'Sales and Cost-Rural'!C34+'Sales and Cost-Suburban'!C33+'Sales and Cost-Urban'!C33+'Sales and Cost-Metropolitan'!C33</f>
        <v>4177500</v>
      </c>
      <c r="D33" s="15">
        <f>'Sales and Cost-Rural'!D34+'Sales and Cost-Suburban'!D33+'Sales and Cost-Urban'!D33+'Sales and Cost-Metropolitan'!D33</f>
        <v>7302346.875</v>
      </c>
      <c r="E33" s="15">
        <f>'Sales and Cost-Rural'!E34+'Sales and Cost-Suburban'!E33+'Sales and Cost-Urban'!E33+'Sales and Cost-Metropolitan'!E33</f>
        <v>10511161.78</v>
      </c>
      <c r="F33" s="15">
        <f>'Sales and Cost-Rural'!F34+'Sales and Cost-Suburban'!F33+'Sales and Cost-Urban'!F33+'Sales and Cost-Metropolitan'!F33</f>
        <v>12153704.81</v>
      </c>
      <c r="G33" s="15">
        <f>'Sales and Cost-Rural'!G34+'Sales and Cost-Suburban'!G33+'Sales and Cost-Urban'!G33+'Sales and Cost-Metropolitan'!G33</f>
        <v>17434723.35</v>
      </c>
      <c r="H33" s="15">
        <f>'Sales and Cost-Rural'!H34+'Sales and Cost-Suburban'!H33+'Sales and Cost-Urban'!H33+'Sales and Cost-Metropolitan'!H33</f>
        <v>19302896.24</v>
      </c>
      <c r="I33" s="15">
        <f>'Sales and Cost-Rural'!I34+'Sales and Cost-Suburban'!I33+'Sales and Cost-Urban'!I33+'Sales and Cost-Metropolitan'!I33</f>
        <v>23182060.79</v>
      </c>
      <c r="J33" s="15">
        <f>'Sales and Cost-Rural'!J34+'Sales and Cost-Suburban'!J33+'Sales and Cost-Urban'!J33+'Sales and Cost-Metropolitan'!J33</f>
        <v>27116173.84</v>
      </c>
      <c r="K33" s="15">
        <f>'Sales and Cost-Rural'!K34+'Sales and Cost-Suburban'!K33+'Sales and Cost-Urban'!K33+'Sales and Cost-Metropolitan'!K33</f>
        <v>31390509.93</v>
      </c>
      <c r="L33" s="15">
        <f>'Sales and Cost-Rural'!L34+'Sales and Cost-Suburban'!L33+'Sales and Cost-Urban'!L33+'Sales and Cost-Metropolitan'!L33</f>
        <v>33751174.27</v>
      </c>
      <c r="M33" s="15">
        <f>'Sales and Cost-Rural'!M34+'Sales and Cost-Suburban'!M33+'Sales and Cost-Urban'!M33+'Sales and Cost-Metropolitan'!M33</f>
        <v>40356965.4</v>
      </c>
      <c r="N33" s="11"/>
      <c r="O33" s="11"/>
      <c r="P33" s="11"/>
      <c r="Q33" s="11"/>
      <c r="R33" s="11"/>
      <c r="S33" s="11"/>
      <c r="T33" s="11"/>
      <c r="U33" s="11"/>
    </row>
    <row r="34">
      <c r="A34" s="11" t="s">
        <v>75</v>
      </c>
      <c r="B34" s="15">
        <f>'Sales and Cost-Rural'!B35+'Sales and Cost-Suburban'!B34+'Sales and Cost-Urban'!B34+'Sales and Cost-Metropolitan'!B34</f>
        <v>1700000</v>
      </c>
      <c r="C34" s="15">
        <f>'Sales and Cost-Rural'!C35+'Sales and Cost-Suburban'!C34+'Sales and Cost-Urban'!C34+'Sales and Cost-Metropolitan'!C34</f>
        <v>5570000</v>
      </c>
      <c r="D34" s="15">
        <f>'Sales and Cost-Rural'!D35+'Sales and Cost-Suburban'!D34+'Sales and Cost-Urban'!D34+'Sales and Cost-Metropolitan'!D34</f>
        <v>9736462.5</v>
      </c>
      <c r="E34" s="15">
        <f>'Sales and Cost-Rural'!E35+'Sales and Cost-Suburban'!E34+'Sales and Cost-Urban'!E34+'Sales and Cost-Metropolitan'!E34</f>
        <v>14014882.38</v>
      </c>
      <c r="F34" s="15">
        <f>'Sales and Cost-Rural'!F35+'Sales and Cost-Suburban'!F34+'Sales and Cost-Urban'!F34+'Sales and Cost-Metropolitan'!F34</f>
        <v>16204939.75</v>
      </c>
      <c r="G34" s="15">
        <f>'Sales and Cost-Rural'!G35+'Sales and Cost-Suburban'!G34+'Sales and Cost-Urban'!G34+'Sales and Cost-Metropolitan'!G34</f>
        <v>23246297.8</v>
      </c>
      <c r="H34" s="15">
        <f>'Sales and Cost-Rural'!H35+'Sales and Cost-Suburban'!H34+'Sales and Cost-Urban'!H34+'Sales and Cost-Metropolitan'!H34</f>
        <v>25737194.98</v>
      </c>
      <c r="I34" s="15">
        <f>'Sales and Cost-Rural'!I35+'Sales and Cost-Suburban'!I34+'Sales and Cost-Urban'!I34+'Sales and Cost-Metropolitan'!I34</f>
        <v>30909414.39</v>
      </c>
      <c r="J34" s="15">
        <f>'Sales and Cost-Rural'!J35+'Sales and Cost-Suburban'!J34+'Sales and Cost-Urban'!J34+'Sales and Cost-Metropolitan'!J34</f>
        <v>36154898.46</v>
      </c>
      <c r="K34" s="15">
        <f>'Sales and Cost-Rural'!K35+'Sales and Cost-Suburban'!K34+'Sales and Cost-Urban'!K34+'Sales and Cost-Metropolitan'!K34</f>
        <v>41854013.24</v>
      </c>
      <c r="L34" s="15">
        <f>'Sales and Cost-Rural'!L35+'Sales and Cost-Suburban'!L34+'Sales and Cost-Urban'!L34+'Sales and Cost-Metropolitan'!L34</f>
        <v>45001565.69</v>
      </c>
      <c r="M34" s="15">
        <f>'Sales and Cost-Rural'!M35+'Sales and Cost-Suburban'!M34+'Sales and Cost-Urban'!M34+'Sales and Cost-Metropolitan'!M34</f>
        <v>53809287.2</v>
      </c>
      <c r="N34" s="11"/>
      <c r="O34" s="11"/>
      <c r="P34" s="11"/>
      <c r="Q34" s="11"/>
      <c r="R34" s="11"/>
      <c r="S34" s="11"/>
      <c r="T34" s="11"/>
      <c r="U34" s="11"/>
    </row>
    <row r="35">
      <c r="A35" s="11" t="s">
        <v>76</v>
      </c>
      <c r="B35" s="15">
        <f>'Sales and Cost-Rural'!B36+'Sales and Cost-Suburban'!B35+'Sales and Cost-Urban'!B35+'Sales and Cost-Metropolitan'!B35</f>
        <v>2550000</v>
      </c>
      <c r="C35" s="15">
        <f>'Sales and Cost-Rural'!C36+'Sales and Cost-Suburban'!C35+'Sales and Cost-Urban'!C35+'Sales and Cost-Metropolitan'!C35</f>
        <v>8355000</v>
      </c>
      <c r="D35" s="15">
        <f>'Sales and Cost-Rural'!D36+'Sales and Cost-Suburban'!D35+'Sales and Cost-Urban'!D35+'Sales and Cost-Metropolitan'!D35</f>
        <v>14604693.75</v>
      </c>
      <c r="E35" s="15">
        <f>'Sales and Cost-Rural'!E36+'Sales and Cost-Suburban'!E35+'Sales and Cost-Urban'!E35+'Sales and Cost-Metropolitan'!E35</f>
        <v>21022323.56</v>
      </c>
      <c r="F35" s="15">
        <f>'Sales and Cost-Rural'!F36+'Sales and Cost-Suburban'!F35+'Sales and Cost-Urban'!F35+'Sales and Cost-Metropolitan'!F35</f>
        <v>24307409.62</v>
      </c>
      <c r="G35" s="15">
        <f>'Sales and Cost-Rural'!G36+'Sales and Cost-Suburban'!G35+'Sales and Cost-Urban'!G35+'Sales and Cost-Metropolitan'!G35</f>
        <v>34869446.71</v>
      </c>
      <c r="H35" s="15">
        <f>'Sales and Cost-Rural'!H36+'Sales and Cost-Suburban'!H35+'Sales and Cost-Urban'!H35+'Sales and Cost-Metropolitan'!H35</f>
        <v>38605792.48</v>
      </c>
      <c r="I35" s="15">
        <f>'Sales and Cost-Rural'!I36+'Sales and Cost-Suburban'!I35+'Sales and Cost-Urban'!I35+'Sales and Cost-Metropolitan'!I35</f>
        <v>46364121.59</v>
      </c>
      <c r="J35" s="15">
        <f>'Sales and Cost-Rural'!J36+'Sales and Cost-Suburban'!J35+'Sales and Cost-Urban'!J35+'Sales and Cost-Metropolitan'!J35</f>
        <v>54232347.69</v>
      </c>
      <c r="K35" s="15">
        <f>'Sales and Cost-Rural'!K36+'Sales and Cost-Suburban'!K35+'Sales and Cost-Urban'!K35+'Sales and Cost-Metropolitan'!K35</f>
        <v>62781019.86</v>
      </c>
      <c r="L35" s="15">
        <f>'Sales and Cost-Rural'!L36+'Sales and Cost-Suburban'!L35+'Sales and Cost-Urban'!L35+'Sales and Cost-Metropolitan'!L35</f>
        <v>67502348.53</v>
      </c>
      <c r="M35" s="15">
        <f>'Sales and Cost-Rural'!M36+'Sales and Cost-Suburban'!M35+'Sales and Cost-Urban'!M35+'Sales and Cost-Metropolitan'!M35</f>
        <v>80713930.8</v>
      </c>
      <c r="N35" s="11"/>
      <c r="O35" s="11"/>
      <c r="P35" s="11"/>
      <c r="Q35" s="11"/>
      <c r="R35" s="11"/>
      <c r="S35" s="11"/>
      <c r="T35" s="11"/>
      <c r="U35" s="11"/>
    </row>
    <row r="36">
      <c r="A36" s="11"/>
      <c r="B36" s="15"/>
      <c r="C36" s="15"/>
      <c r="D36" s="15"/>
      <c r="E36" s="15"/>
      <c r="F36" s="15"/>
      <c r="G36" s="15"/>
      <c r="H36" s="15"/>
      <c r="I36" s="15"/>
      <c r="J36" s="15"/>
      <c r="K36" s="15"/>
      <c r="L36" s="15"/>
      <c r="M36" s="15"/>
      <c r="N36" s="11"/>
      <c r="O36" s="11"/>
      <c r="P36" s="11"/>
      <c r="Q36" s="11"/>
      <c r="R36" s="11"/>
      <c r="S36" s="11"/>
      <c r="T36" s="11"/>
      <c r="U36" s="11"/>
    </row>
    <row r="37">
      <c r="A37" s="9" t="s">
        <v>39</v>
      </c>
      <c r="B37" s="15"/>
      <c r="C37" s="15"/>
      <c r="D37" s="15"/>
      <c r="E37" s="15"/>
      <c r="F37" s="15"/>
      <c r="G37" s="15"/>
      <c r="H37" s="15"/>
      <c r="I37" s="15"/>
      <c r="J37" s="15"/>
      <c r="K37" s="15"/>
      <c r="L37" s="15"/>
      <c r="M37" s="15"/>
      <c r="N37" s="11"/>
      <c r="O37" s="11"/>
      <c r="P37" s="11"/>
      <c r="Q37" s="11"/>
      <c r="R37" s="11"/>
      <c r="S37" s="11"/>
      <c r="T37" s="11"/>
      <c r="U37" s="11"/>
    </row>
    <row r="38">
      <c r="A38" s="11" t="s">
        <v>71</v>
      </c>
      <c r="B38" s="15">
        <f>'Sales and Cost-Rural'!B39+'Sales and Cost-Suburban'!B38+'Sales and Cost-Urban'!B38+'Sales and Cost-Metropolitan'!B38</f>
        <v>4650000</v>
      </c>
      <c r="C38" s="15">
        <f>'Sales and Cost-Rural'!C39+'Sales and Cost-Suburban'!C38+'Sales and Cost-Urban'!C38+'Sales and Cost-Metropolitan'!C38</f>
        <v>13428000</v>
      </c>
      <c r="D38" s="15">
        <f>'Sales and Cost-Rural'!D39+'Sales and Cost-Suburban'!D38+'Sales and Cost-Urban'!D38+'Sales and Cost-Metropolitan'!D38</f>
        <v>24253042.5</v>
      </c>
      <c r="E38" s="15">
        <f>'Sales and Cost-Rural'!E39+'Sales and Cost-Suburban'!E38+'Sales and Cost-Urban'!E38+'Sales and Cost-Metropolitan'!E38</f>
        <v>34265234.48</v>
      </c>
      <c r="F38" s="15">
        <f>'Sales and Cost-Rural'!F39+'Sales and Cost-Suburban'!F38+'Sales and Cost-Urban'!F38+'Sales and Cost-Metropolitan'!F38</f>
        <v>40667960.08</v>
      </c>
      <c r="G38" s="15">
        <f>'Sales and Cost-Rural'!G39+'Sales and Cost-Suburban'!G38+'Sales and Cost-Urban'!G38+'Sales and Cost-Metropolitan'!G38</f>
        <v>57663651.45</v>
      </c>
      <c r="H38" s="15">
        <f>'Sales and Cost-Rural'!H39+'Sales and Cost-Suburban'!H38+'Sales and Cost-Urban'!H38+'Sales and Cost-Metropolitan'!H38</f>
        <v>65155625.04</v>
      </c>
      <c r="I38" s="15">
        <f>'Sales and Cost-Rural'!I39+'Sales and Cost-Suburban'!I38+'Sales and Cost-Urban'!I38+'Sales and Cost-Metropolitan'!I38</f>
        <v>77926026.55</v>
      </c>
      <c r="J38" s="15">
        <f>'Sales and Cost-Rural'!J39+'Sales and Cost-Suburban'!J38+'Sales and Cost-Urban'!J38+'Sales and Cost-Metropolitan'!J38</f>
        <v>92592671.24</v>
      </c>
      <c r="K38" s="15">
        <f>'Sales and Cost-Rural'!K39+'Sales and Cost-Suburban'!K38+'Sales and Cost-Urban'!K38+'Sales and Cost-Metropolitan'!K38</f>
        <v>107027193.8</v>
      </c>
      <c r="L38" s="15">
        <f>'Sales and Cost-Rural'!L39+'Sales and Cost-Suburban'!L38+'Sales and Cost-Urban'!L38+'Sales and Cost-Metropolitan'!L38</f>
        <v>116956834.2</v>
      </c>
      <c r="M38" s="15">
        <f>'Sales and Cost-Rural'!M39+'Sales and Cost-Suburban'!M38+'Sales and Cost-Urban'!M38+'Sales and Cost-Metropolitan'!M38</f>
        <v>139557447.8</v>
      </c>
      <c r="N38" s="11"/>
      <c r="O38" s="11"/>
      <c r="P38" s="11"/>
      <c r="Q38" s="11"/>
      <c r="R38" s="11"/>
      <c r="S38" s="11"/>
      <c r="T38" s="11"/>
      <c r="U38" s="11"/>
    </row>
    <row r="39">
      <c r="A39" s="11" t="s">
        <v>72</v>
      </c>
      <c r="B39" s="15">
        <f>'Sales and Cost-Rural'!B40+'Sales and Cost-Suburban'!B39+'Sales and Cost-Urban'!B39+'Sales and Cost-Metropolitan'!B39</f>
        <v>1550000</v>
      </c>
      <c r="C39" s="15">
        <f>'Sales and Cost-Rural'!C40+'Sales and Cost-Suburban'!C39+'Sales and Cost-Urban'!C39+'Sales and Cost-Metropolitan'!C39</f>
        <v>4476000</v>
      </c>
      <c r="D39" s="15">
        <f>'Sales and Cost-Rural'!D40+'Sales and Cost-Suburban'!D39+'Sales and Cost-Urban'!D39+'Sales and Cost-Metropolitan'!D39</f>
        <v>8084347.5</v>
      </c>
      <c r="E39" s="15">
        <f>'Sales and Cost-Rural'!E40+'Sales and Cost-Suburban'!E39+'Sales and Cost-Urban'!E39+'Sales and Cost-Metropolitan'!E39</f>
        <v>11421744.83</v>
      </c>
      <c r="F39" s="15">
        <f>'Sales and Cost-Rural'!F40+'Sales and Cost-Suburban'!F39+'Sales and Cost-Urban'!F39+'Sales and Cost-Metropolitan'!F39</f>
        <v>13555986.69</v>
      </c>
      <c r="G39" s="15">
        <f>'Sales and Cost-Rural'!G40+'Sales and Cost-Suburban'!G39+'Sales and Cost-Urban'!G39+'Sales and Cost-Metropolitan'!G39</f>
        <v>19221217.15</v>
      </c>
      <c r="H39" s="15">
        <f>'Sales and Cost-Rural'!H40+'Sales and Cost-Suburban'!H39+'Sales and Cost-Urban'!H39+'Sales and Cost-Metropolitan'!H39</f>
        <v>21718541.68</v>
      </c>
      <c r="I39" s="15">
        <f>'Sales and Cost-Rural'!I40+'Sales and Cost-Suburban'!I39+'Sales and Cost-Urban'!I39+'Sales and Cost-Metropolitan'!I39</f>
        <v>25975342.18</v>
      </c>
      <c r="J39" s="15">
        <f>'Sales and Cost-Rural'!J40+'Sales and Cost-Suburban'!J39+'Sales and Cost-Urban'!J39+'Sales and Cost-Metropolitan'!J39</f>
        <v>30864223.75</v>
      </c>
      <c r="K39" s="15">
        <f>'Sales and Cost-Rural'!K40+'Sales and Cost-Suburban'!K39+'Sales and Cost-Urban'!K39+'Sales and Cost-Metropolitan'!K39</f>
        <v>35675731.26</v>
      </c>
      <c r="L39" s="15">
        <f>'Sales and Cost-Rural'!L40+'Sales and Cost-Suburban'!L39+'Sales and Cost-Urban'!L39+'Sales and Cost-Metropolitan'!L39</f>
        <v>38985611.4</v>
      </c>
      <c r="M39" s="15">
        <f>'Sales and Cost-Rural'!M40+'Sales and Cost-Suburban'!M39+'Sales and Cost-Urban'!M39+'Sales and Cost-Metropolitan'!M39</f>
        <v>46519149.26</v>
      </c>
      <c r="N39" s="11"/>
      <c r="O39" s="11"/>
      <c r="P39" s="11"/>
      <c r="Q39" s="11"/>
      <c r="R39" s="11"/>
      <c r="S39" s="11"/>
      <c r="T39" s="11"/>
      <c r="U39" s="11"/>
    </row>
    <row r="40">
      <c r="A40" s="11" t="s">
        <v>73</v>
      </c>
      <c r="B40" s="15">
        <f>'Sales and Cost-Rural'!B41+'Sales and Cost-Suburban'!B40+'Sales and Cost-Urban'!B40+'Sales and Cost-Metropolitan'!B40</f>
        <v>3100000</v>
      </c>
      <c r="C40" s="15">
        <f>'Sales and Cost-Rural'!C41+'Sales and Cost-Suburban'!C40+'Sales and Cost-Urban'!C40+'Sales and Cost-Metropolitan'!C40</f>
        <v>8952000</v>
      </c>
      <c r="D40" s="15">
        <f>'Sales and Cost-Rural'!D41+'Sales and Cost-Suburban'!D40+'Sales and Cost-Urban'!D40+'Sales and Cost-Metropolitan'!D40</f>
        <v>16168695</v>
      </c>
      <c r="E40" s="15">
        <f>'Sales and Cost-Rural'!E41+'Sales and Cost-Suburban'!E40+'Sales and Cost-Urban'!E40+'Sales and Cost-Metropolitan'!E40</f>
        <v>22843489.65</v>
      </c>
      <c r="F40" s="15">
        <f>'Sales and Cost-Rural'!F41+'Sales and Cost-Suburban'!F40+'Sales and Cost-Urban'!F40+'Sales and Cost-Metropolitan'!F40</f>
        <v>27111973.39</v>
      </c>
      <c r="G40" s="15">
        <f>'Sales and Cost-Rural'!G41+'Sales and Cost-Suburban'!G40+'Sales and Cost-Urban'!G40+'Sales and Cost-Metropolitan'!G40</f>
        <v>38442434.3</v>
      </c>
      <c r="H40" s="15">
        <f>'Sales and Cost-Rural'!H41+'Sales and Cost-Suburban'!H40+'Sales and Cost-Urban'!H40+'Sales and Cost-Metropolitan'!H40</f>
        <v>43437083.36</v>
      </c>
      <c r="I40" s="15">
        <f>'Sales and Cost-Rural'!I41+'Sales and Cost-Suburban'!I40+'Sales and Cost-Urban'!I40+'Sales and Cost-Metropolitan'!I40</f>
        <v>51950684.36</v>
      </c>
      <c r="J40" s="15">
        <f>'Sales and Cost-Rural'!J41+'Sales and Cost-Suburban'!J40+'Sales and Cost-Urban'!J40+'Sales and Cost-Metropolitan'!J40</f>
        <v>61728447.49</v>
      </c>
      <c r="K40" s="15">
        <f>'Sales and Cost-Rural'!K41+'Sales and Cost-Suburban'!K40+'Sales and Cost-Urban'!K40+'Sales and Cost-Metropolitan'!K40</f>
        <v>71351462.53</v>
      </c>
      <c r="L40" s="15">
        <f>'Sales and Cost-Rural'!L41+'Sales and Cost-Suburban'!L40+'Sales and Cost-Urban'!L40+'Sales and Cost-Metropolitan'!L40</f>
        <v>77971222.81</v>
      </c>
      <c r="M40" s="15">
        <f>'Sales and Cost-Rural'!M41+'Sales and Cost-Suburban'!M40+'Sales and Cost-Urban'!M40+'Sales and Cost-Metropolitan'!M40</f>
        <v>93038298.51</v>
      </c>
      <c r="N40" s="11"/>
      <c r="O40" s="11"/>
      <c r="P40" s="11"/>
      <c r="Q40" s="11"/>
      <c r="R40" s="11"/>
      <c r="S40" s="11"/>
      <c r="T40" s="11"/>
      <c r="U40" s="11"/>
    </row>
    <row r="41">
      <c r="A41" s="11" t="s">
        <v>74</v>
      </c>
      <c r="B41" s="15">
        <f>'Sales and Cost-Rural'!B42+'Sales and Cost-Suburban'!B41+'Sales and Cost-Urban'!B41+'Sales and Cost-Metropolitan'!B41</f>
        <v>1550000</v>
      </c>
      <c r="C41" s="15">
        <f>'Sales and Cost-Rural'!C42+'Sales and Cost-Suburban'!C41+'Sales and Cost-Urban'!C41+'Sales and Cost-Metropolitan'!C41</f>
        <v>4476000</v>
      </c>
      <c r="D41" s="15">
        <f>'Sales and Cost-Rural'!D42+'Sales and Cost-Suburban'!D41+'Sales and Cost-Urban'!D41+'Sales and Cost-Metropolitan'!D41</f>
        <v>8084347.5</v>
      </c>
      <c r="E41" s="15">
        <f>'Sales and Cost-Rural'!E42+'Sales and Cost-Suburban'!E41+'Sales and Cost-Urban'!E41+'Sales and Cost-Metropolitan'!E41</f>
        <v>11421744.83</v>
      </c>
      <c r="F41" s="15">
        <f>'Sales and Cost-Rural'!F42+'Sales and Cost-Suburban'!F41+'Sales and Cost-Urban'!F41+'Sales and Cost-Metropolitan'!F41</f>
        <v>13555986.69</v>
      </c>
      <c r="G41" s="15">
        <f>'Sales and Cost-Rural'!G42+'Sales and Cost-Suburban'!G41+'Sales and Cost-Urban'!G41+'Sales and Cost-Metropolitan'!G41</f>
        <v>19221217.15</v>
      </c>
      <c r="H41" s="15">
        <f>'Sales and Cost-Rural'!H42+'Sales and Cost-Suburban'!H41+'Sales and Cost-Urban'!H41+'Sales and Cost-Metropolitan'!H41</f>
        <v>21718541.68</v>
      </c>
      <c r="I41" s="15">
        <f>'Sales and Cost-Rural'!I42+'Sales and Cost-Suburban'!I41+'Sales and Cost-Urban'!I41+'Sales and Cost-Metropolitan'!I41</f>
        <v>25975342.18</v>
      </c>
      <c r="J41" s="15">
        <f>'Sales and Cost-Rural'!J42+'Sales and Cost-Suburban'!J41+'Sales and Cost-Urban'!J41+'Sales and Cost-Metropolitan'!J41</f>
        <v>30864223.75</v>
      </c>
      <c r="K41" s="15">
        <f>'Sales and Cost-Rural'!K42+'Sales and Cost-Suburban'!K41+'Sales and Cost-Urban'!K41+'Sales and Cost-Metropolitan'!K41</f>
        <v>35675731.26</v>
      </c>
      <c r="L41" s="15">
        <f>'Sales and Cost-Rural'!L42+'Sales and Cost-Suburban'!L41+'Sales and Cost-Urban'!L41+'Sales and Cost-Metropolitan'!L41</f>
        <v>38985611.4</v>
      </c>
      <c r="M41" s="15">
        <f>'Sales and Cost-Rural'!M42+'Sales and Cost-Suburban'!M41+'Sales and Cost-Urban'!M41+'Sales and Cost-Metropolitan'!M41</f>
        <v>46519149.26</v>
      </c>
      <c r="N41" s="11"/>
      <c r="O41" s="11"/>
      <c r="P41" s="11"/>
      <c r="Q41" s="11"/>
      <c r="R41" s="11"/>
      <c r="S41" s="11"/>
      <c r="T41" s="11"/>
      <c r="U41" s="11"/>
    </row>
    <row r="42">
      <c r="A42" s="11" t="s">
        <v>75</v>
      </c>
      <c r="B42" s="15">
        <f>'Sales and Cost-Rural'!B43+'Sales and Cost-Suburban'!B42+'Sales and Cost-Urban'!B42+'Sales and Cost-Metropolitan'!B42</f>
        <v>2325000</v>
      </c>
      <c r="C42" s="15">
        <f>'Sales and Cost-Rural'!C43+'Sales and Cost-Suburban'!C42+'Sales and Cost-Urban'!C42+'Sales and Cost-Metropolitan'!C42</f>
        <v>6714000</v>
      </c>
      <c r="D42" s="15">
        <f>'Sales and Cost-Rural'!D43+'Sales and Cost-Suburban'!D42+'Sales and Cost-Urban'!D42+'Sales and Cost-Metropolitan'!D42</f>
        <v>12126521.25</v>
      </c>
      <c r="E42" s="15">
        <f>'Sales and Cost-Rural'!E43+'Sales and Cost-Suburban'!E42+'Sales and Cost-Urban'!E42+'Sales and Cost-Metropolitan'!E42</f>
        <v>17132617.24</v>
      </c>
      <c r="F42" s="15">
        <f>'Sales and Cost-Rural'!F43+'Sales and Cost-Suburban'!F42+'Sales and Cost-Urban'!F42+'Sales and Cost-Metropolitan'!F42</f>
        <v>20333980.04</v>
      </c>
      <c r="G42" s="15">
        <f>'Sales and Cost-Rural'!G43+'Sales and Cost-Suburban'!G42+'Sales and Cost-Urban'!G42+'Sales and Cost-Metropolitan'!G42</f>
        <v>28831825.73</v>
      </c>
      <c r="H42" s="15">
        <f>'Sales and Cost-Rural'!H43+'Sales and Cost-Suburban'!H42+'Sales and Cost-Urban'!H42+'Sales and Cost-Metropolitan'!H42</f>
        <v>32577812.52</v>
      </c>
      <c r="I42" s="15">
        <f>'Sales and Cost-Rural'!I43+'Sales and Cost-Suburban'!I42+'Sales and Cost-Urban'!I42+'Sales and Cost-Metropolitan'!I42</f>
        <v>38963013.27</v>
      </c>
      <c r="J42" s="15">
        <f>'Sales and Cost-Rural'!J43+'Sales and Cost-Suburban'!J42+'Sales and Cost-Urban'!J42+'Sales and Cost-Metropolitan'!J42</f>
        <v>46296335.62</v>
      </c>
      <c r="K42" s="15">
        <f>'Sales and Cost-Rural'!K43+'Sales and Cost-Suburban'!K42+'Sales and Cost-Urban'!K42+'Sales and Cost-Metropolitan'!K42</f>
        <v>53513596.89</v>
      </c>
      <c r="L42" s="15">
        <f>'Sales and Cost-Rural'!L43+'Sales and Cost-Suburban'!L42+'Sales and Cost-Urban'!L42+'Sales and Cost-Metropolitan'!L42</f>
        <v>58478417.11</v>
      </c>
      <c r="M42" s="15">
        <f>'Sales and Cost-Rural'!M43+'Sales and Cost-Suburban'!M42+'Sales and Cost-Urban'!M42+'Sales and Cost-Metropolitan'!M42</f>
        <v>69778723.88</v>
      </c>
      <c r="N42" s="11"/>
      <c r="O42" s="11"/>
      <c r="P42" s="11"/>
      <c r="Q42" s="11"/>
      <c r="R42" s="11"/>
      <c r="S42" s="11"/>
      <c r="T42" s="11"/>
      <c r="U42" s="11"/>
    </row>
    <row r="43">
      <c r="A43" s="11" t="s">
        <v>76</v>
      </c>
      <c r="B43" s="15">
        <f>'Sales and Cost-Rural'!B44+'Sales and Cost-Suburban'!B43+'Sales and Cost-Urban'!B43+'Sales and Cost-Metropolitan'!B43</f>
        <v>2325000</v>
      </c>
      <c r="C43" s="15">
        <f>'Sales and Cost-Rural'!C44+'Sales and Cost-Suburban'!C43+'Sales and Cost-Urban'!C43+'Sales and Cost-Metropolitan'!C43</f>
        <v>6714000</v>
      </c>
      <c r="D43" s="15">
        <f>'Sales and Cost-Rural'!D44+'Sales and Cost-Suburban'!D43+'Sales and Cost-Urban'!D43+'Sales and Cost-Metropolitan'!D43</f>
        <v>12126521.25</v>
      </c>
      <c r="E43" s="15">
        <f>'Sales and Cost-Rural'!E44+'Sales and Cost-Suburban'!E43+'Sales and Cost-Urban'!E43+'Sales and Cost-Metropolitan'!E43</f>
        <v>17132617.24</v>
      </c>
      <c r="F43" s="15">
        <f>'Sales and Cost-Rural'!F44+'Sales and Cost-Suburban'!F43+'Sales and Cost-Urban'!F43+'Sales and Cost-Metropolitan'!F43</f>
        <v>20333980.04</v>
      </c>
      <c r="G43" s="15">
        <f>'Sales and Cost-Rural'!G44+'Sales and Cost-Suburban'!G43+'Sales and Cost-Urban'!G43+'Sales and Cost-Metropolitan'!G43</f>
        <v>28831825.73</v>
      </c>
      <c r="H43" s="15">
        <f>'Sales and Cost-Rural'!H44+'Sales and Cost-Suburban'!H43+'Sales and Cost-Urban'!H43+'Sales and Cost-Metropolitan'!H43</f>
        <v>32577812.52</v>
      </c>
      <c r="I43" s="15">
        <f>'Sales and Cost-Rural'!I44+'Sales and Cost-Suburban'!I43+'Sales and Cost-Urban'!I43+'Sales and Cost-Metropolitan'!I43</f>
        <v>38963013.27</v>
      </c>
      <c r="J43" s="15">
        <f>'Sales and Cost-Rural'!J44+'Sales and Cost-Suburban'!J43+'Sales and Cost-Urban'!J43+'Sales and Cost-Metropolitan'!J43</f>
        <v>46296335.62</v>
      </c>
      <c r="K43" s="15">
        <f>'Sales and Cost-Rural'!K44+'Sales and Cost-Suburban'!K43+'Sales and Cost-Urban'!K43+'Sales and Cost-Metropolitan'!K43</f>
        <v>53513596.89</v>
      </c>
      <c r="L43" s="15">
        <f>'Sales and Cost-Rural'!L44+'Sales and Cost-Suburban'!L43+'Sales and Cost-Urban'!L43+'Sales and Cost-Metropolitan'!L43</f>
        <v>58478417.11</v>
      </c>
      <c r="M43" s="15">
        <f>'Sales and Cost-Rural'!M44+'Sales and Cost-Suburban'!M43+'Sales and Cost-Urban'!M43+'Sales and Cost-Metropolitan'!M43</f>
        <v>69778723.88</v>
      </c>
      <c r="N43" s="11"/>
      <c r="O43" s="11"/>
      <c r="P43" s="11"/>
      <c r="Q43" s="11"/>
      <c r="R43" s="11"/>
      <c r="S43" s="11"/>
      <c r="T43" s="11"/>
      <c r="U43" s="11"/>
    </row>
    <row r="44">
      <c r="A44" s="11"/>
      <c r="B44" s="15"/>
      <c r="C44" s="15"/>
      <c r="D44" s="15"/>
      <c r="E44" s="15"/>
      <c r="F44" s="15"/>
      <c r="G44" s="15"/>
      <c r="H44" s="15"/>
      <c r="I44" s="15"/>
      <c r="J44" s="15"/>
      <c r="K44" s="15"/>
      <c r="L44" s="15"/>
      <c r="M44" s="15"/>
      <c r="N44" s="11"/>
      <c r="O44" s="11"/>
      <c r="P44" s="11"/>
      <c r="Q44" s="11"/>
      <c r="R44" s="11"/>
      <c r="S44" s="11"/>
      <c r="T44" s="11"/>
      <c r="U44" s="11"/>
    </row>
    <row r="45">
      <c r="A45" s="9" t="s">
        <v>40</v>
      </c>
      <c r="B45" s="15"/>
      <c r="C45" s="15"/>
      <c r="D45" s="15"/>
      <c r="E45" s="15"/>
      <c r="F45" s="15"/>
      <c r="G45" s="15"/>
      <c r="H45" s="15"/>
      <c r="I45" s="15"/>
      <c r="J45" s="15"/>
      <c r="K45" s="15"/>
      <c r="L45" s="15"/>
      <c r="M45" s="15"/>
      <c r="N45" s="11"/>
      <c r="O45" s="11"/>
      <c r="P45" s="11"/>
      <c r="Q45" s="11"/>
      <c r="R45" s="11"/>
      <c r="S45" s="11"/>
      <c r="T45" s="11"/>
      <c r="U45" s="11"/>
    </row>
    <row r="46">
      <c r="A46" s="11" t="s">
        <v>71</v>
      </c>
      <c r="B46" s="15">
        <f>'Sales and Cost-Rural'!B47+'Sales and Cost-Suburban'!B46+'Sales and Cost-Urban'!B46+'Sales and Cost-Metropolitan'!B46</f>
        <v>3450000</v>
      </c>
      <c r="C46" s="15">
        <f>'Sales and Cost-Rural'!C47+'Sales and Cost-Suburban'!C46+'Sales and Cost-Urban'!C46+'Sales and Cost-Metropolitan'!C46</f>
        <v>10935000</v>
      </c>
      <c r="D46" s="15">
        <f>'Sales and Cost-Rural'!D47+'Sales and Cost-Suburban'!D46+'Sales and Cost-Urban'!D46+'Sales and Cost-Metropolitan'!D46</f>
        <v>20272455</v>
      </c>
      <c r="E46" s="15">
        <f>'Sales and Cost-Rural'!E47+'Sales and Cost-Suburban'!E46+'Sales and Cost-Urban'!E46+'Sales and Cost-Metropolitan'!E46</f>
        <v>28543986.45</v>
      </c>
      <c r="F46" s="15">
        <f>'Sales and Cost-Rural'!F47+'Sales and Cost-Suburban'!F46+'Sales and Cost-Urban'!F46+'Sales and Cost-Metropolitan'!F46</f>
        <v>33181344.42</v>
      </c>
      <c r="G46" s="15">
        <f>'Sales and Cost-Rural'!G47+'Sales and Cost-Suburban'!G46+'Sales and Cost-Urban'!G46+'Sales and Cost-Metropolitan'!G46</f>
        <v>48038990.2</v>
      </c>
      <c r="H46" s="15">
        <f>'Sales and Cost-Rural'!H47+'Sales and Cost-Suburban'!H46+'Sales and Cost-Urban'!H46+'Sales and Cost-Metropolitan'!H46</f>
        <v>53446112.36</v>
      </c>
      <c r="I46" s="15">
        <f>'Sales and Cost-Rural'!I47+'Sales and Cost-Suburban'!I46+'Sales and Cost-Urban'!I46+'Sales and Cost-Metropolitan'!I46</f>
        <v>63326563.39</v>
      </c>
      <c r="J46" s="15">
        <f>'Sales and Cost-Rural'!J47+'Sales and Cost-Suburban'!J46+'Sales and Cost-Urban'!J46+'Sales and Cost-Metropolitan'!J46</f>
        <v>75839530.72</v>
      </c>
      <c r="K46" s="15">
        <f>'Sales and Cost-Rural'!K47+'Sales and Cost-Suburban'!K46+'Sales and Cost-Urban'!K46+'Sales and Cost-Metropolitan'!K46</f>
        <v>86726135.79</v>
      </c>
      <c r="L46" s="15">
        <f>'Sales and Cost-Rural'!L47+'Sales and Cost-Suburban'!L46+'Sales and Cost-Urban'!L46+'Sales and Cost-Metropolitan'!L46</f>
        <v>93708201.43</v>
      </c>
      <c r="M46" s="15">
        <f>'Sales and Cost-Rural'!M47+'Sales and Cost-Suburban'!M46+'Sales and Cost-Urban'!M46+'Sales and Cost-Metropolitan'!M46</f>
        <v>112531156.8</v>
      </c>
      <c r="N46" s="11"/>
      <c r="O46" s="11"/>
      <c r="P46" s="11"/>
      <c r="Q46" s="11"/>
      <c r="R46" s="11"/>
      <c r="S46" s="11"/>
      <c r="T46" s="11"/>
      <c r="U46" s="11"/>
    </row>
    <row r="47">
      <c r="A47" s="11" t="s">
        <v>72</v>
      </c>
      <c r="B47" s="15">
        <f>'Sales and Cost-Rural'!B48+'Sales and Cost-Suburban'!B47+'Sales and Cost-Urban'!B47+'Sales and Cost-Metropolitan'!B47</f>
        <v>3450000</v>
      </c>
      <c r="C47" s="15">
        <f>'Sales and Cost-Rural'!C48+'Sales and Cost-Suburban'!C47+'Sales and Cost-Urban'!C47+'Sales and Cost-Metropolitan'!C47</f>
        <v>10935000</v>
      </c>
      <c r="D47" s="15">
        <f>'Sales and Cost-Rural'!D48+'Sales and Cost-Suburban'!D47+'Sales and Cost-Urban'!D47+'Sales and Cost-Metropolitan'!D47</f>
        <v>20272455</v>
      </c>
      <c r="E47" s="15">
        <f>'Sales and Cost-Rural'!E48+'Sales and Cost-Suburban'!E47+'Sales and Cost-Urban'!E47+'Sales and Cost-Metropolitan'!E47</f>
        <v>28543986.45</v>
      </c>
      <c r="F47" s="15">
        <f>'Sales and Cost-Rural'!F48+'Sales and Cost-Suburban'!F47+'Sales and Cost-Urban'!F47+'Sales and Cost-Metropolitan'!F47</f>
        <v>33181344.42</v>
      </c>
      <c r="G47" s="15">
        <f>'Sales and Cost-Rural'!G48+'Sales and Cost-Suburban'!G47+'Sales and Cost-Urban'!G47+'Sales and Cost-Metropolitan'!G47</f>
        <v>48038990.2</v>
      </c>
      <c r="H47" s="15">
        <f>'Sales and Cost-Rural'!H48+'Sales and Cost-Suburban'!H47+'Sales and Cost-Urban'!H47+'Sales and Cost-Metropolitan'!H47</f>
        <v>53446112.36</v>
      </c>
      <c r="I47" s="15">
        <f>'Sales and Cost-Rural'!I48+'Sales and Cost-Suburban'!I47+'Sales and Cost-Urban'!I47+'Sales and Cost-Metropolitan'!I47</f>
        <v>63326563.39</v>
      </c>
      <c r="J47" s="15">
        <f>'Sales and Cost-Rural'!J48+'Sales and Cost-Suburban'!J47+'Sales and Cost-Urban'!J47+'Sales and Cost-Metropolitan'!J47</f>
        <v>75839530.72</v>
      </c>
      <c r="K47" s="15">
        <f>'Sales and Cost-Rural'!K48+'Sales and Cost-Suburban'!K47+'Sales and Cost-Urban'!K47+'Sales and Cost-Metropolitan'!K47</f>
        <v>86726135.79</v>
      </c>
      <c r="L47" s="15">
        <f>'Sales and Cost-Rural'!L48+'Sales and Cost-Suburban'!L47+'Sales and Cost-Urban'!L47+'Sales and Cost-Metropolitan'!L47</f>
        <v>93708201.43</v>
      </c>
      <c r="M47" s="15">
        <f>'Sales and Cost-Rural'!M48+'Sales and Cost-Suburban'!M47+'Sales and Cost-Urban'!M47+'Sales and Cost-Metropolitan'!M47</f>
        <v>112531156.8</v>
      </c>
      <c r="N47" s="11"/>
      <c r="O47" s="11"/>
      <c r="P47" s="11"/>
      <c r="Q47" s="11"/>
      <c r="R47" s="11"/>
      <c r="S47" s="11"/>
      <c r="T47" s="11"/>
      <c r="U47" s="11"/>
    </row>
    <row r="48">
      <c r="A48" s="11" t="s">
        <v>73</v>
      </c>
      <c r="B48" s="15">
        <f>'Sales and Cost-Rural'!B49+'Sales and Cost-Suburban'!B48+'Sales and Cost-Urban'!B48+'Sales and Cost-Metropolitan'!B48</f>
        <v>6900000</v>
      </c>
      <c r="C48" s="15">
        <f>'Sales and Cost-Rural'!C49+'Sales and Cost-Suburban'!C48+'Sales and Cost-Urban'!C48+'Sales and Cost-Metropolitan'!C48</f>
        <v>21870000</v>
      </c>
      <c r="D48" s="15">
        <f>'Sales and Cost-Rural'!D49+'Sales and Cost-Suburban'!D48+'Sales and Cost-Urban'!D48+'Sales and Cost-Metropolitan'!D48</f>
        <v>40544910</v>
      </c>
      <c r="E48" s="15">
        <f>'Sales and Cost-Rural'!E49+'Sales and Cost-Suburban'!E48+'Sales and Cost-Urban'!E48+'Sales and Cost-Metropolitan'!E48</f>
        <v>57087972.9</v>
      </c>
      <c r="F48" s="15">
        <f>'Sales and Cost-Rural'!F49+'Sales and Cost-Suburban'!F48+'Sales and Cost-Urban'!F48+'Sales and Cost-Metropolitan'!F48</f>
        <v>66362688.83</v>
      </c>
      <c r="G48" s="15">
        <f>'Sales and Cost-Rural'!G49+'Sales and Cost-Suburban'!G48+'Sales and Cost-Urban'!G48+'Sales and Cost-Metropolitan'!G48</f>
        <v>96077980.41</v>
      </c>
      <c r="H48" s="15">
        <f>'Sales and Cost-Rural'!H49+'Sales and Cost-Suburban'!H48+'Sales and Cost-Urban'!H48+'Sales and Cost-Metropolitan'!H48</f>
        <v>106892224.7</v>
      </c>
      <c r="I48" s="15">
        <f>'Sales and Cost-Rural'!I49+'Sales and Cost-Suburban'!I48+'Sales and Cost-Urban'!I48+'Sales and Cost-Metropolitan'!I48</f>
        <v>126653126.8</v>
      </c>
      <c r="J48" s="15">
        <f>'Sales and Cost-Rural'!J49+'Sales and Cost-Suburban'!J48+'Sales and Cost-Urban'!J48+'Sales and Cost-Metropolitan'!J48</f>
        <v>151679061.4</v>
      </c>
      <c r="K48" s="15">
        <f>'Sales and Cost-Rural'!K49+'Sales and Cost-Suburban'!K48+'Sales and Cost-Urban'!K48+'Sales and Cost-Metropolitan'!K48</f>
        <v>173452271.6</v>
      </c>
      <c r="L48" s="15">
        <f>'Sales and Cost-Rural'!L49+'Sales and Cost-Suburban'!L48+'Sales and Cost-Urban'!L48+'Sales and Cost-Metropolitan'!L48</f>
        <v>187416402.9</v>
      </c>
      <c r="M48" s="15">
        <f>'Sales and Cost-Rural'!M49+'Sales and Cost-Suburban'!M48+'Sales and Cost-Urban'!M48+'Sales and Cost-Metropolitan'!M48</f>
        <v>225062313.7</v>
      </c>
      <c r="N48" s="11"/>
      <c r="O48" s="11"/>
      <c r="P48" s="11"/>
      <c r="Q48" s="11"/>
      <c r="R48" s="11"/>
      <c r="S48" s="11"/>
      <c r="T48" s="11"/>
      <c r="U48" s="11"/>
    </row>
    <row r="49">
      <c r="A49" s="11" t="s">
        <v>74</v>
      </c>
      <c r="B49" s="15">
        <f>'Sales and Cost-Rural'!B50+'Sales and Cost-Suburban'!B49+'Sales and Cost-Urban'!B49+'Sales and Cost-Metropolitan'!B49</f>
        <v>2300000</v>
      </c>
      <c r="C49" s="15">
        <f>'Sales and Cost-Rural'!C50+'Sales and Cost-Suburban'!C49+'Sales and Cost-Urban'!C49+'Sales and Cost-Metropolitan'!C49</f>
        <v>7290000</v>
      </c>
      <c r="D49" s="15">
        <f>'Sales and Cost-Rural'!D50+'Sales and Cost-Suburban'!D49+'Sales and Cost-Urban'!D49+'Sales and Cost-Metropolitan'!D49</f>
        <v>13514970</v>
      </c>
      <c r="E49" s="15">
        <f>'Sales and Cost-Rural'!E50+'Sales and Cost-Suburban'!E49+'Sales and Cost-Urban'!E49+'Sales and Cost-Metropolitan'!E49</f>
        <v>19029324.3</v>
      </c>
      <c r="F49" s="15">
        <f>'Sales and Cost-Rural'!F50+'Sales and Cost-Suburban'!F49+'Sales and Cost-Urban'!F49+'Sales and Cost-Metropolitan'!F49</f>
        <v>22120896.28</v>
      </c>
      <c r="G49" s="15">
        <f>'Sales and Cost-Rural'!G50+'Sales and Cost-Suburban'!G49+'Sales and Cost-Urban'!G49+'Sales and Cost-Metropolitan'!G49</f>
        <v>32025993.47</v>
      </c>
      <c r="H49" s="15">
        <f>'Sales and Cost-Rural'!H50+'Sales and Cost-Suburban'!H49+'Sales and Cost-Urban'!H49+'Sales and Cost-Metropolitan'!H49</f>
        <v>35630741.57</v>
      </c>
      <c r="I49" s="15">
        <f>'Sales and Cost-Rural'!I50+'Sales and Cost-Suburban'!I49+'Sales and Cost-Urban'!I49+'Sales and Cost-Metropolitan'!I49</f>
        <v>42217708.93</v>
      </c>
      <c r="J49" s="15">
        <f>'Sales and Cost-Rural'!J50+'Sales and Cost-Suburban'!J49+'Sales and Cost-Urban'!J49+'Sales and Cost-Metropolitan'!J49</f>
        <v>50559687.15</v>
      </c>
      <c r="K49" s="15">
        <f>'Sales and Cost-Rural'!K50+'Sales and Cost-Suburban'!K49+'Sales and Cost-Urban'!K49+'Sales and Cost-Metropolitan'!K49</f>
        <v>57817423.86</v>
      </c>
      <c r="L49" s="15">
        <f>'Sales and Cost-Rural'!L50+'Sales and Cost-Suburban'!L49+'Sales and Cost-Urban'!L49+'Sales and Cost-Metropolitan'!L49</f>
        <v>62472134.29</v>
      </c>
      <c r="M49" s="15">
        <f>'Sales and Cost-Rural'!M50+'Sales and Cost-Suburban'!M49+'Sales and Cost-Urban'!M49+'Sales and Cost-Metropolitan'!M49</f>
        <v>75020771.23</v>
      </c>
      <c r="N49" s="11"/>
      <c r="O49" s="11"/>
      <c r="P49" s="11"/>
      <c r="Q49" s="11"/>
      <c r="R49" s="11"/>
      <c r="S49" s="11"/>
      <c r="T49" s="11"/>
      <c r="U49" s="11"/>
    </row>
    <row r="50">
      <c r="A50" s="11" t="s">
        <v>75</v>
      </c>
      <c r="B50" s="15">
        <f>'Sales and Cost-Rural'!B51+'Sales and Cost-Suburban'!B50+'Sales and Cost-Urban'!B50+'Sales and Cost-Metropolitan'!B50</f>
        <v>4600000</v>
      </c>
      <c r="C50" s="15">
        <f>'Sales and Cost-Rural'!C51+'Sales and Cost-Suburban'!C50+'Sales and Cost-Urban'!C50+'Sales and Cost-Metropolitan'!C50</f>
        <v>14580000</v>
      </c>
      <c r="D50" s="15">
        <f>'Sales and Cost-Rural'!D51+'Sales and Cost-Suburban'!D50+'Sales and Cost-Urban'!D50+'Sales and Cost-Metropolitan'!D50</f>
        <v>27029940</v>
      </c>
      <c r="E50" s="15">
        <f>'Sales and Cost-Rural'!E51+'Sales and Cost-Suburban'!E50+'Sales and Cost-Urban'!E50+'Sales and Cost-Metropolitan'!E50</f>
        <v>38058648.6</v>
      </c>
      <c r="F50" s="15">
        <f>'Sales and Cost-Rural'!F51+'Sales and Cost-Suburban'!F50+'Sales and Cost-Urban'!F50+'Sales and Cost-Metropolitan'!F50</f>
        <v>44241792.56</v>
      </c>
      <c r="G50" s="15">
        <f>'Sales and Cost-Rural'!G51+'Sales and Cost-Suburban'!G50+'Sales and Cost-Urban'!G50+'Sales and Cost-Metropolitan'!G50</f>
        <v>64051986.94</v>
      </c>
      <c r="H50" s="15">
        <f>'Sales and Cost-Rural'!H51+'Sales and Cost-Suburban'!H50+'Sales and Cost-Urban'!H50+'Sales and Cost-Metropolitan'!H50</f>
        <v>71261483.14</v>
      </c>
      <c r="I50" s="15">
        <f>'Sales and Cost-Rural'!I51+'Sales and Cost-Suburban'!I50+'Sales and Cost-Urban'!I50+'Sales and Cost-Metropolitan'!I50</f>
        <v>84435417.86</v>
      </c>
      <c r="J50" s="15">
        <f>'Sales and Cost-Rural'!J51+'Sales and Cost-Suburban'!J50+'Sales and Cost-Urban'!J50+'Sales and Cost-Metropolitan'!J50</f>
        <v>101119374.3</v>
      </c>
      <c r="K50" s="15">
        <f>'Sales and Cost-Rural'!K51+'Sales and Cost-Suburban'!K50+'Sales and Cost-Urban'!K50+'Sales and Cost-Metropolitan'!K50</f>
        <v>115634847.7</v>
      </c>
      <c r="L50" s="15">
        <f>'Sales and Cost-Rural'!L51+'Sales and Cost-Suburban'!L50+'Sales and Cost-Urban'!L50+'Sales and Cost-Metropolitan'!L50</f>
        <v>124944268.6</v>
      </c>
      <c r="M50" s="15">
        <f>'Sales and Cost-Rural'!M51+'Sales and Cost-Suburban'!M50+'Sales and Cost-Urban'!M50+'Sales and Cost-Metropolitan'!M50</f>
        <v>150041542.5</v>
      </c>
      <c r="N50" s="11"/>
      <c r="O50" s="11"/>
      <c r="P50" s="11"/>
      <c r="Q50" s="11"/>
      <c r="R50" s="11"/>
      <c r="S50" s="11"/>
      <c r="T50" s="11"/>
      <c r="U50" s="11"/>
    </row>
    <row r="51">
      <c r="A51" s="11" t="s">
        <v>76</v>
      </c>
      <c r="B51" s="15">
        <f>'Sales and Cost-Rural'!B52+'Sales and Cost-Suburban'!B51+'Sales and Cost-Urban'!B51+'Sales and Cost-Metropolitan'!B51</f>
        <v>2300000</v>
      </c>
      <c r="C51" s="15">
        <f>'Sales and Cost-Rural'!C52+'Sales and Cost-Suburban'!C51+'Sales and Cost-Urban'!C51+'Sales and Cost-Metropolitan'!C51</f>
        <v>7290000</v>
      </c>
      <c r="D51" s="15">
        <f>'Sales and Cost-Rural'!D52+'Sales and Cost-Suburban'!D51+'Sales and Cost-Urban'!D51+'Sales and Cost-Metropolitan'!D51</f>
        <v>13514970</v>
      </c>
      <c r="E51" s="15">
        <f>'Sales and Cost-Rural'!E52+'Sales and Cost-Suburban'!E51+'Sales and Cost-Urban'!E51+'Sales and Cost-Metropolitan'!E51</f>
        <v>19029324.3</v>
      </c>
      <c r="F51" s="15">
        <f>'Sales and Cost-Rural'!F52+'Sales and Cost-Suburban'!F51+'Sales and Cost-Urban'!F51+'Sales and Cost-Metropolitan'!F51</f>
        <v>22120896.28</v>
      </c>
      <c r="G51" s="15">
        <f>'Sales and Cost-Rural'!G52+'Sales and Cost-Suburban'!G51+'Sales and Cost-Urban'!G51+'Sales and Cost-Metropolitan'!G51</f>
        <v>32025993.47</v>
      </c>
      <c r="H51" s="15">
        <f>'Sales and Cost-Rural'!H52+'Sales and Cost-Suburban'!H51+'Sales and Cost-Urban'!H51+'Sales and Cost-Metropolitan'!H51</f>
        <v>35630741.57</v>
      </c>
      <c r="I51" s="15">
        <f>'Sales and Cost-Rural'!I52+'Sales and Cost-Suburban'!I51+'Sales and Cost-Urban'!I51+'Sales and Cost-Metropolitan'!I51</f>
        <v>42217708.93</v>
      </c>
      <c r="J51" s="15">
        <f>'Sales and Cost-Rural'!J52+'Sales and Cost-Suburban'!J51+'Sales and Cost-Urban'!J51+'Sales and Cost-Metropolitan'!J51</f>
        <v>50559687.15</v>
      </c>
      <c r="K51" s="15">
        <f>'Sales and Cost-Rural'!K52+'Sales and Cost-Suburban'!K51+'Sales and Cost-Urban'!K51+'Sales and Cost-Metropolitan'!K51</f>
        <v>57817423.86</v>
      </c>
      <c r="L51" s="15">
        <f>'Sales and Cost-Rural'!L52+'Sales and Cost-Suburban'!L51+'Sales and Cost-Urban'!L51+'Sales and Cost-Metropolitan'!L51</f>
        <v>62472134.29</v>
      </c>
      <c r="M51" s="15">
        <f>'Sales and Cost-Rural'!M52+'Sales and Cost-Suburban'!M51+'Sales and Cost-Urban'!M51+'Sales and Cost-Metropolitan'!M51</f>
        <v>75020771.23</v>
      </c>
      <c r="N51" s="11"/>
      <c r="O51" s="11"/>
      <c r="P51" s="11"/>
      <c r="Q51" s="11"/>
      <c r="R51" s="11"/>
      <c r="S51" s="11"/>
      <c r="T51" s="11"/>
      <c r="U51" s="11"/>
    </row>
    <row r="52">
      <c r="A52" s="11"/>
      <c r="B52" s="15"/>
      <c r="C52" s="15"/>
      <c r="D52" s="15"/>
      <c r="E52" s="15"/>
      <c r="F52" s="15"/>
      <c r="G52" s="15"/>
      <c r="H52" s="15"/>
      <c r="I52" s="15"/>
      <c r="J52" s="15"/>
      <c r="K52" s="15"/>
      <c r="L52" s="15"/>
      <c r="M52" s="15"/>
      <c r="N52" s="11"/>
      <c r="O52" s="11"/>
      <c r="P52" s="11"/>
      <c r="Q52" s="11"/>
      <c r="R52" s="11"/>
      <c r="S52" s="11"/>
      <c r="T52" s="11"/>
      <c r="U52" s="11"/>
    </row>
    <row r="53">
      <c r="A53" s="9" t="s">
        <v>41</v>
      </c>
      <c r="B53" s="15"/>
      <c r="C53" s="15"/>
      <c r="D53" s="15"/>
      <c r="E53" s="15"/>
      <c r="F53" s="15"/>
      <c r="G53" s="15"/>
      <c r="H53" s="15"/>
      <c r="I53" s="15"/>
      <c r="J53" s="15"/>
      <c r="K53" s="15"/>
      <c r="L53" s="15"/>
      <c r="M53" s="15"/>
      <c r="N53" s="11"/>
      <c r="O53" s="11"/>
      <c r="P53" s="11"/>
      <c r="Q53" s="11"/>
      <c r="R53" s="11"/>
      <c r="S53" s="11"/>
      <c r="T53" s="11"/>
      <c r="U53" s="11"/>
    </row>
    <row r="54">
      <c r="A54" s="11" t="s">
        <v>71</v>
      </c>
      <c r="B54" s="15">
        <f>'Sales and Cost-Rural'!B55+'Sales and Cost-Suburban'!B54+'Sales and Cost-Urban'!B54+'Sales and Cost-Metropolitan'!B54</f>
        <v>10200000</v>
      </c>
      <c r="C54" s="15">
        <f>'Sales and Cost-Rural'!C55+'Sales and Cost-Suburban'!C54+'Sales and Cost-Urban'!C54+'Sales and Cost-Metropolitan'!C54</f>
        <v>26688000</v>
      </c>
      <c r="D54" s="15">
        <f>'Sales and Cost-Rural'!D55+'Sales and Cost-Suburban'!D54+'Sales and Cost-Urban'!D54+'Sales and Cost-Metropolitan'!D54</f>
        <v>51395265</v>
      </c>
      <c r="E54" s="15">
        <f>'Sales and Cost-Rural'!E55+'Sales and Cost-Suburban'!E54+'Sales and Cost-Urban'!E54+'Sales and Cost-Metropolitan'!E54</f>
        <v>69293157.9</v>
      </c>
      <c r="F54" s="15">
        <f>'Sales and Cost-Rural'!F55+'Sales and Cost-Suburban'!F54+'Sales and Cost-Urban'!F54+'Sales and Cost-Metropolitan'!F54</f>
        <v>81712234.72</v>
      </c>
      <c r="G54" s="15">
        <f>'Sales and Cost-Rural'!G55+'Sales and Cost-Suburban'!G54+'Sales and Cost-Urban'!G54+'Sales and Cost-Metropolitan'!G54</f>
        <v>114876449.9</v>
      </c>
      <c r="H54" s="15">
        <f>'Sales and Cost-Rural'!H55+'Sales and Cost-Suburban'!H54+'Sales and Cost-Urban'!H54+'Sales and Cost-Metropolitan'!H54</f>
        <v>128585074.1</v>
      </c>
      <c r="I54" s="15">
        <f>'Sales and Cost-Rural'!I55+'Sales and Cost-Suburban'!I54+'Sales and Cost-Urban'!I54+'Sales and Cost-Metropolitan'!I54</f>
        <v>149422224.5</v>
      </c>
      <c r="J54" s="15">
        <f>'Sales and Cost-Rural'!J55+'Sales and Cost-Suburban'!J54+'Sales and Cost-Urban'!J54+'Sales and Cost-Metropolitan'!J54</f>
        <v>178691216.8</v>
      </c>
      <c r="K54" s="15">
        <f>'Sales and Cost-Rural'!K55+'Sales and Cost-Suburban'!K54+'Sales and Cost-Urban'!K54+'Sales and Cost-Metropolitan'!K54</f>
        <v>201205072.7</v>
      </c>
      <c r="L54" s="15">
        <f>'Sales and Cost-Rural'!L55+'Sales and Cost-Suburban'!L54+'Sales and Cost-Urban'!L54+'Sales and Cost-Metropolitan'!L54</f>
        <v>217599302.2</v>
      </c>
      <c r="M54" s="15">
        <f>'Sales and Cost-Rural'!M55+'Sales and Cost-Suburban'!M54+'Sales and Cost-Urban'!M54+'Sales and Cost-Metropolitan'!M54</f>
        <v>256508368.8</v>
      </c>
      <c r="N54" s="11"/>
      <c r="O54" s="11"/>
      <c r="P54" s="11"/>
      <c r="Q54" s="11"/>
      <c r="R54" s="11"/>
      <c r="S54" s="11"/>
      <c r="T54" s="11"/>
      <c r="U54" s="11"/>
    </row>
    <row r="55">
      <c r="A55" s="11" t="s">
        <v>72</v>
      </c>
      <c r="B55" s="15">
        <f>'Sales and Cost-Rural'!B56+'Sales and Cost-Suburban'!B55+'Sales and Cost-Urban'!B55+'Sales and Cost-Metropolitan'!B55</f>
        <v>10200000</v>
      </c>
      <c r="C55" s="15">
        <f>'Sales and Cost-Rural'!C56+'Sales and Cost-Suburban'!C55+'Sales and Cost-Urban'!C55+'Sales and Cost-Metropolitan'!C55</f>
        <v>26688000</v>
      </c>
      <c r="D55" s="15">
        <f>'Sales and Cost-Rural'!D56+'Sales and Cost-Suburban'!D55+'Sales and Cost-Urban'!D55+'Sales and Cost-Metropolitan'!D55</f>
        <v>51395265</v>
      </c>
      <c r="E55" s="15">
        <f>'Sales and Cost-Rural'!E56+'Sales and Cost-Suburban'!E55+'Sales and Cost-Urban'!E55+'Sales and Cost-Metropolitan'!E55</f>
        <v>69293157.9</v>
      </c>
      <c r="F55" s="15">
        <f>'Sales and Cost-Rural'!F56+'Sales and Cost-Suburban'!F55+'Sales and Cost-Urban'!F55+'Sales and Cost-Metropolitan'!F55</f>
        <v>81712234.72</v>
      </c>
      <c r="G55" s="15">
        <f>'Sales and Cost-Rural'!G56+'Sales and Cost-Suburban'!G55+'Sales and Cost-Urban'!G55+'Sales and Cost-Metropolitan'!G55</f>
        <v>114876449.9</v>
      </c>
      <c r="H55" s="15">
        <f>'Sales and Cost-Rural'!H56+'Sales and Cost-Suburban'!H55+'Sales and Cost-Urban'!H55+'Sales and Cost-Metropolitan'!H55</f>
        <v>128585074.1</v>
      </c>
      <c r="I55" s="15">
        <f>'Sales and Cost-Rural'!I56+'Sales and Cost-Suburban'!I55+'Sales and Cost-Urban'!I55+'Sales and Cost-Metropolitan'!I55</f>
        <v>149422224.5</v>
      </c>
      <c r="J55" s="15">
        <f>'Sales and Cost-Rural'!J56+'Sales and Cost-Suburban'!J55+'Sales and Cost-Urban'!J55+'Sales and Cost-Metropolitan'!J55</f>
        <v>178691216.8</v>
      </c>
      <c r="K55" s="15">
        <f>'Sales and Cost-Rural'!K56+'Sales and Cost-Suburban'!K55+'Sales and Cost-Urban'!K55+'Sales and Cost-Metropolitan'!K55</f>
        <v>201205072.7</v>
      </c>
      <c r="L55" s="15">
        <f>'Sales and Cost-Rural'!L56+'Sales and Cost-Suburban'!L55+'Sales and Cost-Urban'!L55+'Sales and Cost-Metropolitan'!L55</f>
        <v>217599302.2</v>
      </c>
      <c r="M55" s="15">
        <f>'Sales and Cost-Rural'!M56+'Sales and Cost-Suburban'!M55+'Sales and Cost-Urban'!M55+'Sales and Cost-Metropolitan'!M55</f>
        <v>256508368.8</v>
      </c>
      <c r="N55" s="11"/>
      <c r="O55" s="11"/>
      <c r="P55" s="11"/>
      <c r="Q55" s="11"/>
      <c r="R55" s="11"/>
      <c r="S55" s="11"/>
      <c r="T55" s="11"/>
      <c r="U55" s="11"/>
    </row>
    <row r="56">
      <c r="A56" s="11" t="s">
        <v>73</v>
      </c>
      <c r="B56" s="15">
        <f>'Sales and Cost-Rural'!B57+'Sales and Cost-Suburban'!B56+'Sales and Cost-Urban'!B56+'Sales and Cost-Metropolitan'!B56</f>
        <v>3400000</v>
      </c>
      <c r="C56" s="15">
        <f>'Sales and Cost-Rural'!C57+'Sales and Cost-Suburban'!C56+'Sales and Cost-Urban'!C56+'Sales and Cost-Metropolitan'!C56</f>
        <v>8896000</v>
      </c>
      <c r="D56" s="15">
        <f>'Sales and Cost-Rural'!D57+'Sales and Cost-Suburban'!D56+'Sales and Cost-Urban'!D56+'Sales and Cost-Metropolitan'!D56</f>
        <v>17131755</v>
      </c>
      <c r="E56" s="15">
        <f>'Sales and Cost-Rural'!E57+'Sales and Cost-Suburban'!E56+'Sales and Cost-Urban'!E56+'Sales and Cost-Metropolitan'!E56</f>
        <v>23097719.3</v>
      </c>
      <c r="F56" s="15">
        <f>'Sales and Cost-Rural'!F57+'Sales and Cost-Suburban'!F56+'Sales and Cost-Urban'!F56+'Sales and Cost-Metropolitan'!F56</f>
        <v>27237411.57</v>
      </c>
      <c r="G56" s="15">
        <f>'Sales and Cost-Rural'!G57+'Sales and Cost-Suburban'!G56+'Sales and Cost-Urban'!G56+'Sales and Cost-Metropolitan'!G56</f>
        <v>38292149.98</v>
      </c>
      <c r="H56" s="15">
        <f>'Sales and Cost-Rural'!H57+'Sales and Cost-Suburban'!H56+'Sales and Cost-Urban'!H56+'Sales and Cost-Metropolitan'!H56</f>
        <v>42861691.36</v>
      </c>
      <c r="I56" s="15">
        <f>'Sales and Cost-Rural'!I57+'Sales and Cost-Suburban'!I56+'Sales and Cost-Urban'!I56+'Sales and Cost-Metropolitan'!I56</f>
        <v>49807408.17</v>
      </c>
      <c r="J56" s="15">
        <f>'Sales and Cost-Rural'!J57+'Sales and Cost-Suburban'!J56+'Sales and Cost-Urban'!J56+'Sales and Cost-Metropolitan'!J56</f>
        <v>59563738.95</v>
      </c>
      <c r="K56" s="15">
        <f>'Sales and Cost-Rural'!K57+'Sales and Cost-Suburban'!K56+'Sales and Cost-Urban'!K56+'Sales and Cost-Metropolitan'!K56</f>
        <v>67068357.56</v>
      </c>
      <c r="L56" s="15">
        <f>'Sales and Cost-Rural'!L57+'Sales and Cost-Suburban'!L56+'Sales and Cost-Urban'!L56+'Sales and Cost-Metropolitan'!L56</f>
        <v>72533100.74</v>
      </c>
      <c r="M56" s="15">
        <f>'Sales and Cost-Rural'!M57+'Sales and Cost-Suburban'!M56+'Sales and Cost-Urban'!M56+'Sales and Cost-Metropolitan'!M56</f>
        <v>85502789.6</v>
      </c>
      <c r="N56" s="11"/>
      <c r="O56" s="11"/>
      <c r="P56" s="11"/>
      <c r="Q56" s="11"/>
      <c r="R56" s="11"/>
      <c r="S56" s="11"/>
      <c r="T56" s="11"/>
      <c r="U56" s="11"/>
    </row>
    <row r="57">
      <c r="A57" s="11" t="s">
        <v>74</v>
      </c>
      <c r="B57" s="15">
        <f>'Sales and Cost-Rural'!B58+'Sales and Cost-Suburban'!B57+'Sales and Cost-Urban'!B57+'Sales and Cost-Metropolitan'!B57</f>
        <v>3400000</v>
      </c>
      <c r="C57" s="15">
        <f>'Sales and Cost-Rural'!C58+'Sales and Cost-Suburban'!C57+'Sales and Cost-Urban'!C57+'Sales and Cost-Metropolitan'!C57</f>
        <v>8896000</v>
      </c>
      <c r="D57" s="15">
        <f>'Sales and Cost-Rural'!D58+'Sales and Cost-Suburban'!D57+'Sales and Cost-Urban'!D57+'Sales and Cost-Metropolitan'!D57</f>
        <v>17131755</v>
      </c>
      <c r="E57" s="15">
        <f>'Sales and Cost-Rural'!E58+'Sales and Cost-Suburban'!E57+'Sales and Cost-Urban'!E57+'Sales and Cost-Metropolitan'!E57</f>
        <v>23097719.3</v>
      </c>
      <c r="F57" s="15">
        <f>'Sales and Cost-Rural'!F58+'Sales and Cost-Suburban'!F57+'Sales and Cost-Urban'!F57+'Sales and Cost-Metropolitan'!F57</f>
        <v>27237411.57</v>
      </c>
      <c r="G57" s="15">
        <f>'Sales and Cost-Rural'!G58+'Sales and Cost-Suburban'!G57+'Sales and Cost-Urban'!G57+'Sales and Cost-Metropolitan'!G57</f>
        <v>38292149.98</v>
      </c>
      <c r="H57" s="15">
        <f>'Sales and Cost-Rural'!H58+'Sales and Cost-Suburban'!H57+'Sales and Cost-Urban'!H57+'Sales and Cost-Metropolitan'!H57</f>
        <v>42861691.36</v>
      </c>
      <c r="I57" s="15">
        <f>'Sales and Cost-Rural'!I58+'Sales and Cost-Suburban'!I57+'Sales and Cost-Urban'!I57+'Sales and Cost-Metropolitan'!I57</f>
        <v>49807408.17</v>
      </c>
      <c r="J57" s="15">
        <f>'Sales and Cost-Rural'!J58+'Sales and Cost-Suburban'!J57+'Sales and Cost-Urban'!J57+'Sales and Cost-Metropolitan'!J57</f>
        <v>59563738.95</v>
      </c>
      <c r="K57" s="15">
        <f>'Sales and Cost-Rural'!K58+'Sales and Cost-Suburban'!K57+'Sales and Cost-Urban'!K57+'Sales and Cost-Metropolitan'!K57</f>
        <v>67068357.56</v>
      </c>
      <c r="L57" s="15">
        <f>'Sales and Cost-Rural'!L58+'Sales and Cost-Suburban'!L57+'Sales and Cost-Urban'!L57+'Sales and Cost-Metropolitan'!L57</f>
        <v>72533100.74</v>
      </c>
      <c r="M57" s="15">
        <f>'Sales and Cost-Rural'!M58+'Sales and Cost-Suburban'!M57+'Sales and Cost-Urban'!M57+'Sales and Cost-Metropolitan'!M57</f>
        <v>85502789.6</v>
      </c>
      <c r="N57" s="11"/>
      <c r="O57" s="11"/>
      <c r="P57" s="11"/>
      <c r="Q57" s="11"/>
      <c r="R57" s="11"/>
      <c r="S57" s="11"/>
      <c r="T57" s="11"/>
      <c r="U57" s="11"/>
    </row>
    <row r="58">
      <c r="A58" s="11" t="s">
        <v>75</v>
      </c>
      <c r="B58" s="15">
        <f>'Sales and Cost-Rural'!B59+'Sales and Cost-Suburban'!B58+'Sales and Cost-Urban'!B58+'Sales and Cost-Metropolitan'!B58</f>
        <v>3400000</v>
      </c>
      <c r="C58" s="15">
        <f>'Sales and Cost-Rural'!C59+'Sales and Cost-Suburban'!C58+'Sales and Cost-Urban'!C58+'Sales and Cost-Metropolitan'!C58</f>
        <v>8896000</v>
      </c>
      <c r="D58" s="15">
        <f>'Sales and Cost-Rural'!D59+'Sales and Cost-Suburban'!D58+'Sales and Cost-Urban'!D58+'Sales and Cost-Metropolitan'!D58</f>
        <v>17131755</v>
      </c>
      <c r="E58" s="15">
        <f>'Sales and Cost-Rural'!E59+'Sales and Cost-Suburban'!E58+'Sales and Cost-Urban'!E58+'Sales and Cost-Metropolitan'!E58</f>
        <v>23097719.3</v>
      </c>
      <c r="F58" s="15">
        <f>'Sales and Cost-Rural'!F59+'Sales and Cost-Suburban'!F58+'Sales and Cost-Urban'!F58+'Sales and Cost-Metropolitan'!F58</f>
        <v>27237411.57</v>
      </c>
      <c r="G58" s="15">
        <f>'Sales and Cost-Rural'!G59+'Sales and Cost-Suburban'!G58+'Sales and Cost-Urban'!G58+'Sales and Cost-Metropolitan'!G58</f>
        <v>38292149.98</v>
      </c>
      <c r="H58" s="15">
        <f>'Sales and Cost-Rural'!H59+'Sales and Cost-Suburban'!H58+'Sales and Cost-Urban'!H58+'Sales and Cost-Metropolitan'!H58</f>
        <v>42861691.36</v>
      </c>
      <c r="I58" s="15">
        <f>'Sales and Cost-Rural'!I59+'Sales and Cost-Suburban'!I58+'Sales and Cost-Urban'!I58+'Sales and Cost-Metropolitan'!I58</f>
        <v>49807408.17</v>
      </c>
      <c r="J58" s="15">
        <f>'Sales and Cost-Rural'!J59+'Sales and Cost-Suburban'!J58+'Sales and Cost-Urban'!J58+'Sales and Cost-Metropolitan'!J58</f>
        <v>59563738.95</v>
      </c>
      <c r="K58" s="15">
        <f>'Sales and Cost-Rural'!K59+'Sales and Cost-Suburban'!K58+'Sales and Cost-Urban'!K58+'Sales and Cost-Metropolitan'!K58</f>
        <v>67068357.56</v>
      </c>
      <c r="L58" s="15">
        <f>'Sales and Cost-Rural'!L59+'Sales and Cost-Suburban'!L58+'Sales and Cost-Urban'!L58+'Sales and Cost-Metropolitan'!L58</f>
        <v>72533100.74</v>
      </c>
      <c r="M58" s="15">
        <f>'Sales and Cost-Rural'!M59+'Sales and Cost-Suburban'!M58+'Sales and Cost-Urban'!M58+'Sales and Cost-Metropolitan'!M58</f>
        <v>85502789.6</v>
      </c>
      <c r="N58" s="11"/>
      <c r="O58" s="11"/>
      <c r="P58" s="11"/>
      <c r="Q58" s="11"/>
      <c r="R58" s="11"/>
      <c r="S58" s="11"/>
      <c r="T58" s="11"/>
      <c r="U58" s="11"/>
    </row>
    <row r="59">
      <c r="A59" s="11" t="s">
        <v>76</v>
      </c>
      <c r="B59" s="15">
        <f>'Sales and Cost-Rural'!B60+'Sales and Cost-Suburban'!B59+'Sales and Cost-Urban'!B59+'Sales and Cost-Metropolitan'!B59</f>
        <v>3400000</v>
      </c>
      <c r="C59" s="15">
        <f>'Sales and Cost-Rural'!C60+'Sales and Cost-Suburban'!C59+'Sales and Cost-Urban'!C59+'Sales and Cost-Metropolitan'!C59</f>
        <v>8896000</v>
      </c>
      <c r="D59" s="15">
        <f>'Sales and Cost-Rural'!D60+'Sales and Cost-Suburban'!D59+'Sales and Cost-Urban'!D59+'Sales and Cost-Metropolitan'!D59</f>
        <v>17131755</v>
      </c>
      <c r="E59" s="15">
        <f>'Sales and Cost-Rural'!E60+'Sales and Cost-Suburban'!E59+'Sales and Cost-Urban'!E59+'Sales and Cost-Metropolitan'!E59</f>
        <v>23097719.3</v>
      </c>
      <c r="F59" s="15">
        <f>'Sales and Cost-Rural'!F60+'Sales and Cost-Suburban'!F59+'Sales and Cost-Urban'!F59+'Sales and Cost-Metropolitan'!F59</f>
        <v>27237411.57</v>
      </c>
      <c r="G59" s="15">
        <f>'Sales and Cost-Rural'!G60+'Sales and Cost-Suburban'!G59+'Sales and Cost-Urban'!G59+'Sales and Cost-Metropolitan'!G59</f>
        <v>38292149.98</v>
      </c>
      <c r="H59" s="15">
        <f>'Sales and Cost-Rural'!H60+'Sales and Cost-Suburban'!H59+'Sales and Cost-Urban'!H59+'Sales and Cost-Metropolitan'!H59</f>
        <v>42861691.36</v>
      </c>
      <c r="I59" s="15">
        <f>'Sales and Cost-Rural'!I60+'Sales and Cost-Suburban'!I59+'Sales and Cost-Urban'!I59+'Sales and Cost-Metropolitan'!I59</f>
        <v>49807408.17</v>
      </c>
      <c r="J59" s="15">
        <f>'Sales and Cost-Rural'!J60+'Sales and Cost-Suburban'!J59+'Sales and Cost-Urban'!J59+'Sales and Cost-Metropolitan'!J59</f>
        <v>59563738.95</v>
      </c>
      <c r="K59" s="15">
        <f>'Sales and Cost-Rural'!K60+'Sales and Cost-Suburban'!K59+'Sales and Cost-Urban'!K59+'Sales and Cost-Metropolitan'!K59</f>
        <v>67068357.56</v>
      </c>
      <c r="L59" s="15">
        <f>'Sales and Cost-Rural'!L60+'Sales and Cost-Suburban'!L59+'Sales and Cost-Urban'!L59+'Sales and Cost-Metropolitan'!L59</f>
        <v>72533100.74</v>
      </c>
      <c r="M59" s="15">
        <f>'Sales and Cost-Rural'!M60+'Sales and Cost-Suburban'!M59+'Sales and Cost-Urban'!M59+'Sales and Cost-Metropolitan'!M59</f>
        <v>85502789.6</v>
      </c>
      <c r="N59" s="11"/>
      <c r="O59" s="11"/>
      <c r="P59" s="11"/>
      <c r="Q59" s="11"/>
      <c r="R59" s="11"/>
      <c r="S59" s="11"/>
      <c r="T59" s="11"/>
      <c r="U59" s="11"/>
    </row>
    <row r="60">
      <c r="A60" s="11"/>
      <c r="B60" s="15"/>
      <c r="C60" s="11"/>
      <c r="D60" s="11"/>
      <c r="E60" s="11"/>
      <c r="F60" s="11"/>
      <c r="G60" s="11"/>
      <c r="H60" s="11"/>
      <c r="I60" s="11"/>
      <c r="J60" s="11"/>
      <c r="K60" s="11"/>
      <c r="L60" s="11"/>
      <c r="M60" s="11"/>
      <c r="N60" s="11"/>
      <c r="O60" s="11"/>
      <c r="P60" s="11"/>
      <c r="Q60" s="11"/>
      <c r="R60" s="11"/>
      <c r="S60" s="11"/>
      <c r="T60" s="11"/>
      <c r="U60" s="11"/>
    </row>
    <row r="61">
      <c r="A61" s="9" t="s">
        <v>97</v>
      </c>
      <c r="B61" s="15"/>
      <c r="C61" s="11"/>
      <c r="D61" s="11"/>
      <c r="E61" s="11"/>
      <c r="F61" s="11"/>
      <c r="G61" s="11"/>
      <c r="H61" s="11"/>
      <c r="I61" s="11"/>
      <c r="J61" s="11"/>
      <c r="K61" s="11"/>
      <c r="L61" s="11"/>
      <c r="M61" s="11"/>
      <c r="N61" s="11"/>
      <c r="O61" s="11"/>
      <c r="P61" s="11"/>
      <c r="Q61" s="11"/>
      <c r="R61" s="11"/>
      <c r="S61" s="11"/>
      <c r="T61" s="11"/>
      <c r="U61" s="11"/>
    </row>
    <row r="62">
      <c r="A62" s="9" t="s">
        <v>37</v>
      </c>
      <c r="B62" s="15"/>
      <c r="C62" s="11"/>
      <c r="D62" s="11"/>
      <c r="E62" s="11"/>
      <c r="F62" s="11"/>
      <c r="G62" s="11"/>
      <c r="H62" s="11"/>
      <c r="I62" s="11"/>
      <c r="J62" s="11"/>
      <c r="K62" s="11"/>
      <c r="L62" s="11"/>
      <c r="M62" s="11"/>
      <c r="N62" s="11"/>
      <c r="O62" s="11"/>
      <c r="P62" s="11"/>
      <c r="Q62" s="11"/>
      <c r="R62" s="11"/>
      <c r="S62" s="11"/>
      <c r="T62" s="11"/>
      <c r="U62" s="11"/>
    </row>
    <row r="63">
      <c r="A63" s="11" t="s">
        <v>71</v>
      </c>
      <c r="B63" s="15">
        <f>'Sales and Cost-Rural'!B64+'Sales and Cost-Suburban'!B63+'Sales and Cost-Urban'!B63+'Sales and Cost-Metropolitan'!B63</f>
        <v>147420</v>
      </c>
      <c r="C63" s="15">
        <f>'Sales and Cost-Rural'!C64+'Sales and Cost-Suburban'!C63+'Sales and Cost-Urban'!C63+'Sales and Cost-Metropolitan'!C63</f>
        <v>743815.8</v>
      </c>
      <c r="D63" s="15">
        <f>'Sales and Cost-Rural'!D64+'Sales and Cost-Suburban'!D63+'Sales and Cost-Urban'!D63+'Sales and Cost-Metropolitan'!D63</f>
        <v>1601704.787</v>
      </c>
      <c r="E63" s="15">
        <f>'Sales and Cost-Rural'!E64+'Sales and Cost-Suburban'!E63+'Sales and Cost-Urban'!E63+'Sales and Cost-Metropolitan'!E63</f>
        <v>2249444.769</v>
      </c>
      <c r="F63" s="15">
        <f>'Sales and Cost-Rural'!F64+'Sales and Cost-Suburban'!F63+'Sales and Cost-Urban'!F63+'Sales and Cost-Metropolitan'!F63</f>
        <v>2454029.445</v>
      </c>
      <c r="G63" s="15">
        <f>'Sales and Cost-Rural'!G64+'Sales and Cost-Suburban'!G63+'Sales and Cost-Urban'!G63+'Sales and Cost-Metropolitan'!G63</f>
        <v>3864929.372</v>
      </c>
      <c r="H63" s="15">
        <f>'Sales and Cost-Rural'!H64+'Sales and Cost-Suburban'!H63+'Sales and Cost-Urban'!H63+'Sales and Cost-Metropolitan'!H63</f>
        <v>4106579.033</v>
      </c>
      <c r="I63" s="15">
        <f>'Sales and Cost-Rural'!I64+'Sales and Cost-Suburban'!I63+'Sales and Cost-Urban'!I63+'Sales and Cost-Metropolitan'!I63</f>
        <v>4855404.958</v>
      </c>
      <c r="J63" s="15">
        <f>'Sales and Cost-Rural'!J64+'Sales and Cost-Suburban'!J63+'Sales and Cost-Urban'!J63+'Sales and Cost-Metropolitan'!J63</f>
        <v>5877795.457</v>
      </c>
      <c r="K63" s="15">
        <f>'Sales and Cost-Rural'!K64+'Sales and Cost-Suburban'!K63+'Sales and Cost-Urban'!K63+'Sales and Cost-Metropolitan'!K63</f>
        <v>6687320.531</v>
      </c>
      <c r="L63" s="15">
        <f>'Sales and Cost-Rural'!L64+'Sales and Cost-Suburban'!L63+'Sales and Cost-Urban'!L63+'Sales and Cost-Metropolitan'!L63</f>
        <v>6999435.541</v>
      </c>
      <c r="M63" s="15">
        <f>'Sales and Cost-Rural'!M64+'Sales and Cost-Suburban'!M63+'Sales and Cost-Urban'!M63+'Sales and Cost-Metropolitan'!M63</f>
        <v>8648210.487</v>
      </c>
      <c r="N63" s="11"/>
      <c r="O63" s="11"/>
      <c r="P63" s="11"/>
      <c r="Q63" s="11"/>
      <c r="R63" s="11"/>
      <c r="S63" s="11"/>
      <c r="T63" s="11"/>
      <c r="U63" s="11"/>
    </row>
    <row r="64">
      <c r="A64" s="11" t="s">
        <v>72</v>
      </c>
      <c r="B64" s="15">
        <f>'Sales and Cost-Rural'!B65+'Sales and Cost-Suburban'!B64+'Sales and Cost-Urban'!B64+'Sales and Cost-Metropolitan'!B64</f>
        <v>100800</v>
      </c>
      <c r="C64" s="15">
        <f>'Sales and Cost-Rural'!C65+'Sales and Cost-Suburban'!C64+'Sales and Cost-Urban'!C64+'Sales and Cost-Metropolitan'!C64</f>
        <v>508592</v>
      </c>
      <c r="D64" s="15">
        <f>'Sales and Cost-Rural'!D65+'Sales and Cost-Suburban'!D64+'Sales and Cost-Urban'!D64+'Sales and Cost-Metropolitan'!D64</f>
        <v>1095182.76</v>
      </c>
      <c r="E64" s="15">
        <f>'Sales and Cost-Rural'!E65+'Sales and Cost-Suburban'!E64+'Sales and Cost-Urban'!E64+'Sales and Cost-Metropolitan'!E64</f>
        <v>1538081.894</v>
      </c>
      <c r="F64" s="15">
        <f>'Sales and Cost-Rural'!F65+'Sales and Cost-Suburban'!F64+'Sales and Cost-Urban'!F64+'Sales and Cost-Metropolitan'!F64</f>
        <v>1677968.852</v>
      </c>
      <c r="G64" s="15">
        <f>'Sales and Cost-Rural'!G65+'Sales and Cost-Suburban'!G64+'Sales and Cost-Urban'!G64+'Sales and Cost-Metropolitan'!G64</f>
        <v>2642686.75</v>
      </c>
      <c r="H64" s="15">
        <f>'Sales and Cost-Rural'!H65+'Sales and Cost-Suburban'!H64+'Sales and Cost-Urban'!H64+'Sales and Cost-Metropolitan'!H64</f>
        <v>2807917.288</v>
      </c>
      <c r="I64" s="15">
        <f>'Sales and Cost-Rural'!I65+'Sales and Cost-Suburban'!I64+'Sales and Cost-Urban'!I64+'Sales and Cost-Metropolitan'!I64</f>
        <v>3319935.014</v>
      </c>
      <c r="J64" s="15">
        <f>'Sales and Cost-Rural'!J65+'Sales and Cost-Suburban'!J64+'Sales and Cost-Urban'!J64+'Sales and Cost-Metropolitan'!J64</f>
        <v>4019005.44</v>
      </c>
      <c r="K64" s="15">
        <f>'Sales and Cost-Rural'!K65+'Sales and Cost-Suburban'!K64+'Sales and Cost-Urban'!K64+'Sales and Cost-Metropolitan'!K64</f>
        <v>4572526.859</v>
      </c>
      <c r="L64" s="15">
        <f>'Sales and Cost-Rural'!L65+'Sales and Cost-Suburban'!L64+'Sales and Cost-Urban'!L64+'Sales and Cost-Metropolitan'!L64</f>
        <v>4785938.831</v>
      </c>
      <c r="M64" s="15">
        <f>'Sales and Cost-Rural'!M65+'Sales and Cost-Suburban'!M64+'Sales and Cost-Urban'!M64+'Sales and Cost-Metropolitan'!M64</f>
        <v>5913306.316</v>
      </c>
      <c r="N64" s="11"/>
      <c r="O64" s="11"/>
      <c r="P64" s="11"/>
      <c r="Q64" s="11"/>
      <c r="R64" s="11"/>
      <c r="S64" s="11"/>
      <c r="T64" s="11"/>
      <c r="U64" s="11"/>
    </row>
    <row r="65">
      <c r="A65" s="11" t="s">
        <v>73</v>
      </c>
      <c r="B65" s="15">
        <f>'Sales and Cost-Rural'!B66+'Sales and Cost-Suburban'!B65+'Sales and Cost-Urban'!B65+'Sales and Cost-Metropolitan'!B65</f>
        <v>116280</v>
      </c>
      <c r="C65" s="15">
        <f>'Sales and Cost-Rural'!C66+'Sales and Cost-Suburban'!C65+'Sales and Cost-Urban'!C65+'Sales and Cost-Metropolitan'!C65</f>
        <v>586697.2</v>
      </c>
      <c r="D65" s="15">
        <f>'Sales and Cost-Rural'!D66+'Sales and Cost-Suburban'!D65+'Sales and Cost-Urban'!D65+'Sales and Cost-Metropolitan'!D65</f>
        <v>1263371.541</v>
      </c>
      <c r="E65" s="15">
        <f>'Sales and Cost-Rural'!E66+'Sales and Cost-Suburban'!E65+'Sales and Cost-Urban'!E65+'Sales and Cost-Metropolitan'!E65</f>
        <v>1774287.327</v>
      </c>
      <c r="F65" s="15">
        <f>'Sales and Cost-Rural'!F66+'Sales and Cost-Suburban'!F65+'Sales and Cost-Urban'!F65+'Sales and Cost-Metropolitan'!F65</f>
        <v>1935656.925</v>
      </c>
      <c r="G65" s="15">
        <f>'Sales and Cost-Rural'!G66+'Sales and Cost-Suburban'!G65+'Sales and Cost-Urban'!G65+'Sales and Cost-Metropolitan'!G65</f>
        <v>3048527.93</v>
      </c>
      <c r="H65" s="15">
        <f>'Sales and Cost-Rural'!H66+'Sales and Cost-Suburban'!H65+'Sales and Cost-Urban'!H65+'Sales and Cost-Metropolitan'!H65</f>
        <v>3239133.157</v>
      </c>
      <c r="I65" s="15">
        <f>'Sales and Cost-Rural'!I66+'Sales and Cost-Suburban'!I65+'Sales and Cost-Urban'!I65+'Sales and Cost-Metropolitan'!I65</f>
        <v>3829782.177</v>
      </c>
      <c r="J65" s="15">
        <f>'Sales and Cost-Rural'!J66+'Sales and Cost-Suburban'!J65+'Sales and Cost-Urban'!J65+'Sales and Cost-Metropolitan'!J65</f>
        <v>4636209.847</v>
      </c>
      <c r="K65" s="15">
        <f>'Sales and Cost-Rural'!K66+'Sales and Cost-Suburban'!K65+'Sales and Cost-Urban'!K65+'Sales and Cost-Metropolitan'!K65</f>
        <v>5274736.341</v>
      </c>
      <c r="L65" s="15">
        <f>'Sales and Cost-Rural'!L66+'Sales and Cost-Suburban'!L65+'Sales and Cost-Urban'!L65+'Sales and Cost-Metropolitan'!L65</f>
        <v>5520922.295</v>
      </c>
      <c r="M65" s="15">
        <f>'Sales and Cost-Rural'!M66+'Sales and Cost-Suburban'!M65+'Sales and Cost-Urban'!M65+'Sales and Cost-Metropolitan'!M65</f>
        <v>6821421.214</v>
      </c>
      <c r="N65" s="11"/>
      <c r="O65" s="11"/>
      <c r="P65" s="11"/>
      <c r="Q65" s="11"/>
      <c r="R65" s="11"/>
      <c r="S65" s="11"/>
      <c r="T65" s="11"/>
      <c r="U65" s="11"/>
    </row>
    <row r="66">
      <c r="A66" s="11" t="s">
        <v>74</v>
      </c>
      <c r="B66" s="15">
        <f>'Sales and Cost-Rural'!B67+'Sales and Cost-Suburban'!B66+'Sales and Cost-Urban'!B66+'Sales and Cost-Metropolitan'!B66</f>
        <v>146520</v>
      </c>
      <c r="C66" s="15">
        <f>'Sales and Cost-Rural'!C67+'Sales and Cost-Suburban'!C66+'Sales and Cost-Urban'!C66+'Sales and Cost-Metropolitan'!C66</f>
        <v>739274.8</v>
      </c>
      <c r="D66" s="15">
        <f>'Sales and Cost-Rural'!D67+'Sales and Cost-Suburban'!D66+'Sales and Cost-Urban'!D66+'Sales and Cost-Metropolitan'!D66</f>
        <v>1591926.369</v>
      </c>
      <c r="E66" s="15">
        <f>'Sales and Cost-Rural'!E67+'Sales and Cost-Suburban'!E66+'Sales and Cost-Urban'!E66+'Sales and Cost-Metropolitan'!E66</f>
        <v>2235711.895</v>
      </c>
      <c r="F66" s="15">
        <f>'Sales and Cost-Rural'!F67+'Sales and Cost-Suburban'!F66+'Sales and Cost-Urban'!F66+'Sales and Cost-Metropolitan'!F66</f>
        <v>2439047.581</v>
      </c>
      <c r="G66" s="15">
        <f>'Sales and Cost-Rural'!G67+'Sales and Cost-Suburban'!G66+'Sales and Cost-Urban'!G66+'Sales and Cost-Metropolitan'!G66</f>
        <v>3841333.955</v>
      </c>
      <c r="H66" s="15">
        <f>'Sales and Cost-Rural'!H67+'Sales and Cost-Suburban'!H66+'Sales and Cost-Urban'!H66+'Sales and Cost-Metropolitan'!H66</f>
        <v>4081508.343</v>
      </c>
      <c r="I66" s="15">
        <f>'Sales and Cost-Rural'!I67+'Sales and Cost-Suburban'!I66+'Sales and Cost-Urban'!I66+'Sales and Cost-Metropolitan'!I66</f>
        <v>4825762.681</v>
      </c>
      <c r="J66" s="15">
        <f>'Sales and Cost-Rural'!J67+'Sales and Cost-Suburban'!J66+'Sales and Cost-Urban'!J66+'Sales and Cost-Metropolitan'!J66</f>
        <v>5841911.479</v>
      </c>
      <c r="K66" s="15">
        <f>'Sales and Cost-Rural'!K67+'Sales and Cost-Suburban'!K66+'Sales and Cost-Urban'!K66+'Sales and Cost-Metropolitan'!K66</f>
        <v>6646494.399</v>
      </c>
      <c r="L66" s="15">
        <f>'Sales and Cost-Rural'!L67+'Sales and Cost-Suburban'!L66+'Sales and Cost-Urban'!L66+'Sales and Cost-Metropolitan'!L66</f>
        <v>6956703.944</v>
      </c>
      <c r="M66" s="15">
        <f>'Sales and Cost-Rural'!M67+'Sales and Cost-Suburban'!M66+'Sales and Cost-Urban'!M66+'Sales and Cost-Metropolitan'!M66</f>
        <v>8595413.109</v>
      </c>
      <c r="N66" s="11"/>
      <c r="O66" s="11"/>
      <c r="P66" s="11"/>
      <c r="Q66" s="11"/>
      <c r="R66" s="11"/>
      <c r="S66" s="11"/>
      <c r="T66" s="11"/>
      <c r="U66" s="11"/>
    </row>
    <row r="67">
      <c r="A67" s="11" t="s">
        <v>75</v>
      </c>
      <c r="B67" s="15">
        <f>'Sales and Cost-Rural'!B68+'Sales and Cost-Suburban'!B67+'Sales and Cost-Urban'!B67+'Sales and Cost-Metropolitan'!B67</f>
        <v>106650</v>
      </c>
      <c r="C67" s="15">
        <f>'Sales and Cost-Rural'!C68+'Sales and Cost-Suburban'!C67+'Sales and Cost-Urban'!C67+'Sales and Cost-Metropolitan'!C67</f>
        <v>538108.5</v>
      </c>
      <c r="D67" s="15">
        <f>'Sales and Cost-Rural'!D68+'Sales and Cost-Suburban'!D67+'Sales and Cost-Urban'!D67+'Sales and Cost-Metropolitan'!D67</f>
        <v>1158742.474</v>
      </c>
      <c r="E67" s="15">
        <f>'Sales and Cost-Rural'!E68+'Sales and Cost-Suburban'!E67+'Sales and Cost-Urban'!E67+'Sales and Cost-Metropolitan'!E67</f>
        <v>1627345.575</v>
      </c>
      <c r="F67" s="15">
        <f>'Sales and Cost-Rural'!F68+'Sales and Cost-Suburban'!F67+'Sales and Cost-Urban'!F67+'Sales and Cost-Metropolitan'!F67</f>
        <v>1775350.972</v>
      </c>
      <c r="G67" s="15">
        <f>'Sales and Cost-Rural'!G68+'Sales and Cost-Suburban'!G67+'Sales and Cost-Urban'!G67+'Sales and Cost-Metropolitan'!G67</f>
        <v>2796056.963</v>
      </c>
      <c r="H67" s="15">
        <f>'Sales and Cost-Rural'!H68+'Sales and Cost-Suburban'!H67+'Sales and Cost-Urban'!H67+'Sales and Cost-Metropolitan'!H67</f>
        <v>2970876.773</v>
      </c>
      <c r="I67" s="15">
        <f>'Sales and Cost-Rural'!I68+'Sales and Cost-Suburban'!I67+'Sales and Cost-Urban'!I67+'Sales and Cost-Metropolitan'!I67</f>
        <v>3512609.814</v>
      </c>
      <c r="J67" s="15">
        <f>'Sales and Cost-Rural'!J68+'Sales and Cost-Suburban'!J67+'Sales and Cost-Urban'!J67+'Sales and Cost-Metropolitan'!J67</f>
        <v>4252251.292</v>
      </c>
      <c r="K67" s="15">
        <f>'Sales and Cost-Rural'!K68+'Sales and Cost-Suburban'!K67+'Sales and Cost-Urban'!K67+'Sales and Cost-Metropolitan'!K67</f>
        <v>4837896.721</v>
      </c>
      <c r="L67" s="15">
        <f>'Sales and Cost-Rural'!L68+'Sales and Cost-Suburban'!L67+'Sales and Cost-Urban'!L67+'Sales and Cost-Metropolitan'!L67</f>
        <v>5063694.21</v>
      </c>
      <c r="M67" s="15">
        <f>'Sales and Cost-Rural'!M68+'Sales and Cost-Suburban'!M67+'Sales and Cost-Urban'!M67+'Sales and Cost-Metropolitan'!M67</f>
        <v>6256489.271</v>
      </c>
      <c r="N67" s="11"/>
      <c r="O67" s="11"/>
      <c r="P67" s="11"/>
      <c r="Q67" s="11"/>
      <c r="R67" s="11"/>
      <c r="S67" s="11"/>
      <c r="T67" s="11"/>
      <c r="U67" s="11"/>
    </row>
    <row r="68">
      <c r="A68" s="11" t="s">
        <v>76</v>
      </c>
      <c r="B68" s="15">
        <f>'Sales and Cost-Rural'!B69+'Sales and Cost-Suburban'!B68+'Sales and Cost-Urban'!B68+'Sales and Cost-Metropolitan'!B68</f>
        <v>74250</v>
      </c>
      <c r="C68" s="15">
        <f>'Sales and Cost-Rural'!C69+'Sales and Cost-Suburban'!C68+'Sales and Cost-Urban'!C68+'Sales and Cost-Metropolitan'!C68</f>
        <v>374632.5</v>
      </c>
      <c r="D68" s="15">
        <f>'Sales and Cost-Rural'!D69+'Sales and Cost-Suburban'!D68+'Sales and Cost-Urban'!D68+'Sales and Cost-Metropolitan'!D68</f>
        <v>806719.4438</v>
      </c>
      <c r="E68" s="15">
        <f>'Sales and Cost-Rural'!E69+'Sales and Cost-Suburban'!E68+'Sales and Cost-Urban'!E68+'Sales and Cost-Metropolitan'!E68</f>
        <v>1132962.109</v>
      </c>
      <c r="F68" s="15">
        <f>'Sales and Cost-Rural'!F69+'Sales and Cost-Suburban'!F68+'Sales and Cost-Urban'!F68+'Sales and Cost-Metropolitan'!F68</f>
        <v>1236003.842</v>
      </c>
      <c r="G68" s="15">
        <f>'Sales and Cost-Rural'!G69+'Sales and Cost-Suburban'!G68+'Sales and Cost-Urban'!G68+'Sales and Cost-Metropolitan'!G68</f>
        <v>1946621.937</v>
      </c>
      <c r="H68" s="15">
        <f>'Sales and Cost-Rural'!H69+'Sales and Cost-Suburban'!H68+'Sales and Cost-Urban'!H68+'Sales and Cost-Metropolitan'!H68</f>
        <v>2068331.931</v>
      </c>
      <c r="I68" s="15">
        <f>'Sales and Cost-Rural'!I69+'Sales and Cost-Suburban'!I68+'Sales and Cost-Urban'!I68+'Sales and Cost-Metropolitan'!I68</f>
        <v>2445487.845</v>
      </c>
      <c r="J68" s="15">
        <f>'Sales and Cost-Rural'!J69+'Sales and Cost-Suburban'!J68+'Sales and Cost-Urban'!J68+'Sales and Cost-Metropolitan'!J68</f>
        <v>2960428.115</v>
      </c>
      <c r="K68" s="15">
        <f>'Sales and Cost-Rural'!K69+'Sales and Cost-Suburban'!K68+'Sales and Cost-Urban'!K68+'Sales and Cost-Metropolitan'!K68</f>
        <v>3368155.945</v>
      </c>
      <c r="L68" s="15">
        <f>'Sales and Cost-Rural'!L69+'Sales and Cost-Suburban'!L68+'Sales and Cost-Urban'!L68+'Sales and Cost-Metropolitan'!L68</f>
        <v>3525356.728</v>
      </c>
      <c r="M68" s="15">
        <f>'Sales and Cost-Rural'!M69+'Sales and Cost-Suburban'!M68+'Sales and Cost-Urban'!M68+'Sales and Cost-Metropolitan'!M68</f>
        <v>4355783.67</v>
      </c>
      <c r="N68" s="11"/>
      <c r="O68" s="11"/>
      <c r="P68" s="11"/>
      <c r="Q68" s="11"/>
      <c r="R68" s="11"/>
      <c r="S68" s="11"/>
      <c r="T68" s="11"/>
      <c r="U68" s="11"/>
    </row>
    <row r="69">
      <c r="A69" s="9" t="s">
        <v>98</v>
      </c>
      <c r="B69" s="15">
        <f t="shared" ref="B69:M69" si="2">SUM(B63:B68)</f>
        <v>691920</v>
      </c>
      <c r="C69" s="15">
        <f t="shared" si="2"/>
        <v>3491120.8</v>
      </c>
      <c r="D69" s="15">
        <f t="shared" si="2"/>
        <v>7517647.374</v>
      </c>
      <c r="E69" s="15">
        <f t="shared" si="2"/>
        <v>10557833.57</v>
      </c>
      <c r="F69" s="15">
        <f t="shared" si="2"/>
        <v>11518057.62</v>
      </c>
      <c r="G69" s="15">
        <f t="shared" si="2"/>
        <v>18140156.91</v>
      </c>
      <c r="H69" s="15">
        <f t="shared" si="2"/>
        <v>19274346.52</v>
      </c>
      <c r="I69" s="15">
        <f t="shared" si="2"/>
        <v>22788982.49</v>
      </c>
      <c r="J69" s="15">
        <f t="shared" si="2"/>
        <v>27587601.63</v>
      </c>
      <c r="K69" s="15">
        <f t="shared" si="2"/>
        <v>31387130.8</v>
      </c>
      <c r="L69" s="15">
        <f t="shared" si="2"/>
        <v>32852051.55</v>
      </c>
      <c r="M69" s="15">
        <f t="shared" si="2"/>
        <v>40590624.07</v>
      </c>
      <c r="N69" s="11"/>
      <c r="O69" s="11"/>
      <c r="P69" s="11"/>
      <c r="Q69" s="11"/>
      <c r="R69" s="11"/>
      <c r="S69" s="11"/>
      <c r="T69" s="11"/>
      <c r="U69" s="11"/>
    </row>
    <row r="70">
      <c r="A70" s="9" t="s">
        <v>38</v>
      </c>
      <c r="B70" s="15"/>
      <c r="C70" s="15"/>
      <c r="D70" s="15"/>
      <c r="E70" s="15"/>
      <c r="F70" s="15"/>
      <c r="G70" s="15"/>
      <c r="H70" s="15"/>
      <c r="I70" s="15"/>
      <c r="J70" s="15"/>
      <c r="K70" s="15"/>
      <c r="L70" s="15"/>
      <c r="M70" s="15"/>
      <c r="N70" s="11"/>
      <c r="O70" s="11"/>
      <c r="P70" s="11"/>
      <c r="Q70" s="11"/>
      <c r="R70" s="11"/>
      <c r="S70" s="11"/>
      <c r="T70" s="11"/>
      <c r="U70" s="11"/>
    </row>
    <row r="71">
      <c r="A71" s="11" t="s">
        <v>71</v>
      </c>
      <c r="B71" s="15">
        <f>'Sales and Cost-Rural'!B72+'Sales and Cost-Suburban'!B71+'Sales and Cost-Urban'!B71+'Sales and Cost-Metropolitan'!B71</f>
        <v>680000</v>
      </c>
      <c r="C71" s="15">
        <f>'Sales and Cost-Rural'!C72+'Sales and Cost-Suburban'!C71+'Sales and Cost-Urban'!C71+'Sales and Cost-Metropolitan'!C71</f>
        <v>2228000</v>
      </c>
      <c r="D71" s="15">
        <f>'Sales and Cost-Rural'!D72+'Sales and Cost-Suburban'!D71+'Sales and Cost-Urban'!D71+'Sales and Cost-Metropolitan'!D71</f>
        <v>3894585</v>
      </c>
      <c r="E71" s="15">
        <f>'Sales and Cost-Rural'!E72+'Sales and Cost-Suburban'!E71+'Sales and Cost-Urban'!E71+'Sales and Cost-Metropolitan'!E71</f>
        <v>5605952.95</v>
      </c>
      <c r="F71" s="15">
        <f>'Sales and Cost-Rural'!F72+'Sales and Cost-Suburban'!F71+'Sales and Cost-Urban'!F71+'Sales and Cost-Metropolitan'!F71</f>
        <v>6481975.899</v>
      </c>
      <c r="G71" s="15">
        <f>'Sales and Cost-Rural'!G72+'Sales and Cost-Suburban'!G71+'Sales and Cost-Urban'!G71+'Sales and Cost-Metropolitan'!G71</f>
        <v>9298519.122</v>
      </c>
      <c r="H71" s="15">
        <f>'Sales and Cost-Rural'!H72+'Sales and Cost-Suburban'!H71+'Sales and Cost-Urban'!H71+'Sales and Cost-Metropolitan'!H71</f>
        <v>10294877.99</v>
      </c>
      <c r="I71" s="15">
        <f>'Sales and Cost-Rural'!I72+'Sales and Cost-Suburban'!I71+'Sales and Cost-Urban'!I71+'Sales and Cost-Metropolitan'!I71</f>
        <v>12363765.76</v>
      </c>
      <c r="J71" s="15">
        <f>'Sales and Cost-Rural'!J72+'Sales and Cost-Suburban'!J71+'Sales and Cost-Urban'!J71+'Sales and Cost-Metropolitan'!J71</f>
        <v>14461959.38</v>
      </c>
      <c r="K71" s="15">
        <f>'Sales and Cost-Rural'!K72+'Sales and Cost-Suburban'!K71+'Sales and Cost-Urban'!K71+'Sales and Cost-Metropolitan'!K71</f>
        <v>16741605.3</v>
      </c>
      <c r="L71" s="15">
        <f>'Sales and Cost-Rural'!L72+'Sales and Cost-Suburban'!L71+'Sales and Cost-Urban'!L71+'Sales and Cost-Metropolitan'!L71</f>
        <v>18000626.27</v>
      </c>
      <c r="M71" s="15">
        <f>'Sales and Cost-Rural'!M72+'Sales and Cost-Suburban'!M71+'Sales and Cost-Urban'!M71+'Sales and Cost-Metropolitan'!M71</f>
        <v>21523714.88</v>
      </c>
      <c r="N71" s="11"/>
      <c r="O71" s="11"/>
      <c r="P71" s="11"/>
      <c r="Q71" s="11"/>
      <c r="R71" s="11"/>
      <c r="S71" s="11"/>
      <c r="T71" s="11"/>
      <c r="U71" s="11"/>
    </row>
    <row r="72">
      <c r="A72" s="11" t="s">
        <v>72</v>
      </c>
      <c r="B72" s="15">
        <f>'Sales and Cost-Rural'!B73+'Sales and Cost-Suburban'!B72+'Sales and Cost-Urban'!B72+'Sales and Cost-Metropolitan'!B72</f>
        <v>1007250</v>
      </c>
      <c r="C72" s="15">
        <f>'Sales and Cost-Rural'!C73+'Sales and Cost-Suburban'!C72+'Sales and Cost-Urban'!C72+'Sales and Cost-Metropolitan'!C72</f>
        <v>3300225</v>
      </c>
      <c r="D72" s="15">
        <f>'Sales and Cost-Rural'!D73+'Sales and Cost-Suburban'!D72+'Sales and Cost-Urban'!D72+'Sales and Cost-Metropolitan'!D72</f>
        <v>5768854.031</v>
      </c>
      <c r="E72" s="15">
        <f>'Sales and Cost-Rural'!E73+'Sales and Cost-Suburban'!E72+'Sales and Cost-Urban'!E72+'Sales and Cost-Metropolitan'!E72</f>
        <v>8303817.807</v>
      </c>
      <c r="F72" s="15">
        <f>'Sales and Cost-Rural'!F73+'Sales and Cost-Suburban'!F72+'Sales and Cost-Urban'!F72+'Sales and Cost-Metropolitan'!F72</f>
        <v>9601426.8</v>
      </c>
      <c r="G72" s="15">
        <f>'Sales and Cost-Rural'!G73+'Sales and Cost-Suburban'!G72+'Sales and Cost-Urban'!G72+'Sales and Cost-Metropolitan'!G72</f>
        <v>13773431.45</v>
      </c>
      <c r="H72" s="15">
        <f>'Sales and Cost-Rural'!H73+'Sales and Cost-Suburban'!H72+'Sales and Cost-Urban'!H72+'Sales and Cost-Metropolitan'!H72</f>
        <v>15249288.03</v>
      </c>
      <c r="I72" s="15">
        <f>'Sales and Cost-Rural'!I73+'Sales and Cost-Suburban'!I72+'Sales and Cost-Urban'!I72+'Sales and Cost-Metropolitan'!I72</f>
        <v>18313828.03</v>
      </c>
      <c r="J72" s="15">
        <f>'Sales and Cost-Rural'!J73+'Sales and Cost-Suburban'!J72+'Sales and Cost-Urban'!J72+'Sales and Cost-Metropolitan'!J72</f>
        <v>21421777.34</v>
      </c>
      <c r="K72" s="15">
        <f>'Sales and Cost-Rural'!K73+'Sales and Cost-Suburban'!K72+'Sales and Cost-Urban'!K72+'Sales and Cost-Metropolitan'!K72</f>
        <v>24798502.85</v>
      </c>
      <c r="L72" s="15">
        <f>'Sales and Cost-Rural'!L73+'Sales and Cost-Suburban'!L72+'Sales and Cost-Urban'!L72+'Sales and Cost-Metropolitan'!L72</f>
        <v>26663427.67</v>
      </c>
      <c r="M72" s="15">
        <f>'Sales and Cost-Rural'!M73+'Sales and Cost-Suburban'!M72+'Sales and Cost-Urban'!M72+'Sales and Cost-Metropolitan'!M72</f>
        <v>31882002.66</v>
      </c>
      <c r="N72" s="11"/>
      <c r="O72" s="11"/>
      <c r="P72" s="11"/>
      <c r="Q72" s="11"/>
      <c r="R72" s="11"/>
      <c r="S72" s="11"/>
      <c r="T72" s="11"/>
      <c r="U72" s="11"/>
    </row>
    <row r="73">
      <c r="A73" s="11" t="s">
        <v>73</v>
      </c>
      <c r="B73" s="15">
        <f>'Sales and Cost-Rural'!B74+'Sales and Cost-Suburban'!B73+'Sales and Cost-Urban'!B73+'Sales and Cost-Metropolitan'!B73</f>
        <v>663000</v>
      </c>
      <c r="C73" s="15">
        <f>'Sales and Cost-Rural'!C74+'Sales and Cost-Suburban'!C73+'Sales and Cost-Urban'!C73+'Sales and Cost-Metropolitan'!C73</f>
        <v>2172300</v>
      </c>
      <c r="D73" s="15">
        <f>'Sales and Cost-Rural'!D74+'Sales and Cost-Suburban'!D73+'Sales and Cost-Urban'!D73+'Sales and Cost-Metropolitan'!D73</f>
        <v>3797220.375</v>
      </c>
      <c r="E73" s="15">
        <f>'Sales and Cost-Rural'!E74+'Sales and Cost-Suburban'!E73+'Sales and Cost-Urban'!E73+'Sales and Cost-Metropolitan'!E73</f>
        <v>5465804.126</v>
      </c>
      <c r="F73" s="15">
        <f>'Sales and Cost-Rural'!F74+'Sales and Cost-Suburban'!F73+'Sales and Cost-Urban'!F73+'Sales and Cost-Metropolitan'!F73</f>
        <v>6319926.501</v>
      </c>
      <c r="G73" s="15">
        <f>'Sales and Cost-Rural'!G74+'Sales and Cost-Suburban'!G73+'Sales and Cost-Urban'!G73+'Sales and Cost-Metropolitan'!G73</f>
        <v>9066056.144</v>
      </c>
      <c r="H73" s="15">
        <f>'Sales and Cost-Rural'!H74+'Sales and Cost-Suburban'!H73+'Sales and Cost-Urban'!H73+'Sales and Cost-Metropolitan'!H73</f>
        <v>10037506.04</v>
      </c>
      <c r="I73" s="15">
        <f>'Sales and Cost-Rural'!I74+'Sales and Cost-Suburban'!I73+'Sales and Cost-Urban'!I73+'Sales and Cost-Metropolitan'!I73</f>
        <v>12054671.61</v>
      </c>
      <c r="J73" s="15">
        <f>'Sales and Cost-Rural'!J74+'Sales and Cost-Suburban'!J73+'Sales and Cost-Urban'!J73+'Sales and Cost-Metropolitan'!J73</f>
        <v>14100410.4</v>
      </c>
      <c r="K73" s="15">
        <f>'Sales and Cost-Rural'!K74+'Sales and Cost-Suburban'!K73+'Sales and Cost-Urban'!K73+'Sales and Cost-Metropolitan'!K73</f>
        <v>16323065.16</v>
      </c>
      <c r="L73" s="15">
        <f>'Sales and Cost-Rural'!L74+'Sales and Cost-Suburban'!L73+'Sales and Cost-Urban'!L73+'Sales and Cost-Metropolitan'!L73</f>
        <v>17550610.62</v>
      </c>
      <c r="M73" s="15">
        <f>'Sales and Cost-Rural'!M74+'Sales and Cost-Suburban'!M73+'Sales and Cost-Urban'!M73+'Sales and Cost-Metropolitan'!M73</f>
        <v>20985622.01</v>
      </c>
      <c r="N73" s="11"/>
      <c r="O73" s="11"/>
      <c r="P73" s="11"/>
      <c r="Q73" s="11"/>
      <c r="R73" s="11"/>
      <c r="S73" s="11"/>
      <c r="T73" s="11"/>
      <c r="U73" s="11"/>
    </row>
    <row r="74">
      <c r="A74" s="11" t="s">
        <v>74</v>
      </c>
      <c r="B74" s="15">
        <f>'Sales and Cost-Rural'!B75+'Sales and Cost-Suburban'!B74+'Sales and Cost-Urban'!B74+'Sales and Cost-Metropolitan'!B74</f>
        <v>943500</v>
      </c>
      <c r="C74" s="15">
        <f>'Sales and Cost-Rural'!C75+'Sales and Cost-Suburban'!C74+'Sales and Cost-Urban'!C74+'Sales and Cost-Metropolitan'!C74</f>
        <v>3091350</v>
      </c>
      <c r="D74" s="15">
        <f>'Sales and Cost-Rural'!D75+'Sales and Cost-Suburban'!D74+'Sales and Cost-Urban'!D74+'Sales and Cost-Metropolitan'!D74</f>
        <v>5403736.688</v>
      </c>
      <c r="E74" s="15">
        <f>'Sales and Cost-Rural'!E75+'Sales and Cost-Suburban'!E74+'Sales and Cost-Urban'!E74+'Sales and Cost-Metropolitan'!E74</f>
        <v>7778259.718</v>
      </c>
      <c r="F74" s="15">
        <f>'Sales and Cost-Rural'!F75+'Sales and Cost-Suburban'!F74+'Sales and Cost-Urban'!F74+'Sales and Cost-Metropolitan'!F74</f>
        <v>8993741.559</v>
      </c>
      <c r="G74" s="15">
        <f>'Sales and Cost-Rural'!G75+'Sales and Cost-Suburban'!G74+'Sales and Cost-Urban'!G74+'Sales and Cost-Metropolitan'!G74</f>
        <v>12901695.28</v>
      </c>
      <c r="H74" s="15">
        <f>'Sales and Cost-Rural'!H75+'Sales and Cost-Suburban'!H74+'Sales and Cost-Urban'!H74+'Sales and Cost-Metropolitan'!H74</f>
        <v>14284143.22</v>
      </c>
      <c r="I74" s="15">
        <f>'Sales and Cost-Rural'!I75+'Sales and Cost-Suburban'!I74+'Sales and Cost-Urban'!I74+'Sales and Cost-Metropolitan'!I74</f>
        <v>17154724.99</v>
      </c>
      <c r="J74" s="15">
        <f>'Sales and Cost-Rural'!J75+'Sales and Cost-Suburban'!J74+'Sales and Cost-Urban'!J74+'Sales and Cost-Metropolitan'!J74</f>
        <v>20065968.64</v>
      </c>
      <c r="K74" s="15">
        <f>'Sales and Cost-Rural'!K75+'Sales and Cost-Suburban'!K74+'Sales and Cost-Urban'!K74+'Sales and Cost-Metropolitan'!K74</f>
        <v>23228977.35</v>
      </c>
      <c r="L74" s="15">
        <f>'Sales and Cost-Rural'!L75+'Sales and Cost-Suburban'!L74+'Sales and Cost-Urban'!L74+'Sales and Cost-Metropolitan'!L74</f>
        <v>24975868.96</v>
      </c>
      <c r="M74" s="15">
        <f>'Sales and Cost-Rural'!M75+'Sales and Cost-Suburban'!M74+'Sales and Cost-Urban'!M74+'Sales and Cost-Metropolitan'!M74</f>
        <v>29864154.39</v>
      </c>
      <c r="N74" s="11"/>
      <c r="O74" s="11"/>
      <c r="P74" s="11"/>
      <c r="Q74" s="11"/>
      <c r="R74" s="11"/>
      <c r="S74" s="11"/>
      <c r="T74" s="11"/>
      <c r="U74" s="11"/>
    </row>
    <row r="75">
      <c r="A75" s="11" t="s">
        <v>75</v>
      </c>
      <c r="B75" s="15">
        <f>'Sales and Cost-Rural'!B76+'Sales and Cost-Suburban'!B75+'Sales and Cost-Urban'!B75+'Sales and Cost-Metropolitan'!B75</f>
        <v>1190000</v>
      </c>
      <c r="C75" s="15">
        <f>'Sales and Cost-Rural'!C76+'Sales and Cost-Suburban'!C75+'Sales and Cost-Urban'!C75+'Sales and Cost-Metropolitan'!C75</f>
        <v>3899000</v>
      </c>
      <c r="D75" s="15">
        <f>'Sales and Cost-Rural'!D76+'Sales and Cost-Suburban'!D75+'Sales and Cost-Urban'!D75+'Sales and Cost-Metropolitan'!D75</f>
        <v>6815523.75</v>
      </c>
      <c r="E75" s="15">
        <f>'Sales and Cost-Rural'!E76+'Sales and Cost-Suburban'!E75+'Sales and Cost-Urban'!E75+'Sales and Cost-Metropolitan'!E75</f>
        <v>9810417.663</v>
      </c>
      <c r="F75" s="15">
        <f>'Sales and Cost-Rural'!F76+'Sales and Cost-Suburban'!F75+'Sales and Cost-Urban'!F75+'Sales and Cost-Metropolitan'!F75</f>
        <v>11343457.82</v>
      </c>
      <c r="G75" s="15">
        <f>'Sales and Cost-Rural'!G76+'Sales and Cost-Suburban'!G75+'Sales and Cost-Urban'!G75+'Sales and Cost-Metropolitan'!G75</f>
        <v>16272408.46</v>
      </c>
      <c r="H75" s="15">
        <f>'Sales and Cost-Rural'!H76+'Sales and Cost-Suburban'!H75+'Sales and Cost-Urban'!H75+'Sales and Cost-Metropolitan'!H75</f>
        <v>18016036.49</v>
      </c>
      <c r="I75" s="15">
        <f>'Sales and Cost-Rural'!I76+'Sales and Cost-Suburban'!I75+'Sales and Cost-Urban'!I75+'Sales and Cost-Metropolitan'!I75</f>
        <v>21636590.07</v>
      </c>
      <c r="J75" s="15">
        <f>'Sales and Cost-Rural'!J76+'Sales and Cost-Suburban'!J75+'Sales and Cost-Urban'!J75+'Sales and Cost-Metropolitan'!J75</f>
        <v>25308428.92</v>
      </c>
      <c r="K75" s="15">
        <f>'Sales and Cost-Rural'!K76+'Sales and Cost-Suburban'!K75+'Sales and Cost-Urban'!K75+'Sales and Cost-Metropolitan'!K75</f>
        <v>29297809.27</v>
      </c>
      <c r="L75" s="15">
        <f>'Sales and Cost-Rural'!L76+'Sales and Cost-Suburban'!L75+'Sales and Cost-Urban'!L75+'Sales and Cost-Metropolitan'!L75</f>
        <v>31501095.98</v>
      </c>
      <c r="M75" s="15">
        <f>'Sales and Cost-Rural'!M76+'Sales and Cost-Suburban'!M75+'Sales and Cost-Urban'!M75+'Sales and Cost-Metropolitan'!M75</f>
        <v>37666501.04</v>
      </c>
      <c r="N75" s="11"/>
      <c r="O75" s="11"/>
      <c r="P75" s="11"/>
      <c r="Q75" s="11"/>
      <c r="R75" s="11"/>
      <c r="S75" s="11"/>
      <c r="T75" s="11"/>
      <c r="U75" s="11"/>
    </row>
    <row r="76">
      <c r="A76" s="11" t="s">
        <v>76</v>
      </c>
      <c r="B76" s="15">
        <f>'Sales and Cost-Rural'!B77+'Sales and Cost-Suburban'!B76+'Sales and Cost-Urban'!B76+'Sales and Cost-Metropolitan'!B76</f>
        <v>1785000</v>
      </c>
      <c r="C76" s="15">
        <f>'Sales and Cost-Rural'!C77+'Sales and Cost-Suburban'!C76+'Sales and Cost-Urban'!C76+'Sales and Cost-Metropolitan'!C76</f>
        <v>5848500</v>
      </c>
      <c r="D76" s="15">
        <f>'Sales and Cost-Rural'!D77+'Sales and Cost-Suburban'!D76+'Sales and Cost-Urban'!D76+'Sales and Cost-Metropolitan'!D76</f>
        <v>10223285.63</v>
      </c>
      <c r="E76" s="15">
        <f>'Sales and Cost-Rural'!E77+'Sales and Cost-Suburban'!E76+'Sales and Cost-Urban'!E76+'Sales and Cost-Metropolitan'!E76</f>
        <v>14715626.49</v>
      </c>
      <c r="F76" s="15">
        <f>'Sales and Cost-Rural'!F77+'Sales and Cost-Suburban'!F76+'Sales and Cost-Urban'!F76+'Sales and Cost-Metropolitan'!F76</f>
        <v>17015186.73</v>
      </c>
      <c r="G76" s="15">
        <f>'Sales and Cost-Rural'!G77+'Sales and Cost-Suburban'!G76+'Sales and Cost-Urban'!G76+'Sales and Cost-Metropolitan'!G76</f>
        <v>24408612.69</v>
      </c>
      <c r="H76" s="15">
        <f>'Sales and Cost-Rural'!H77+'Sales and Cost-Suburban'!H76+'Sales and Cost-Urban'!H76+'Sales and Cost-Metropolitan'!H76</f>
        <v>27024054.73</v>
      </c>
      <c r="I76" s="15">
        <f>'Sales and Cost-Rural'!I77+'Sales and Cost-Suburban'!I76+'Sales and Cost-Urban'!I76+'Sales and Cost-Metropolitan'!I76</f>
        <v>32454885.11</v>
      </c>
      <c r="J76" s="15">
        <f>'Sales and Cost-Rural'!J77+'Sales and Cost-Suburban'!J76+'Sales and Cost-Urban'!J76+'Sales and Cost-Metropolitan'!J76</f>
        <v>37962643.38</v>
      </c>
      <c r="K76" s="15">
        <f>'Sales and Cost-Rural'!K77+'Sales and Cost-Suburban'!K76+'Sales and Cost-Urban'!K76+'Sales and Cost-Metropolitan'!K76</f>
        <v>43946713.9</v>
      </c>
      <c r="L76" s="15">
        <f>'Sales and Cost-Rural'!L77+'Sales and Cost-Suburban'!L76+'Sales and Cost-Urban'!L76+'Sales and Cost-Metropolitan'!L76</f>
        <v>47251643.97</v>
      </c>
      <c r="M76" s="15">
        <f>'Sales and Cost-Rural'!M77+'Sales and Cost-Suburban'!M76+'Sales and Cost-Urban'!M76+'Sales and Cost-Metropolitan'!M76</f>
        <v>56499751.56</v>
      </c>
      <c r="N76" s="11"/>
      <c r="O76" s="11"/>
      <c r="P76" s="11"/>
      <c r="Q76" s="11"/>
      <c r="R76" s="11"/>
      <c r="S76" s="11"/>
      <c r="T76" s="11"/>
      <c r="U76" s="11"/>
    </row>
    <row r="77">
      <c r="A77" s="9" t="s">
        <v>98</v>
      </c>
      <c r="B77" s="15">
        <f t="shared" ref="B77:M77" si="3">SUM(B71:B76)</f>
        <v>6268750</v>
      </c>
      <c r="C77" s="15">
        <f t="shared" si="3"/>
        <v>20539375</v>
      </c>
      <c r="D77" s="15">
        <f t="shared" si="3"/>
        <v>35903205.47</v>
      </c>
      <c r="E77" s="15">
        <f t="shared" si="3"/>
        <v>51679878.76</v>
      </c>
      <c r="F77" s="15">
        <f t="shared" si="3"/>
        <v>59755715.32</v>
      </c>
      <c r="G77" s="15">
        <f t="shared" si="3"/>
        <v>85720723.15</v>
      </c>
      <c r="H77" s="15">
        <f t="shared" si="3"/>
        <v>94905906.51</v>
      </c>
      <c r="I77" s="15">
        <f t="shared" si="3"/>
        <v>113978465.6</v>
      </c>
      <c r="J77" s="15">
        <f t="shared" si="3"/>
        <v>133321188.1</v>
      </c>
      <c r="K77" s="15">
        <f t="shared" si="3"/>
        <v>154336673.8</v>
      </c>
      <c r="L77" s="15">
        <f t="shared" si="3"/>
        <v>165943273.5</v>
      </c>
      <c r="M77" s="15">
        <f t="shared" si="3"/>
        <v>198421746.5</v>
      </c>
      <c r="N77" s="11"/>
      <c r="O77" s="11"/>
      <c r="P77" s="11"/>
      <c r="Q77" s="11"/>
      <c r="R77" s="11"/>
      <c r="S77" s="11"/>
      <c r="T77" s="11"/>
      <c r="U77" s="11"/>
    </row>
    <row r="78">
      <c r="A78" s="9" t="s">
        <v>39</v>
      </c>
      <c r="B78" s="15"/>
      <c r="C78" s="15"/>
      <c r="D78" s="15"/>
      <c r="E78" s="15"/>
      <c r="F78" s="15"/>
      <c r="G78" s="15"/>
      <c r="H78" s="15"/>
      <c r="I78" s="15"/>
      <c r="J78" s="15"/>
      <c r="K78" s="15"/>
      <c r="L78" s="15"/>
      <c r="M78" s="15"/>
      <c r="N78" s="11"/>
      <c r="O78" s="11"/>
      <c r="P78" s="11"/>
      <c r="Q78" s="11"/>
      <c r="R78" s="11"/>
      <c r="S78" s="11"/>
      <c r="T78" s="11"/>
      <c r="U78" s="11"/>
    </row>
    <row r="79">
      <c r="A79" s="11" t="s">
        <v>71</v>
      </c>
      <c r="B79" s="15">
        <f>'Sales and Cost-Rural'!B80+'Sales and Cost-Suburban'!B79+'Sales and Cost-Urban'!B79+'Sales and Cost-Metropolitan'!B79</f>
        <v>3441000</v>
      </c>
      <c r="C79" s="15">
        <f>'Sales and Cost-Rural'!C80+'Sales and Cost-Suburban'!C79+'Sales and Cost-Urban'!C79+'Sales and Cost-Metropolitan'!C79</f>
        <v>9936720</v>
      </c>
      <c r="D79" s="15">
        <f>'Sales and Cost-Rural'!D80+'Sales and Cost-Suburban'!D79+'Sales and Cost-Urban'!D79+'Sales and Cost-Metropolitan'!D79</f>
        <v>17947251.45</v>
      </c>
      <c r="E79" s="15">
        <f>'Sales and Cost-Rural'!E80+'Sales and Cost-Suburban'!E79+'Sales and Cost-Urban'!E79+'Sales and Cost-Metropolitan'!E79</f>
        <v>25356273.51</v>
      </c>
      <c r="F79" s="15">
        <f>'Sales and Cost-Rural'!F80+'Sales and Cost-Suburban'!F79+'Sales and Cost-Urban'!F79+'Sales and Cost-Metropolitan'!F79</f>
        <v>30094290.46</v>
      </c>
      <c r="G79" s="15">
        <f>'Sales and Cost-Rural'!G80+'Sales and Cost-Suburban'!G79+'Sales and Cost-Urban'!G79+'Sales and Cost-Metropolitan'!G79</f>
        <v>42671102.07</v>
      </c>
      <c r="H79" s="15">
        <f>'Sales and Cost-Rural'!H80+'Sales and Cost-Suburban'!H79+'Sales and Cost-Urban'!H79+'Sales and Cost-Metropolitan'!H79</f>
        <v>48215162.53</v>
      </c>
      <c r="I79" s="15">
        <f>'Sales and Cost-Rural'!I80+'Sales and Cost-Suburban'!I79+'Sales and Cost-Urban'!I79+'Sales and Cost-Metropolitan'!I79</f>
        <v>57665259.64</v>
      </c>
      <c r="J79" s="15">
        <f>'Sales and Cost-Rural'!J80+'Sales and Cost-Suburban'!J79+'Sales and Cost-Urban'!J79+'Sales and Cost-Metropolitan'!J79</f>
        <v>68518576.72</v>
      </c>
      <c r="K79" s="15">
        <f>'Sales and Cost-Rural'!K80+'Sales and Cost-Suburban'!K79+'Sales and Cost-Urban'!K79+'Sales and Cost-Metropolitan'!K79</f>
        <v>79200123.4</v>
      </c>
      <c r="L79" s="15">
        <f>'Sales and Cost-Rural'!L80+'Sales and Cost-Suburban'!L79+'Sales and Cost-Urban'!L79+'Sales and Cost-Metropolitan'!L79</f>
        <v>86548057.32</v>
      </c>
      <c r="M79" s="15">
        <f>'Sales and Cost-Rural'!M80+'Sales and Cost-Suburban'!M79+'Sales and Cost-Urban'!M79+'Sales and Cost-Metropolitan'!M79</f>
        <v>103272511.3</v>
      </c>
      <c r="N79" s="11"/>
      <c r="O79" s="11"/>
      <c r="P79" s="11"/>
      <c r="Q79" s="11"/>
      <c r="R79" s="11"/>
      <c r="S79" s="11"/>
      <c r="T79" s="11"/>
      <c r="U79" s="11"/>
    </row>
    <row r="80">
      <c r="A80" s="11" t="s">
        <v>72</v>
      </c>
      <c r="B80" s="15">
        <f>'Sales and Cost-Rural'!B81+'Sales and Cost-Suburban'!B80+'Sales and Cost-Urban'!B80+'Sales and Cost-Metropolitan'!B80</f>
        <v>1116000</v>
      </c>
      <c r="C80" s="15">
        <f>'Sales and Cost-Rural'!C81+'Sales and Cost-Suburban'!C80+'Sales and Cost-Urban'!C80+'Sales and Cost-Metropolitan'!C80</f>
        <v>3222720</v>
      </c>
      <c r="D80" s="15">
        <f>'Sales and Cost-Rural'!D81+'Sales and Cost-Suburban'!D80+'Sales and Cost-Urban'!D80+'Sales and Cost-Metropolitan'!D80</f>
        <v>5820730.2</v>
      </c>
      <c r="E80" s="15">
        <f>'Sales and Cost-Rural'!E81+'Sales and Cost-Suburban'!E80+'Sales and Cost-Urban'!E80+'Sales and Cost-Metropolitan'!E80</f>
        <v>8223656.274</v>
      </c>
      <c r="F80" s="15">
        <f>'Sales and Cost-Rural'!F81+'Sales and Cost-Suburban'!F80+'Sales and Cost-Urban'!F80+'Sales and Cost-Metropolitan'!F80</f>
        <v>9760310.42</v>
      </c>
      <c r="G80" s="15">
        <f>'Sales and Cost-Rural'!G81+'Sales and Cost-Suburban'!G80+'Sales and Cost-Urban'!G80+'Sales and Cost-Metropolitan'!G80</f>
        <v>13839276.35</v>
      </c>
      <c r="H80" s="15">
        <f>'Sales and Cost-Rural'!H81+'Sales and Cost-Suburban'!H80+'Sales and Cost-Urban'!H80+'Sales and Cost-Metropolitan'!H80</f>
        <v>15637350.01</v>
      </c>
      <c r="I80" s="15">
        <f>'Sales and Cost-Rural'!I81+'Sales and Cost-Suburban'!I80+'Sales and Cost-Urban'!I80+'Sales and Cost-Metropolitan'!I80</f>
        <v>18702246.37</v>
      </c>
      <c r="J80" s="15">
        <f>'Sales and Cost-Rural'!J81+'Sales and Cost-Suburban'!J80+'Sales and Cost-Urban'!J80+'Sales and Cost-Metropolitan'!J80</f>
        <v>22222241.1</v>
      </c>
      <c r="K80" s="15">
        <f>'Sales and Cost-Rural'!K81+'Sales and Cost-Suburban'!K80+'Sales and Cost-Urban'!K80+'Sales and Cost-Metropolitan'!K80</f>
        <v>25686526.51</v>
      </c>
      <c r="L80" s="15">
        <f>'Sales and Cost-Rural'!L81+'Sales and Cost-Suburban'!L80+'Sales and Cost-Urban'!L80+'Sales and Cost-Metropolitan'!L80</f>
        <v>28069640.21</v>
      </c>
      <c r="M80" s="15">
        <f>'Sales and Cost-Rural'!M81+'Sales and Cost-Suburban'!M80+'Sales and Cost-Urban'!M80+'Sales and Cost-Metropolitan'!M80</f>
        <v>33493787.46</v>
      </c>
      <c r="N80" s="11"/>
      <c r="O80" s="11"/>
      <c r="P80" s="11"/>
      <c r="Q80" s="11"/>
      <c r="R80" s="11"/>
      <c r="S80" s="11"/>
      <c r="T80" s="11"/>
      <c r="U80" s="11"/>
    </row>
    <row r="81">
      <c r="A81" s="11" t="s">
        <v>73</v>
      </c>
      <c r="B81" s="15">
        <f>'Sales and Cost-Rural'!B82+'Sales and Cost-Suburban'!B81+'Sales and Cost-Urban'!B81+'Sales and Cost-Metropolitan'!B81</f>
        <v>2325000</v>
      </c>
      <c r="C81" s="15">
        <f>'Sales and Cost-Rural'!C82+'Sales and Cost-Suburban'!C81+'Sales and Cost-Urban'!C81+'Sales and Cost-Metropolitan'!C81</f>
        <v>6714000</v>
      </c>
      <c r="D81" s="15">
        <f>'Sales and Cost-Rural'!D82+'Sales and Cost-Suburban'!D81+'Sales and Cost-Urban'!D81+'Sales and Cost-Metropolitan'!D81</f>
        <v>12126521.25</v>
      </c>
      <c r="E81" s="15">
        <f>'Sales and Cost-Rural'!E82+'Sales and Cost-Suburban'!E81+'Sales and Cost-Urban'!E81+'Sales and Cost-Metropolitan'!E81</f>
        <v>17132617.24</v>
      </c>
      <c r="F81" s="15">
        <f>'Sales and Cost-Rural'!F82+'Sales and Cost-Suburban'!F81+'Sales and Cost-Urban'!F81+'Sales and Cost-Metropolitan'!F81</f>
        <v>20333980.04</v>
      </c>
      <c r="G81" s="15">
        <f>'Sales and Cost-Rural'!G82+'Sales and Cost-Suburban'!G81+'Sales and Cost-Urban'!G81+'Sales and Cost-Metropolitan'!G81</f>
        <v>28831825.73</v>
      </c>
      <c r="H81" s="15">
        <f>'Sales and Cost-Rural'!H82+'Sales and Cost-Suburban'!H81+'Sales and Cost-Urban'!H81+'Sales and Cost-Metropolitan'!H81</f>
        <v>32577812.52</v>
      </c>
      <c r="I81" s="15">
        <f>'Sales and Cost-Rural'!I82+'Sales and Cost-Suburban'!I81+'Sales and Cost-Urban'!I81+'Sales and Cost-Metropolitan'!I81</f>
        <v>38963013.27</v>
      </c>
      <c r="J81" s="15">
        <f>'Sales and Cost-Rural'!J82+'Sales and Cost-Suburban'!J81+'Sales and Cost-Urban'!J81+'Sales and Cost-Metropolitan'!J81</f>
        <v>46296335.62</v>
      </c>
      <c r="K81" s="15">
        <f>'Sales and Cost-Rural'!K82+'Sales and Cost-Suburban'!K81+'Sales and Cost-Urban'!K81+'Sales and Cost-Metropolitan'!K81</f>
        <v>53513596.89</v>
      </c>
      <c r="L81" s="15">
        <f>'Sales and Cost-Rural'!L82+'Sales and Cost-Suburban'!L81+'Sales and Cost-Urban'!L81+'Sales and Cost-Metropolitan'!L81</f>
        <v>58478417.11</v>
      </c>
      <c r="M81" s="15">
        <f>'Sales and Cost-Rural'!M82+'Sales and Cost-Suburban'!M81+'Sales and Cost-Urban'!M81+'Sales and Cost-Metropolitan'!M81</f>
        <v>69778723.88</v>
      </c>
      <c r="N81" s="11"/>
      <c r="O81" s="11"/>
      <c r="P81" s="11"/>
      <c r="Q81" s="11"/>
      <c r="R81" s="11"/>
      <c r="S81" s="11"/>
      <c r="T81" s="11"/>
      <c r="U81" s="11"/>
    </row>
    <row r="82">
      <c r="A82" s="11" t="s">
        <v>74</v>
      </c>
      <c r="B82" s="15">
        <f>'Sales and Cost-Rural'!B83+'Sales and Cost-Suburban'!B82+'Sales and Cost-Urban'!B82+'Sales and Cost-Metropolitan'!B82</f>
        <v>1085000</v>
      </c>
      <c r="C82" s="15">
        <f>'Sales and Cost-Rural'!C83+'Sales and Cost-Suburban'!C82+'Sales and Cost-Urban'!C82+'Sales and Cost-Metropolitan'!C82</f>
        <v>3133200</v>
      </c>
      <c r="D82" s="15">
        <f>'Sales and Cost-Rural'!D83+'Sales and Cost-Suburban'!D82+'Sales and Cost-Urban'!D82+'Sales and Cost-Metropolitan'!D82</f>
        <v>5659043.25</v>
      </c>
      <c r="E82" s="15">
        <f>'Sales and Cost-Rural'!E83+'Sales and Cost-Suburban'!E82+'Sales and Cost-Urban'!E82+'Sales and Cost-Metropolitan'!E82</f>
        <v>7995221.378</v>
      </c>
      <c r="F82" s="15">
        <f>'Sales and Cost-Rural'!F83+'Sales and Cost-Suburban'!F82+'Sales and Cost-Urban'!F82+'Sales and Cost-Metropolitan'!F82</f>
        <v>9489190.686</v>
      </c>
      <c r="G82" s="15">
        <f>'Sales and Cost-Rural'!G83+'Sales and Cost-Suburban'!G82+'Sales and Cost-Urban'!G82+'Sales and Cost-Metropolitan'!G82</f>
        <v>13454852.01</v>
      </c>
      <c r="H82" s="15">
        <f>'Sales and Cost-Rural'!H83+'Sales and Cost-Suburban'!H82+'Sales and Cost-Urban'!H82+'Sales and Cost-Metropolitan'!H82</f>
        <v>15202979.18</v>
      </c>
      <c r="I82" s="15">
        <f>'Sales and Cost-Rural'!I83+'Sales and Cost-Suburban'!I82+'Sales and Cost-Urban'!I82+'Sales and Cost-Metropolitan'!I82</f>
        <v>18182739.53</v>
      </c>
      <c r="J82" s="15">
        <f>'Sales and Cost-Rural'!J83+'Sales and Cost-Suburban'!J82+'Sales and Cost-Urban'!J82+'Sales and Cost-Metropolitan'!J82</f>
        <v>21604956.62</v>
      </c>
      <c r="K82" s="15">
        <f>'Sales and Cost-Rural'!K83+'Sales and Cost-Suburban'!K82+'Sales and Cost-Urban'!K82+'Sales and Cost-Metropolitan'!K82</f>
        <v>24973011.88</v>
      </c>
      <c r="L82" s="15">
        <f>'Sales and Cost-Rural'!L83+'Sales and Cost-Suburban'!L82+'Sales and Cost-Urban'!L82+'Sales and Cost-Metropolitan'!L82</f>
        <v>27289927.98</v>
      </c>
      <c r="M82" s="15">
        <f>'Sales and Cost-Rural'!M83+'Sales and Cost-Suburban'!M82+'Sales and Cost-Urban'!M82+'Sales and Cost-Metropolitan'!M82</f>
        <v>32563404.48</v>
      </c>
      <c r="N82" s="11"/>
      <c r="O82" s="11"/>
      <c r="P82" s="11"/>
      <c r="Q82" s="11"/>
      <c r="R82" s="11"/>
      <c r="S82" s="11"/>
      <c r="T82" s="11"/>
      <c r="U82" s="11"/>
    </row>
    <row r="83">
      <c r="A83" s="11" t="s">
        <v>75</v>
      </c>
      <c r="B83" s="15">
        <f>'Sales and Cost-Rural'!B84+'Sales and Cost-Suburban'!B83+'Sales and Cost-Urban'!B83+'Sales and Cost-Metropolitan'!B83</f>
        <v>1860000</v>
      </c>
      <c r="C83" s="15">
        <f>'Sales and Cost-Rural'!C84+'Sales and Cost-Suburban'!C83+'Sales and Cost-Urban'!C83+'Sales and Cost-Metropolitan'!C83</f>
        <v>5371200</v>
      </c>
      <c r="D83" s="15">
        <f>'Sales and Cost-Rural'!D84+'Sales and Cost-Suburban'!D83+'Sales and Cost-Urban'!D83+'Sales and Cost-Metropolitan'!D83</f>
        <v>9701217</v>
      </c>
      <c r="E83" s="15">
        <f>'Sales and Cost-Rural'!E84+'Sales and Cost-Suburban'!E83+'Sales and Cost-Urban'!E83+'Sales and Cost-Metropolitan'!E83</f>
        <v>13706093.79</v>
      </c>
      <c r="F83" s="15">
        <f>'Sales and Cost-Rural'!F84+'Sales and Cost-Suburban'!F83+'Sales and Cost-Urban'!F83+'Sales and Cost-Metropolitan'!F83</f>
        <v>16267184.03</v>
      </c>
      <c r="G83" s="15">
        <f>'Sales and Cost-Rural'!G84+'Sales and Cost-Suburban'!G83+'Sales and Cost-Urban'!G83+'Sales and Cost-Metropolitan'!G83</f>
        <v>23065460.58</v>
      </c>
      <c r="H83" s="15">
        <f>'Sales and Cost-Rural'!H84+'Sales and Cost-Suburban'!H83+'Sales and Cost-Urban'!H83+'Sales and Cost-Metropolitan'!H83</f>
        <v>26062250.02</v>
      </c>
      <c r="I83" s="15">
        <f>'Sales and Cost-Rural'!I84+'Sales and Cost-Suburban'!I83+'Sales and Cost-Urban'!I83+'Sales and Cost-Metropolitan'!I83</f>
        <v>31170410.62</v>
      </c>
      <c r="J83" s="15">
        <f>'Sales and Cost-Rural'!J84+'Sales and Cost-Suburban'!J83+'Sales and Cost-Urban'!J83+'Sales and Cost-Metropolitan'!J83</f>
        <v>37037068.5</v>
      </c>
      <c r="K83" s="15">
        <f>'Sales and Cost-Rural'!K84+'Sales and Cost-Suburban'!K83+'Sales and Cost-Urban'!K83+'Sales and Cost-Metropolitan'!K83</f>
        <v>42810877.52</v>
      </c>
      <c r="L83" s="15">
        <f>'Sales and Cost-Rural'!L84+'Sales and Cost-Suburban'!L83+'Sales and Cost-Urban'!L83+'Sales and Cost-Metropolitan'!L83</f>
        <v>46782733.69</v>
      </c>
      <c r="M83" s="15">
        <f>'Sales and Cost-Rural'!M84+'Sales and Cost-Suburban'!M83+'Sales and Cost-Urban'!M83+'Sales and Cost-Metropolitan'!M83</f>
        <v>55822979.11</v>
      </c>
      <c r="N83" s="11"/>
      <c r="O83" s="11"/>
      <c r="P83" s="11"/>
      <c r="Q83" s="11"/>
      <c r="R83" s="11"/>
      <c r="S83" s="11"/>
      <c r="T83" s="11"/>
      <c r="U83" s="11"/>
    </row>
    <row r="84">
      <c r="A84" s="11" t="s">
        <v>76</v>
      </c>
      <c r="B84" s="15">
        <f>'Sales and Cost-Rural'!B85+'Sales and Cost-Suburban'!B84+'Sales and Cost-Urban'!B84+'Sales and Cost-Metropolitan'!B84</f>
        <v>1860000</v>
      </c>
      <c r="C84" s="15">
        <f>'Sales and Cost-Rural'!C85+'Sales and Cost-Suburban'!C84+'Sales and Cost-Urban'!C84+'Sales and Cost-Metropolitan'!C84</f>
        <v>5371200</v>
      </c>
      <c r="D84" s="15">
        <f>'Sales and Cost-Rural'!D85+'Sales and Cost-Suburban'!D84+'Sales and Cost-Urban'!D84+'Sales and Cost-Metropolitan'!D84</f>
        <v>9701217</v>
      </c>
      <c r="E84" s="15">
        <f>'Sales and Cost-Rural'!E85+'Sales and Cost-Suburban'!E84+'Sales and Cost-Urban'!E84+'Sales and Cost-Metropolitan'!E84</f>
        <v>13706093.79</v>
      </c>
      <c r="F84" s="15">
        <f>'Sales and Cost-Rural'!F85+'Sales and Cost-Suburban'!F84+'Sales and Cost-Urban'!F84+'Sales and Cost-Metropolitan'!F84</f>
        <v>16267184.03</v>
      </c>
      <c r="G84" s="15">
        <f>'Sales and Cost-Rural'!G85+'Sales and Cost-Suburban'!G84+'Sales and Cost-Urban'!G84+'Sales and Cost-Metropolitan'!G84</f>
        <v>23065460.58</v>
      </c>
      <c r="H84" s="15">
        <f>'Sales and Cost-Rural'!H85+'Sales and Cost-Suburban'!H84+'Sales and Cost-Urban'!H84+'Sales and Cost-Metropolitan'!H84</f>
        <v>26062250.02</v>
      </c>
      <c r="I84" s="15">
        <f>'Sales and Cost-Rural'!I85+'Sales and Cost-Suburban'!I84+'Sales and Cost-Urban'!I84+'Sales and Cost-Metropolitan'!I84</f>
        <v>31170410.62</v>
      </c>
      <c r="J84" s="15">
        <f>'Sales and Cost-Rural'!J85+'Sales and Cost-Suburban'!J84+'Sales and Cost-Urban'!J84+'Sales and Cost-Metropolitan'!J84</f>
        <v>37037068.5</v>
      </c>
      <c r="K84" s="15">
        <f>'Sales and Cost-Rural'!K85+'Sales and Cost-Suburban'!K84+'Sales and Cost-Urban'!K84+'Sales and Cost-Metropolitan'!K84</f>
        <v>42810877.52</v>
      </c>
      <c r="L84" s="15">
        <f>'Sales and Cost-Rural'!L85+'Sales and Cost-Suburban'!L84+'Sales and Cost-Urban'!L84+'Sales and Cost-Metropolitan'!L84</f>
        <v>46782733.69</v>
      </c>
      <c r="M84" s="15">
        <f>'Sales and Cost-Rural'!M85+'Sales and Cost-Suburban'!M84+'Sales and Cost-Urban'!M84+'Sales and Cost-Metropolitan'!M84</f>
        <v>55822979.11</v>
      </c>
      <c r="N84" s="11"/>
      <c r="O84" s="11"/>
      <c r="P84" s="11"/>
      <c r="Q84" s="11"/>
      <c r="R84" s="11"/>
      <c r="S84" s="11"/>
      <c r="T84" s="11"/>
      <c r="U84" s="11"/>
    </row>
    <row r="85">
      <c r="A85" s="9" t="s">
        <v>98</v>
      </c>
      <c r="B85" s="15">
        <f t="shared" ref="B85:M85" si="4">SUM(B79:B84)</f>
        <v>11687000</v>
      </c>
      <c r="C85" s="15">
        <f t="shared" si="4"/>
        <v>33749040</v>
      </c>
      <c r="D85" s="15">
        <f t="shared" si="4"/>
        <v>60955980.15</v>
      </c>
      <c r="E85" s="15">
        <f t="shared" si="4"/>
        <v>86119955.98</v>
      </c>
      <c r="F85" s="15">
        <f t="shared" si="4"/>
        <v>102212139.7</v>
      </c>
      <c r="G85" s="15">
        <f t="shared" si="4"/>
        <v>144927977.3</v>
      </c>
      <c r="H85" s="15">
        <f t="shared" si="4"/>
        <v>163757804.3</v>
      </c>
      <c r="I85" s="15">
        <f t="shared" si="4"/>
        <v>195854080.1</v>
      </c>
      <c r="J85" s="15">
        <f t="shared" si="4"/>
        <v>232716247.1</v>
      </c>
      <c r="K85" s="15">
        <f t="shared" si="4"/>
        <v>268995013.7</v>
      </c>
      <c r="L85" s="15">
        <f t="shared" si="4"/>
        <v>293951510</v>
      </c>
      <c r="M85" s="15">
        <f t="shared" si="4"/>
        <v>350754385.4</v>
      </c>
      <c r="N85" s="11"/>
      <c r="O85" s="11"/>
      <c r="P85" s="11"/>
      <c r="Q85" s="11"/>
      <c r="R85" s="11"/>
      <c r="S85" s="11"/>
      <c r="T85" s="11"/>
      <c r="U85" s="11"/>
    </row>
    <row r="86">
      <c r="A86" s="9" t="s">
        <v>40</v>
      </c>
      <c r="B86" s="15"/>
      <c r="C86" s="15"/>
      <c r="D86" s="15"/>
      <c r="E86" s="15"/>
      <c r="F86" s="15"/>
      <c r="G86" s="15"/>
      <c r="H86" s="15"/>
      <c r="I86" s="15"/>
      <c r="J86" s="15"/>
      <c r="K86" s="15"/>
      <c r="L86" s="15"/>
      <c r="M86" s="15"/>
      <c r="N86" s="11"/>
      <c r="O86" s="11"/>
      <c r="P86" s="11"/>
      <c r="Q86" s="11"/>
      <c r="R86" s="11"/>
      <c r="S86" s="11"/>
      <c r="T86" s="11"/>
      <c r="U86" s="11"/>
    </row>
    <row r="87">
      <c r="A87" s="11" t="s">
        <v>71</v>
      </c>
      <c r="B87" s="15">
        <f>'Sales and Cost-Rural'!B88+'Sales and Cost-Suburban'!B87+'Sales and Cost-Urban'!B87+'Sales and Cost-Metropolitan'!B87</f>
        <v>2415000</v>
      </c>
      <c r="C87" s="15">
        <f>'Sales and Cost-Rural'!C88+'Sales and Cost-Suburban'!C87+'Sales and Cost-Urban'!C87+'Sales and Cost-Metropolitan'!C87</f>
        <v>7654500</v>
      </c>
      <c r="D87" s="15">
        <f>'Sales and Cost-Rural'!D88+'Sales and Cost-Suburban'!D87+'Sales and Cost-Urban'!D87+'Sales and Cost-Metropolitan'!D87</f>
        <v>14190718.5</v>
      </c>
      <c r="E87" s="15">
        <f>'Sales and Cost-Rural'!E88+'Sales and Cost-Suburban'!E87+'Sales and Cost-Urban'!E87+'Sales and Cost-Metropolitan'!E87</f>
        <v>19980790.52</v>
      </c>
      <c r="F87" s="15">
        <f>'Sales and Cost-Rural'!F88+'Sales and Cost-Suburban'!F87+'Sales and Cost-Urban'!F87+'Sales and Cost-Metropolitan'!F87</f>
        <v>23226941.09</v>
      </c>
      <c r="G87" s="15">
        <f>'Sales and Cost-Rural'!G88+'Sales and Cost-Suburban'!G87+'Sales and Cost-Urban'!G87+'Sales and Cost-Metropolitan'!G87</f>
        <v>33627293.14</v>
      </c>
      <c r="H87" s="15">
        <f>'Sales and Cost-Rural'!H88+'Sales and Cost-Suburban'!H87+'Sales and Cost-Urban'!H87+'Sales and Cost-Metropolitan'!H87</f>
        <v>37412278.65</v>
      </c>
      <c r="I87" s="15">
        <f>'Sales and Cost-Rural'!I88+'Sales and Cost-Suburban'!I87+'Sales and Cost-Urban'!I87+'Sales and Cost-Metropolitan'!I87</f>
        <v>44328594.38</v>
      </c>
      <c r="J87" s="15">
        <f>'Sales and Cost-Rural'!J88+'Sales and Cost-Suburban'!J87+'Sales and Cost-Urban'!J87+'Sales and Cost-Metropolitan'!J87</f>
        <v>53087671.5</v>
      </c>
      <c r="K87" s="15">
        <f>'Sales and Cost-Rural'!K88+'Sales and Cost-Suburban'!K87+'Sales and Cost-Urban'!K87+'Sales and Cost-Metropolitan'!K87</f>
        <v>60708295.05</v>
      </c>
      <c r="L87" s="15">
        <f>'Sales and Cost-Rural'!L88+'Sales and Cost-Suburban'!L87+'Sales and Cost-Urban'!L87+'Sales and Cost-Metropolitan'!L87</f>
        <v>65595741</v>
      </c>
      <c r="M87" s="15">
        <f>'Sales and Cost-Rural'!M88+'Sales and Cost-Suburban'!M87+'Sales and Cost-Urban'!M87+'Sales and Cost-Metropolitan'!M87</f>
        <v>78771809.79</v>
      </c>
      <c r="N87" s="11"/>
      <c r="O87" s="11"/>
      <c r="P87" s="11"/>
      <c r="Q87" s="11"/>
      <c r="R87" s="11"/>
      <c r="S87" s="11"/>
      <c r="T87" s="11"/>
      <c r="U87" s="11"/>
    </row>
    <row r="88">
      <c r="A88" s="11" t="s">
        <v>72</v>
      </c>
      <c r="B88" s="15">
        <f>'Sales and Cost-Rural'!B89+'Sales and Cost-Suburban'!B88+'Sales and Cost-Urban'!B88+'Sales and Cost-Metropolitan'!B88</f>
        <v>2484000</v>
      </c>
      <c r="C88" s="15">
        <f>'Sales and Cost-Rural'!C89+'Sales and Cost-Suburban'!C88+'Sales and Cost-Urban'!C88+'Sales and Cost-Metropolitan'!C88</f>
        <v>7873200</v>
      </c>
      <c r="D88" s="15">
        <f>'Sales and Cost-Rural'!D89+'Sales and Cost-Suburban'!D88+'Sales and Cost-Urban'!D88+'Sales and Cost-Metropolitan'!D88</f>
        <v>14596167.6</v>
      </c>
      <c r="E88" s="15">
        <f>'Sales and Cost-Rural'!E89+'Sales and Cost-Suburban'!E88+'Sales and Cost-Urban'!E88+'Sales and Cost-Metropolitan'!E88</f>
        <v>20551670.24</v>
      </c>
      <c r="F88" s="15">
        <f>'Sales and Cost-Rural'!F89+'Sales and Cost-Suburban'!F88+'Sales and Cost-Urban'!F88+'Sales and Cost-Metropolitan'!F88</f>
        <v>23890567.98</v>
      </c>
      <c r="G88" s="15">
        <f>'Sales and Cost-Rural'!G89+'Sales and Cost-Suburban'!G88+'Sales and Cost-Urban'!G88+'Sales and Cost-Metropolitan'!G88</f>
        <v>34588072.95</v>
      </c>
      <c r="H88" s="15">
        <f>'Sales and Cost-Rural'!H89+'Sales and Cost-Suburban'!H88+'Sales and Cost-Urban'!H88+'Sales and Cost-Metropolitan'!H88</f>
        <v>38481200.9</v>
      </c>
      <c r="I88" s="15">
        <f>'Sales and Cost-Rural'!I89+'Sales and Cost-Suburban'!I88+'Sales and Cost-Urban'!I88+'Sales and Cost-Metropolitan'!I88</f>
        <v>45595125.64</v>
      </c>
      <c r="J88" s="15">
        <f>'Sales and Cost-Rural'!J89+'Sales and Cost-Suburban'!J88+'Sales and Cost-Urban'!J88+'Sales and Cost-Metropolitan'!J88</f>
        <v>54604462.12</v>
      </c>
      <c r="K88" s="15">
        <f>'Sales and Cost-Rural'!K89+'Sales and Cost-Suburban'!K88+'Sales and Cost-Urban'!K88+'Sales and Cost-Metropolitan'!K88</f>
        <v>62442817.77</v>
      </c>
      <c r="L88" s="15">
        <f>'Sales and Cost-Rural'!L89+'Sales and Cost-Suburban'!L88+'Sales and Cost-Urban'!L88+'Sales and Cost-Metropolitan'!L88</f>
        <v>67469905.03</v>
      </c>
      <c r="M88" s="15">
        <f>'Sales and Cost-Rural'!M89+'Sales and Cost-Suburban'!M88+'Sales and Cost-Urban'!M88+'Sales and Cost-Metropolitan'!M88</f>
        <v>81022432.93</v>
      </c>
      <c r="N88" s="11"/>
      <c r="O88" s="11"/>
      <c r="P88" s="11"/>
      <c r="Q88" s="11"/>
      <c r="R88" s="11"/>
      <c r="S88" s="11"/>
      <c r="T88" s="11"/>
      <c r="U88" s="11"/>
    </row>
    <row r="89">
      <c r="A89" s="11" t="s">
        <v>73</v>
      </c>
      <c r="B89" s="15">
        <f>'Sales and Cost-Rural'!B90+'Sales and Cost-Suburban'!B89+'Sales and Cost-Urban'!B89+'Sales and Cost-Metropolitan'!B89</f>
        <v>5175000</v>
      </c>
      <c r="C89" s="15">
        <f>'Sales and Cost-Rural'!C90+'Sales and Cost-Suburban'!C89+'Sales and Cost-Urban'!C89+'Sales and Cost-Metropolitan'!C89</f>
        <v>16402500</v>
      </c>
      <c r="D89" s="15">
        <f>'Sales and Cost-Rural'!D90+'Sales and Cost-Suburban'!D89+'Sales and Cost-Urban'!D89+'Sales and Cost-Metropolitan'!D89</f>
        <v>30408682.5</v>
      </c>
      <c r="E89" s="15">
        <f>'Sales and Cost-Rural'!E90+'Sales and Cost-Suburban'!E89+'Sales and Cost-Urban'!E89+'Sales and Cost-Metropolitan'!E89</f>
        <v>42815979.68</v>
      </c>
      <c r="F89" s="15">
        <f>'Sales and Cost-Rural'!F90+'Sales and Cost-Suburban'!F89+'Sales and Cost-Urban'!F89+'Sales and Cost-Metropolitan'!F89</f>
        <v>49772016.62</v>
      </c>
      <c r="G89" s="15">
        <f>'Sales and Cost-Rural'!G90+'Sales and Cost-Suburban'!G89+'Sales and Cost-Urban'!G89+'Sales and Cost-Metropolitan'!G89</f>
        <v>72058485.31</v>
      </c>
      <c r="H89" s="15">
        <f>'Sales and Cost-Rural'!H90+'Sales and Cost-Suburban'!H89+'Sales and Cost-Urban'!H89+'Sales and Cost-Metropolitan'!H89</f>
        <v>80169168.54</v>
      </c>
      <c r="I89" s="15">
        <f>'Sales and Cost-Rural'!I90+'Sales and Cost-Suburban'!I89+'Sales and Cost-Urban'!I89+'Sales and Cost-Metropolitan'!I89</f>
        <v>94989845.09</v>
      </c>
      <c r="J89" s="15">
        <f>'Sales and Cost-Rural'!J90+'Sales and Cost-Suburban'!J89+'Sales and Cost-Urban'!J89+'Sales and Cost-Metropolitan'!J89</f>
        <v>113759296.1</v>
      </c>
      <c r="K89" s="15">
        <f>'Sales and Cost-Rural'!K90+'Sales and Cost-Suburban'!K89+'Sales and Cost-Urban'!K89+'Sales and Cost-Metropolitan'!K89</f>
        <v>130089203.7</v>
      </c>
      <c r="L89" s="15">
        <f>'Sales and Cost-Rural'!L90+'Sales and Cost-Suburban'!L89+'Sales and Cost-Urban'!L89+'Sales and Cost-Metropolitan'!L89</f>
        <v>140562302.1</v>
      </c>
      <c r="M89" s="15">
        <f>'Sales and Cost-Rural'!M90+'Sales and Cost-Suburban'!M89+'Sales and Cost-Urban'!M89+'Sales and Cost-Metropolitan'!M89</f>
        <v>168796735.3</v>
      </c>
      <c r="N89" s="11"/>
      <c r="O89" s="11"/>
      <c r="P89" s="11"/>
      <c r="Q89" s="11"/>
      <c r="R89" s="11"/>
      <c r="S89" s="11"/>
      <c r="T89" s="11"/>
      <c r="U89" s="11"/>
    </row>
    <row r="90">
      <c r="A90" s="11" t="s">
        <v>74</v>
      </c>
      <c r="B90" s="15">
        <f>'Sales and Cost-Rural'!B91+'Sales and Cost-Suburban'!B90+'Sales and Cost-Urban'!B90+'Sales and Cost-Metropolitan'!B90</f>
        <v>1794000</v>
      </c>
      <c r="C90" s="15">
        <f>'Sales and Cost-Rural'!C91+'Sales and Cost-Suburban'!C90+'Sales and Cost-Urban'!C90+'Sales and Cost-Metropolitan'!C90</f>
        <v>5686200</v>
      </c>
      <c r="D90" s="15">
        <f>'Sales and Cost-Rural'!D91+'Sales and Cost-Suburban'!D90+'Sales and Cost-Urban'!D90+'Sales and Cost-Metropolitan'!D90</f>
        <v>10541676.6</v>
      </c>
      <c r="E90" s="15">
        <f>'Sales and Cost-Rural'!E91+'Sales and Cost-Suburban'!E90+'Sales and Cost-Urban'!E90+'Sales and Cost-Metropolitan'!E90</f>
        <v>14842872.95</v>
      </c>
      <c r="F90" s="15">
        <f>'Sales and Cost-Rural'!F91+'Sales and Cost-Suburban'!F90+'Sales and Cost-Urban'!F90+'Sales and Cost-Metropolitan'!F90</f>
        <v>17254299.1</v>
      </c>
      <c r="G90" s="15">
        <f>'Sales and Cost-Rural'!G91+'Sales and Cost-Suburban'!G90+'Sales and Cost-Urban'!G90+'Sales and Cost-Metropolitan'!G90</f>
        <v>24980274.91</v>
      </c>
      <c r="H90" s="15">
        <f>'Sales and Cost-Rural'!H91+'Sales and Cost-Suburban'!H90+'Sales and Cost-Urban'!H90+'Sales and Cost-Metropolitan'!H90</f>
        <v>27791978.43</v>
      </c>
      <c r="I90" s="15">
        <f>'Sales and Cost-Rural'!I91+'Sales and Cost-Suburban'!I90+'Sales and Cost-Urban'!I90+'Sales and Cost-Metropolitan'!I90</f>
        <v>32929812.96</v>
      </c>
      <c r="J90" s="15">
        <f>'Sales and Cost-Rural'!J91+'Sales and Cost-Suburban'!J90+'Sales and Cost-Urban'!J90+'Sales and Cost-Metropolitan'!J90</f>
        <v>39436555.97</v>
      </c>
      <c r="K90" s="15">
        <f>'Sales and Cost-Rural'!K91+'Sales and Cost-Suburban'!K90+'Sales and Cost-Urban'!K90+'Sales and Cost-Metropolitan'!K90</f>
        <v>45097590.61</v>
      </c>
      <c r="L90" s="15">
        <f>'Sales and Cost-Rural'!L91+'Sales and Cost-Suburban'!L90+'Sales and Cost-Urban'!L90+'Sales and Cost-Metropolitan'!L90</f>
        <v>48728264.74</v>
      </c>
      <c r="M90" s="15">
        <f>'Sales and Cost-Rural'!M91+'Sales and Cost-Suburban'!M90+'Sales and Cost-Urban'!M90+'Sales and Cost-Metropolitan'!M90</f>
        <v>58516201.56</v>
      </c>
      <c r="N90" s="11"/>
      <c r="O90" s="11"/>
      <c r="P90" s="11"/>
      <c r="Q90" s="11"/>
      <c r="R90" s="11"/>
      <c r="S90" s="11"/>
      <c r="T90" s="11"/>
      <c r="U90" s="11"/>
    </row>
    <row r="91">
      <c r="A91" s="11" t="s">
        <v>75</v>
      </c>
      <c r="B91" s="15">
        <f>'Sales and Cost-Rural'!B92+'Sales and Cost-Suburban'!B91+'Sales and Cost-Urban'!B91+'Sales and Cost-Metropolitan'!B91</f>
        <v>3588000</v>
      </c>
      <c r="C91" s="15">
        <f>'Sales and Cost-Rural'!C92+'Sales and Cost-Suburban'!C91+'Sales and Cost-Urban'!C91+'Sales and Cost-Metropolitan'!C91</f>
        <v>11372400</v>
      </c>
      <c r="D91" s="15">
        <f>'Sales and Cost-Rural'!D92+'Sales and Cost-Suburban'!D91+'Sales and Cost-Urban'!D91+'Sales and Cost-Metropolitan'!D91</f>
        <v>21083353.2</v>
      </c>
      <c r="E91" s="15">
        <f>'Sales and Cost-Rural'!E92+'Sales and Cost-Suburban'!E91+'Sales and Cost-Urban'!E91+'Sales and Cost-Metropolitan'!E91</f>
        <v>29685745.91</v>
      </c>
      <c r="F91" s="15">
        <f>'Sales and Cost-Rural'!F92+'Sales and Cost-Suburban'!F91+'Sales and Cost-Urban'!F91+'Sales and Cost-Metropolitan'!F91</f>
        <v>34508598.19</v>
      </c>
      <c r="G91" s="15">
        <f>'Sales and Cost-Rural'!G92+'Sales and Cost-Suburban'!G91+'Sales and Cost-Urban'!G91+'Sales and Cost-Metropolitan'!G91</f>
        <v>49960549.81</v>
      </c>
      <c r="H91" s="15">
        <f>'Sales and Cost-Rural'!H92+'Sales and Cost-Suburban'!H91+'Sales and Cost-Urban'!H91+'Sales and Cost-Metropolitan'!H91</f>
        <v>55583956.85</v>
      </c>
      <c r="I91" s="15">
        <f>'Sales and Cost-Rural'!I92+'Sales and Cost-Suburban'!I91+'Sales and Cost-Urban'!I91+'Sales and Cost-Metropolitan'!I91</f>
        <v>65859625.93</v>
      </c>
      <c r="J91" s="15">
        <f>'Sales and Cost-Rural'!J92+'Sales and Cost-Suburban'!J91+'Sales and Cost-Urban'!J91+'Sales and Cost-Metropolitan'!J91</f>
        <v>78873111.95</v>
      </c>
      <c r="K91" s="15">
        <f>'Sales and Cost-Rural'!K92+'Sales and Cost-Suburban'!K91+'Sales and Cost-Urban'!K91+'Sales and Cost-Metropolitan'!K91</f>
        <v>90195181.22</v>
      </c>
      <c r="L91" s="15">
        <f>'Sales and Cost-Rural'!L92+'Sales and Cost-Suburban'!L91+'Sales and Cost-Urban'!L91+'Sales and Cost-Metropolitan'!L91</f>
        <v>97456529.49</v>
      </c>
      <c r="M91" s="15">
        <f>'Sales and Cost-Rural'!M92+'Sales and Cost-Suburban'!M91+'Sales and Cost-Urban'!M91+'Sales and Cost-Metropolitan'!M91</f>
        <v>117032403.1</v>
      </c>
      <c r="N91" s="11"/>
      <c r="O91" s="11"/>
      <c r="P91" s="11"/>
      <c r="Q91" s="11"/>
      <c r="R91" s="11"/>
      <c r="S91" s="11"/>
      <c r="T91" s="11"/>
      <c r="U91" s="11"/>
    </row>
    <row r="92">
      <c r="A92" s="11" t="s">
        <v>76</v>
      </c>
      <c r="B92" s="15">
        <f>'Sales and Cost-Rural'!B93+'Sales and Cost-Suburban'!B92+'Sales and Cost-Urban'!B92+'Sales and Cost-Metropolitan'!B92</f>
        <v>1771000</v>
      </c>
      <c r="C92" s="15">
        <f>'Sales and Cost-Rural'!C93+'Sales and Cost-Suburban'!C92+'Sales and Cost-Urban'!C92+'Sales and Cost-Metropolitan'!C92</f>
        <v>5613300</v>
      </c>
      <c r="D92" s="15">
        <f>'Sales and Cost-Rural'!D93+'Sales and Cost-Suburban'!D92+'Sales and Cost-Urban'!D92+'Sales and Cost-Metropolitan'!D92</f>
        <v>10406526.9</v>
      </c>
      <c r="E92" s="15">
        <f>'Sales and Cost-Rural'!E93+'Sales and Cost-Suburban'!E92+'Sales and Cost-Urban'!E92+'Sales and Cost-Metropolitan'!E92</f>
        <v>14652579.71</v>
      </c>
      <c r="F92" s="15">
        <f>'Sales and Cost-Rural'!F93+'Sales and Cost-Suburban'!F92+'Sales and Cost-Urban'!F92+'Sales and Cost-Metropolitan'!F92</f>
        <v>17033090.13</v>
      </c>
      <c r="G92" s="15">
        <f>'Sales and Cost-Rural'!G93+'Sales and Cost-Suburban'!G92+'Sales and Cost-Urban'!G92+'Sales and Cost-Metropolitan'!G92</f>
        <v>24660014.97</v>
      </c>
      <c r="H92" s="15">
        <f>'Sales and Cost-Rural'!H93+'Sales and Cost-Suburban'!H92+'Sales and Cost-Urban'!H92+'Sales and Cost-Metropolitan'!H92</f>
        <v>27435671.01</v>
      </c>
      <c r="I92" s="15">
        <f>'Sales and Cost-Rural'!I93+'Sales and Cost-Suburban'!I92+'Sales and Cost-Urban'!I92+'Sales and Cost-Metropolitan'!I92</f>
        <v>32507635.88</v>
      </c>
      <c r="J92" s="15">
        <f>'Sales and Cost-Rural'!J93+'Sales and Cost-Suburban'!J92+'Sales and Cost-Urban'!J92+'Sales and Cost-Metropolitan'!J92</f>
        <v>38930959.1</v>
      </c>
      <c r="K92" s="15">
        <f>'Sales and Cost-Rural'!K93+'Sales and Cost-Suburban'!K92+'Sales and Cost-Urban'!K92+'Sales and Cost-Metropolitan'!K92</f>
        <v>44519416.37</v>
      </c>
      <c r="L92" s="15">
        <f>'Sales and Cost-Rural'!L93+'Sales and Cost-Suburban'!L92+'Sales and Cost-Urban'!L92+'Sales and Cost-Metropolitan'!L92</f>
        <v>48103543.4</v>
      </c>
      <c r="M92" s="15">
        <f>'Sales and Cost-Rural'!M93+'Sales and Cost-Suburban'!M92+'Sales and Cost-Urban'!M92+'Sales and Cost-Metropolitan'!M92</f>
        <v>57765993.85</v>
      </c>
      <c r="N92" s="11"/>
      <c r="O92" s="11"/>
      <c r="P92" s="11"/>
      <c r="Q92" s="11"/>
      <c r="R92" s="11"/>
      <c r="S92" s="11"/>
      <c r="T92" s="11"/>
      <c r="U92" s="11"/>
    </row>
    <row r="93">
      <c r="A93" s="9" t="s">
        <v>98</v>
      </c>
      <c r="B93" s="15">
        <f t="shared" ref="B93:M93" si="5">SUM(B87:B92)</f>
        <v>17227000</v>
      </c>
      <c r="C93" s="15">
        <f t="shared" si="5"/>
        <v>54602100</v>
      </c>
      <c r="D93" s="15">
        <f t="shared" si="5"/>
        <v>101227125.3</v>
      </c>
      <c r="E93" s="15">
        <f t="shared" si="5"/>
        <v>142529639</v>
      </c>
      <c r="F93" s="15">
        <f t="shared" si="5"/>
        <v>165685513.1</v>
      </c>
      <c r="G93" s="15">
        <f t="shared" si="5"/>
        <v>239874691.1</v>
      </c>
      <c r="H93" s="15">
        <f t="shared" si="5"/>
        <v>266874254.4</v>
      </c>
      <c r="I93" s="15">
        <f t="shared" si="5"/>
        <v>316210639.9</v>
      </c>
      <c r="J93" s="15">
        <f t="shared" si="5"/>
        <v>378692056.7</v>
      </c>
      <c r="K93" s="15">
        <f t="shared" si="5"/>
        <v>433052504.7</v>
      </c>
      <c r="L93" s="15">
        <f t="shared" si="5"/>
        <v>467916285.8</v>
      </c>
      <c r="M93" s="15">
        <f t="shared" si="5"/>
        <v>561905576.5</v>
      </c>
      <c r="N93" s="11"/>
      <c r="O93" s="11"/>
      <c r="P93" s="11"/>
      <c r="Q93" s="11"/>
      <c r="R93" s="11"/>
      <c r="S93" s="11"/>
      <c r="T93" s="11"/>
      <c r="U93" s="11"/>
    </row>
    <row r="94">
      <c r="A94" s="9" t="s">
        <v>41</v>
      </c>
      <c r="B94" s="15"/>
      <c r="C94" s="15"/>
      <c r="D94" s="15"/>
      <c r="E94" s="15"/>
      <c r="F94" s="15"/>
      <c r="G94" s="15"/>
      <c r="H94" s="15"/>
      <c r="I94" s="15"/>
      <c r="J94" s="15"/>
      <c r="K94" s="15"/>
      <c r="L94" s="15"/>
      <c r="M94" s="15"/>
      <c r="N94" s="11"/>
      <c r="O94" s="11"/>
      <c r="P94" s="11"/>
      <c r="Q94" s="11"/>
      <c r="R94" s="11"/>
      <c r="S94" s="11"/>
      <c r="T94" s="11"/>
      <c r="U94" s="11"/>
    </row>
    <row r="95">
      <c r="A95" s="11" t="s">
        <v>71</v>
      </c>
      <c r="B95" s="15">
        <f>'Sales and Cost-Rural'!B96+'Sales and Cost-Suburban'!B95+'Sales and Cost-Urban'!B95+'Sales and Cost-Metropolitan'!B95</f>
        <v>7752000</v>
      </c>
      <c r="C95" s="15">
        <f>'Sales and Cost-Rural'!C96+'Sales and Cost-Suburban'!C95+'Sales and Cost-Urban'!C95+'Sales and Cost-Metropolitan'!C95</f>
        <v>20282880</v>
      </c>
      <c r="D95" s="15">
        <f>'Sales and Cost-Rural'!D96+'Sales and Cost-Suburban'!D95+'Sales and Cost-Urban'!D95+'Sales and Cost-Metropolitan'!D95</f>
        <v>39060401.4</v>
      </c>
      <c r="E95" s="15">
        <f>'Sales and Cost-Rural'!E96+'Sales and Cost-Suburban'!E95+'Sales and Cost-Urban'!E95+'Sales and Cost-Metropolitan'!E95</f>
        <v>52662800</v>
      </c>
      <c r="F95" s="15">
        <f>'Sales and Cost-Rural'!F96+'Sales and Cost-Suburban'!F95+'Sales and Cost-Urban'!F95+'Sales and Cost-Metropolitan'!F95</f>
        <v>62101298.39</v>
      </c>
      <c r="G95" s="15">
        <f>'Sales and Cost-Rural'!G96+'Sales and Cost-Suburban'!G95+'Sales and Cost-Urban'!G95+'Sales and Cost-Metropolitan'!G95</f>
        <v>87306101.95</v>
      </c>
      <c r="H95" s="15">
        <f>'Sales and Cost-Rural'!H96+'Sales and Cost-Suburban'!H95+'Sales and Cost-Urban'!H95+'Sales and Cost-Metropolitan'!H95</f>
        <v>97724656.3</v>
      </c>
      <c r="I95" s="15">
        <f>'Sales and Cost-Rural'!I96+'Sales and Cost-Suburban'!I95+'Sales and Cost-Urban'!I95+'Sales and Cost-Metropolitan'!I95</f>
        <v>113560890.6</v>
      </c>
      <c r="J95" s="15">
        <f>'Sales and Cost-Rural'!J96+'Sales and Cost-Suburban'!J95+'Sales and Cost-Urban'!J95+'Sales and Cost-Metropolitan'!J95</f>
        <v>135805324.8</v>
      </c>
      <c r="K95" s="15">
        <f>'Sales and Cost-Rural'!K96+'Sales and Cost-Suburban'!K95+'Sales and Cost-Urban'!K95+'Sales and Cost-Metropolitan'!K95</f>
        <v>152915855.2</v>
      </c>
      <c r="L95" s="15">
        <f>'Sales and Cost-Rural'!L96+'Sales and Cost-Suburban'!L95+'Sales and Cost-Urban'!L95+'Sales and Cost-Metropolitan'!L95</f>
        <v>165375469.7</v>
      </c>
      <c r="M95" s="15">
        <f>'Sales and Cost-Rural'!M96+'Sales and Cost-Suburban'!M95+'Sales and Cost-Urban'!M95+'Sales and Cost-Metropolitan'!M95</f>
        <v>194946360.3</v>
      </c>
      <c r="N95" s="11"/>
      <c r="O95" s="11"/>
      <c r="P95" s="11"/>
      <c r="Q95" s="11"/>
      <c r="R95" s="11"/>
      <c r="S95" s="11"/>
      <c r="T95" s="11"/>
      <c r="U95" s="11"/>
    </row>
    <row r="96">
      <c r="A96" s="11" t="s">
        <v>72</v>
      </c>
      <c r="B96" s="15">
        <f>'Sales and Cost-Rural'!B97+'Sales and Cost-Suburban'!B96+'Sales and Cost-Urban'!B96+'Sales and Cost-Metropolitan'!B96</f>
        <v>7956000</v>
      </c>
      <c r="C96" s="15">
        <f>'Sales and Cost-Rural'!C97+'Sales and Cost-Suburban'!C96+'Sales and Cost-Urban'!C96+'Sales and Cost-Metropolitan'!C96</f>
        <v>20816640</v>
      </c>
      <c r="D96" s="15">
        <f>'Sales and Cost-Rural'!D97+'Sales and Cost-Suburban'!D96+'Sales and Cost-Urban'!D96+'Sales and Cost-Metropolitan'!D96</f>
        <v>40088306.7</v>
      </c>
      <c r="E96" s="15">
        <f>'Sales and Cost-Rural'!E97+'Sales and Cost-Suburban'!E96+'Sales and Cost-Urban'!E96+'Sales and Cost-Metropolitan'!E96</f>
        <v>54048663.16</v>
      </c>
      <c r="F96" s="15">
        <f>'Sales and Cost-Rural'!F97+'Sales and Cost-Suburban'!F96+'Sales and Cost-Urban'!F96+'Sales and Cost-Metropolitan'!F96</f>
        <v>63735543.08</v>
      </c>
      <c r="G96" s="15">
        <f>'Sales and Cost-Rural'!G97+'Sales and Cost-Suburban'!G96+'Sales and Cost-Urban'!G96+'Sales and Cost-Metropolitan'!G96</f>
        <v>89603630.95</v>
      </c>
      <c r="H96" s="15">
        <f>'Sales and Cost-Rural'!H97+'Sales and Cost-Suburban'!H96+'Sales and Cost-Urban'!H96+'Sales and Cost-Metropolitan'!H96</f>
        <v>100296357.8</v>
      </c>
      <c r="I96" s="15">
        <f>'Sales and Cost-Rural'!I97+'Sales and Cost-Suburban'!I96+'Sales and Cost-Urban'!I96+'Sales and Cost-Metropolitan'!I96</f>
        <v>116549335.1</v>
      </c>
      <c r="J96" s="15">
        <f>'Sales and Cost-Rural'!J97+'Sales and Cost-Suburban'!J96+'Sales and Cost-Urban'!J96+'Sales and Cost-Metropolitan'!J96</f>
        <v>139379149.1</v>
      </c>
      <c r="K96" s="15">
        <f>'Sales and Cost-Rural'!K97+'Sales and Cost-Suburban'!K96+'Sales and Cost-Urban'!K96+'Sales and Cost-Metropolitan'!K96</f>
        <v>156939956.7</v>
      </c>
      <c r="L96" s="15">
        <f>'Sales and Cost-Rural'!L97+'Sales and Cost-Suburban'!L96+'Sales and Cost-Urban'!L96+'Sales and Cost-Metropolitan'!L96</f>
        <v>169727455.7</v>
      </c>
      <c r="M96" s="15">
        <f>'Sales and Cost-Rural'!M97+'Sales and Cost-Suburban'!M96+'Sales and Cost-Urban'!M96+'Sales and Cost-Metropolitan'!M96</f>
        <v>200076527.7</v>
      </c>
      <c r="N96" s="11"/>
      <c r="O96" s="11"/>
      <c r="P96" s="11"/>
      <c r="Q96" s="11"/>
      <c r="R96" s="11"/>
      <c r="S96" s="11"/>
      <c r="T96" s="11"/>
      <c r="U96" s="11"/>
    </row>
    <row r="97">
      <c r="A97" s="11" t="s">
        <v>73</v>
      </c>
      <c r="B97" s="15">
        <f>'Sales and Cost-Rural'!B98+'Sales and Cost-Suburban'!B97+'Sales and Cost-Urban'!B97+'Sales and Cost-Metropolitan'!B97</f>
        <v>2618000</v>
      </c>
      <c r="C97" s="15">
        <f>'Sales and Cost-Rural'!C98+'Sales and Cost-Suburban'!C97+'Sales and Cost-Urban'!C97+'Sales and Cost-Metropolitan'!C97</f>
        <v>6849920</v>
      </c>
      <c r="D97" s="15">
        <f>'Sales and Cost-Rural'!D98+'Sales and Cost-Suburban'!D97+'Sales and Cost-Urban'!D97+'Sales and Cost-Metropolitan'!D97</f>
        <v>13191451.35</v>
      </c>
      <c r="E97" s="15">
        <f>'Sales and Cost-Rural'!E98+'Sales and Cost-Suburban'!E97+'Sales and Cost-Urban'!E97+'Sales and Cost-Metropolitan'!E97</f>
        <v>17785243.86</v>
      </c>
      <c r="F97" s="15">
        <f>'Sales and Cost-Rural'!F98+'Sales and Cost-Suburban'!F97+'Sales and Cost-Urban'!F97+'Sales and Cost-Metropolitan'!F97</f>
        <v>20972806.91</v>
      </c>
      <c r="G97" s="15">
        <f>'Sales and Cost-Rural'!G98+'Sales and Cost-Suburban'!G97+'Sales and Cost-Urban'!G97+'Sales and Cost-Metropolitan'!G97</f>
        <v>29484955.48</v>
      </c>
      <c r="H97" s="15">
        <f>'Sales and Cost-Rural'!H98+'Sales and Cost-Suburban'!H97+'Sales and Cost-Urban'!H97+'Sales and Cost-Metropolitan'!H97</f>
        <v>33003502.35</v>
      </c>
      <c r="I97" s="15">
        <f>'Sales and Cost-Rural'!I98+'Sales and Cost-Suburban'!I97+'Sales and Cost-Urban'!I97+'Sales and Cost-Metropolitan'!I97</f>
        <v>38351704.29</v>
      </c>
      <c r="J97" s="15">
        <f>'Sales and Cost-Rural'!J98+'Sales and Cost-Suburban'!J97+'Sales and Cost-Urban'!J97+'Sales and Cost-Metropolitan'!J97</f>
        <v>45864078.99</v>
      </c>
      <c r="K97" s="15">
        <f>'Sales and Cost-Rural'!K98+'Sales and Cost-Suburban'!K97+'Sales and Cost-Urban'!K97+'Sales and Cost-Metropolitan'!K97</f>
        <v>51642635.32</v>
      </c>
      <c r="L97" s="15">
        <f>'Sales and Cost-Rural'!L98+'Sales and Cost-Suburban'!L97+'Sales and Cost-Urban'!L97+'Sales and Cost-Metropolitan'!L97</f>
        <v>55850487.57</v>
      </c>
      <c r="M97" s="15">
        <f>'Sales and Cost-Rural'!M98+'Sales and Cost-Suburban'!M97+'Sales and Cost-Urban'!M97+'Sales and Cost-Metropolitan'!M97</f>
        <v>65837147.99</v>
      </c>
      <c r="N97" s="11"/>
      <c r="O97" s="11"/>
      <c r="P97" s="11"/>
      <c r="Q97" s="11"/>
      <c r="R97" s="11"/>
      <c r="S97" s="11"/>
      <c r="T97" s="11"/>
      <c r="U97" s="11"/>
    </row>
    <row r="98">
      <c r="A98" s="11" t="s">
        <v>74</v>
      </c>
      <c r="B98" s="15">
        <f>'Sales and Cost-Rural'!B99+'Sales and Cost-Suburban'!B98+'Sales and Cost-Urban'!B98+'Sales and Cost-Metropolitan'!B98</f>
        <v>2550000</v>
      </c>
      <c r="C98" s="15">
        <f>'Sales and Cost-Rural'!C99+'Sales and Cost-Suburban'!C98+'Sales and Cost-Urban'!C98+'Sales and Cost-Metropolitan'!C98</f>
        <v>6672000</v>
      </c>
      <c r="D98" s="15">
        <f>'Sales and Cost-Rural'!D99+'Sales and Cost-Suburban'!D98+'Sales and Cost-Urban'!D98+'Sales and Cost-Metropolitan'!D98</f>
        <v>12848816.25</v>
      </c>
      <c r="E98" s="15">
        <f>'Sales and Cost-Rural'!E99+'Sales and Cost-Suburban'!E98+'Sales and Cost-Urban'!E98+'Sales and Cost-Metropolitan'!E98</f>
        <v>17323289.48</v>
      </c>
      <c r="F98" s="15">
        <f>'Sales and Cost-Rural'!F99+'Sales and Cost-Suburban'!F98+'Sales and Cost-Urban'!F98+'Sales and Cost-Metropolitan'!F98</f>
        <v>20428058.68</v>
      </c>
      <c r="G98" s="15">
        <f>'Sales and Cost-Rural'!G99+'Sales and Cost-Suburban'!G98+'Sales and Cost-Urban'!G98+'Sales and Cost-Metropolitan'!G98</f>
        <v>28719112.48</v>
      </c>
      <c r="H98" s="15">
        <f>'Sales and Cost-Rural'!H99+'Sales and Cost-Suburban'!H98+'Sales and Cost-Urban'!H98+'Sales and Cost-Metropolitan'!H98</f>
        <v>32146268.52</v>
      </c>
      <c r="I98" s="15">
        <f>'Sales and Cost-Rural'!I99+'Sales and Cost-Suburban'!I98+'Sales and Cost-Urban'!I98+'Sales and Cost-Metropolitan'!I98</f>
        <v>37355556.13</v>
      </c>
      <c r="J98" s="15">
        <f>'Sales and Cost-Rural'!J99+'Sales and Cost-Suburban'!J98+'Sales and Cost-Urban'!J98+'Sales and Cost-Metropolitan'!J98</f>
        <v>44672804.21</v>
      </c>
      <c r="K98" s="15">
        <f>'Sales and Cost-Rural'!K99+'Sales and Cost-Suburban'!K98+'Sales and Cost-Urban'!K98+'Sales and Cost-Metropolitan'!K98</f>
        <v>50301268.17</v>
      </c>
      <c r="L98" s="15">
        <f>'Sales and Cost-Rural'!L99+'Sales and Cost-Suburban'!L98+'Sales and Cost-Urban'!L98+'Sales and Cost-Metropolitan'!L98</f>
        <v>54399825.56</v>
      </c>
      <c r="M98" s="15">
        <f>'Sales and Cost-Rural'!M99+'Sales and Cost-Suburban'!M98+'Sales and Cost-Urban'!M98+'Sales and Cost-Metropolitan'!M98</f>
        <v>64127092.2</v>
      </c>
      <c r="N98" s="11"/>
      <c r="O98" s="11"/>
      <c r="P98" s="11"/>
      <c r="Q98" s="11"/>
      <c r="R98" s="11"/>
      <c r="S98" s="11"/>
      <c r="T98" s="11"/>
      <c r="U98" s="11"/>
    </row>
    <row r="99">
      <c r="A99" s="11" t="s">
        <v>75</v>
      </c>
      <c r="B99" s="15">
        <f>'Sales and Cost-Rural'!B100+'Sales and Cost-Suburban'!B99+'Sales and Cost-Urban'!B99+'Sales and Cost-Metropolitan'!B99</f>
        <v>2686000</v>
      </c>
      <c r="C99" s="15">
        <f>'Sales and Cost-Rural'!C100+'Sales and Cost-Suburban'!C99+'Sales and Cost-Urban'!C99+'Sales and Cost-Metropolitan'!C99</f>
        <v>7027840</v>
      </c>
      <c r="D99" s="15">
        <f>'Sales and Cost-Rural'!D100+'Sales and Cost-Suburban'!D99+'Sales and Cost-Urban'!D99+'Sales and Cost-Metropolitan'!D99</f>
        <v>13534086.45</v>
      </c>
      <c r="E99" s="15">
        <f>'Sales and Cost-Rural'!E100+'Sales and Cost-Suburban'!E99+'Sales and Cost-Urban'!E99+'Sales and Cost-Metropolitan'!E99</f>
        <v>18247198.25</v>
      </c>
      <c r="F99" s="15">
        <f>'Sales and Cost-Rural'!F100+'Sales and Cost-Suburban'!F99+'Sales and Cost-Urban'!F99+'Sales and Cost-Metropolitan'!F99</f>
        <v>21517555.14</v>
      </c>
      <c r="G99" s="15">
        <f>'Sales and Cost-Rural'!G100+'Sales and Cost-Suburban'!G99+'Sales and Cost-Urban'!G99+'Sales and Cost-Metropolitan'!G99</f>
        <v>30250798.48</v>
      </c>
      <c r="H99" s="15">
        <f>'Sales and Cost-Rural'!H100+'Sales and Cost-Suburban'!H99+'Sales and Cost-Urban'!H99+'Sales and Cost-Metropolitan'!H99</f>
        <v>33860736.17</v>
      </c>
      <c r="I99" s="15">
        <f>'Sales and Cost-Rural'!I100+'Sales and Cost-Suburban'!I99+'Sales and Cost-Urban'!I99+'Sales and Cost-Metropolitan'!I99</f>
        <v>39347852.45</v>
      </c>
      <c r="J99" s="15">
        <f>'Sales and Cost-Rural'!J100+'Sales and Cost-Suburban'!J99+'Sales and Cost-Urban'!J99+'Sales and Cost-Metropolitan'!J99</f>
        <v>47055353.77</v>
      </c>
      <c r="K99" s="15">
        <f>'Sales and Cost-Rural'!K100+'Sales and Cost-Suburban'!K99+'Sales and Cost-Urban'!K99+'Sales and Cost-Metropolitan'!K99</f>
        <v>52984002.48</v>
      </c>
      <c r="L99" s="15">
        <f>'Sales and Cost-Rural'!L100+'Sales and Cost-Suburban'!L99+'Sales and Cost-Urban'!L99+'Sales and Cost-Metropolitan'!L99</f>
        <v>57301149.59</v>
      </c>
      <c r="M99" s="15">
        <f>'Sales and Cost-Rural'!M100+'Sales and Cost-Suburban'!M99+'Sales and Cost-Urban'!M99+'Sales and Cost-Metropolitan'!M99</f>
        <v>67547203.78</v>
      </c>
      <c r="N99" s="11"/>
      <c r="O99" s="11"/>
      <c r="P99" s="11"/>
      <c r="Q99" s="11"/>
      <c r="R99" s="11"/>
      <c r="S99" s="11"/>
      <c r="T99" s="11"/>
      <c r="U99" s="11"/>
    </row>
    <row r="100">
      <c r="A100" s="11" t="s">
        <v>76</v>
      </c>
      <c r="B100" s="15">
        <f>'Sales and Cost-Rural'!B101+'Sales and Cost-Suburban'!B100+'Sales and Cost-Urban'!B100+'Sales and Cost-Metropolitan'!B100</f>
        <v>2618000</v>
      </c>
      <c r="C100" s="15">
        <f>'Sales and Cost-Rural'!C101+'Sales and Cost-Suburban'!C100+'Sales and Cost-Urban'!C100+'Sales and Cost-Metropolitan'!C100</f>
        <v>6849920</v>
      </c>
      <c r="D100" s="15">
        <f>'Sales and Cost-Rural'!D101+'Sales and Cost-Suburban'!D100+'Sales and Cost-Urban'!D100+'Sales and Cost-Metropolitan'!D100</f>
        <v>13191451.35</v>
      </c>
      <c r="E100" s="15">
        <f>'Sales and Cost-Rural'!E101+'Sales and Cost-Suburban'!E100+'Sales and Cost-Urban'!E100+'Sales and Cost-Metropolitan'!E100</f>
        <v>17785243.86</v>
      </c>
      <c r="F100" s="15">
        <f>'Sales and Cost-Rural'!F101+'Sales and Cost-Suburban'!F100+'Sales and Cost-Urban'!F100+'Sales and Cost-Metropolitan'!F100</f>
        <v>20972806.91</v>
      </c>
      <c r="G100" s="15">
        <f>'Sales and Cost-Rural'!G101+'Sales and Cost-Suburban'!G100+'Sales and Cost-Urban'!G100+'Sales and Cost-Metropolitan'!G100</f>
        <v>29484955.48</v>
      </c>
      <c r="H100" s="15">
        <f>'Sales and Cost-Rural'!H101+'Sales and Cost-Suburban'!H100+'Sales and Cost-Urban'!H100+'Sales and Cost-Metropolitan'!H100</f>
        <v>33003502.35</v>
      </c>
      <c r="I100" s="15">
        <f>'Sales and Cost-Rural'!I101+'Sales and Cost-Suburban'!I100+'Sales and Cost-Urban'!I100+'Sales and Cost-Metropolitan'!I100</f>
        <v>38351704.29</v>
      </c>
      <c r="J100" s="15">
        <f>'Sales and Cost-Rural'!J101+'Sales and Cost-Suburban'!J100+'Sales and Cost-Urban'!J100+'Sales and Cost-Metropolitan'!J100</f>
        <v>45864078.99</v>
      </c>
      <c r="K100" s="15">
        <f>'Sales and Cost-Rural'!K101+'Sales and Cost-Suburban'!K100+'Sales and Cost-Urban'!K100+'Sales and Cost-Metropolitan'!K100</f>
        <v>51642635.32</v>
      </c>
      <c r="L100" s="15">
        <f>'Sales and Cost-Rural'!L101+'Sales and Cost-Suburban'!L100+'Sales and Cost-Urban'!L100+'Sales and Cost-Metropolitan'!L100</f>
        <v>55850487.57</v>
      </c>
      <c r="M100" s="15">
        <f>'Sales and Cost-Rural'!M101+'Sales and Cost-Suburban'!M100+'Sales and Cost-Urban'!M100+'Sales and Cost-Metropolitan'!M100</f>
        <v>65837147.99</v>
      </c>
      <c r="N100" s="11"/>
      <c r="O100" s="11"/>
      <c r="P100" s="11"/>
      <c r="Q100" s="11"/>
      <c r="R100" s="11"/>
      <c r="S100" s="11"/>
      <c r="T100" s="11"/>
      <c r="U100" s="11"/>
    </row>
    <row r="101">
      <c r="A101" s="9" t="s">
        <v>98</v>
      </c>
      <c r="B101" s="15">
        <f t="shared" ref="B101:M101" si="6">SUM(B95:B100)</f>
        <v>26180000</v>
      </c>
      <c r="C101" s="15">
        <f t="shared" si="6"/>
        <v>68499200</v>
      </c>
      <c r="D101" s="15">
        <f t="shared" si="6"/>
        <v>131914513.5</v>
      </c>
      <c r="E101" s="15">
        <f t="shared" si="6"/>
        <v>177852438.6</v>
      </c>
      <c r="F101" s="15">
        <f t="shared" si="6"/>
        <v>209728069.1</v>
      </c>
      <c r="G101" s="15">
        <f t="shared" si="6"/>
        <v>294849554.8</v>
      </c>
      <c r="H101" s="15">
        <f t="shared" si="6"/>
        <v>330035023.5</v>
      </c>
      <c r="I101" s="15">
        <f t="shared" si="6"/>
        <v>383517042.9</v>
      </c>
      <c r="J101" s="15">
        <f t="shared" si="6"/>
        <v>458640789.9</v>
      </c>
      <c r="K101" s="15">
        <f t="shared" si="6"/>
        <v>516426353.2</v>
      </c>
      <c r="L101" s="15">
        <f t="shared" si="6"/>
        <v>558504875.7</v>
      </c>
      <c r="M101" s="15">
        <f t="shared" si="6"/>
        <v>658371479.9</v>
      </c>
      <c r="N101" s="11"/>
      <c r="O101" s="11"/>
      <c r="P101" s="11"/>
      <c r="Q101" s="11"/>
      <c r="R101" s="11"/>
      <c r="S101" s="11"/>
      <c r="T101" s="11"/>
      <c r="U101" s="11"/>
    </row>
    <row r="102">
      <c r="A102" s="11"/>
      <c r="B102" s="15"/>
      <c r="C102" s="11"/>
      <c r="D102" s="11"/>
      <c r="E102" s="11"/>
      <c r="F102" s="11"/>
      <c r="G102" s="11"/>
      <c r="H102" s="11"/>
      <c r="I102" s="11"/>
      <c r="J102" s="11"/>
      <c r="K102" s="11"/>
      <c r="L102" s="11"/>
      <c r="M102" s="11"/>
      <c r="N102" s="11"/>
      <c r="O102" s="11"/>
      <c r="P102" s="11"/>
      <c r="Q102" s="11"/>
      <c r="R102" s="11"/>
      <c r="S102" s="11"/>
      <c r="T102" s="11"/>
      <c r="U102" s="11"/>
    </row>
    <row r="103">
      <c r="A103" s="9" t="s">
        <v>99</v>
      </c>
      <c r="B103" s="15"/>
      <c r="C103" s="11"/>
      <c r="D103" s="11"/>
      <c r="E103" s="11"/>
      <c r="F103" s="11"/>
      <c r="G103" s="11"/>
      <c r="H103" s="11"/>
      <c r="I103" s="11"/>
      <c r="J103" s="11"/>
      <c r="K103" s="11"/>
      <c r="L103" s="11"/>
      <c r="M103" s="11"/>
      <c r="N103" s="11"/>
      <c r="O103" s="11"/>
      <c r="P103" s="11"/>
      <c r="Q103" s="11"/>
      <c r="R103" s="11"/>
      <c r="S103" s="11"/>
      <c r="T103" s="11"/>
      <c r="U103" s="11"/>
    </row>
    <row r="104">
      <c r="A104" s="11" t="s">
        <v>54</v>
      </c>
      <c r="B104" s="15">
        <f>'Sales and Cost-Rural'!B105+'Sales and Cost-Suburban'!B104+'Sales and Cost-Urban'!B104+'Sales and Cost-Metropolitan'!B104</f>
        <v>75000</v>
      </c>
      <c r="C104" s="15">
        <f>'Sales and Cost-Rural'!C105+'Sales and Cost-Suburban'!C104+'Sales and Cost-Urban'!C104+'Sales and Cost-Metropolitan'!C104</f>
        <v>250000</v>
      </c>
      <c r="D104" s="15">
        <f>'Sales and Cost-Rural'!D105+'Sales and Cost-Suburban'!D104+'Sales and Cost-Urban'!D104+'Sales and Cost-Metropolitan'!D104</f>
        <v>450000</v>
      </c>
      <c r="E104" s="15">
        <f>'Sales and Cost-Rural'!E105+'Sales and Cost-Suburban'!E104+'Sales and Cost-Urban'!E104+'Sales and Cost-Metropolitan'!E104</f>
        <v>625000</v>
      </c>
      <c r="F104" s="15">
        <f>'Sales and Cost-Rural'!F105+'Sales and Cost-Suburban'!F104+'Sales and Cost-Urban'!F104+'Sales and Cost-Metropolitan'!F104</f>
        <v>700000</v>
      </c>
      <c r="G104" s="15">
        <f>'Sales and Cost-Rural'!G105+'Sales and Cost-Suburban'!G104+'Sales and Cost-Urban'!G104+'Sales and Cost-Metropolitan'!G104</f>
        <v>1000000</v>
      </c>
      <c r="H104" s="15">
        <f>'Sales and Cost-Rural'!H105+'Sales and Cost-Suburban'!H104+'Sales and Cost-Urban'!H104+'Sales and Cost-Metropolitan'!H104</f>
        <v>1075000</v>
      </c>
      <c r="I104" s="15">
        <f>'Sales and Cost-Rural'!I105+'Sales and Cost-Suburban'!I104+'Sales and Cost-Urban'!I104+'Sales and Cost-Metropolitan'!I104</f>
        <v>1250000</v>
      </c>
      <c r="J104" s="15">
        <f>'Sales and Cost-Rural'!J105+'Sales and Cost-Suburban'!J104+'Sales and Cost-Urban'!J104+'Sales and Cost-Metropolitan'!J104</f>
        <v>1450000</v>
      </c>
      <c r="K104" s="15">
        <f>'Sales and Cost-Rural'!K105+'Sales and Cost-Suburban'!K104+'Sales and Cost-Urban'!K104+'Sales and Cost-Metropolitan'!K104</f>
        <v>1625000</v>
      </c>
      <c r="L104" s="15">
        <f>'Sales and Cost-Rural'!L105+'Sales and Cost-Suburban'!L104+'Sales and Cost-Urban'!L104+'Sales and Cost-Metropolitan'!L104</f>
        <v>1700000</v>
      </c>
      <c r="M104" s="15">
        <f>'Sales and Cost-Rural'!M105+'Sales and Cost-Suburban'!M104+'Sales and Cost-Urban'!M104+'Sales and Cost-Metropolitan'!M104</f>
        <v>2000000</v>
      </c>
      <c r="N104" s="11"/>
      <c r="O104" s="11"/>
      <c r="P104" s="11"/>
      <c r="Q104" s="11"/>
      <c r="R104" s="11"/>
      <c r="S104" s="11"/>
      <c r="T104" s="11"/>
      <c r="U104" s="11"/>
    </row>
    <row r="105">
      <c r="A105" s="11" t="s">
        <v>55</v>
      </c>
      <c r="B105" s="15">
        <f>'Sales and Cost-Rural'!B106+'Sales and Cost-Suburban'!B105+'Sales and Cost-Urban'!B105+'Sales and Cost-Metropolitan'!B105</f>
        <v>105000</v>
      </c>
      <c r="C105" s="15">
        <f>'Sales and Cost-Rural'!C106+'Sales and Cost-Suburban'!C105+'Sales and Cost-Urban'!C105+'Sales and Cost-Metropolitan'!C105</f>
        <v>315000</v>
      </c>
      <c r="D105" s="15">
        <f>'Sales and Cost-Rural'!D106+'Sales and Cost-Suburban'!D105+'Sales and Cost-Urban'!D105+'Sales and Cost-Metropolitan'!D105</f>
        <v>560000</v>
      </c>
      <c r="E105" s="15">
        <f>'Sales and Cost-Rural'!E106+'Sales and Cost-Suburban'!E105+'Sales and Cost-Urban'!E105+'Sales and Cost-Metropolitan'!E105</f>
        <v>770000</v>
      </c>
      <c r="F105" s="15">
        <f>'Sales and Cost-Rural'!F106+'Sales and Cost-Suburban'!F105+'Sales and Cost-Urban'!F105+'Sales and Cost-Metropolitan'!F105</f>
        <v>875000</v>
      </c>
      <c r="G105" s="15">
        <f>'Sales and Cost-Rural'!G106+'Sales and Cost-Suburban'!G105+'Sales and Cost-Urban'!G105+'Sales and Cost-Metropolitan'!G105</f>
        <v>1225000</v>
      </c>
      <c r="H105" s="15">
        <f>'Sales and Cost-Rural'!H106+'Sales and Cost-Suburban'!H105+'Sales and Cost-Urban'!H105+'Sales and Cost-Metropolitan'!H105</f>
        <v>1330000</v>
      </c>
      <c r="I105" s="15">
        <f>'Sales and Cost-Rural'!I106+'Sales and Cost-Suburban'!I105+'Sales and Cost-Urban'!I105+'Sales and Cost-Metropolitan'!I105</f>
        <v>1540000</v>
      </c>
      <c r="J105" s="15">
        <f>'Sales and Cost-Rural'!J106+'Sales and Cost-Suburban'!J105+'Sales and Cost-Urban'!J105+'Sales and Cost-Metropolitan'!J105</f>
        <v>1785000</v>
      </c>
      <c r="K105" s="15">
        <f>'Sales and Cost-Rural'!K106+'Sales and Cost-Suburban'!K105+'Sales and Cost-Urban'!K105+'Sales and Cost-Metropolitan'!K105</f>
        <v>1995000</v>
      </c>
      <c r="L105" s="15">
        <f>'Sales and Cost-Rural'!L106+'Sales and Cost-Suburban'!L105+'Sales and Cost-Urban'!L105+'Sales and Cost-Metropolitan'!L105</f>
        <v>2100000</v>
      </c>
      <c r="M105" s="15">
        <f>'Sales and Cost-Rural'!M106+'Sales and Cost-Suburban'!M105+'Sales and Cost-Urban'!M105+'Sales and Cost-Metropolitan'!M105</f>
        <v>2450000</v>
      </c>
      <c r="N105" s="11"/>
      <c r="O105" s="11"/>
      <c r="P105" s="11"/>
      <c r="Q105" s="11"/>
      <c r="R105" s="11"/>
      <c r="S105" s="11"/>
      <c r="T105" s="11"/>
      <c r="U105" s="11"/>
    </row>
    <row r="106">
      <c r="A106" s="11" t="s">
        <v>56</v>
      </c>
      <c r="B106" s="15">
        <f>'Sales and Cost-Rural'!B107+'Sales and Cost-Suburban'!B106+'Sales and Cost-Urban'!B106+'Sales and Cost-Metropolitan'!B106</f>
        <v>60000</v>
      </c>
      <c r="C106" s="15">
        <f>'Sales and Cost-Rural'!C107+'Sales and Cost-Suburban'!C106+'Sales and Cost-Urban'!C106+'Sales and Cost-Metropolitan'!C106</f>
        <v>180000</v>
      </c>
      <c r="D106" s="15">
        <f>'Sales and Cost-Rural'!D107+'Sales and Cost-Suburban'!D106+'Sales and Cost-Urban'!D106+'Sales and Cost-Metropolitan'!D106</f>
        <v>340000</v>
      </c>
      <c r="E106" s="15">
        <f>'Sales and Cost-Rural'!E107+'Sales and Cost-Suburban'!E106+'Sales and Cost-Urban'!E106+'Sales and Cost-Metropolitan'!E106</f>
        <v>460000</v>
      </c>
      <c r="F106" s="15">
        <f>'Sales and Cost-Rural'!F107+'Sales and Cost-Suburban'!F106+'Sales and Cost-Urban'!F106+'Sales and Cost-Metropolitan'!F106</f>
        <v>520000</v>
      </c>
      <c r="G106" s="15">
        <f>'Sales and Cost-Rural'!G107+'Sales and Cost-Suburban'!G106+'Sales and Cost-Urban'!G106+'Sales and Cost-Metropolitan'!G106</f>
        <v>740000</v>
      </c>
      <c r="H106" s="15">
        <f>'Sales and Cost-Rural'!H107+'Sales and Cost-Suburban'!H106+'Sales and Cost-Urban'!H106+'Sales and Cost-Metropolitan'!H106</f>
        <v>800000</v>
      </c>
      <c r="I106" s="15">
        <f>'Sales and Cost-Rural'!I107+'Sales and Cost-Suburban'!I106+'Sales and Cost-Urban'!I106+'Sales and Cost-Metropolitan'!I106</f>
        <v>920000</v>
      </c>
      <c r="J106" s="15">
        <f>'Sales and Cost-Rural'!J107+'Sales and Cost-Suburban'!J106+'Sales and Cost-Urban'!J106+'Sales and Cost-Metropolitan'!J106</f>
        <v>1080000</v>
      </c>
      <c r="K106" s="15">
        <f>'Sales and Cost-Rural'!K107+'Sales and Cost-Suburban'!K106+'Sales and Cost-Urban'!K106+'Sales and Cost-Metropolitan'!K106</f>
        <v>1200000</v>
      </c>
      <c r="L106" s="15">
        <f>'Sales and Cost-Rural'!L107+'Sales and Cost-Suburban'!L106+'Sales and Cost-Urban'!L106+'Sales and Cost-Metropolitan'!L106</f>
        <v>1260000</v>
      </c>
      <c r="M106" s="15">
        <f>'Sales and Cost-Rural'!M107+'Sales and Cost-Suburban'!M106+'Sales and Cost-Urban'!M106+'Sales and Cost-Metropolitan'!M106</f>
        <v>1480000</v>
      </c>
      <c r="N106" s="11"/>
      <c r="O106" s="11"/>
      <c r="P106" s="11"/>
      <c r="Q106" s="11"/>
      <c r="R106" s="11"/>
      <c r="S106" s="11"/>
      <c r="T106" s="11"/>
      <c r="U106" s="11"/>
    </row>
    <row r="107">
      <c r="A107" s="11" t="s">
        <v>57</v>
      </c>
      <c r="B107" s="15">
        <f>'Sales and Cost-Rural'!B108+'Sales and Cost-Suburban'!B107+'Sales and Cost-Urban'!B107+'Sales and Cost-Metropolitan'!B107</f>
        <v>90000</v>
      </c>
      <c r="C107" s="15">
        <f>'Sales and Cost-Rural'!C108+'Sales and Cost-Suburban'!C107+'Sales and Cost-Urban'!C107+'Sales and Cost-Metropolitan'!C107</f>
        <v>240000</v>
      </c>
      <c r="D107" s="15">
        <f>'Sales and Cost-Rural'!D108+'Sales and Cost-Suburban'!D107+'Sales and Cost-Urban'!D107+'Sales and Cost-Metropolitan'!D107</f>
        <v>450000</v>
      </c>
      <c r="E107" s="15">
        <f>'Sales and Cost-Rural'!E108+'Sales and Cost-Suburban'!E107+'Sales and Cost-Urban'!E107+'Sales and Cost-Metropolitan'!E107</f>
        <v>600000</v>
      </c>
      <c r="F107" s="15">
        <f>'Sales and Cost-Rural'!F108+'Sales and Cost-Suburban'!F107+'Sales and Cost-Urban'!F107+'Sales and Cost-Metropolitan'!F107</f>
        <v>690000</v>
      </c>
      <c r="G107" s="15">
        <f>'Sales and Cost-Rural'!G108+'Sales and Cost-Suburban'!G107+'Sales and Cost-Urban'!G107+'Sales and Cost-Metropolitan'!G107</f>
        <v>960000</v>
      </c>
      <c r="H107" s="15">
        <f>'Sales and Cost-Rural'!H108+'Sales and Cost-Suburban'!H107+'Sales and Cost-Urban'!H107+'Sales and Cost-Metropolitan'!H107</f>
        <v>1050000</v>
      </c>
      <c r="I107" s="15">
        <f>'Sales and Cost-Rural'!I108+'Sales and Cost-Suburban'!I107+'Sales and Cost-Urban'!I107+'Sales and Cost-Metropolitan'!I107</f>
        <v>1200000</v>
      </c>
      <c r="J107" s="15">
        <f>'Sales and Cost-Rural'!J108+'Sales and Cost-Suburban'!J107+'Sales and Cost-Urban'!J107+'Sales and Cost-Metropolitan'!J107</f>
        <v>1410000</v>
      </c>
      <c r="K107" s="15">
        <f>'Sales and Cost-Rural'!K108+'Sales and Cost-Suburban'!K107+'Sales and Cost-Urban'!K107+'Sales and Cost-Metropolitan'!K107</f>
        <v>1560000</v>
      </c>
      <c r="L107" s="15">
        <f>'Sales and Cost-Rural'!L108+'Sales and Cost-Suburban'!L107+'Sales and Cost-Urban'!L107+'Sales and Cost-Metropolitan'!L107</f>
        <v>1650000</v>
      </c>
      <c r="M107" s="15">
        <f>'Sales and Cost-Rural'!M108+'Sales and Cost-Suburban'!M107+'Sales and Cost-Urban'!M107+'Sales and Cost-Metropolitan'!M107</f>
        <v>1920000</v>
      </c>
      <c r="N107" s="11"/>
      <c r="O107" s="11"/>
      <c r="P107" s="11"/>
      <c r="Q107" s="11"/>
      <c r="R107" s="11"/>
      <c r="S107" s="11"/>
      <c r="T107" s="11"/>
      <c r="U107" s="11"/>
    </row>
    <row r="108">
      <c r="A108" s="9" t="s">
        <v>100</v>
      </c>
      <c r="B108" s="15">
        <f t="shared" ref="B108:M108" si="7">SUM(B104:B107)</f>
        <v>330000</v>
      </c>
      <c r="C108" s="15">
        <f t="shared" si="7"/>
        <v>985000</v>
      </c>
      <c r="D108" s="15">
        <f t="shared" si="7"/>
        <v>1800000</v>
      </c>
      <c r="E108" s="15">
        <f t="shared" si="7"/>
        <v>2455000</v>
      </c>
      <c r="F108" s="15">
        <f t="shared" si="7"/>
        <v>2785000</v>
      </c>
      <c r="G108" s="15">
        <f t="shared" si="7"/>
        <v>3925000</v>
      </c>
      <c r="H108" s="15">
        <f t="shared" si="7"/>
        <v>4255000</v>
      </c>
      <c r="I108" s="15">
        <f t="shared" si="7"/>
        <v>4910000</v>
      </c>
      <c r="J108" s="15">
        <f t="shared" si="7"/>
        <v>5725000</v>
      </c>
      <c r="K108" s="15">
        <f t="shared" si="7"/>
        <v>6380000</v>
      </c>
      <c r="L108" s="15">
        <f t="shared" si="7"/>
        <v>6710000</v>
      </c>
      <c r="M108" s="15">
        <f t="shared" si="7"/>
        <v>7850000</v>
      </c>
      <c r="N108" s="11"/>
      <c r="O108" s="11"/>
      <c r="P108" s="11"/>
      <c r="Q108" s="11"/>
      <c r="R108" s="11"/>
      <c r="S108" s="11"/>
      <c r="T108" s="11"/>
      <c r="U108" s="11"/>
    </row>
    <row r="109">
      <c r="A109" s="11"/>
      <c r="B109" s="15"/>
      <c r="C109" s="15"/>
      <c r="D109" s="15"/>
      <c r="E109" s="15"/>
      <c r="F109" s="15"/>
      <c r="G109" s="15"/>
      <c r="H109" s="15"/>
      <c r="I109" s="15"/>
      <c r="J109" s="15"/>
      <c r="K109" s="15"/>
      <c r="L109" s="15"/>
      <c r="M109" s="15"/>
      <c r="N109" s="11"/>
      <c r="O109" s="11"/>
      <c r="P109" s="11"/>
      <c r="Q109" s="11"/>
      <c r="R109" s="11"/>
      <c r="S109" s="11"/>
      <c r="T109" s="11"/>
      <c r="U109" s="11"/>
    </row>
    <row r="110">
      <c r="A110" s="9" t="s">
        <v>101</v>
      </c>
      <c r="B110" s="15"/>
      <c r="C110" s="15"/>
      <c r="D110" s="15"/>
      <c r="E110" s="15"/>
      <c r="F110" s="15"/>
      <c r="G110" s="15"/>
      <c r="H110" s="15"/>
      <c r="I110" s="15"/>
      <c r="J110" s="15"/>
      <c r="K110" s="15"/>
      <c r="L110" s="15"/>
      <c r="M110" s="15"/>
      <c r="N110" s="11"/>
      <c r="O110" s="11"/>
      <c r="P110" s="11"/>
      <c r="Q110" s="11"/>
      <c r="R110" s="11"/>
      <c r="S110" s="11"/>
      <c r="T110" s="11"/>
      <c r="U110" s="11"/>
    </row>
    <row r="111">
      <c r="A111" s="11" t="s">
        <v>68</v>
      </c>
      <c r="B111" s="15">
        <f>'Sales and Cost-Rural'!B112+'Sales and Cost-Suburban'!B111+'Sales and Cost-Urban'!B111+'Sales and Cost-Metropolitan'!B111</f>
        <v>175000</v>
      </c>
      <c r="C111" s="15">
        <f>'Sales and Cost-Rural'!C112+'Sales and Cost-Suburban'!C111+'Sales and Cost-Urban'!C111+'Sales and Cost-Metropolitan'!C111</f>
        <v>525000</v>
      </c>
      <c r="D111" s="15">
        <f>'Sales and Cost-Rural'!D112+'Sales and Cost-Suburban'!D111+'Sales and Cost-Urban'!D111+'Sales and Cost-Metropolitan'!D111</f>
        <v>950000</v>
      </c>
      <c r="E111" s="15">
        <f>'Sales and Cost-Rural'!E112+'Sales and Cost-Suburban'!E111+'Sales and Cost-Urban'!E111+'Sales and Cost-Metropolitan'!E111</f>
        <v>1300000</v>
      </c>
      <c r="F111" s="15">
        <f>'Sales and Cost-Rural'!F112+'Sales and Cost-Suburban'!F111+'Sales and Cost-Urban'!F111+'Sales and Cost-Metropolitan'!F111</f>
        <v>1475000</v>
      </c>
      <c r="G111" s="15">
        <f>'Sales and Cost-Rural'!G112+'Sales and Cost-Suburban'!G111+'Sales and Cost-Urban'!G111+'Sales and Cost-Metropolitan'!G111</f>
        <v>2075000</v>
      </c>
      <c r="H111" s="15">
        <f>'Sales and Cost-Rural'!H112+'Sales and Cost-Suburban'!H111+'Sales and Cost-Urban'!H111+'Sales and Cost-Metropolitan'!H111</f>
        <v>2250000</v>
      </c>
      <c r="I111" s="15">
        <f>'Sales and Cost-Rural'!I112+'Sales and Cost-Suburban'!I111+'Sales and Cost-Urban'!I111+'Sales and Cost-Metropolitan'!I111</f>
        <v>2600000</v>
      </c>
      <c r="J111" s="15">
        <f>'Sales and Cost-Rural'!J112+'Sales and Cost-Suburban'!J111+'Sales and Cost-Urban'!J111+'Sales and Cost-Metropolitan'!J111</f>
        <v>3025000</v>
      </c>
      <c r="K111" s="15">
        <f>'Sales and Cost-Rural'!K112+'Sales and Cost-Suburban'!K111+'Sales and Cost-Urban'!K111+'Sales and Cost-Metropolitan'!K111</f>
        <v>3375000</v>
      </c>
      <c r="L111" s="15">
        <f>'Sales and Cost-Rural'!L112+'Sales and Cost-Suburban'!L111+'Sales and Cost-Urban'!L111+'Sales and Cost-Metropolitan'!L111</f>
        <v>3550000</v>
      </c>
      <c r="M111" s="15">
        <f>'Sales and Cost-Rural'!M112+'Sales and Cost-Suburban'!M111+'Sales and Cost-Urban'!M111+'Sales and Cost-Metropolitan'!M111</f>
        <v>4150000</v>
      </c>
      <c r="N111" s="11"/>
      <c r="O111" s="11"/>
      <c r="P111" s="11"/>
      <c r="Q111" s="11"/>
      <c r="R111" s="11"/>
      <c r="S111" s="11"/>
      <c r="T111" s="11"/>
      <c r="U111" s="11"/>
    </row>
    <row r="112">
      <c r="A112" s="11" t="s">
        <v>69</v>
      </c>
      <c r="B112" s="15">
        <f>'Sales and Cost-Rural'!B113+'Sales and Cost-Suburban'!B112+'Sales and Cost-Urban'!B112+'Sales and Cost-Metropolitan'!B112</f>
        <v>27000</v>
      </c>
      <c r="C112" s="15">
        <f>'Sales and Cost-Rural'!C113+'Sales and Cost-Suburban'!C112+'Sales and Cost-Urban'!C112+'Sales and Cost-Metropolitan'!C112</f>
        <v>84000</v>
      </c>
      <c r="D112" s="15">
        <f>'Sales and Cost-Rural'!D113+'Sales and Cost-Suburban'!D112+'Sales and Cost-Urban'!D112+'Sales and Cost-Metropolitan'!D112</f>
        <v>186000</v>
      </c>
      <c r="E112" s="15">
        <f>'Sales and Cost-Rural'!E113+'Sales and Cost-Suburban'!E112+'Sales and Cost-Urban'!E112+'Sales and Cost-Metropolitan'!E112</f>
        <v>243000</v>
      </c>
      <c r="F112" s="15">
        <f>'Sales and Cost-Rural'!F113+'Sales and Cost-Suburban'!F112+'Sales and Cost-Urban'!F112+'Sales and Cost-Metropolitan'!F112</f>
        <v>270000</v>
      </c>
      <c r="G112" s="15">
        <f>'Sales and Cost-Rural'!G113+'Sales and Cost-Suburban'!G112+'Sales and Cost-Urban'!G112+'Sales and Cost-Metropolitan'!G112</f>
        <v>402000</v>
      </c>
      <c r="H112" s="15">
        <f>'Sales and Cost-Rural'!H113+'Sales and Cost-Suburban'!H112+'Sales and Cost-Urban'!H112+'Sales and Cost-Metropolitan'!H112</f>
        <v>429000</v>
      </c>
      <c r="I112" s="15">
        <f>'Sales and Cost-Rural'!I113+'Sales and Cost-Suburban'!I112+'Sales and Cost-Urban'!I112+'Sales and Cost-Metropolitan'!I112</f>
        <v>486000</v>
      </c>
      <c r="J112" s="15">
        <f>'Sales and Cost-Rural'!J113+'Sales and Cost-Suburban'!J112+'Sales and Cost-Urban'!J112+'Sales and Cost-Metropolitan'!J112</f>
        <v>588000</v>
      </c>
      <c r="K112" s="15">
        <f>'Sales and Cost-Rural'!K113+'Sales and Cost-Suburban'!K112+'Sales and Cost-Urban'!K112+'Sales and Cost-Metropolitan'!K112</f>
        <v>645000</v>
      </c>
      <c r="L112" s="15">
        <f>'Sales and Cost-Rural'!L113+'Sales and Cost-Suburban'!L112+'Sales and Cost-Urban'!L112+'Sales and Cost-Metropolitan'!L112</f>
        <v>672000</v>
      </c>
      <c r="M112" s="15">
        <f>'Sales and Cost-Rural'!M113+'Sales and Cost-Suburban'!M112+'Sales and Cost-Urban'!M112+'Sales and Cost-Metropolitan'!M112</f>
        <v>804000</v>
      </c>
      <c r="N112" s="11"/>
      <c r="O112" s="11"/>
      <c r="P112" s="11"/>
      <c r="Q112" s="11"/>
      <c r="R112" s="11"/>
      <c r="S112" s="11"/>
      <c r="T112" s="11"/>
      <c r="U112" s="11"/>
    </row>
    <row r="113">
      <c r="A113" s="11"/>
      <c r="B113" s="15"/>
      <c r="C113" s="15"/>
      <c r="D113" s="15"/>
      <c r="E113" s="15"/>
      <c r="F113" s="15"/>
      <c r="G113" s="15"/>
      <c r="H113" s="15"/>
      <c r="I113" s="15"/>
      <c r="J113" s="15"/>
      <c r="K113" s="15"/>
      <c r="L113" s="15"/>
      <c r="M113" s="15"/>
      <c r="N113" s="11"/>
      <c r="O113" s="11"/>
      <c r="P113" s="11"/>
      <c r="Q113" s="11"/>
      <c r="R113" s="11"/>
      <c r="S113" s="11"/>
      <c r="T113" s="11"/>
      <c r="U113" s="11"/>
    </row>
    <row r="114">
      <c r="A114" s="9" t="s">
        <v>102</v>
      </c>
      <c r="B114" s="15">
        <f t="shared" ref="B114:M114" si="8">B69+B77+B85+B93+B101+B108+B111+B112</f>
        <v>62586670</v>
      </c>
      <c r="C114" s="15">
        <f t="shared" si="8"/>
        <v>182474835.8</v>
      </c>
      <c r="D114" s="15">
        <f t="shared" si="8"/>
        <v>340454471.8</v>
      </c>
      <c r="E114" s="15">
        <f t="shared" si="8"/>
        <v>472737745.9</v>
      </c>
      <c r="F114" s="15">
        <f t="shared" si="8"/>
        <v>553429494.8</v>
      </c>
      <c r="G114" s="15">
        <f t="shared" si="8"/>
        <v>789915103.3</v>
      </c>
      <c r="H114" s="15">
        <f t="shared" si="8"/>
        <v>881781335.1</v>
      </c>
      <c r="I114" s="15">
        <f t="shared" si="8"/>
        <v>1040345211</v>
      </c>
      <c r="J114" s="15">
        <f t="shared" si="8"/>
        <v>1240295883</v>
      </c>
      <c r="K114" s="15">
        <f t="shared" si="8"/>
        <v>1414597676</v>
      </c>
      <c r="L114" s="15">
        <f t="shared" si="8"/>
        <v>1530099997</v>
      </c>
      <c r="M114" s="15">
        <f t="shared" si="8"/>
        <v>1822847812</v>
      </c>
      <c r="N114" s="11"/>
      <c r="O114" s="11"/>
      <c r="P114" s="11"/>
      <c r="Q114" s="11"/>
      <c r="R114" s="11"/>
      <c r="S114" s="11"/>
      <c r="T114" s="11"/>
      <c r="U114" s="11"/>
    </row>
    <row r="115">
      <c r="A115" s="11"/>
      <c r="B115" s="15"/>
      <c r="C115" s="15"/>
      <c r="D115" s="15"/>
      <c r="E115" s="15"/>
      <c r="F115" s="15"/>
      <c r="G115" s="15"/>
      <c r="H115" s="15"/>
      <c r="I115" s="15"/>
      <c r="J115" s="15"/>
      <c r="K115" s="15"/>
      <c r="L115" s="15"/>
      <c r="M115" s="15"/>
      <c r="N115" s="11"/>
      <c r="O115" s="11"/>
      <c r="P115" s="11"/>
      <c r="Q115" s="11"/>
      <c r="R115" s="11"/>
      <c r="S115" s="11"/>
      <c r="T115" s="11"/>
      <c r="U115" s="11"/>
    </row>
    <row r="116">
      <c r="A116" s="9" t="s">
        <v>103</v>
      </c>
      <c r="B116" s="15">
        <f t="shared" ref="B116:M116" si="9">B19-B114</f>
        <v>19313330</v>
      </c>
      <c r="C116" s="15">
        <f t="shared" si="9"/>
        <v>56536164.2</v>
      </c>
      <c r="D116" s="15">
        <f t="shared" si="9"/>
        <v>105316983.2</v>
      </c>
      <c r="E116" s="15">
        <f t="shared" si="9"/>
        <v>146557424.3</v>
      </c>
      <c r="F116" s="15">
        <f t="shared" si="9"/>
        <v>171720014.1</v>
      </c>
      <c r="G116" s="15">
        <f t="shared" si="9"/>
        <v>245305409.1</v>
      </c>
      <c r="H116" s="15">
        <f t="shared" si="9"/>
        <v>274085076</v>
      </c>
      <c r="I116" s="15">
        <f t="shared" si="9"/>
        <v>323848730.8</v>
      </c>
      <c r="J116" s="15">
        <f t="shared" si="9"/>
        <v>386239084.5</v>
      </c>
      <c r="K116" s="15">
        <f t="shared" si="9"/>
        <v>441113649.4</v>
      </c>
      <c r="L116" s="15">
        <f t="shared" si="9"/>
        <v>477547892.9</v>
      </c>
      <c r="M116" s="15">
        <f t="shared" si="9"/>
        <v>569423102.2</v>
      </c>
      <c r="N116" s="11"/>
      <c r="O116" s="11"/>
      <c r="P116" s="11"/>
      <c r="Q116" s="11"/>
      <c r="R116" s="11"/>
      <c r="S116" s="11"/>
      <c r="T116" s="11"/>
      <c r="U116" s="11"/>
    </row>
    <row r="117">
      <c r="A117" s="11"/>
      <c r="B117" s="15"/>
      <c r="C117" s="11"/>
      <c r="D117" s="11"/>
      <c r="E117" s="11"/>
      <c r="F117" s="11"/>
      <c r="G117" s="11"/>
      <c r="H117" s="11"/>
      <c r="I117" s="11"/>
      <c r="J117" s="11"/>
      <c r="K117" s="11"/>
      <c r="L117" s="11"/>
      <c r="M117" s="11"/>
      <c r="N117" s="11"/>
      <c r="O117" s="11"/>
      <c r="P117" s="11"/>
      <c r="Q117" s="11"/>
      <c r="R117" s="11"/>
      <c r="S117" s="11"/>
      <c r="T117" s="11"/>
      <c r="U117" s="11"/>
    </row>
    <row r="118">
      <c r="A118" s="11"/>
      <c r="B118" s="15"/>
      <c r="C118" s="11"/>
      <c r="D118" s="11"/>
      <c r="E118" s="11"/>
      <c r="F118" s="11"/>
      <c r="G118" s="11"/>
      <c r="H118" s="11"/>
      <c r="I118" s="11"/>
      <c r="J118" s="11"/>
      <c r="K118" s="11"/>
      <c r="L118" s="11"/>
      <c r="M118" s="11"/>
      <c r="N118" s="11"/>
      <c r="O118" s="11"/>
      <c r="P118" s="11"/>
      <c r="Q118" s="11"/>
      <c r="R118" s="11"/>
      <c r="S118" s="11"/>
      <c r="T118" s="11"/>
      <c r="U118" s="11"/>
    </row>
    <row r="119">
      <c r="A119" s="11"/>
      <c r="B119" s="15"/>
      <c r="C119" s="15"/>
      <c r="D119" s="15"/>
      <c r="E119" s="15"/>
      <c r="F119" s="15"/>
      <c r="G119" s="15"/>
      <c r="H119" s="15"/>
      <c r="I119" s="15"/>
      <c r="J119" s="15"/>
      <c r="K119" s="15"/>
      <c r="L119" s="15"/>
      <c r="M119" s="15"/>
      <c r="N119" s="11"/>
      <c r="O119" s="11"/>
      <c r="P119" s="11"/>
      <c r="Q119" s="11"/>
      <c r="R119" s="11"/>
      <c r="S119" s="11"/>
      <c r="T119" s="11"/>
      <c r="U119" s="11"/>
    </row>
    <row r="120">
      <c r="A120" s="11"/>
      <c r="B120" s="15"/>
      <c r="C120" s="11"/>
      <c r="D120" s="11"/>
      <c r="E120" s="11"/>
      <c r="F120" s="11"/>
      <c r="G120" s="11"/>
      <c r="H120" s="11"/>
      <c r="I120" s="11"/>
      <c r="J120" s="11"/>
      <c r="K120" s="11"/>
      <c r="L120" s="11"/>
      <c r="M120" s="11"/>
      <c r="N120" s="11"/>
      <c r="O120" s="11"/>
      <c r="P120" s="11"/>
      <c r="Q120" s="11"/>
      <c r="R120" s="11"/>
      <c r="S120" s="11"/>
      <c r="T120" s="11"/>
      <c r="U120" s="11"/>
    </row>
    <row r="121">
      <c r="A121" s="11"/>
      <c r="B121" s="15"/>
      <c r="C121" s="11"/>
      <c r="D121" s="11"/>
      <c r="E121" s="11"/>
      <c r="F121" s="11"/>
      <c r="G121" s="11"/>
      <c r="H121" s="11"/>
      <c r="I121" s="11"/>
      <c r="J121" s="11"/>
      <c r="K121" s="11"/>
      <c r="L121" s="11"/>
      <c r="M121" s="11"/>
      <c r="N121" s="11"/>
      <c r="O121" s="11"/>
      <c r="P121" s="11"/>
      <c r="Q121" s="11"/>
      <c r="R121" s="11"/>
      <c r="S121" s="11"/>
      <c r="T121" s="11"/>
      <c r="U121" s="11"/>
    </row>
    <row r="122">
      <c r="A122" s="11"/>
      <c r="B122" s="15"/>
      <c r="C122" s="11"/>
      <c r="D122" s="11"/>
      <c r="E122" s="11"/>
      <c r="F122" s="11"/>
      <c r="G122" s="11"/>
      <c r="H122" s="11"/>
      <c r="I122" s="11"/>
      <c r="J122" s="11"/>
      <c r="K122" s="11"/>
      <c r="L122" s="11"/>
      <c r="M122" s="11"/>
      <c r="N122" s="11"/>
      <c r="O122" s="11"/>
      <c r="P122" s="11"/>
      <c r="Q122" s="11"/>
      <c r="R122" s="11"/>
      <c r="S122" s="11"/>
      <c r="T122" s="11"/>
      <c r="U122" s="11"/>
    </row>
    <row r="123">
      <c r="A123" s="11"/>
      <c r="B123" s="15"/>
      <c r="C123" s="11"/>
      <c r="D123" s="11"/>
      <c r="E123" s="11"/>
      <c r="F123" s="11"/>
      <c r="G123" s="11"/>
      <c r="H123" s="11"/>
      <c r="I123" s="11"/>
      <c r="J123" s="11"/>
      <c r="K123" s="11"/>
      <c r="L123" s="11"/>
      <c r="M123" s="11"/>
      <c r="N123" s="11"/>
      <c r="O123" s="11"/>
      <c r="P123" s="11"/>
      <c r="Q123" s="11"/>
      <c r="R123" s="11"/>
      <c r="S123" s="11"/>
      <c r="T123" s="11"/>
      <c r="U123" s="11"/>
    </row>
    <row r="124">
      <c r="A124" s="11"/>
      <c r="B124" s="15"/>
      <c r="C124" s="11"/>
      <c r="D124" s="11"/>
      <c r="E124" s="11"/>
      <c r="F124" s="11"/>
      <c r="G124" s="11"/>
      <c r="H124" s="11"/>
      <c r="I124" s="11"/>
      <c r="J124" s="11"/>
      <c r="K124" s="11"/>
      <c r="L124" s="11"/>
      <c r="M124" s="11"/>
      <c r="N124" s="11"/>
      <c r="O124" s="11"/>
      <c r="P124" s="11"/>
      <c r="Q124" s="11"/>
      <c r="R124" s="11"/>
      <c r="S124" s="11"/>
      <c r="T124" s="11"/>
      <c r="U124" s="11"/>
    </row>
    <row r="125">
      <c r="A125" s="11"/>
      <c r="B125" s="15"/>
      <c r="C125" s="11"/>
      <c r="D125" s="11"/>
      <c r="E125" s="11"/>
      <c r="F125" s="11"/>
      <c r="G125" s="11"/>
      <c r="H125" s="11"/>
      <c r="I125" s="11"/>
      <c r="J125" s="11"/>
      <c r="K125" s="11"/>
      <c r="L125" s="11"/>
      <c r="M125" s="11"/>
      <c r="N125" s="11"/>
      <c r="O125" s="11"/>
      <c r="P125" s="11"/>
      <c r="Q125" s="11"/>
      <c r="R125" s="11"/>
      <c r="S125" s="11"/>
      <c r="T125" s="11"/>
      <c r="U125" s="11"/>
    </row>
    <row r="126">
      <c r="A126" s="11"/>
      <c r="B126" s="15"/>
      <c r="C126" s="11"/>
      <c r="D126" s="11"/>
      <c r="E126" s="11"/>
      <c r="F126" s="11"/>
      <c r="G126" s="11"/>
      <c r="H126" s="11"/>
      <c r="I126" s="11"/>
      <c r="J126" s="11"/>
      <c r="K126" s="11"/>
      <c r="L126" s="11"/>
      <c r="M126" s="11"/>
      <c r="N126" s="11"/>
      <c r="O126" s="11"/>
      <c r="P126" s="11"/>
      <c r="Q126" s="11"/>
      <c r="R126" s="11"/>
      <c r="S126" s="11"/>
      <c r="T126" s="11"/>
      <c r="U126" s="11"/>
    </row>
    <row r="127">
      <c r="A127" s="11"/>
      <c r="B127" s="15"/>
      <c r="C127" s="11"/>
      <c r="D127" s="11"/>
      <c r="E127" s="11"/>
      <c r="F127" s="11"/>
      <c r="G127" s="11"/>
      <c r="H127" s="11"/>
      <c r="I127" s="11"/>
      <c r="J127" s="11"/>
      <c r="K127" s="11"/>
      <c r="L127" s="11"/>
      <c r="M127" s="11"/>
      <c r="N127" s="11"/>
      <c r="O127" s="11"/>
      <c r="P127" s="11"/>
      <c r="Q127" s="11"/>
      <c r="R127" s="11"/>
      <c r="S127" s="11"/>
      <c r="T127" s="11"/>
      <c r="U127" s="11"/>
    </row>
    <row r="128">
      <c r="A128" s="11"/>
      <c r="B128" s="15"/>
      <c r="C128" s="11"/>
      <c r="D128" s="11"/>
      <c r="E128" s="11"/>
      <c r="F128" s="11"/>
      <c r="G128" s="11"/>
      <c r="H128" s="11"/>
      <c r="I128" s="11"/>
      <c r="J128" s="11"/>
      <c r="K128" s="11"/>
      <c r="L128" s="11"/>
      <c r="M128" s="11"/>
      <c r="N128" s="11"/>
      <c r="O128" s="11"/>
      <c r="P128" s="11"/>
      <c r="Q128" s="11"/>
      <c r="R128" s="11"/>
      <c r="S128" s="11"/>
      <c r="T128" s="11"/>
      <c r="U128" s="11"/>
    </row>
    <row r="129">
      <c r="A129" s="11"/>
      <c r="B129" s="15"/>
      <c r="C129" s="11"/>
      <c r="D129" s="11"/>
      <c r="E129" s="11"/>
      <c r="F129" s="11"/>
      <c r="G129" s="11"/>
      <c r="H129" s="11"/>
      <c r="I129" s="11"/>
      <c r="J129" s="11"/>
      <c r="K129" s="11"/>
      <c r="L129" s="11"/>
      <c r="M129" s="11"/>
      <c r="N129" s="11"/>
      <c r="O129" s="11"/>
      <c r="P129" s="11"/>
      <c r="Q129" s="11"/>
      <c r="R129" s="11"/>
      <c r="S129" s="11"/>
      <c r="T129" s="11"/>
      <c r="U129" s="11"/>
    </row>
    <row r="130">
      <c r="A130" s="11"/>
      <c r="B130" s="15"/>
      <c r="C130" s="11"/>
      <c r="D130" s="11"/>
      <c r="E130" s="11"/>
      <c r="F130" s="11"/>
      <c r="G130" s="11"/>
      <c r="H130" s="11"/>
      <c r="I130" s="11"/>
      <c r="J130" s="11"/>
      <c r="K130" s="11"/>
      <c r="L130" s="11"/>
      <c r="M130" s="11"/>
      <c r="N130" s="11"/>
      <c r="O130" s="11"/>
      <c r="P130" s="11"/>
      <c r="Q130" s="11"/>
      <c r="R130" s="11"/>
      <c r="S130" s="11"/>
      <c r="T130" s="11"/>
      <c r="U130" s="11"/>
    </row>
    <row r="131">
      <c r="A131" s="11"/>
      <c r="B131" s="15"/>
      <c r="C131" s="11"/>
      <c r="D131" s="11"/>
      <c r="E131" s="11"/>
      <c r="F131" s="11"/>
      <c r="G131" s="11"/>
      <c r="H131" s="11"/>
      <c r="I131" s="11"/>
      <c r="J131" s="11"/>
      <c r="K131" s="11"/>
      <c r="L131" s="11"/>
      <c r="M131" s="11"/>
      <c r="N131" s="11"/>
      <c r="O131" s="11"/>
      <c r="P131" s="11"/>
      <c r="Q131" s="11"/>
      <c r="R131" s="11"/>
      <c r="S131" s="11"/>
      <c r="T131" s="11"/>
      <c r="U131" s="11"/>
    </row>
    <row r="132">
      <c r="A132" s="11"/>
      <c r="B132" s="15"/>
      <c r="C132" s="11"/>
      <c r="D132" s="11"/>
      <c r="E132" s="11"/>
      <c r="F132" s="11"/>
      <c r="G132" s="11"/>
      <c r="H132" s="11"/>
      <c r="I132" s="11"/>
      <c r="J132" s="11"/>
      <c r="K132" s="11"/>
      <c r="L132" s="11"/>
      <c r="M132" s="11"/>
      <c r="N132" s="11"/>
      <c r="O132" s="11"/>
      <c r="P132" s="11"/>
      <c r="Q132" s="11"/>
      <c r="R132" s="11"/>
      <c r="S132" s="11"/>
      <c r="T132" s="11"/>
      <c r="U132" s="11"/>
    </row>
    <row r="133">
      <c r="A133" s="11"/>
      <c r="B133" s="15"/>
      <c r="C133" s="11"/>
      <c r="D133" s="11"/>
      <c r="E133" s="11"/>
      <c r="F133" s="11"/>
      <c r="G133" s="11"/>
      <c r="H133" s="11"/>
      <c r="I133" s="11"/>
      <c r="J133" s="11"/>
      <c r="K133" s="11"/>
      <c r="L133" s="11"/>
      <c r="M133" s="11"/>
      <c r="N133" s="11"/>
      <c r="O133" s="11"/>
      <c r="P133" s="11"/>
      <c r="Q133" s="11"/>
      <c r="R133" s="11"/>
      <c r="S133" s="11"/>
      <c r="T133" s="11"/>
      <c r="U133" s="11"/>
    </row>
    <row r="134">
      <c r="A134" s="11"/>
      <c r="B134" s="15"/>
      <c r="C134" s="11"/>
      <c r="D134" s="11"/>
      <c r="E134" s="11"/>
      <c r="F134" s="11"/>
      <c r="G134" s="11"/>
      <c r="H134" s="11"/>
      <c r="I134" s="11"/>
      <c r="J134" s="11"/>
      <c r="K134" s="11"/>
      <c r="L134" s="11"/>
      <c r="M134" s="11"/>
      <c r="N134" s="11"/>
      <c r="O134" s="11"/>
      <c r="P134" s="11"/>
      <c r="Q134" s="11"/>
      <c r="R134" s="11"/>
      <c r="S134" s="11"/>
      <c r="T134" s="11"/>
      <c r="U134" s="11"/>
    </row>
    <row r="135">
      <c r="A135" s="11"/>
      <c r="B135" s="15"/>
      <c r="C135" s="11"/>
      <c r="D135" s="11"/>
      <c r="E135" s="11"/>
      <c r="F135" s="11"/>
      <c r="G135" s="11"/>
      <c r="H135" s="11"/>
      <c r="I135" s="11"/>
      <c r="J135" s="11"/>
      <c r="K135" s="11"/>
      <c r="L135" s="11"/>
      <c r="M135" s="11"/>
      <c r="N135" s="11"/>
      <c r="O135" s="11"/>
      <c r="P135" s="11"/>
      <c r="Q135" s="11"/>
      <c r="R135" s="11"/>
      <c r="S135" s="11"/>
      <c r="T135" s="11"/>
      <c r="U135" s="11"/>
    </row>
    <row r="136">
      <c r="A136" s="11"/>
      <c r="B136" s="15"/>
      <c r="C136" s="11"/>
      <c r="D136" s="11"/>
      <c r="E136" s="11"/>
      <c r="F136" s="11"/>
      <c r="G136" s="11"/>
      <c r="H136" s="11"/>
      <c r="I136" s="11"/>
      <c r="J136" s="11"/>
      <c r="K136" s="11"/>
      <c r="L136" s="11"/>
      <c r="M136" s="11"/>
      <c r="N136" s="11"/>
      <c r="O136" s="11"/>
      <c r="P136" s="11"/>
      <c r="Q136" s="11"/>
      <c r="R136" s="11"/>
      <c r="S136" s="11"/>
      <c r="T136" s="11"/>
      <c r="U136"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9.38"/>
    <col customWidth="1" min="3" max="8" width="10.25"/>
    <col customWidth="1" min="9" max="9" width="11.5"/>
    <col customWidth="1" min="10" max="13" width="11.63"/>
  </cols>
  <sheetData>
    <row r="1">
      <c r="A1" s="18"/>
      <c r="B1" s="19" t="s">
        <v>78</v>
      </c>
      <c r="C1" s="19" t="s">
        <v>79</v>
      </c>
      <c r="D1" s="19" t="s">
        <v>80</v>
      </c>
      <c r="E1" s="19" t="s">
        <v>81</v>
      </c>
      <c r="F1" s="19" t="s">
        <v>82</v>
      </c>
      <c r="G1" s="19" t="s">
        <v>83</v>
      </c>
      <c r="H1" s="19" t="s">
        <v>84</v>
      </c>
      <c r="I1" s="19" t="s">
        <v>85</v>
      </c>
      <c r="J1" s="19" t="s">
        <v>86</v>
      </c>
      <c r="K1" s="19" t="s">
        <v>87</v>
      </c>
      <c r="L1" s="19" t="s">
        <v>88</v>
      </c>
      <c r="M1" s="19" t="s">
        <v>89</v>
      </c>
      <c r="N1" s="11"/>
      <c r="O1" s="11"/>
      <c r="P1" s="11"/>
      <c r="Q1" s="11"/>
      <c r="R1" s="11"/>
      <c r="S1" s="11"/>
      <c r="T1" s="11"/>
      <c r="U1" s="11"/>
    </row>
    <row r="2">
      <c r="A2" s="9" t="s">
        <v>104</v>
      </c>
      <c r="B2" s="11"/>
      <c r="C2" s="11"/>
      <c r="D2" s="11"/>
      <c r="E2" s="11"/>
      <c r="F2" s="11"/>
      <c r="G2" s="11"/>
      <c r="H2" s="11"/>
      <c r="I2" s="11"/>
      <c r="J2" s="11"/>
      <c r="K2" s="11"/>
      <c r="L2" s="11"/>
      <c r="M2" s="11"/>
      <c r="N2" s="11"/>
      <c r="O2" s="11"/>
      <c r="P2" s="11"/>
      <c r="Q2" s="11"/>
      <c r="R2" s="11"/>
      <c r="S2" s="11"/>
      <c r="T2" s="11"/>
      <c r="U2" s="11"/>
    </row>
    <row r="3">
      <c r="A3" s="11" t="s">
        <v>37</v>
      </c>
      <c r="B3" s="15">
        <f>'Sales and Cost-Cons'!B69</f>
        <v>691920</v>
      </c>
      <c r="C3" s="15">
        <f>'Sales and Cost-Cons'!C69</f>
        <v>3491120.8</v>
      </c>
      <c r="D3" s="15">
        <f>'Sales and Cost-Cons'!D69</f>
        <v>7517647.374</v>
      </c>
      <c r="E3" s="15">
        <f>'Sales and Cost-Cons'!E69</f>
        <v>10557833.57</v>
      </c>
      <c r="F3" s="15">
        <f>'Sales and Cost-Cons'!F69</f>
        <v>11518057.62</v>
      </c>
      <c r="G3" s="15">
        <f>'Sales and Cost-Cons'!G69</f>
        <v>18140156.91</v>
      </c>
      <c r="H3" s="15">
        <f>'Sales and Cost-Cons'!H69</f>
        <v>19274346.52</v>
      </c>
      <c r="I3" s="15">
        <f>'Sales and Cost-Cons'!I69</f>
        <v>22788982.49</v>
      </c>
      <c r="J3" s="15">
        <f>'Sales and Cost-Cons'!J69</f>
        <v>27587601.63</v>
      </c>
      <c r="K3" s="15">
        <f>'Sales and Cost-Cons'!K69</f>
        <v>31387130.8</v>
      </c>
      <c r="L3" s="15">
        <f>'Sales and Cost-Cons'!L69</f>
        <v>32852051.55</v>
      </c>
      <c r="M3" s="15">
        <f>'Sales and Cost-Cons'!M69</f>
        <v>40590624.07</v>
      </c>
      <c r="N3" s="11"/>
      <c r="O3" s="11"/>
      <c r="P3" s="11"/>
      <c r="Q3" s="11"/>
      <c r="R3" s="11"/>
      <c r="S3" s="11"/>
      <c r="T3" s="11"/>
      <c r="U3" s="11"/>
    </row>
    <row r="4">
      <c r="A4" s="11" t="s">
        <v>38</v>
      </c>
      <c r="B4" s="15">
        <f>'Sales and Cost-Cons'!B77</f>
        <v>6268750</v>
      </c>
      <c r="C4" s="15">
        <f>'Sales and Cost-Cons'!C77</f>
        <v>20539375</v>
      </c>
      <c r="D4" s="15">
        <f>'Sales and Cost-Cons'!D77</f>
        <v>35903205.47</v>
      </c>
      <c r="E4" s="15">
        <f>'Sales and Cost-Cons'!E77</f>
        <v>51679878.76</v>
      </c>
      <c r="F4" s="15">
        <f>'Sales and Cost-Cons'!F77</f>
        <v>59755715.32</v>
      </c>
      <c r="G4" s="15">
        <f>'Sales and Cost-Cons'!G77</f>
        <v>85720723.15</v>
      </c>
      <c r="H4" s="15">
        <f>'Sales and Cost-Cons'!H77</f>
        <v>94905906.51</v>
      </c>
      <c r="I4" s="15">
        <f>'Sales and Cost-Cons'!I77</f>
        <v>113978465.6</v>
      </c>
      <c r="J4" s="15">
        <f>'Sales and Cost-Cons'!J77</f>
        <v>133321188.1</v>
      </c>
      <c r="K4" s="15">
        <f>'Sales and Cost-Cons'!K77</f>
        <v>154336673.8</v>
      </c>
      <c r="L4" s="15">
        <f>'Sales and Cost-Cons'!L77</f>
        <v>165943273.5</v>
      </c>
      <c r="M4" s="15">
        <f>'Sales and Cost-Cons'!M77</f>
        <v>198421746.5</v>
      </c>
      <c r="N4" s="11"/>
      <c r="O4" s="11"/>
      <c r="P4" s="11"/>
      <c r="Q4" s="11"/>
      <c r="R4" s="11"/>
      <c r="S4" s="11"/>
      <c r="T4" s="11"/>
      <c r="U4" s="11"/>
    </row>
    <row r="5">
      <c r="A5" s="11" t="s">
        <v>39</v>
      </c>
      <c r="B5" s="15">
        <f>'Sales and Cost-Cons'!B85</f>
        <v>11687000</v>
      </c>
      <c r="C5" s="15">
        <f>'Sales and Cost-Cons'!C85</f>
        <v>33749040</v>
      </c>
      <c r="D5" s="15">
        <f>'Sales and Cost-Cons'!D85</f>
        <v>60955980.15</v>
      </c>
      <c r="E5" s="15">
        <f>'Sales and Cost-Cons'!E85</f>
        <v>86119955.98</v>
      </c>
      <c r="F5" s="15">
        <f>'Sales and Cost-Cons'!F85</f>
        <v>102212139.7</v>
      </c>
      <c r="G5" s="15">
        <f>'Sales and Cost-Cons'!G85</f>
        <v>144927977.3</v>
      </c>
      <c r="H5" s="15">
        <f>'Sales and Cost-Cons'!H85</f>
        <v>163757804.3</v>
      </c>
      <c r="I5" s="15">
        <f>'Sales and Cost-Cons'!I85</f>
        <v>195854080.1</v>
      </c>
      <c r="J5" s="15">
        <f>'Sales and Cost-Cons'!J85</f>
        <v>232716247.1</v>
      </c>
      <c r="K5" s="15">
        <f>'Sales and Cost-Cons'!K85</f>
        <v>268995013.7</v>
      </c>
      <c r="L5" s="15">
        <f>'Sales and Cost-Cons'!L85</f>
        <v>293951510</v>
      </c>
      <c r="M5" s="15">
        <f>'Sales and Cost-Cons'!M85</f>
        <v>350754385.4</v>
      </c>
      <c r="N5" s="11"/>
      <c r="O5" s="11"/>
      <c r="P5" s="11"/>
      <c r="Q5" s="11"/>
      <c r="R5" s="11"/>
      <c r="S5" s="11"/>
      <c r="T5" s="11"/>
      <c r="U5" s="11"/>
    </row>
    <row r="6">
      <c r="A6" s="11" t="s">
        <v>40</v>
      </c>
      <c r="B6" s="15">
        <f>'Sales and Cost-Cons'!B93</f>
        <v>17227000</v>
      </c>
      <c r="C6" s="15">
        <f>'Sales and Cost-Cons'!C93</f>
        <v>54602100</v>
      </c>
      <c r="D6" s="15">
        <f>'Sales and Cost-Cons'!D93</f>
        <v>101227125.3</v>
      </c>
      <c r="E6" s="15">
        <f>'Sales and Cost-Cons'!E93</f>
        <v>142529639</v>
      </c>
      <c r="F6" s="15">
        <f>'Sales and Cost-Cons'!F93</f>
        <v>165685513.1</v>
      </c>
      <c r="G6" s="15">
        <f>'Sales and Cost-Cons'!G93</f>
        <v>239874691.1</v>
      </c>
      <c r="H6" s="15">
        <f>'Sales and Cost-Cons'!H93</f>
        <v>266874254.4</v>
      </c>
      <c r="I6" s="15">
        <f>'Sales and Cost-Cons'!I93</f>
        <v>316210639.9</v>
      </c>
      <c r="J6" s="15">
        <f>'Sales and Cost-Cons'!J93</f>
        <v>378692056.7</v>
      </c>
      <c r="K6" s="15">
        <f>'Sales and Cost-Cons'!K93</f>
        <v>433052504.7</v>
      </c>
      <c r="L6" s="15">
        <f>'Sales and Cost-Cons'!L93</f>
        <v>467916285.8</v>
      </c>
      <c r="M6" s="15">
        <f>'Sales and Cost-Cons'!M93</f>
        <v>561905576.5</v>
      </c>
      <c r="N6" s="11"/>
      <c r="O6" s="11"/>
      <c r="P6" s="11"/>
      <c r="Q6" s="11"/>
      <c r="R6" s="11"/>
      <c r="S6" s="11"/>
      <c r="T6" s="11"/>
      <c r="U6" s="11"/>
    </row>
    <row r="7">
      <c r="A7" s="11" t="s">
        <v>41</v>
      </c>
      <c r="B7" s="15">
        <f>'Sales and Cost-Cons'!B101</f>
        <v>26180000</v>
      </c>
      <c r="C7" s="15">
        <f>'Sales and Cost-Cons'!C101</f>
        <v>68499200</v>
      </c>
      <c r="D7" s="15">
        <f>'Sales and Cost-Cons'!D101</f>
        <v>131914513.5</v>
      </c>
      <c r="E7" s="15">
        <f>'Sales and Cost-Cons'!E101</f>
        <v>177852438.6</v>
      </c>
      <c r="F7" s="15">
        <f>'Sales and Cost-Cons'!F101</f>
        <v>209728069.1</v>
      </c>
      <c r="G7" s="15">
        <f>'Sales and Cost-Cons'!G101</f>
        <v>294849554.8</v>
      </c>
      <c r="H7" s="15">
        <f>'Sales and Cost-Cons'!H101</f>
        <v>330035023.5</v>
      </c>
      <c r="I7" s="15">
        <f>'Sales and Cost-Cons'!I101</f>
        <v>383517042.9</v>
      </c>
      <c r="J7" s="15">
        <f>'Sales and Cost-Cons'!J101</f>
        <v>458640789.9</v>
      </c>
      <c r="K7" s="15">
        <f>'Sales and Cost-Cons'!K101</f>
        <v>516426353.2</v>
      </c>
      <c r="L7" s="15">
        <f>'Sales and Cost-Cons'!L101</f>
        <v>558504875.7</v>
      </c>
      <c r="M7" s="15">
        <f>'Sales and Cost-Cons'!M101</f>
        <v>658371479.9</v>
      </c>
      <c r="N7" s="11"/>
      <c r="O7" s="11"/>
      <c r="P7" s="11"/>
      <c r="Q7" s="11"/>
      <c r="R7" s="11"/>
      <c r="S7" s="11"/>
      <c r="T7" s="11"/>
      <c r="U7" s="11"/>
    </row>
    <row r="8">
      <c r="A8" s="9" t="s">
        <v>105</v>
      </c>
      <c r="B8" s="15">
        <f t="shared" ref="B8:M8" si="1">SUM(B3:B7)</f>
        <v>62054670</v>
      </c>
      <c r="C8" s="15">
        <f t="shared" si="1"/>
        <v>180880835.8</v>
      </c>
      <c r="D8" s="15">
        <f t="shared" si="1"/>
        <v>337518471.8</v>
      </c>
      <c r="E8" s="15">
        <f t="shared" si="1"/>
        <v>468739745.9</v>
      </c>
      <c r="F8" s="15">
        <f t="shared" si="1"/>
        <v>548899494.8</v>
      </c>
      <c r="G8" s="15">
        <f t="shared" si="1"/>
        <v>783513103.3</v>
      </c>
      <c r="H8" s="15">
        <f t="shared" si="1"/>
        <v>874847335.1</v>
      </c>
      <c r="I8" s="15">
        <f t="shared" si="1"/>
        <v>1032349211</v>
      </c>
      <c r="J8" s="15">
        <f t="shared" si="1"/>
        <v>1230957883</v>
      </c>
      <c r="K8" s="15">
        <f t="shared" si="1"/>
        <v>1404197676</v>
      </c>
      <c r="L8" s="15">
        <f t="shared" si="1"/>
        <v>1519167997</v>
      </c>
      <c r="M8" s="15">
        <f t="shared" si="1"/>
        <v>1810043812</v>
      </c>
      <c r="N8" s="11"/>
      <c r="O8" s="11"/>
      <c r="P8" s="11"/>
      <c r="Q8" s="11"/>
      <c r="R8" s="11"/>
      <c r="S8" s="11"/>
      <c r="T8" s="11"/>
      <c r="U8" s="11"/>
    </row>
    <row r="9">
      <c r="A9" s="11"/>
      <c r="B9" s="11"/>
      <c r="C9" s="11"/>
      <c r="D9" s="11"/>
      <c r="E9" s="11"/>
      <c r="F9" s="11"/>
      <c r="G9" s="11"/>
      <c r="H9" s="11"/>
      <c r="I9" s="11"/>
      <c r="J9" s="11"/>
      <c r="K9" s="11"/>
      <c r="L9" s="11"/>
      <c r="M9" s="11"/>
      <c r="N9" s="11"/>
      <c r="O9" s="11"/>
      <c r="P9" s="11"/>
      <c r="Q9" s="11"/>
      <c r="R9" s="11"/>
      <c r="S9" s="11"/>
      <c r="T9" s="11"/>
      <c r="U9" s="11"/>
    </row>
  </sheetData>
  <drawing r:id="rId1"/>
</worksheet>
</file>