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FAR" sheetId="4" r:id="rId7"/>
    <sheet state="visible" name="Fixed Asset Balance" sheetId="5" r:id="rId8"/>
    <sheet state="visible" name="Depriciation" sheetId="6" r:id="rId9"/>
    <sheet state="visible" name="Loan And Interests" sheetId="7" r:id="rId10"/>
    <sheet state="visible" name="Sales and cost" sheetId="8" r:id="rId11"/>
    <sheet state="visible" name="Purchases" sheetId="9" r:id="rId12"/>
    <sheet state="visible" name="Collection" sheetId="10" r:id="rId13"/>
    <sheet state="visible" name="Stocks" sheetId="11" r:id="rId14"/>
    <sheet state="visible" name="Capital" sheetId="12" r:id="rId15"/>
    <sheet state="visible" name="Cash detail" sheetId="13" r:id="rId16"/>
    <sheet state="visible" name="Balance" sheetId="14" r:id="rId17"/>
  </sheets>
  <definedNames/>
  <calcPr/>
</workbook>
</file>

<file path=xl/sharedStrings.xml><?xml version="1.0" encoding="utf-8"?>
<sst xmlns="http://schemas.openxmlformats.org/spreadsheetml/2006/main" count="826" uniqueCount="231">
  <si>
    <t>Description</t>
  </si>
  <si>
    <t>Waffle Go sells varieties of Waffles - Cookie Rookie and Waffle Bites. The selling price of 1 Cookie Rookie is Rs. 121 and Waffle Bites is Rs. 149. It estimates that the selling price of cookie rookie and waffle bites will increase by 2% and 1.5% every month respectively.</t>
  </si>
  <si>
    <t>In the first month Waffle Go estimates that it will sell 835 Cookie Rookie and 1354 Waffle Bites. It estimates that the sale of cookie rookie and waffle bites will increase by 2% and 3% every month respectively.</t>
  </si>
  <si>
    <t>In the 3rd month, Waffles Go introduces 1 new variety of waffle - Triple Chocolate which it sells for Rs. 101. It estimates that it will sell 1576 triple chocolate waffles in the first month. After that, it estimates that the sale of triple chocolate will grow by 1% and the selling price will grow by 2.5%.</t>
  </si>
  <si>
    <t>In the 5th month, Waffles Go introduces 1 new variety of waffle - Naughty Nutella which it sells for Rs. 169. It estimates that it will sell 1221 naughty nutella waffles in the first month. After that, it estimates that the sale of naughty nutella will grow by 3% and the selling price will grow by 1%.</t>
  </si>
  <si>
    <t>To make one Cookie Rookie, it requires 1 vanilla base, 2 spoon of powdered sugar and 2 spoon of dark choco chips. 
For the Waffle Bites, it needs 1 vanilla base, 2 spoon of powdered sugar and 2 spoon of dark chocolate sauce
For the Triple Chocolate, it needs 1 chocolate base, 1 spoon of dark choco chips, 1 spoon of white choco chips, 1 spoon of dark chocolate sauce and 1 spoon of white chocolate sauce.
For the Naughty Nutella, it needs 1 chocolate base, 1 spoon of dark chocolate sauce and 2 spoon of choco hazelnut spread.</t>
  </si>
  <si>
    <t>It buys these items for every month. The cost of 1 vanilla base is Rs. 20, 1 chocolate base is Rs. 20, 1 spoon of powdered sugar is Rs. 11, 1 spoon of dark choco chips is Rs. 13, 1 spoon of white choco chips is Rs. 15, 1 spoon of dark chocolate sauce is Rs. 14, 1 spoon of white chocolate sauce is Rs. 14 and 1 spoon of choco hazelnut spread is Rs. 25.</t>
  </si>
  <si>
    <t>It estimated that Payment for purchases of vanilla base, dark choco chips and white chocolate sauce is made every 2 months and makes it balance 0.
Payment for purchases of chocolate base, white choco chips and dark chocolate sauce is made every 3 months and makes it balance 0.
Payment for purchase powdered sugar is made every 4 months and makes it balance 0.
Payment for purchase of choco hazelnut spread is made every month.</t>
  </si>
  <si>
    <t>17% of the total sales is made to BigRetailer1, who makes payment after 1 month.</t>
  </si>
  <si>
    <t>13% of the total sales is made to BigRetailer2, who makes payment after 2 months.</t>
  </si>
  <si>
    <t>70% of the total sales is made in cash.</t>
  </si>
  <si>
    <t>The other cost that Waffle Go has are -</t>
  </si>
  <si>
    <t>Rent - Rs. 21500 per month</t>
  </si>
  <si>
    <t>Gas - Rs. 6281 per month</t>
  </si>
  <si>
    <t>Electricity bill - Rs. 10547 per month</t>
  </si>
  <si>
    <t>The company issues 8546 shares of Rs. 12 per share in Month 2, 4561 shares of Rs. 11 per share in Month 19 and 3666 shares of Rs. 9 per share in Month 32.</t>
  </si>
  <si>
    <t>The company takes a loan from BOI of Rs. 148,700 in Month 6 for a period of 11 months at 18.69% interest per annum. They are paying the Interest on a monthly basis at the end of the month.</t>
  </si>
  <si>
    <t>The company takes another loan from BOB of Rs. 212,400 in Month 23 for a period of 15 months at 16.87% interest per annum. They are paying the Interest on a monthly basis at the end of the month.</t>
  </si>
  <si>
    <t>The company repays all its loans in the beginning of the month of repayment.</t>
  </si>
  <si>
    <t>Waffle Go pays dividend of Rs. 25 per share in Month 11, Rs. 24 per share in Month 22 and Rs. 27 per share in Month 33</t>
  </si>
  <si>
    <t>They purchase 2 Waffle Maker Machines (CHN958I) for Rs. 52,500 each in month 1, which has a life of 15 months. They purchase another Waffle Maker Machines (CHN958I) in month 12, month 15 and month 28 which has the same price and life as the first one. They purchase all their assets in the beginning of their respective months of purchase.</t>
  </si>
  <si>
    <t>They purchase Furniture (GTR2142) for Rs. 312,000 in month 3, which has a life of 25 months. They purchase another Furniture (GTR2142) in month 24 which has the same price and life as the first one. They purchase all their assets in the beginning of their respective months of purchase.</t>
  </si>
  <si>
    <t>They purchase AC (TAR346K) for Rs. 88,000 in month 8, which has a life of 20 months. They purchase another AC (TAR346K) in month 28 which has the same price and life as the first one. They purchase all their assets in the beginning of their respective months of purchase.</t>
  </si>
  <si>
    <t>Waffle Go pays tax at 32% on profit after interest.</t>
  </si>
  <si>
    <t>Make a model for Waffle Go for 36 months.</t>
  </si>
  <si>
    <t xml:space="preserve">Sells </t>
  </si>
  <si>
    <t>Sells Quantity</t>
  </si>
  <si>
    <t>Sells Quantity Growth</t>
  </si>
  <si>
    <t>Selling Price</t>
  </si>
  <si>
    <t>Selling Price Growth</t>
  </si>
  <si>
    <t>Cookie Rookie</t>
  </si>
  <si>
    <t>Waffle Bites</t>
  </si>
  <si>
    <t>Triple chocolate</t>
  </si>
  <si>
    <t>Naughty Nautella</t>
  </si>
  <si>
    <t>Raw Material Uasge</t>
  </si>
  <si>
    <t>Vanilla Base</t>
  </si>
  <si>
    <t>Powdered Sugar</t>
  </si>
  <si>
    <t>Dark Choco Chips</t>
  </si>
  <si>
    <t>Dark Chocolate Sauce</t>
  </si>
  <si>
    <t>White chocolate sauce</t>
  </si>
  <si>
    <t>Choco Hazelnut Spread</t>
  </si>
  <si>
    <t>Chocolate Base</t>
  </si>
  <si>
    <t>White Choco Chips</t>
  </si>
  <si>
    <t>Cost Price</t>
  </si>
  <si>
    <t>Payment for Purchases</t>
  </si>
  <si>
    <t>Every 2 month  And make it balance 0</t>
  </si>
  <si>
    <t>Every 4 month  And make it balance 0</t>
  </si>
  <si>
    <t>Every 3 month  And make it balance 0</t>
  </si>
  <si>
    <t>Every Month</t>
  </si>
  <si>
    <t>Collection Terms</t>
  </si>
  <si>
    <t>Mix</t>
  </si>
  <si>
    <t>in months</t>
  </si>
  <si>
    <t>Big Reatailer 1</t>
  </si>
  <si>
    <t>after 1 month</t>
  </si>
  <si>
    <t>Big Retailer 2</t>
  </si>
  <si>
    <t>after 2 month</t>
  </si>
  <si>
    <t>Cash</t>
  </si>
  <si>
    <t>Other Costs</t>
  </si>
  <si>
    <t xml:space="preserve">Rent </t>
  </si>
  <si>
    <t xml:space="preserve">Gas </t>
  </si>
  <si>
    <t>Electricity</t>
  </si>
  <si>
    <t>Equity share issue</t>
  </si>
  <si>
    <t>Month 2</t>
  </si>
  <si>
    <t>Month 19</t>
  </si>
  <si>
    <t>Month 32</t>
  </si>
  <si>
    <t>Issue price</t>
  </si>
  <si>
    <t>Number of shares</t>
  </si>
  <si>
    <t>Loan</t>
  </si>
  <si>
    <t>Loan taken month</t>
  </si>
  <si>
    <t>Loan Amount</t>
  </si>
  <si>
    <t>Per Annum interested</t>
  </si>
  <si>
    <t>Interest Payment Month</t>
  </si>
  <si>
    <t xml:space="preserve">Loan Period </t>
  </si>
  <si>
    <t>Repayment Method</t>
  </si>
  <si>
    <t>11-month term loan-BOI</t>
  </si>
  <si>
    <t>Monthly</t>
  </si>
  <si>
    <t>15-month term loan-BOB</t>
  </si>
  <si>
    <t>Dividend Details</t>
  </si>
  <si>
    <t>Dividend (In RS)</t>
  </si>
  <si>
    <t>Month</t>
  </si>
  <si>
    <t>Tax</t>
  </si>
  <si>
    <t>on Profit After interests</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</si>
  <si>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</si>
  <si>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</si>
  <si>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</si>
  <si>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</si>
  <si>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</si>
  <si>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</si>
  <si>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</si>
  <si>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</si>
  <si>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</si>
  <si>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</si>
  <si>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</si>
  <si>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</si>
  <si>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</si>
  <si>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</si>
  <si>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</si>
  <si>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</si>
  <si>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</si>
  <si>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</si>
  <si>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</si>
  <si>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</si>
  <si>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</si>
  <si>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</si>
  <si>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</si>
  <si>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</si>
  <si>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</si>
  <si>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</si>
  <si>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</si>
  <si>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</si>
  <si>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</si>
  <si>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</si>
  <si>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</si>
  <si>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</si>
  <si>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</si>
  <si>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</si>
  <si>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</si>
  <si>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</si>
  <si>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Sales(qty)</t>
  </si>
  <si>
    <t>Usages (qty)</t>
  </si>
  <si>
    <t>Total</t>
  </si>
  <si>
    <t>Total Usages(QTY)</t>
  </si>
  <si>
    <t>Purchases(Qty)</t>
  </si>
  <si>
    <t>Item code</t>
  </si>
  <si>
    <t>Item Detail</t>
  </si>
  <si>
    <t>item Details</t>
  </si>
  <si>
    <t>Month of Purchases</t>
  </si>
  <si>
    <t>Purchases Amount (Rs.)</t>
  </si>
  <si>
    <t>Life of Asset (in months)</t>
  </si>
  <si>
    <t>Disposal Month</t>
  </si>
  <si>
    <t>FAS001</t>
  </si>
  <si>
    <t>Maker Machines</t>
  </si>
  <si>
    <t>CHN9581</t>
  </si>
  <si>
    <t>FAS002</t>
  </si>
  <si>
    <t>CHN9582</t>
  </si>
  <si>
    <t>CHN9583</t>
  </si>
  <si>
    <t>FAS003</t>
  </si>
  <si>
    <t>CHN9584</t>
  </si>
  <si>
    <t>FAS004</t>
  </si>
  <si>
    <t>CHN9585</t>
  </si>
  <si>
    <t>FAS005</t>
  </si>
  <si>
    <t>Furniture</t>
  </si>
  <si>
    <t>GTR2142</t>
  </si>
  <si>
    <t>FAS006</t>
  </si>
  <si>
    <t>GTR2143</t>
  </si>
  <si>
    <t>FAS007</t>
  </si>
  <si>
    <t>AC</t>
  </si>
  <si>
    <t>TAR346K</t>
  </si>
  <si>
    <t>FAS008</t>
  </si>
  <si>
    <t>Opening Balances</t>
  </si>
  <si>
    <t>Purchases</t>
  </si>
  <si>
    <t>Disposal</t>
  </si>
  <si>
    <t>Closing balances</t>
  </si>
  <si>
    <t>Deprecition For the Month</t>
  </si>
  <si>
    <t>Accumulated Depriciation in Disposal</t>
  </si>
  <si>
    <t>Loans</t>
  </si>
  <si>
    <t>Opening Balance</t>
  </si>
  <si>
    <t>Loan Taken</t>
  </si>
  <si>
    <t>Loan Repaid</t>
  </si>
  <si>
    <t>Closing Balance</t>
  </si>
  <si>
    <t>Interest Paid</t>
  </si>
  <si>
    <r>
      <rPr>
        <rFont val="Arial"/>
        <b/>
        <color theme="1"/>
      </rPr>
      <t>Sales(</t>
    </r>
    <r>
      <rPr>
        <rFont val="Arial"/>
        <b/>
        <i/>
        <color theme="1"/>
      </rPr>
      <t>in Rs</t>
    </r>
    <r>
      <rPr>
        <rFont val="Arial"/>
        <b/>
        <color theme="1"/>
      </rPr>
      <t>)</t>
    </r>
  </si>
  <si>
    <t>Total Sales</t>
  </si>
  <si>
    <t>Cost Of Good Sells</t>
  </si>
  <si>
    <t>Other costs</t>
  </si>
  <si>
    <t>Total costs</t>
  </si>
  <si>
    <t>Total costs of good sold</t>
  </si>
  <si>
    <t>Depriciation</t>
  </si>
  <si>
    <t>Profit  before interests(in Rs)</t>
  </si>
  <si>
    <t>Interestes Expenses'</t>
  </si>
  <si>
    <t>Profit After Interests</t>
  </si>
  <si>
    <t>Tax Expenses</t>
  </si>
  <si>
    <t>Profit After Tax</t>
  </si>
  <si>
    <t>Purchase (in Rs)</t>
  </si>
  <si>
    <t>Total purchases</t>
  </si>
  <si>
    <t>Payment for purchases (in Rs)</t>
  </si>
  <si>
    <t>Total payment for purchases</t>
  </si>
  <si>
    <t>payments outstanding for purchases ( in Rs)</t>
  </si>
  <si>
    <t xml:space="preserve"> Total payments outstanding for purchases ( in Rs)</t>
  </si>
  <si>
    <t>Sales (in Rs)</t>
  </si>
  <si>
    <t>Collection (in Rs)</t>
  </si>
  <si>
    <t>Cash to be collected</t>
  </si>
  <si>
    <t xml:space="preserve">Opening stock (in qty) </t>
  </si>
  <si>
    <t xml:space="preserve">change in stock (in qty) </t>
  </si>
  <si>
    <t xml:space="preserve">closing stock (in qty) </t>
  </si>
  <si>
    <t>closing stock (in Rs)</t>
  </si>
  <si>
    <t xml:space="preserve">Total closing stock </t>
  </si>
  <si>
    <t>Share issue</t>
  </si>
  <si>
    <t>Issue price (in Rs)</t>
  </si>
  <si>
    <t>Equity Shares Issued (in number)</t>
  </si>
  <si>
    <t>Opening number of shares</t>
  </si>
  <si>
    <t>Number of shares issued in the month</t>
  </si>
  <si>
    <t>Closing number of shares</t>
  </si>
  <si>
    <t>Equity shares capital</t>
  </si>
  <si>
    <t>Opening balance</t>
  </si>
  <si>
    <t>Share capital issued</t>
  </si>
  <si>
    <t>Closing balance</t>
  </si>
  <si>
    <t>Dividend Per Share</t>
  </si>
  <si>
    <t>Dividend (In Rs)</t>
  </si>
  <si>
    <t>Cash inflow (in Rs)</t>
  </si>
  <si>
    <t>Collection from customer</t>
  </si>
  <si>
    <t>Cash From Loans</t>
  </si>
  <si>
    <t>Cash received by equity share capital</t>
  </si>
  <si>
    <t>Cash outflow (Rs)</t>
  </si>
  <si>
    <t>Payment for purchases</t>
  </si>
  <si>
    <t>Payment for other cost</t>
  </si>
  <si>
    <t>Paid For Fixed Assets</t>
  </si>
  <si>
    <t>Dividend</t>
  </si>
  <si>
    <t>Tax Paid</t>
  </si>
  <si>
    <t>Net cash for the month</t>
  </si>
  <si>
    <t>Cash in Hand</t>
  </si>
  <si>
    <t>Opening Cash</t>
  </si>
  <si>
    <t>Cash generated for the Months</t>
  </si>
  <si>
    <t>Total cash in hand</t>
  </si>
  <si>
    <t>Asset</t>
  </si>
  <si>
    <t>Fixed asset</t>
  </si>
  <si>
    <t>Stocks</t>
  </si>
  <si>
    <t>cash to be collected</t>
  </si>
  <si>
    <t>Cash in hand</t>
  </si>
  <si>
    <t>Liabilities</t>
  </si>
  <si>
    <t>payment outstanding for purchases</t>
  </si>
  <si>
    <t>Terms Loan</t>
  </si>
  <si>
    <t>Difference 1</t>
  </si>
  <si>
    <t>Equity</t>
  </si>
  <si>
    <t>Equity share Capital</t>
  </si>
  <si>
    <t>Accumulated profit</t>
  </si>
  <si>
    <t>Opening month</t>
  </si>
  <si>
    <t>Profit for the month</t>
  </si>
  <si>
    <t>Dividend Paid For Month</t>
  </si>
  <si>
    <t>Total Equity and 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</si>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</sst>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6">
    <font>
      <sz val="10.0"/>
      <color rgb="FF000000"/>
      <name val="Arial"/>
      <scheme val="minor"/>
    </font>
    <font>
      <b/>
      <sz val="14.0"/>
      <color theme="1"/>
      <name val="Arial"/>
    </font>
    <font>
      <sz val="14.0"/>
      <color theme="1"/>
      <name val="Arial"/>
    </font>
    <font>
      <sz val="14.0"/>
      <color theme="1"/>
      <name val="Arial"/>
      <scheme val="minor"/>
    </font>
    <font>
      <b/>
      <color theme="1"/>
      <name val="Arial"/>
    </font>
    <font>
      <color theme="1"/>
      <name val="Arial"/>
    </font>
  </fonts>
  <fills count="4">
    <fill>
      <patternFill patternType="none"/>
    </fill>
    <fill>
      <patternFill patternType="lightGray"/>
    </fill>
    <fill>
      <patternFill patternType="solid">
        <fgColor rgb="FFCCCCCC"/>
        <bgColor rgb="FFCCCCCC"/>
      </patternFill>
    </fill>
    <fill>
      <patternFill patternType="solid">
        <fgColor rgb="FFB7B7B7"/>
        <bgColor rgb="FFB7B7B7"/>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3" numFmtId="0" xfId="0" applyFont="1"/>
    <xf borderId="0" fillId="0" fontId="4" numFmtId="0" xfId="0" applyAlignment="1" applyFont="1">
      <alignment vertical="bottom"/>
    </xf>
    <xf borderId="0" fillId="0" fontId="5" numFmtId="0" xfId="0" applyAlignment="1" applyFont="1">
      <alignment vertical="bottom"/>
    </xf>
    <xf borderId="0" fillId="0" fontId="5" numFmtId="1" xfId="0" applyAlignment="1" applyFont="1" applyNumberFormat="1">
      <alignment horizontal="right" vertical="bottom"/>
    </xf>
    <xf borderId="0" fillId="0" fontId="5" numFmtId="10" xfId="0" applyAlignment="1" applyFont="1" applyNumberFormat="1">
      <alignment horizontal="right" vertical="bottom"/>
    </xf>
    <xf borderId="0" fillId="0" fontId="5" numFmtId="164" xfId="0" applyAlignment="1" applyFont="1" applyNumberFormat="1">
      <alignment vertical="bottom"/>
    </xf>
    <xf borderId="0" fillId="0" fontId="5" numFmtId="0" xfId="0" applyAlignment="1" applyFont="1">
      <alignment horizontal="right" vertical="bottom"/>
    </xf>
    <xf borderId="0" fillId="0" fontId="4" numFmtId="0" xfId="0" applyAlignment="1" applyFont="1">
      <alignment horizontal="right" vertical="bottom"/>
    </xf>
    <xf borderId="0" fillId="0" fontId="5" numFmtId="3" xfId="0" applyAlignment="1" applyFont="1" applyNumberFormat="1">
      <alignment horizontal="right" vertical="bottom"/>
    </xf>
    <xf borderId="0" fillId="0" fontId="5" numFmtId="10" xfId="0" applyAlignment="1" applyFont="1" applyNumberFormat="1">
      <alignment vertical="bottom"/>
    </xf>
    <xf borderId="0" fillId="2" fontId="5" numFmtId="1" xfId="0" applyAlignment="1" applyFill="1" applyFont="1" applyNumberFormat="1">
      <alignment vertical="bottom"/>
    </xf>
    <xf borderId="0" fillId="2" fontId="4" numFmtId="1" xfId="0" applyAlignment="1" applyFont="1" applyNumberFormat="1">
      <alignment vertical="bottom"/>
    </xf>
    <xf borderId="0" fillId="2" fontId="5" numFmtId="0" xfId="0" applyAlignment="1" applyFont="1">
      <alignment vertical="bottom"/>
    </xf>
    <xf borderId="0" fillId="0" fontId="4" numFmtId="1" xfId="0" applyAlignment="1" applyFont="1" applyNumberFormat="1">
      <alignment vertical="bottom"/>
    </xf>
    <xf borderId="0" fillId="0" fontId="5" numFmtId="1" xfId="0" applyAlignment="1" applyFont="1" applyNumberFormat="1">
      <alignment vertical="bottom"/>
    </xf>
    <xf borderId="0" fillId="0" fontId="4" numFmtId="0" xfId="0" applyAlignment="1" applyFont="1">
      <alignment horizontal="center" vertical="bottom"/>
    </xf>
    <xf borderId="0" fillId="2" fontId="5" numFmtId="3" xfId="0" applyAlignment="1" applyFont="1" applyNumberFormat="1">
      <alignment vertical="bottom"/>
    </xf>
    <xf borderId="0" fillId="2" fontId="4" numFmtId="3" xfId="0" applyAlignment="1" applyFont="1" applyNumberFormat="1">
      <alignment vertical="bottom"/>
    </xf>
    <xf borderId="0" fillId="0" fontId="5" numFmtId="3" xfId="0" applyAlignment="1" applyFont="1" applyNumberFormat="1">
      <alignment vertical="bottom"/>
    </xf>
    <xf borderId="0" fillId="3" fontId="5" numFmtId="1" xfId="0" applyAlignment="1" applyFill="1" applyFont="1" applyNumberFormat="1">
      <alignment vertical="bottom"/>
    </xf>
    <xf borderId="0" fillId="0" fontId="5" numFmtId="4" xfId="0" applyAlignment="1" applyFont="1" applyNumberFormat="1">
      <alignment horizontal="right" vertical="bottom"/>
    </xf>
    <xf borderId="0" fillId="0" fontId="4"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9.13"/>
  </cols>
  <sheetData>
    <row r="1">
      <c r="A1" s="1" t="s">
        <v>0</v>
      </c>
    </row>
    <row r="2">
      <c r="A2" s="2" t="s">
        <v>1</v>
      </c>
    </row>
    <row r="3">
      <c r="A3" s="2" t="s">
        <v>2</v>
      </c>
    </row>
    <row r="4">
      <c r="A4" s="2" t="s">
        <v>3</v>
      </c>
    </row>
    <row r="5">
      <c r="A5" s="2" t="s">
        <v>4</v>
      </c>
    </row>
    <row r="6">
      <c r="A6" s="2" t="s">
        <v>5</v>
      </c>
    </row>
    <row r="7">
      <c r="A7" s="2" t="s">
        <v>6</v>
      </c>
    </row>
    <row r="8">
      <c r="A8" s="3" t="s">
        <v>7</v>
      </c>
    </row>
    <row r="9">
      <c r="A9" s="2" t="s">
        <v>8</v>
      </c>
    </row>
    <row r="10">
      <c r="A10" s="2" t="s">
        <v>9</v>
      </c>
    </row>
    <row r="11">
      <c r="A11" s="2" t="s">
        <v>10</v>
      </c>
    </row>
    <row r="12">
      <c r="A12" s="3" t="s">
        <v>11</v>
      </c>
    </row>
    <row r="13">
      <c r="A13" s="3" t="s">
        <v>12</v>
      </c>
    </row>
    <row r="14">
      <c r="A14" s="3" t="s">
        <v>13</v>
      </c>
    </row>
    <row r="15">
      <c r="A15" s="3" t="s">
        <v>14</v>
      </c>
    </row>
    <row r="16">
      <c r="A16" s="3"/>
    </row>
    <row r="17">
      <c r="A17" s="2" t="s">
        <v>15</v>
      </c>
    </row>
    <row r="18">
      <c r="A18" s="2" t="s">
        <v>16</v>
      </c>
    </row>
    <row r="19">
      <c r="A19" s="2" t="s">
        <v>17</v>
      </c>
    </row>
    <row r="20">
      <c r="A20" s="2" t="s">
        <v>18</v>
      </c>
    </row>
    <row r="21">
      <c r="A21" s="3"/>
    </row>
    <row r="22">
      <c r="A22" s="2" t="s">
        <v>19</v>
      </c>
    </row>
    <row r="23">
      <c r="A23" s="3"/>
    </row>
    <row r="24">
      <c r="A24" s="2" t="s">
        <v>20</v>
      </c>
    </row>
    <row r="25">
      <c r="A25" s="3"/>
    </row>
    <row r="26">
      <c r="A26" s="2" t="s">
        <v>21</v>
      </c>
    </row>
    <row r="27">
      <c r="A27" s="3"/>
    </row>
    <row r="28">
      <c r="A28" s="2" t="s">
        <v>22</v>
      </c>
    </row>
    <row r="29">
      <c r="A29" s="3"/>
    </row>
    <row r="30">
      <c r="A30" s="2" t="s">
        <v>23</v>
      </c>
    </row>
    <row r="31">
      <c r="A31" s="3"/>
    </row>
    <row r="32">
      <c r="A32" s="2" t="s">
        <v>24</v>
      </c>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4" width="6.5"/>
    <col customWidth="1" min="5" max="5" width="7.5"/>
    <col customWidth="1" min="6" max="8" width="6.5"/>
    <col customWidth="1" min="9" max="9" width="7.5"/>
    <col customWidth="1" min="10" max="12" width="6.5"/>
    <col customWidth="1" min="13" max="13" width="7.5"/>
    <col customWidth="1" min="14" max="16" width="6.5"/>
    <col customWidth="1" min="17" max="17" width="7.5"/>
    <col customWidth="1" min="18" max="20" width="6.5"/>
    <col customWidth="1" min="21" max="21" width="7.5"/>
    <col customWidth="1" min="22" max="24" width="6.5"/>
    <col customWidth="1" min="25" max="25" width="7.5"/>
    <col customWidth="1" min="26" max="28" width="6.5"/>
    <col customWidth="1" min="29" max="29" width="7.5"/>
    <col customWidth="1" min="30" max="32" width="6.5"/>
    <col customWidth="1" min="33" max="33" width="7.5"/>
  </cols>
  <sheetData>
    <row r="1">
      <c r="A1" s="24"/>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16" t="s">
        <v>114</v>
      </c>
      <c r="AI1" s="16" t="s">
        <v>115</v>
      </c>
      <c r="AJ1" s="16" t="s">
        <v>116</v>
      </c>
      <c r="AK1" s="16" t="s">
        <v>117</v>
      </c>
      <c r="AL1" s="15"/>
      <c r="AM1" s="15"/>
      <c r="AN1" s="15"/>
      <c r="AO1" s="15"/>
      <c r="AP1" s="15"/>
    </row>
    <row r="2">
      <c r="A2" s="18" t="s">
        <v>179</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c r="A3" s="19" t="s">
        <v>52</v>
      </c>
      <c r="B3" s="8">
        <f>'Sales and cost'!B7*Assumption!$B$25</f>
        <v>51472.77</v>
      </c>
      <c r="C3" s="8">
        <f>'Sales and cost'!C7*Assumption!$B$25</f>
        <v>53725.46885</v>
      </c>
      <c r="D3" s="8">
        <f>'Sales and cost'!D7*Assumption!$B$25</f>
        <v>83136.96862</v>
      </c>
      <c r="E3" s="8">
        <f>'Sales and cost'!E7*Assumption!$B$25</f>
        <v>86545.64407</v>
      </c>
      <c r="F3" s="8">
        <f>'Sales and cost'!F7*Assumption!$B$25</f>
        <v>125175.0513</v>
      </c>
      <c r="G3" s="8">
        <f>'Sales and cost'!G7*Assumption!$B$25</f>
        <v>130286.1579</v>
      </c>
      <c r="H3" s="8">
        <f>'Sales and cost'!H7*Assumption!$B$25</f>
        <v>135607.7505</v>
      </c>
      <c r="I3" s="8">
        <f>'Sales and cost'!I7*Assumption!$B$25</f>
        <v>141148.569</v>
      </c>
      <c r="J3" s="8">
        <f>'Sales and cost'!J7*Assumption!$B$25</f>
        <v>146917.7188</v>
      </c>
      <c r="K3" s="8">
        <f>'Sales and cost'!K7*Assumption!$B$25</f>
        <v>152924.6865</v>
      </c>
      <c r="L3" s="8">
        <f>'Sales and cost'!L7*Assumption!$B$25</f>
        <v>159179.3561</v>
      </c>
      <c r="M3" s="8">
        <f>'Sales and cost'!M7*Assumption!$B$25</f>
        <v>165692.0253</v>
      </c>
      <c r="N3" s="8">
        <f>'Sales and cost'!N7*Assumption!$B$25</f>
        <v>172473.4236</v>
      </c>
      <c r="O3" s="8">
        <f>'Sales and cost'!O7*Assumption!$B$25</f>
        <v>179534.7298</v>
      </c>
      <c r="P3" s="8">
        <f>'Sales and cost'!P7*Assumption!$B$25</f>
        <v>186887.5917</v>
      </c>
      <c r="Q3" s="8">
        <f>'Sales and cost'!Q7*Assumption!$B$25</f>
        <v>194544.1453</v>
      </c>
      <c r="R3" s="8">
        <f>'Sales and cost'!R7*Assumption!$B$25</f>
        <v>202517.0357</v>
      </c>
      <c r="S3" s="8">
        <f>'Sales and cost'!S7*Assumption!$B$25</f>
        <v>210819.4387</v>
      </c>
      <c r="T3" s="8">
        <f>'Sales and cost'!T7*Assumption!$B$25</f>
        <v>219465.083</v>
      </c>
      <c r="U3" s="8">
        <f>'Sales and cost'!U7*Assumption!$B$25</f>
        <v>228468.2737</v>
      </c>
      <c r="V3" s="8">
        <f>'Sales and cost'!V7*Assumption!$B$25</f>
        <v>237843.9166</v>
      </c>
      <c r="W3" s="8">
        <f>'Sales and cost'!W7*Assumption!$B$25</f>
        <v>247607.5438</v>
      </c>
      <c r="X3" s="8">
        <f>'Sales and cost'!X7*Assumption!$B$25</f>
        <v>257775.3401</v>
      </c>
      <c r="Y3" s="8">
        <f>'Sales and cost'!Y7*Assumption!$B$25</f>
        <v>268364.1703</v>
      </c>
      <c r="Z3" s="8">
        <f>'Sales and cost'!Z7*Assumption!$B$25</f>
        <v>279391.6085</v>
      </c>
      <c r="AA3" s="8">
        <f>'Sales and cost'!AA7*Assumption!$B$25</f>
        <v>290875.9679</v>
      </c>
      <c r="AB3" s="8">
        <f>'Sales and cost'!AB7*Assumption!$B$25</f>
        <v>302836.3322</v>
      </c>
      <c r="AC3" s="8">
        <f>'Sales and cost'!AC7*Assumption!$B$25</f>
        <v>315292.5878</v>
      </c>
      <c r="AD3" s="8">
        <f>'Sales and cost'!AD7*Assumption!$B$25</f>
        <v>328265.4586</v>
      </c>
      <c r="AE3" s="8">
        <f>'Sales and cost'!AE7*Assumption!$B$25</f>
        <v>341776.5408</v>
      </c>
      <c r="AF3" s="8">
        <f>'Sales and cost'!AF7*Assumption!$B$25</f>
        <v>355848.3403</v>
      </c>
      <c r="AG3" s="8">
        <f>'Sales and cost'!AG7*Assumption!$B$25</f>
        <v>370504.3111</v>
      </c>
      <c r="AH3" s="8">
        <f>'Sales and cost'!AH7*Assumption!$B$25</f>
        <v>385768.8956</v>
      </c>
      <c r="AI3" s="8">
        <f>'Sales and cost'!AI7*Assumption!$B$25</f>
        <v>401667.5665</v>
      </c>
      <c r="AJ3" s="8">
        <f>'Sales and cost'!AJ7*Assumption!$B$25</f>
        <v>418226.8705</v>
      </c>
      <c r="AK3" s="8">
        <f>'Sales and cost'!AK7*Assumption!$B$25</f>
        <v>435474.4741</v>
      </c>
      <c r="AL3" s="7"/>
      <c r="AM3" s="7"/>
      <c r="AN3" s="7"/>
      <c r="AO3" s="7"/>
      <c r="AP3" s="7"/>
    </row>
    <row r="4">
      <c r="A4" s="19" t="s">
        <v>54</v>
      </c>
      <c r="B4" s="8">
        <f>'Sales and cost'!B7*Assumption!$B$26</f>
        <v>39361.53</v>
      </c>
      <c r="C4" s="8">
        <f>'Sales and cost'!C7*Assumption!$B$26</f>
        <v>41084.18206</v>
      </c>
      <c r="D4" s="8">
        <f>'Sales and cost'!D7*Assumption!$B$26</f>
        <v>63575.32895</v>
      </c>
      <c r="E4" s="8">
        <f>'Sales and cost'!E7*Assumption!$B$26</f>
        <v>66181.96311</v>
      </c>
      <c r="F4" s="8">
        <f>'Sales and cost'!F7*Assumption!$B$26</f>
        <v>95722.09807</v>
      </c>
      <c r="G4" s="8">
        <f>'Sales and cost'!G7*Assumption!$B$26</f>
        <v>99630.59133</v>
      </c>
      <c r="H4" s="8">
        <f>'Sales and cost'!H7*Assumption!$B$26</f>
        <v>103700.0445</v>
      </c>
      <c r="I4" s="8">
        <f>'Sales and cost'!I7*Assumption!$B$26</f>
        <v>107937.141</v>
      </c>
      <c r="J4" s="8">
        <f>'Sales and cost'!J7*Assumption!$B$26</f>
        <v>112348.8438</v>
      </c>
      <c r="K4" s="8">
        <f>'Sales and cost'!K7*Assumption!$B$26</f>
        <v>116942.4073</v>
      </c>
      <c r="L4" s="8">
        <f>'Sales and cost'!L7*Assumption!$B$26</f>
        <v>121725.3899</v>
      </c>
      <c r="M4" s="8">
        <f>'Sales and cost'!M7*Assumption!$B$26</f>
        <v>126705.6664</v>
      </c>
      <c r="N4" s="8">
        <f>'Sales and cost'!N7*Assumption!$B$26</f>
        <v>131891.4415</v>
      </c>
      <c r="O4" s="8">
        <f>'Sales and cost'!O7*Assumption!$B$26</f>
        <v>137291.264</v>
      </c>
      <c r="P4" s="8">
        <f>'Sales and cost'!P7*Assumption!$B$26</f>
        <v>142914.0407</v>
      </c>
      <c r="Q4" s="8">
        <f>'Sales and cost'!Q7*Assumption!$B$26</f>
        <v>148769.0523</v>
      </c>
      <c r="R4" s="8">
        <f>'Sales and cost'!R7*Assumption!$B$26</f>
        <v>154865.9685</v>
      </c>
      <c r="S4" s="8">
        <f>'Sales and cost'!S7*Assumption!$B$26</f>
        <v>161214.8649</v>
      </c>
      <c r="T4" s="8">
        <f>'Sales and cost'!T7*Assumption!$B$26</f>
        <v>167826.2399</v>
      </c>
      <c r="U4" s="8">
        <f>'Sales and cost'!U7*Assumption!$B$26</f>
        <v>174711.0328</v>
      </c>
      <c r="V4" s="8">
        <f>'Sales and cost'!V7*Assumption!$B$26</f>
        <v>181880.6421</v>
      </c>
      <c r="W4" s="8">
        <f>'Sales and cost'!W7*Assumption!$B$26</f>
        <v>189346.9453</v>
      </c>
      <c r="X4" s="8">
        <f>'Sales and cost'!X7*Assumption!$B$26</f>
        <v>197122.3189</v>
      </c>
      <c r="Y4" s="8">
        <f>'Sales and cost'!Y7*Assumption!$B$26</f>
        <v>205219.6596</v>
      </c>
      <c r="Z4" s="8">
        <f>'Sales and cost'!Z7*Assumption!$B$26</f>
        <v>213652.4065</v>
      </c>
      <c r="AA4" s="8">
        <f>'Sales and cost'!AA7*Assumption!$B$26</f>
        <v>222434.5637</v>
      </c>
      <c r="AB4" s="8">
        <f>'Sales and cost'!AB7*Assumption!$B$26</f>
        <v>231580.7246</v>
      </c>
      <c r="AC4" s="8">
        <f>'Sales and cost'!AC7*Assumption!$B$26</f>
        <v>241106.0966</v>
      </c>
      <c r="AD4" s="8">
        <f>'Sales and cost'!AD7*Assumption!$B$26</f>
        <v>251026.5272</v>
      </c>
      <c r="AE4" s="8">
        <f>'Sales and cost'!AE7*Assumption!$B$26</f>
        <v>261358.5312</v>
      </c>
      <c r="AF4" s="8">
        <f>'Sales and cost'!AF7*Assumption!$B$26</f>
        <v>272119.3191</v>
      </c>
      <c r="AG4" s="8">
        <f>'Sales and cost'!AG7*Assumption!$B$26</f>
        <v>283326.8262</v>
      </c>
      <c r="AH4" s="8">
        <f>'Sales and cost'!AH7*Assumption!$B$26</f>
        <v>294999.7437</v>
      </c>
      <c r="AI4" s="8">
        <f>'Sales and cost'!AI7*Assumption!$B$26</f>
        <v>307157.5509</v>
      </c>
      <c r="AJ4" s="8">
        <f>'Sales and cost'!AJ7*Assumption!$B$26</f>
        <v>319820.5481</v>
      </c>
      <c r="AK4" s="8">
        <f>'Sales and cost'!AK7*Assumption!$B$26</f>
        <v>333009.8919</v>
      </c>
      <c r="AL4" s="7"/>
      <c r="AM4" s="7"/>
      <c r="AN4" s="7"/>
      <c r="AO4" s="7"/>
      <c r="AP4" s="7"/>
    </row>
    <row r="5">
      <c r="A5" s="19" t="s">
        <v>56</v>
      </c>
      <c r="B5" s="8">
        <f>'Sales and cost'!B7*Assumption!$B$27</f>
        <v>211946.7</v>
      </c>
      <c r="C5" s="8">
        <f>'Sales and cost'!C7*Assumption!$B$27</f>
        <v>221222.5188</v>
      </c>
      <c r="D5" s="8">
        <f>'Sales and cost'!D7*Assumption!$B$27</f>
        <v>342328.6943</v>
      </c>
      <c r="E5" s="8">
        <f>'Sales and cost'!E7*Assumption!$B$27</f>
        <v>356364.4168</v>
      </c>
      <c r="F5" s="8">
        <f>'Sales and cost'!F7*Assumption!$B$27</f>
        <v>515426.6819</v>
      </c>
      <c r="G5" s="8">
        <f>'Sales and cost'!G7*Assumption!$B$27</f>
        <v>536472.4148</v>
      </c>
      <c r="H5" s="8">
        <f>'Sales and cost'!H7*Assumption!$B$27</f>
        <v>558384.8551</v>
      </c>
      <c r="I5" s="8">
        <f>'Sales and cost'!I7*Assumption!$B$27</f>
        <v>581199.99</v>
      </c>
      <c r="J5" s="8">
        <f>'Sales and cost'!J7*Assumption!$B$27</f>
        <v>604955.3126</v>
      </c>
      <c r="K5" s="8">
        <f>'Sales and cost'!K7*Assumption!$B$27</f>
        <v>629689.8856</v>
      </c>
      <c r="L5" s="8">
        <f>'Sales and cost'!L7*Assumption!$B$27</f>
        <v>655444.4073</v>
      </c>
      <c r="M5" s="8">
        <f>'Sales and cost'!M7*Assumption!$B$27</f>
        <v>682261.2807</v>
      </c>
      <c r="N5" s="8">
        <f>'Sales and cost'!N7*Assumption!$B$27</f>
        <v>710184.6853</v>
      </c>
      <c r="O5" s="8">
        <f>'Sales and cost'!O7*Assumption!$B$27</f>
        <v>739260.6522</v>
      </c>
      <c r="P5" s="8">
        <f>'Sales and cost'!P7*Assumption!$B$27</f>
        <v>769537.1423</v>
      </c>
      <c r="Q5" s="8">
        <f>'Sales and cost'!Q7*Assumption!$B$27</f>
        <v>801064.1277</v>
      </c>
      <c r="R5" s="8">
        <f>'Sales and cost'!R7*Assumption!$B$27</f>
        <v>833893.6765</v>
      </c>
      <c r="S5" s="8">
        <f>'Sales and cost'!S7*Assumption!$B$27</f>
        <v>868080.0417</v>
      </c>
      <c r="T5" s="8">
        <f>'Sales and cost'!T7*Assumption!$B$27</f>
        <v>903679.7534</v>
      </c>
      <c r="U5" s="8">
        <f>'Sales and cost'!U7*Assumption!$B$27</f>
        <v>940751.715</v>
      </c>
      <c r="V5" s="8">
        <f>'Sales and cost'!V7*Assumption!$B$27</f>
        <v>979357.3036</v>
      </c>
      <c r="W5" s="8">
        <f>'Sales and cost'!W7*Assumption!$B$27</f>
        <v>1019560.475</v>
      </c>
      <c r="X5" s="8">
        <f>'Sales and cost'!X7*Assumption!$B$27</f>
        <v>1061427.871</v>
      </c>
      <c r="Y5" s="8">
        <f>'Sales and cost'!Y7*Assumption!$B$27</f>
        <v>1105028.936</v>
      </c>
      <c r="Z5" s="8">
        <f>'Sales and cost'!Z7*Assumption!$B$27</f>
        <v>1150436.035</v>
      </c>
      <c r="AA5" s="8">
        <f>'Sales and cost'!AA7*Assumption!$B$27</f>
        <v>1197724.574</v>
      </c>
      <c r="AB5" s="8">
        <f>'Sales and cost'!AB7*Assumption!$B$27</f>
        <v>1246973.132</v>
      </c>
      <c r="AC5" s="8">
        <f>'Sales and cost'!AC7*Assumption!$B$27</f>
        <v>1298263.597</v>
      </c>
      <c r="AD5" s="8">
        <f>'Sales and cost'!AD7*Assumption!$B$27</f>
        <v>1351681.3</v>
      </c>
      <c r="AE5" s="8">
        <f>'Sales and cost'!AE7*Assumption!$B$27</f>
        <v>1407315.168</v>
      </c>
      <c r="AF5" s="8">
        <f>'Sales and cost'!AF7*Assumption!$B$27</f>
        <v>1465257.872</v>
      </c>
      <c r="AG5" s="8">
        <f>'Sales and cost'!AG7*Assumption!$B$27</f>
        <v>1525605.987</v>
      </c>
      <c r="AH5" s="8">
        <f>'Sales and cost'!AH7*Assumption!$B$27</f>
        <v>1588460.158</v>
      </c>
      <c r="AI5" s="8">
        <f>'Sales and cost'!AI7*Assumption!$B$27</f>
        <v>1653925.274</v>
      </c>
      <c r="AJ5" s="8">
        <f>'Sales and cost'!AJ7*Assumption!$B$27</f>
        <v>1722110.643</v>
      </c>
      <c r="AK5" s="8">
        <f>'Sales and cost'!AK7*Assumption!$B$27</f>
        <v>1793130.187</v>
      </c>
      <c r="AL5" s="7"/>
      <c r="AM5" s="7"/>
      <c r="AN5" s="7"/>
      <c r="AO5" s="7"/>
      <c r="AP5" s="7"/>
    </row>
    <row r="6">
      <c r="A6" s="19" t="s">
        <v>120</v>
      </c>
      <c r="B6" s="8">
        <f t="shared" ref="B6:AK6" si="1">SUM(B3:B5)</f>
        <v>302781</v>
      </c>
      <c r="C6" s="8">
        <f t="shared" si="1"/>
        <v>316032.1697</v>
      </c>
      <c r="D6" s="8">
        <f t="shared" si="1"/>
        <v>489040.9919</v>
      </c>
      <c r="E6" s="8">
        <f t="shared" si="1"/>
        <v>509092.0239</v>
      </c>
      <c r="F6" s="8">
        <f t="shared" si="1"/>
        <v>736323.8313</v>
      </c>
      <c r="G6" s="8">
        <f t="shared" si="1"/>
        <v>766389.1641</v>
      </c>
      <c r="H6" s="8">
        <f t="shared" si="1"/>
        <v>797692.6502</v>
      </c>
      <c r="I6" s="8">
        <f t="shared" si="1"/>
        <v>830285.7</v>
      </c>
      <c r="J6" s="8">
        <f t="shared" si="1"/>
        <v>864221.8751</v>
      </c>
      <c r="K6" s="8">
        <f t="shared" si="1"/>
        <v>899556.9794</v>
      </c>
      <c r="L6" s="8">
        <f t="shared" si="1"/>
        <v>936349.1533</v>
      </c>
      <c r="M6" s="8">
        <f t="shared" si="1"/>
        <v>974658.9724</v>
      </c>
      <c r="N6" s="8">
        <f t="shared" si="1"/>
        <v>1014549.55</v>
      </c>
      <c r="O6" s="8">
        <f t="shared" si="1"/>
        <v>1056086.646</v>
      </c>
      <c r="P6" s="8">
        <f t="shared" si="1"/>
        <v>1099338.775</v>
      </c>
      <c r="Q6" s="8">
        <f t="shared" si="1"/>
        <v>1144377.325</v>
      </c>
      <c r="R6" s="8">
        <f t="shared" si="1"/>
        <v>1191276.681</v>
      </c>
      <c r="S6" s="8">
        <f t="shared" si="1"/>
        <v>1240114.345</v>
      </c>
      <c r="T6" s="8">
        <f t="shared" si="1"/>
        <v>1290971.076</v>
      </c>
      <c r="U6" s="8">
        <f t="shared" si="1"/>
        <v>1343931.021</v>
      </c>
      <c r="V6" s="8">
        <f t="shared" si="1"/>
        <v>1399081.862</v>
      </c>
      <c r="W6" s="8">
        <f t="shared" si="1"/>
        <v>1456514.964</v>
      </c>
      <c r="X6" s="8">
        <f t="shared" si="1"/>
        <v>1516325.53</v>
      </c>
      <c r="Y6" s="8">
        <f t="shared" si="1"/>
        <v>1578612.766</v>
      </c>
      <c r="Z6" s="8">
        <f t="shared" si="1"/>
        <v>1643480.05</v>
      </c>
      <c r="AA6" s="8">
        <f t="shared" si="1"/>
        <v>1711035.106</v>
      </c>
      <c r="AB6" s="8">
        <f t="shared" si="1"/>
        <v>1781390.189</v>
      </c>
      <c r="AC6" s="8">
        <f t="shared" si="1"/>
        <v>1854662.281</v>
      </c>
      <c r="AD6" s="8">
        <f t="shared" si="1"/>
        <v>1930973.286</v>
      </c>
      <c r="AE6" s="8">
        <f t="shared" si="1"/>
        <v>2010450.24</v>
      </c>
      <c r="AF6" s="8">
        <f t="shared" si="1"/>
        <v>2093225.531</v>
      </c>
      <c r="AG6" s="8">
        <f t="shared" si="1"/>
        <v>2179437.124</v>
      </c>
      <c r="AH6" s="8">
        <f t="shared" si="1"/>
        <v>2269228.798</v>
      </c>
      <c r="AI6" s="8">
        <f t="shared" si="1"/>
        <v>2362750.391</v>
      </c>
      <c r="AJ6" s="8">
        <f t="shared" si="1"/>
        <v>2460158.062</v>
      </c>
      <c r="AK6" s="8">
        <f t="shared" si="1"/>
        <v>2561614.553</v>
      </c>
      <c r="AL6" s="7"/>
      <c r="AM6" s="7"/>
      <c r="AN6" s="7"/>
      <c r="AO6" s="7"/>
      <c r="AP6" s="7"/>
    </row>
    <row r="7">
      <c r="A7" s="1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c r="A8" s="18" t="s">
        <v>180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row>
    <row r="9">
      <c r="A9" s="19" t="s">
        <v>52</v>
      </c>
      <c r="B9" s="8">
        <v>0.0</v>
      </c>
      <c r="C9" s="8">
        <f t="shared" ref="C9:AK9" si="2">B3</f>
        <v>51472.77</v>
      </c>
      <c r="D9" s="8">
        <f t="shared" si="2"/>
        <v>53725.46885</v>
      </c>
      <c r="E9" s="8">
        <f t="shared" si="2"/>
        <v>83136.96862</v>
      </c>
      <c r="F9" s="8">
        <f t="shared" si="2"/>
        <v>86545.64407</v>
      </c>
      <c r="G9" s="8">
        <f t="shared" si="2"/>
        <v>125175.0513</v>
      </c>
      <c r="H9" s="8">
        <f t="shared" si="2"/>
        <v>130286.1579</v>
      </c>
      <c r="I9" s="8">
        <f t="shared" si="2"/>
        <v>135607.7505</v>
      </c>
      <c r="J9" s="8">
        <f t="shared" si="2"/>
        <v>141148.569</v>
      </c>
      <c r="K9" s="8">
        <f t="shared" si="2"/>
        <v>146917.7188</v>
      </c>
      <c r="L9" s="8">
        <f t="shared" si="2"/>
        <v>152924.6865</v>
      </c>
      <c r="M9" s="8">
        <f t="shared" si="2"/>
        <v>159179.3561</v>
      </c>
      <c r="N9" s="8">
        <f t="shared" si="2"/>
        <v>165692.0253</v>
      </c>
      <c r="O9" s="8">
        <f t="shared" si="2"/>
        <v>172473.4236</v>
      </c>
      <c r="P9" s="8">
        <f t="shared" si="2"/>
        <v>179534.7298</v>
      </c>
      <c r="Q9" s="8">
        <f t="shared" si="2"/>
        <v>186887.5917</v>
      </c>
      <c r="R9" s="8">
        <f t="shared" si="2"/>
        <v>194544.1453</v>
      </c>
      <c r="S9" s="8">
        <f t="shared" si="2"/>
        <v>202517.0357</v>
      </c>
      <c r="T9" s="8">
        <f t="shared" si="2"/>
        <v>210819.4387</v>
      </c>
      <c r="U9" s="8">
        <f t="shared" si="2"/>
        <v>219465.083</v>
      </c>
      <c r="V9" s="8">
        <f t="shared" si="2"/>
        <v>228468.2737</v>
      </c>
      <c r="W9" s="8">
        <f t="shared" si="2"/>
        <v>237843.9166</v>
      </c>
      <c r="X9" s="8">
        <f t="shared" si="2"/>
        <v>247607.5438</v>
      </c>
      <c r="Y9" s="8">
        <f t="shared" si="2"/>
        <v>257775.3401</v>
      </c>
      <c r="Z9" s="8">
        <f t="shared" si="2"/>
        <v>268364.1703</v>
      </c>
      <c r="AA9" s="8">
        <f t="shared" si="2"/>
        <v>279391.6085</v>
      </c>
      <c r="AB9" s="8">
        <f t="shared" si="2"/>
        <v>290875.9679</v>
      </c>
      <c r="AC9" s="8">
        <f t="shared" si="2"/>
        <v>302836.3322</v>
      </c>
      <c r="AD9" s="8">
        <f t="shared" si="2"/>
        <v>315292.5878</v>
      </c>
      <c r="AE9" s="8">
        <f t="shared" si="2"/>
        <v>328265.4586</v>
      </c>
      <c r="AF9" s="8">
        <f t="shared" si="2"/>
        <v>341776.5408</v>
      </c>
      <c r="AG9" s="8">
        <f t="shared" si="2"/>
        <v>355848.3403</v>
      </c>
      <c r="AH9" s="8">
        <f t="shared" si="2"/>
        <v>370504.3111</v>
      </c>
      <c r="AI9" s="8">
        <f t="shared" si="2"/>
        <v>385768.8956</v>
      </c>
      <c r="AJ9" s="8">
        <f t="shared" si="2"/>
        <v>401667.5665</v>
      </c>
      <c r="AK9" s="8">
        <f t="shared" si="2"/>
        <v>418226.8705</v>
      </c>
      <c r="AL9" s="7"/>
      <c r="AM9" s="7"/>
      <c r="AN9" s="7"/>
      <c r="AO9" s="7"/>
      <c r="AP9" s="7"/>
    </row>
    <row r="10">
      <c r="A10" s="19" t="s">
        <v>54</v>
      </c>
      <c r="B10" s="11">
        <v>0.0</v>
      </c>
      <c r="C10" s="11">
        <v>0.0</v>
      </c>
      <c r="D10" s="8">
        <f t="shared" ref="D10:AK10" si="3">B4</f>
        <v>39361.53</v>
      </c>
      <c r="E10" s="8">
        <f t="shared" si="3"/>
        <v>41084.18206</v>
      </c>
      <c r="F10" s="8">
        <f t="shared" si="3"/>
        <v>63575.32895</v>
      </c>
      <c r="G10" s="8">
        <f t="shared" si="3"/>
        <v>66181.96311</v>
      </c>
      <c r="H10" s="8">
        <f t="shared" si="3"/>
        <v>95722.09807</v>
      </c>
      <c r="I10" s="8">
        <f t="shared" si="3"/>
        <v>99630.59133</v>
      </c>
      <c r="J10" s="8">
        <f t="shared" si="3"/>
        <v>103700.0445</v>
      </c>
      <c r="K10" s="8">
        <f t="shared" si="3"/>
        <v>107937.141</v>
      </c>
      <c r="L10" s="8">
        <f t="shared" si="3"/>
        <v>112348.8438</v>
      </c>
      <c r="M10" s="8">
        <f t="shared" si="3"/>
        <v>116942.4073</v>
      </c>
      <c r="N10" s="8">
        <f t="shared" si="3"/>
        <v>121725.3899</v>
      </c>
      <c r="O10" s="8">
        <f t="shared" si="3"/>
        <v>126705.6664</v>
      </c>
      <c r="P10" s="8">
        <f t="shared" si="3"/>
        <v>131891.4415</v>
      </c>
      <c r="Q10" s="8">
        <f t="shared" si="3"/>
        <v>137291.264</v>
      </c>
      <c r="R10" s="8">
        <f t="shared" si="3"/>
        <v>142914.0407</v>
      </c>
      <c r="S10" s="8">
        <f t="shared" si="3"/>
        <v>148769.0523</v>
      </c>
      <c r="T10" s="8">
        <f t="shared" si="3"/>
        <v>154865.9685</v>
      </c>
      <c r="U10" s="8">
        <f t="shared" si="3"/>
        <v>161214.8649</v>
      </c>
      <c r="V10" s="8">
        <f t="shared" si="3"/>
        <v>167826.2399</v>
      </c>
      <c r="W10" s="8">
        <f t="shared" si="3"/>
        <v>174711.0328</v>
      </c>
      <c r="X10" s="8">
        <f t="shared" si="3"/>
        <v>181880.6421</v>
      </c>
      <c r="Y10" s="8">
        <f t="shared" si="3"/>
        <v>189346.9453</v>
      </c>
      <c r="Z10" s="8">
        <f t="shared" si="3"/>
        <v>197122.3189</v>
      </c>
      <c r="AA10" s="8">
        <f t="shared" si="3"/>
        <v>205219.6596</v>
      </c>
      <c r="AB10" s="8">
        <f t="shared" si="3"/>
        <v>213652.4065</v>
      </c>
      <c r="AC10" s="8">
        <f t="shared" si="3"/>
        <v>222434.5637</v>
      </c>
      <c r="AD10" s="8">
        <f t="shared" si="3"/>
        <v>231580.7246</v>
      </c>
      <c r="AE10" s="8">
        <f t="shared" si="3"/>
        <v>241106.0966</v>
      </c>
      <c r="AF10" s="8">
        <f t="shared" si="3"/>
        <v>251026.5272</v>
      </c>
      <c r="AG10" s="8">
        <f t="shared" si="3"/>
        <v>261358.5312</v>
      </c>
      <c r="AH10" s="8">
        <f t="shared" si="3"/>
        <v>272119.3191</v>
      </c>
      <c r="AI10" s="8">
        <f t="shared" si="3"/>
        <v>283326.8262</v>
      </c>
      <c r="AJ10" s="8">
        <f t="shared" si="3"/>
        <v>294999.7437</v>
      </c>
      <c r="AK10" s="8">
        <f t="shared" si="3"/>
        <v>307157.5509</v>
      </c>
      <c r="AL10" s="7"/>
      <c r="AM10" s="7"/>
      <c r="AN10" s="7"/>
      <c r="AO10" s="7"/>
      <c r="AP10" s="7"/>
    </row>
    <row r="11">
      <c r="A11" s="19" t="s">
        <v>56</v>
      </c>
      <c r="B11" s="8">
        <f t="shared" ref="B11:AK11" si="4">B5</f>
        <v>211946.7</v>
      </c>
      <c r="C11" s="8">
        <f t="shared" si="4"/>
        <v>221222.5188</v>
      </c>
      <c r="D11" s="8">
        <f t="shared" si="4"/>
        <v>342328.6943</v>
      </c>
      <c r="E11" s="8">
        <f t="shared" si="4"/>
        <v>356364.4168</v>
      </c>
      <c r="F11" s="8">
        <f t="shared" si="4"/>
        <v>515426.6819</v>
      </c>
      <c r="G11" s="8">
        <f t="shared" si="4"/>
        <v>536472.4148</v>
      </c>
      <c r="H11" s="8">
        <f t="shared" si="4"/>
        <v>558384.8551</v>
      </c>
      <c r="I11" s="8">
        <f t="shared" si="4"/>
        <v>581199.99</v>
      </c>
      <c r="J11" s="8">
        <f t="shared" si="4"/>
        <v>604955.3126</v>
      </c>
      <c r="K11" s="8">
        <f t="shared" si="4"/>
        <v>629689.8856</v>
      </c>
      <c r="L11" s="8">
        <f t="shared" si="4"/>
        <v>655444.4073</v>
      </c>
      <c r="M11" s="8">
        <f t="shared" si="4"/>
        <v>682261.2807</v>
      </c>
      <c r="N11" s="8">
        <f t="shared" si="4"/>
        <v>710184.6853</v>
      </c>
      <c r="O11" s="8">
        <f t="shared" si="4"/>
        <v>739260.6522</v>
      </c>
      <c r="P11" s="8">
        <f t="shared" si="4"/>
        <v>769537.1423</v>
      </c>
      <c r="Q11" s="8">
        <f t="shared" si="4"/>
        <v>801064.1277</v>
      </c>
      <c r="R11" s="8">
        <f t="shared" si="4"/>
        <v>833893.6765</v>
      </c>
      <c r="S11" s="8">
        <f t="shared" si="4"/>
        <v>868080.0417</v>
      </c>
      <c r="T11" s="8">
        <f t="shared" si="4"/>
        <v>903679.7534</v>
      </c>
      <c r="U11" s="8">
        <f t="shared" si="4"/>
        <v>940751.715</v>
      </c>
      <c r="V11" s="8">
        <f t="shared" si="4"/>
        <v>979357.3036</v>
      </c>
      <c r="W11" s="8">
        <f t="shared" si="4"/>
        <v>1019560.475</v>
      </c>
      <c r="X11" s="8">
        <f t="shared" si="4"/>
        <v>1061427.871</v>
      </c>
      <c r="Y11" s="8">
        <f t="shared" si="4"/>
        <v>1105028.936</v>
      </c>
      <c r="Z11" s="8">
        <f t="shared" si="4"/>
        <v>1150436.035</v>
      </c>
      <c r="AA11" s="8">
        <f t="shared" si="4"/>
        <v>1197724.574</v>
      </c>
      <c r="AB11" s="8">
        <f t="shared" si="4"/>
        <v>1246973.132</v>
      </c>
      <c r="AC11" s="8">
        <f t="shared" si="4"/>
        <v>1298263.597</v>
      </c>
      <c r="AD11" s="8">
        <f t="shared" si="4"/>
        <v>1351681.3</v>
      </c>
      <c r="AE11" s="8">
        <f t="shared" si="4"/>
        <v>1407315.168</v>
      </c>
      <c r="AF11" s="8">
        <f t="shared" si="4"/>
        <v>1465257.872</v>
      </c>
      <c r="AG11" s="8">
        <f t="shared" si="4"/>
        <v>1525605.987</v>
      </c>
      <c r="AH11" s="8">
        <f t="shared" si="4"/>
        <v>1588460.158</v>
      </c>
      <c r="AI11" s="8">
        <f t="shared" si="4"/>
        <v>1653925.274</v>
      </c>
      <c r="AJ11" s="8">
        <f t="shared" si="4"/>
        <v>1722110.643</v>
      </c>
      <c r="AK11" s="8">
        <f t="shared" si="4"/>
        <v>1793130.187</v>
      </c>
      <c r="AL11" s="7"/>
      <c r="AM11" s="7"/>
      <c r="AN11" s="7"/>
      <c r="AO11" s="7"/>
      <c r="AP11" s="7"/>
    </row>
    <row r="12">
      <c r="A12" s="19" t="s">
        <v>120</v>
      </c>
      <c r="B12" s="8">
        <f t="shared" ref="B12:AK12" si="5">SUM(B9:B11)</f>
        <v>211946.7</v>
      </c>
      <c r="C12" s="8">
        <f t="shared" si="5"/>
        <v>272695.2888</v>
      </c>
      <c r="D12" s="8">
        <f t="shared" si="5"/>
        <v>435415.6932</v>
      </c>
      <c r="E12" s="8">
        <f t="shared" si="5"/>
        <v>480585.5674</v>
      </c>
      <c r="F12" s="8">
        <f t="shared" si="5"/>
        <v>665547.6549</v>
      </c>
      <c r="G12" s="8">
        <f t="shared" si="5"/>
        <v>727829.4293</v>
      </c>
      <c r="H12" s="8">
        <f t="shared" si="5"/>
        <v>784393.1111</v>
      </c>
      <c r="I12" s="8">
        <f t="shared" si="5"/>
        <v>816438.3318</v>
      </c>
      <c r="J12" s="8">
        <f t="shared" si="5"/>
        <v>849803.9261</v>
      </c>
      <c r="K12" s="8">
        <f t="shared" si="5"/>
        <v>884544.7453</v>
      </c>
      <c r="L12" s="8">
        <f t="shared" si="5"/>
        <v>920717.9375</v>
      </c>
      <c r="M12" s="8">
        <f t="shared" si="5"/>
        <v>958383.044</v>
      </c>
      <c r="N12" s="8">
        <f t="shared" si="5"/>
        <v>997602.1005</v>
      </c>
      <c r="O12" s="8">
        <f t="shared" si="5"/>
        <v>1038439.742</v>
      </c>
      <c r="P12" s="8">
        <f t="shared" si="5"/>
        <v>1080963.314</v>
      </c>
      <c r="Q12" s="8">
        <f t="shared" si="5"/>
        <v>1125242.983</v>
      </c>
      <c r="R12" s="8">
        <f t="shared" si="5"/>
        <v>1171351.862</v>
      </c>
      <c r="S12" s="8">
        <f t="shared" si="5"/>
        <v>1219366.13</v>
      </c>
      <c r="T12" s="8">
        <f t="shared" si="5"/>
        <v>1269365.161</v>
      </c>
      <c r="U12" s="8">
        <f t="shared" si="5"/>
        <v>1321431.663</v>
      </c>
      <c r="V12" s="8">
        <f t="shared" si="5"/>
        <v>1375651.817</v>
      </c>
      <c r="W12" s="8">
        <f t="shared" si="5"/>
        <v>1432115.424</v>
      </c>
      <c r="X12" s="8">
        <f t="shared" si="5"/>
        <v>1490916.057</v>
      </c>
      <c r="Y12" s="8">
        <f t="shared" si="5"/>
        <v>1552151.222</v>
      </c>
      <c r="Z12" s="8">
        <f t="shared" si="5"/>
        <v>1615922.524</v>
      </c>
      <c r="AA12" s="8">
        <f t="shared" si="5"/>
        <v>1682335.842</v>
      </c>
      <c r="AB12" s="8">
        <f t="shared" si="5"/>
        <v>1751501.507</v>
      </c>
      <c r="AC12" s="8">
        <f t="shared" si="5"/>
        <v>1823534.493</v>
      </c>
      <c r="AD12" s="8">
        <f t="shared" si="5"/>
        <v>1898554.612</v>
      </c>
      <c r="AE12" s="8">
        <f t="shared" si="5"/>
        <v>1976686.723</v>
      </c>
      <c r="AF12" s="8">
        <f t="shared" si="5"/>
        <v>2058060.94</v>
      </c>
      <c r="AG12" s="8">
        <f t="shared" si="5"/>
        <v>2142812.858</v>
      </c>
      <c r="AH12" s="8">
        <f t="shared" si="5"/>
        <v>2231083.789</v>
      </c>
      <c r="AI12" s="8">
        <f t="shared" si="5"/>
        <v>2323020.996</v>
      </c>
      <c r="AJ12" s="8">
        <f t="shared" si="5"/>
        <v>2418777.954</v>
      </c>
      <c r="AK12" s="8">
        <f t="shared" si="5"/>
        <v>2518514.609</v>
      </c>
      <c r="AL12" s="7"/>
      <c r="AM12" s="7"/>
      <c r="AN12" s="7"/>
      <c r="AO12" s="7"/>
      <c r="AP12" s="7"/>
    </row>
    <row r="13">
      <c r="A13" s="19"/>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row>
    <row r="14">
      <c r="A14" s="18" t="s">
        <v>181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row>
    <row r="15">
      <c r="A15" s="19" t="s">
        <v>52</v>
      </c>
      <c r="B15" s="8">
        <f t="shared" ref="B15:B17" si="7">B3-B9</f>
        <v>51472.77</v>
      </c>
      <c r="C15" s="8">
        <f t="shared" ref="C15:AK15" si="6">B15+C3-C9</f>
        <v>53725.46885</v>
      </c>
      <c r="D15" s="8">
        <f t="shared" si="6"/>
        <v>83136.96862</v>
      </c>
      <c r="E15" s="8">
        <f t="shared" si="6"/>
        <v>86545.64407</v>
      </c>
      <c r="F15" s="8">
        <f t="shared" si="6"/>
        <v>125175.0513</v>
      </c>
      <c r="G15" s="8">
        <f t="shared" si="6"/>
        <v>130286.1579</v>
      </c>
      <c r="H15" s="8">
        <f t="shared" si="6"/>
        <v>135607.7505</v>
      </c>
      <c r="I15" s="8">
        <f t="shared" si="6"/>
        <v>141148.569</v>
      </c>
      <c r="J15" s="8">
        <f t="shared" si="6"/>
        <v>146917.7188</v>
      </c>
      <c r="K15" s="8">
        <f t="shared" si="6"/>
        <v>152924.6865</v>
      </c>
      <c r="L15" s="8">
        <f t="shared" si="6"/>
        <v>159179.3561</v>
      </c>
      <c r="M15" s="8">
        <f t="shared" si="6"/>
        <v>165692.0253</v>
      </c>
      <c r="N15" s="8">
        <f t="shared" si="6"/>
        <v>172473.4236</v>
      </c>
      <c r="O15" s="8">
        <f t="shared" si="6"/>
        <v>179534.7298</v>
      </c>
      <c r="P15" s="8">
        <f t="shared" si="6"/>
        <v>186887.5917</v>
      </c>
      <c r="Q15" s="8">
        <f t="shared" si="6"/>
        <v>194544.1453</v>
      </c>
      <c r="R15" s="8">
        <f t="shared" si="6"/>
        <v>202517.0357</v>
      </c>
      <c r="S15" s="8">
        <f t="shared" si="6"/>
        <v>210819.4387</v>
      </c>
      <c r="T15" s="8">
        <f t="shared" si="6"/>
        <v>219465.083</v>
      </c>
      <c r="U15" s="8">
        <f t="shared" si="6"/>
        <v>228468.2737</v>
      </c>
      <c r="V15" s="8">
        <f t="shared" si="6"/>
        <v>237843.9166</v>
      </c>
      <c r="W15" s="8">
        <f t="shared" si="6"/>
        <v>247607.5438</v>
      </c>
      <c r="X15" s="8">
        <f t="shared" si="6"/>
        <v>257775.3401</v>
      </c>
      <c r="Y15" s="8">
        <f t="shared" si="6"/>
        <v>268364.1703</v>
      </c>
      <c r="Z15" s="8">
        <f t="shared" si="6"/>
        <v>279391.6085</v>
      </c>
      <c r="AA15" s="8">
        <f t="shared" si="6"/>
        <v>290875.9679</v>
      </c>
      <c r="AB15" s="8">
        <f t="shared" si="6"/>
        <v>302836.3322</v>
      </c>
      <c r="AC15" s="8">
        <f t="shared" si="6"/>
        <v>315292.5878</v>
      </c>
      <c r="AD15" s="8">
        <f t="shared" si="6"/>
        <v>328265.4586</v>
      </c>
      <c r="AE15" s="8">
        <f t="shared" si="6"/>
        <v>341776.5408</v>
      </c>
      <c r="AF15" s="8">
        <f t="shared" si="6"/>
        <v>355848.3403</v>
      </c>
      <c r="AG15" s="8">
        <f t="shared" si="6"/>
        <v>370504.3111</v>
      </c>
      <c r="AH15" s="8">
        <f t="shared" si="6"/>
        <v>385768.8956</v>
      </c>
      <c r="AI15" s="8">
        <f t="shared" si="6"/>
        <v>401667.5665</v>
      </c>
      <c r="AJ15" s="8">
        <f t="shared" si="6"/>
        <v>418226.8705</v>
      </c>
      <c r="AK15" s="8">
        <f t="shared" si="6"/>
        <v>435474.4741</v>
      </c>
      <c r="AL15" s="7"/>
      <c r="AM15" s="7"/>
      <c r="AN15" s="7"/>
      <c r="AO15" s="7"/>
      <c r="AP15" s="7"/>
    </row>
    <row r="16">
      <c r="A16" s="19" t="s">
        <v>54</v>
      </c>
      <c r="B16" s="8">
        <f t="shared" si="7"/>
        <v>39361.53</v>
      </c>
      <c r="C16" s="8">
        <f t="shared" ref="C16:AK16" si="8">B16+C4-C10</f>
        <v>80445.71206</v>
      </c>
      <c r="D16" s="8">
        <f t="shared" si="8"/>
        <v>104659.511</v>
      </c>
      <c r="E16" s="8">
        <f t="shared" si="8"/>
        <v>129757.2921</v>
      </c>
      <c r="F16" s="8">
        <f t="shared" si="8"/>
        <v>161904.0612</v>
      </c>
      <c r="G16" s="8">
        <f t="shared" si="8"/>
        <v>195352.6894</v>
      </c>
      <c r="H16" s="8">
        <f t="shared" si="8"/>
        <v>203330.6359</v>
      </c>
      <c r="I16" s="8">
        <f t="shared" si="8"/>
        <v>211637.1855</v>
      </c>
      <c r="J16" s="8">
        <f t="shared" si="8"/>
        <v>220285.9848</v>
      </c>
      <c r="K16" s="8">
        <f t="shared" si="8"/>
        <v>229291.2511</v>
      </c>
      <c r="L16" s="8">
        <f t="shared" si="8"/>
        <v>238667.7972</v>
      </c>
      <c r="M16" s="8">
        <f t="shared" si="8"/>
        <v>248431.0563</v>
      </c>
      <c r="N16" s="8">
        <f t="shared" si="8"/>
        <v>258597.108</v>
      </c>
      <c r="O16" s="8">
        <f t="shared" si="8"/>
        <v>269182.7055</v>
      </c>
      <c r="P16" s="8">
        <f t="shared" si="8"/>
        <v>280205.3047</v>
      </c>
      <c r="Q16" s="8">
        <f t="shared" si="8"/>
        <v>291683.093</v>
      </c>
      <c r="R16" s="8">
        <f t="shared" si="8"/>
        <v>303635.0208</v>
      </c>
      <c r="S16" s="8">
        <f t="shared" si="8"/>
        <v>316080.8334</v>
      </c>
      <c r="T16" s="8">
        <f t="shared" si="8"/>
        <v>329041.1048</v>
      </c>
      <c r="U16" s="8">
        <f t="shared" si="8"/>
        <v>342537.2727</v>
      </c>
      <c r="V16" s="8">
        <f t="shared" si="8"/>
        <v>356591.6749</v>
      </c>
      <c r="W16" s="8">
        <f t="shared" si="8"/>
        <v>371227.5874</v>
      </c>
      <c r="X16" s="8">
        <f t="shared" si="8"/>
        <v>386469.2642</v>
      </c>
      <c r="Y16" s="8">
        <f t="shared" si="8"/>
        <v>402341.9785</v>
      </c>
      <c r="Z16" s="8">
        <f t="shared" si="8"/>
        <v>418872.0661</v>
      </c>
      <c r="AA16" s="8">
        <f t="shared" si="8"/>
        <v>436086.9702</v>
      </c>
      <c r="AB16" s="8">
        <f t="shared" si="8"/>
        <v>454015.2883</v>
      </c>
      <c r="AC16" s="8">
        <f t="shared" si="8"/>
        <v>472686.8212</v>
      </c>
      <c r="AD16" s="8">
        <f t="shared" si="8"/>
        <v>492132.6237</v>
      </c>
      <c r="AE16" s="8">
        <f t="shared" si="8"/>
        <v>512385.0584</v>
      </c>
      <c r="AF16" s="8">
        <f t="shared" si="8"/>
        <v>533477.8503</v>
      </c>
      <c r="AG16" s="8">
        <f t="shared" si="8"/>
        <v>555446.1452</v>
      </c>
      <c r="AH16" s="8">
        <f t="shared" si="8"/>
        <v>578326.5699</v>
      </c>
      <c r="AI16" s="8">
        <f t="shared" si="8"/>
        <v>602157.2946</v>
      </c>
      <c r="AJ16" s="8">
        <f t="shared" si="8"/>
        <v>626978.0989</v>
      </c>
      <c r="AK16" s="8">
        <f t="shared" si="8"/>
        <v>652830.44</v>
      </c>
      <c r="AL16" s="7"/>
      <c r="AM16" s="7"/>
      <c r="AN16" s="7"/>
      <c r="AO16" s="7"/>
      <c r="AP16" s="7"/>
    </row>
    <row r="17">
      <c r="A17" s="19" t="s">
        <v>56</v>
      </c>
      <c r="B17" s="8">
        <f t="shared" si="7"/>
        <v>0</v>
      </c>
      <c r="C17" s="8">
        <f t="shared" ref="C17:AK17" si="9">B17+C5-C11</f>
        <v>0</v>
      </c>
      <c r="D17" s="8">
        <f t="shared" si="9"/>
        <v>0</v>
      </c>
      <c r="E17" s="8">
        <f t="shared" si="9"/>
        <v>0</v>
      </c>
      <c r="F17" s="8">
        <f t="shared" si="9"/>
        <v>0</v>
      </c>
      <c r="G17" s="8">
        <f t="shared" si="9"/>
        <v>0</v>
      </c>
      <c r="H17" s="8">
        <f t="shared" si="9"/>
        <v>0</v>
      </c>
      <c r="I17" s="8">
        <f t="shared" si="9"/>
        <v>0</v>
      </c>
      <c r="J17" s="8">
        <f t="shared" si="9"/>
        <v>0</v>
      </c>
      <c r="K17" s="8">
        <f t="shared" si="9"/>
        <v>0</v>
      </c>
      <c r="L17" s="8">
        <f t="shared" si="9"/>
        <v>0</v>
      </c>
      <c r="M17" s="8">
        <f t="shared" si="9"/>
        <v>0</v>
      </c>
      <c r="N17" s="8">
        <f t="shared" si="9"/>
        <v>0</v>
      </c>
      <c r="O17" s="8">
        <f t="shared" si="9"/>
        <v>0</v>
      </c>
      <c r="P17" s="8">
        <f t="shared" si="9"/>
        <v>0</v>
      </c>
      <c r="Q17" s="8">
        <f t="shared" si="9"/>
        <v>0</v>
      </c>
      <c r="R17" s="8">
        <f t="shared" si="9"/>
        <v>0</v>
      </c>
      <c r="S17" s="8">
        <f t="shared" si="9"/>
        <v>0</v>
      </c>
      <c r="T17" s="8">
        <f t="shared" si="9"/>
        <v>0</v>
      </c>
      <c r="U17" s="8">
        <f t="shared" si="9"/>
        <v>0</v>
      </c>
      <c r="V17" s="8">
        <f t="shared" si="9"/>
        <v>0</v>
      </c>
      <c r="W17" s="8">
        <f t="shared" si="9"/>
        <v>0</v>
      </c>
      <c r="X17" s="8">
        <f t="shared" si="9"/>
        <v>0</v>
      </c>
      <c r="Y17" s="8">
        <f t="shared" si="9"/>
        <v>0</v>
      </c>
      <c r="Z17" s="8">
        <f t="shared" si="9"/>
        <v>0</v>
      </c>
      <c r="AA17" s="8">
        <f t="shared" si="9"/>
        <v>0</v>
      </c>
      <c r="AB17" s="8">
        <f t="shared" si="9"/>
        <v>0</v>
      </c>
      <c r="AC17" s="8">
        <f t="shared" si="9"/>
        <v>0</v>
      </c>
      <c r="AD17" s="8">
        <f t="shared" si="9"/>
        <v>0</v>
      </c>
      <c r="AE17" s="8">
        <f t="shared" si="9"/>
        <v>0</v>
      </c>
      <c r="AF17" s="8">
        <f t="shared" si="9"/>
        <v>0</v>
      </c>
      <c r="AG17" s="8">
        <f t="shared" si="9"/>
        <v>0</v>
      </c>
      <c r="AH17" s="8">
        <f t="shared" si="9"/>
        <v>0</v>
      </c>
      <c r="AI17" s="8">
        <f t="shared" si="9"/>
        <v>0</v>
      </c>
      <c r="AJ17" s="8">
        <f t="shared" si="9"/>
        <v>0</v>
      </c>
      <c r="AK17" s="8">
        <f t="shared" si="9"/>
        <v>0</v>
      </c>
      <c r="AL17" s="7"/>
      <c r="AM17" s="7"/>
      <c r="AN17" s="7"/>
      <c r="AO17" s="7"/>
      <c r="AP17" s="7"/>
    </row>
    <row r="18">
      <c r="A18" s="19" t="s">
        <v>120</v>
      </c>
      <c r="B18" s="8">
        <f t="shared" ref="B18:AK18" si="10">sum(B15:B17)</f>
        <v>90834.3</v>
      </c>
      <c r="C18" s="8">
        <f t="shared" si="10"/>
        <v>134171.1809</v>
      </c>
      <c r="D18" s="8">
        <f t="shared" si="10"/>
        <v>187796.4796</v>
      </c>
      <c r="E18" s="8">
        <f t="shared" si="10"/>
        <v>216302.9361</v>
      </c>
      <c r="F18" s="8">
        <f t="shared" si="10"/>
        <v>287079.1125</v>
      </c>
      <c r="G18" s="8">
        <f t="shared" si="10"/>
        <v>325638.8473</v>
      </c>
      <c r="H18" s="8">
        <f t="shared" si="10"/>
        <v>338938.3864</v>
      </c>
      <c r="I18" s="8">
        <f t="shared" si="10"/>
        <v>352785.7545</v>
      </c>
      <c r="J18" s="8">
        <f t="shared" si="10"/>
        <v>367203.7035</v>
      </c>
      <c r="K18" s="8">
        <f t="shared" si="10"/>
        <v>382215.9376</v>
      </c>
      <c r="L18" s="8">
        <f t="shared" si="10"/>
        <v>397847.1533</v>
      </c>
      <c r="M18" s="8">
        <f t="shared" si="10"/>
        <v>414123.0816</v>
      </c>
      <c r="N18" s="8">
        <f t="shared" si="10"/>
        <v>431070.5315</v>
      </c>
      <c r="O18" s="8">
        <f t="shared" si="10"/>
        <v>448717.4354</v>
      </c>
      <c r="P18" s="8">
        <f t="shared" si="10"/>
        <v>467092.8964</v>
      </c>
      <c r="Q18" s="8">
        <f t="shared" si="10"/>
        <v>486227.2383</v>
      </c>
      <c r="R18" s="8">
        <f t="shared" si="10"/>
        <v>506152.0565</v>
      </c>
      <c r="S18" s="8">
        <f t="shared" si="10"/>
        <v>526900.2721</v>
      </c>
      <c r="T18" s="8">
        <f t="shared" si="10"/>
        <v>548506.1878</v>
      </c>
      <c r="U18" s="8">
        <f t="shared" si="10"/>
        <v>571005.5464</v>
      </c>
      <c r="V18" s="8">
        <f t="shared" si="10"/>
        <v>594435.5915</v>
      </c>
      <c r="W18" s="8">
        <f t="shared" si="10"/>
        <v>618835.1312</v>
      </c>
      <c r="X18" s="8">
        <f t="shared" si="10"/>
        <v>644244.6042</v>
      </c>
      <c r="Y18" s="8">
        <f t="shared" si="10"/>
        <v>670706.1488</v>
      </c>
      <c r="Z18" s="8">
        <f t="shared" si="10"/>
        <v>698263.6746</v>
      </c>
      <c r="AA18" s="8">
        <f t="shared" si="10"/>
        <v>726962.9382</v>
      </c>
      <c r="AB18" s="8">
        <f t="shared" si="10"/>
        <v>756851.6205</v>
      </c>
      <c r="AC18" s="8">
        <f t="shared" si="10"/>
        <v>787979.409</v>
      </c>
      <c r="AD18" s="8">
        <f t="shared" si="10"/>
        <v>820398.0823</v>
      </c>
      <c r="AE18" s="8">
        <f t="shared" si="10"/>
        <v>854161.5992</v>
      </c>
      <c r="AF18" s="8">
        <f t="shared" si="10"/>
        <v>889326.1906</v>
      </c>
      <c r="AG18" s="8">
        <f t="shared" si="10"/>
        <v>925950.4563</v>
      </c>
      <c r="AH18" s="8">
        <f t="shared" si="10"/>
        <v>964095.4655</v>
      </c>
      <c r="AI18" s="8">
        <f t="shared" si="10"/>
        <v>1003824.861</v>
      </c>
      <c r="AJ18" s="8">
        <f t="shared" si="10"/>
        <v>1045204.969</v>
      </c>
      <c r="AK18" s="8">
        <f t="shared" si="10"/>
        <v>1088304.914</v>
      </c>
      <c r="AL18" s="7"/>
      <c r="AM18" s="7"/>
      <c r="AN18" s="7"/>
      <c r="AO18" s="7"/>
      <c r="AP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10" width="3.38"/>
    <col customWidth="1" min="11" max="11" width="4.25"/>
    <col customWidth="1" min="12" max="12" width="4.13"/>
    <col customWidth="1" min="13" max="37" width="4.25"/>
  </cols>
  <sheetData>
    <row r="1">
      <c r="A1" s="15"/>
      <c r="B1" s="22" t="s">
        <v>82</v>
      </c>
      <c r="C1" s="22" t="s">
        <v>83</v>
      </c>
      <c r="D1" s="22" t="s">
        <v>84</v>
      </c>
      <c r="E1" s="22" t="s">
        <v>85</v>
      </c>
      <c r="F1" s="22" t="s">
        <v>86</v>
      </c>
      <c r="G1" s="22" t="s">
        <v>87</v>
      </c>
      <c r="H1" s="22" t="s">
        <v>88</v>
      </c>
      <c r="I1" s="22" t="s">
        <v>89</v>
      </c>
      <c r="J1" s="22" t="s">
        <v>90</v>
      </c>
      <c r="K1" s="22" t="s">
        <v>91</v>
      </c>
      <c r="L1" s="22" t="s">
        <v>92</v>
      </c>
      <c r="M1" s="22" t="s">
        <v>93</v>
      </c>
      <c r="N1" s="22" t="s">
        <v>94</v>
      </c>
      <c r="O1" s="22" t="s">
        <v>95</v>
      </c>
      <c r="P1" s="22" t="s">
        <v>96</v>
      </c>
      <c r="Q1" s="22" t="s">
        <v>97</v>
      </c>
      <c r="R1" s="22" t="s">
        <v>98</v>
      </c>
      <c r="S1" s="22" t="s">
        <v>99</v>
      </c>
      <c r="T1" s="22" t="s">
        <v>100</v>
      </c>
      <c r="U1" s="22" t="s">
        <v>101</v>
      </c>
      <c r="V1" s="22" t="s">
        <v>102</v>
      </c>
      <c r="W1" s="22" t="s">
        <v>103</v>
      </c>
      <c r="X1" s="22" t="s">
        <v>104</v>
      </c>
      <c r="Y1" s="22" t="s">
        <v>105</v>
      </c>
      <c r="Z1" s="22" t="s">
        <v>106</v>
      </c>
      <c r="AA1" s="22" t="s">
        <v>107</v>
      </c>
      <c r="AB1" s="22" t="s">
        <v>108</v>
      </c>
      <c r="AC1" s="22" t="s">
        <v>109</v>
      </c>
      <c r="AD1" s="22" t="s">
        <v>110</v>
      </c>
      <c r="AE1" s="22" t="s">
        <v>111</v>
      </c>
      <c r="AF1" s="22" t="s">
        <v>112</v>
      </c>
      <c r="AG1" s="22" t="s">
        <v>113</v>
      </c>
      <c r="AH1" s="22" t="s">
        <v>114</v>
      </c>
      <c r="AI1" s="22" t="s">
        <v>115</v>
      </c>
      <c r="AJ1" s="22" t="s">
        <v>116</v>
      </c>
      <c r="AK1" s="22" t="s">
        <v>117</v>
      </c>
      <c r="AL1" s="15"/>
      <c r="AM1" s="15"/>
      <c r="AN1" s="15"/>
      <c r="AO1" s="15"/>
      <c r="AP1" s="15"/>
    </row>
    <row r="2">
      <c r="A2" s="6" t="s">
        <v>182</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c r="A3" s="19" t="s">
        <v>35</v>
      </c>
      <c r="B3" s="11">
        <v>0.0</v>
      </c>
      <c r="C3" s="8">
        <f t="shared" ref="C3:AK3" si="1">B23</f>
        <v>0</v>
      </c>
      <c r="D3" s="8">
        <f t="shared" si="1"/>
        <v>0</v>
      </c>
      <c r="E3" s="8">
        <f t="shared" si="1"/>
        <v>0</v>
      </c>
      <c r="F3" s="8">
        <f t="shared" si="1"/>
        <v>0</v>
      </c>
      <c r="G3" s="8">
        <f t="shared" si="1"/>
        <v>0</v>
      </c>
      <c r="H3" s="8">
        <f t="shared" si="1"/>
        <v>0</v>
      </c>
      <c r="I3" s="8">
        <f t="shared" si="1"/>
        <v>0</v>
      </c>
      <c r="J3" s="8">
        <f t="shared" si="1"/>
        <v>0</v>
      </c>
      <c r="K3" s="8">
        <f t="shared" si="1"/>
        <v>0</v>
      </c>
      <c r="L3" s="8">
        <f t="shared" si="1"/>
        <v>0</v>
      </c>
      <c r="M3" s="8">
        <f t="shared" si="1"/>
        <v>0</v>
      </c>
      <c r="N3" s="8">
        <f t="shared" si="1"/>
        <v>0</v>
      </c>
      <c r="O3" s="8">
        <f t="shared" si="1"/>
        <v>0</v>
      </c>
      <c r="P3" s="8">
        <f t="shared" si="1"/>
        <v>0</v>
      </c>
      <c r="Q3" s="8">
        <f t="shared" si="1"/>
        <v>0</v>
      </c>
      <c r="R3" s="8">
        <f t="shared" si="1"/>
        <v>0</v>
      </c>
      <c r="S3" s="8">
        <f t="shared" si="1"/>
        <v>0</v>
      </c>
      <c r="T3" s="8">
        <f t="shared" si="1"/>
        <v>0</v>
      </c>
      <c r="U3" s="8">
        <f t="shared" si="1"/>
        <v>0</v>
      </c>
      <c r="V3" s="8">
        <f t="shared" si="1"/>
        <v>0</v>
      </c>
      <c r="W3" s="8">
        <f t="shared" si="1"/>
        <v>0</v>
      </c>
      <c r="X3" s="8">
        <f t="shared" si="1"/>
        <v>0</v>
      </c>
      <c r="Y3" s="8">
        <f t="shared" si="1"/>
        <v>0</v>
      </c>
      <c r="Z3" s="8">
        <f t="shared" si="1"/>
        <v>0</v>
      </c>
      <c r="AA3" s="8">
        <f t="shared" si="1"/>
        <v>0</v>
      </c>
      <c r="AB3" s="8">
        <f t="shared" si="1"/>
        <v>0</v>
      </c>
      <c r="AC3" s="8">
        <f t="shared" si="1"/>
        <v>0</v>
      </c>
      <c r="AD3" s="8">
        <f t="shared" si="1"/>
        <v>0</v>
      </c>
      <c r="AE3" s="8">
        <f t="shared" si="1"/>
        <v>0</v>
      </c>
      <c r="AF3" s="8">
        <f t="shared" si="1"/>
        <v>0</v>
      </c>
      <c r="AG3" s="8">
        <f t="shared" si="1"/>
        <v>0</v>
      </c>
      <c r="AH3" s="8">
        <f t="shared" si="1"/>
        <v>0</v>
      </c>
      <c r="AI3" s="8">
        <f t="shared" si="1"/>
        <v>0</v>
      </c>
      <c r="AJ3" s="8">
        <f t="shared" si="1"/>
        <v>0</v>
      </c>
      <c r="AK3" s="8">
        <f t="shared" si="1"/>
        <v>0</v>
      </c>
      <c r="AL3" s="7"/>
      <c r="AM3" s="7"/>
      <c r="AN3" s="7"/>
      <c r="AO3" s="7"/>
      <c r="AP3" s="7"/>
    </row>
    <row r="4">
      <c r="A4" s="19" t="s">
        <v>36</v>
      </c>
      <c r="B4" s="11">
        <v>0.0</v>
      </c>
      <c r="C4" s="8">
        <f t="shared" ref="C4:AK4" si="2">B24</f>
        <v>0</v>
      </c>
      <c r="D4" s="8">
        <f t="shared" si="2"/>
        <v>0</v>
      </c>
      <c r="E4" s="8">
        <f t="shared" si="2"/>
        <v>0</v>
      </c>
      <c r="F4" s="8">
        <f t="shared" si="2"/>
        <v>0</v>
      </c>
      <c r="G4" s="8">
        <f t="shared" si="2"/>
        <v>0</v>
      </c>
      <c r="H4" s="8">
        <f t="shared" si="2"/>
        <v>0</v>
      </c>
      <c r="I4" s="8">
        <f t="shared" si="2"/>
        <v>0</v>
      </c>
      <c r="J4" s="8">
        <f t="shared" si="2"/>
        <v>0</v>
      </c>
      <c r="K4" s="8">
        <f t="shared" si="2"/>
        <v>0</v>
      </c>
      <c r="L4" s="8">
        <f t="shared" si="2"/>
        <v>0</v>
      </c>
      <c r="M4" s="8">
        <f t="shared" si="2"/>
        <v>0</v>
      </c>
      <c r="N4" s="8">
        <f t="shared" si="2"/>
        <v>0</v>
      </c>
      <c r="O4" s="8">
        <f t="shared" si="2"/>
        <v>0</v>
      </c>
      <c r="P4" s="8">
        <f t="shared" si="2"/>
        <v>0</v>
      </c>
      <c r="Q4" s="8">
        <f t="shared" si="2"/>
        <v>0</v>
      </c>
      <c r="R4" s="8">
        <f t="shared" si="2"/>
        <v>0</v>
      </c>
      <c r="S4" s="8">
        <f t="shared" si="2"/>
        <v>0</v>
      </c>
      <c r="T4" s="8">
        <f t="shared" si="2"/>
        <v>0</v>
      </c>
      <c r="U4" s="8">
        <f t="shared" si="2"/>
        <v>0</v>
      </c>
      <c r="V4" s="8">
        <f t="shared" si="2"/>
        <v>0</v>
      </c>
      <c r="W4" s="8">
        <f t="shared" si="2"/>
        <v>0</v>
      </c>
      <c r="X4" s="8">
        <f t="shared" si="2"/>
        <v>0</v>
      </c>
      <c r="Y4" s="8">
        <f t="shared" si="2"/>
        <v>0</v>
      </c>
      <c r="Z4" s="8">
        <f t="shared" si="2"/>
        <v>0</v>
      </c>
      <c r="AA4" s="8">
        <f t="shared" si="2"/>
        <v>0</v>
      </c>
      <c r="AB4" s="8">
        <f t="shared" si="2"/>
        <v>0</v>
      </c>
      <c r="AC4" s="8">
        <f t="shared" si="2"/>
        <v>0</v>
      </c>
      <c r="AD4" s="8">
        <f t="shared" si="2"/>
        <v>0</v>
      </c>
      <c r="AE4" s="8">
        <f t="shared" si="2"/>
        <v>0</v>
      </c>
      <c r="AF4" s="8">
        <f t="shared" si="2"/>
        <v>0</v>
      </c>
      <c r="AG4" s="8">
        <f t="shared" si="2"/>
        <v>0</v>
      </c>
      <c r="AH4" s="8">
        <f t="shared" si="2"/>
        <v>0</v>
      </c>
      <c r="AI4" s="8">
        <f t="shared" si="2"/>
        <v>0</v>
      </c>
      <c r="AJ4" s="8">
        <f t="shared" si="2"/>
        <v>0</v>
      </c>
      <c r="AK4" s="8">
        <f t="shared" si="2"/>
        <v>0</v>
      </c>
      <c r="AL4" s="7"/>
      <c r="AM4" s="7"/>
      <c r="AN4" s="7"/>
      <c r="AO4" s="7"/>
      <c r="AP4" s="7"/>
    </row>
    <row r="5">
      <c r="A5" s="19" t="s">
        <v>37</v>
      </c>
      <c r="B5" s="11">
        <v>0.0</v>
      </c>
      <c r="C5" s="8">
        <f t="shared" ref="C5:AK5" si="3">B25</f>
        <v>0</v>
      </c>
      <c r="D5" s="8">
        <f t="shared" si="3"/>
        <v>0</v>
      </c>
      <c r="E5" s="8">
        <f t="shared" si="3"/>
        <v>0</v>
      </c>
      <c r="F5" s="8">
        <f t="shared" si="3"/>
        <v>0</v>
      </c>
      <c r="G5" s="8">
        <f t="shared" si="3"/>
        <v>0</v>
      </c>
      <c r="H5" s="8">
        <f t="shared" si="3"/>
        <v>0</v>
      </c>
      <c r="I5" s="8">
        <f t="shared" si="3"/>
        <v>0</v>
      </c>
      <c r="J5" s="8">
        <f t="shared" si="3"/>
        <v>0</v>
      </c>
      <c r="K5" s="8">
        <f t="shared" si="3"/>
        <v>0</v>
      </c>
      <c r="L5" s="8">
        <f t="shared" si="3"/>
        <v>0</v>
      </c>
      <c r="M5" s="8">
        <f t="shared" si="3"/>
        <v>0</v>
      </c>
      <c r="N5" s="8">
        <f t="shared" si="3"/>
        <v>0</v>
      </c>
      <c r="O5" s="8">
        <f t="shared" si="3"/>
        <v>0</v>
      </c>
      <c r="P5" s="8">
        <f t="shared" si="3"/>
        <v>0</v>
      </c>
      <c r="Q5" s="8">
        <f t="shared" si="3"/>
        <v>0</v>
      </c>
      <c r="R5" s="8">
        <f t="shared" si="3"/>
        <v>0</v>
      </c>
      <c r="S5" s="8">
        <f t="shared" si="3"/>
        <v>0</v>
      </c>
      <c r="T5" s="8">
        <f t="shared" si="3"/>
        <v>0</v>
      </c>
      <c r="U5" s="8">
        <f t="shared" si="3"/>
        <v>0</v>
      </c>
      <c r="V5" s="8">
        <f t="shared" si="3"/>
        <v>0</v>
      </c>
      <c r="W5" s="8">
        <f t="shared" si="3"/>
        <v>0</v>
      </c>
      <c r="X5" s="8">
        <f t="shared" si="3"/>
        <v>0</v>
      </c>
      <c r="Y5" s="8">
        <f t="shared" si="3"/>
        <v>0</v>
      </c>
      <c r="Z5" s="8">
        <f t="shared" si="3"/>
        <v>0</v>
      </c>
      <c r="AA5" s="8">
        <f t="shared" si="3"/>
        <v>0</v>
      </c>
      <c r="AB5" s="8">
        <f t="shared" si="3"/>
        <v>0</v>
      </c>
      <c r="AC5" s="8">
        <f t="shared" si="3"/>
        <v>0</v>
      </c>
      <c r="AD5" s="8">
        <f t="shared" si="3"/>
        <v>0</v>
      </c>
      <c r="AE5" s="8">
        <f t="shared" si="3"/>
        <v>0</v>
      </c>
      <c r="AF5" s="8">
        <f t="shared" si="3"/>
        <v>0</v>
      </c>
      <c r="AG5" s="8">
        <f t="shared" si="3"/>
        <v>0</v>
      </c>
      <c r="AH5" s="8">
        <f t="shared" si="3"/>
        <v>0</v>
      </c>
      <c r="AI5" s="8">
        <f t="shared" si="3"/>
        <v>0</v>
      </c>
      <c r="AJ5" s="8">
        <f t="shared" si="3"/>
        <v>0</v>
      </c>
      <c r="AK5" s="8">
        <f t="shared" si="3"/>
        <v>0</v>
      </c>
      <c r="AL5" s="7"/>
      <c r="AM5" s="7"/>
      <c r="AN5" s="7"/>
      <c r="AO5" s="7"/>
      <c r="AP5" s="7"/>
    </row>
    <row r="6">
      <c r="A6" s="19" t="s">
        <v>38</v>
      </c>
      <c r="B6" s="11">
        <v>0.0</v>
      </c>
      <c r="C6" s="8">
        <f t="shared" ref="C6:AK6" si="4">B26</f>
        <v>0</v>
      </c>
      <c r="D6" s="8">
        <f t="shared" si="4"/>
        <v>0</v>
      </c>
      <c r="E6" s="8">
        <f t="shared" si="4"/>
        <v>0</v>
      </c>
      <c r="F6" s="8">
        <f t="shared" si="4"/>
        <v>0</v>
      </c>
      <c r="G6" s="8">
        <f t="shared" si="4"/>
        <v>0</v>
      </c>
      <c r="H6" s="8">
        <f t="shared" si="4"/>
        <v>0</v>
      </c>
      <c r="I6" s="8">
        <f t="shared" si="4"/>
        <v>0</v>
      </c>
      <c r="J6" s="8">
        <f t="shared" si="4"/>
        <v>0</v>
      </c>
      <c r="K6" s="8">
        <f t="shared" si="4"/>
        <v>0</v>
      </c>
      <c r="L6" s="8">
        <f t="shared" si="4"/>
        <v>0</v>
      </c>
      <c r="M6" s="8">
        <f t="shared" si="4"/>
        <v>0</v>
      </c>
      <c r="N6" s="8">
        <f t="shared" si="4"/>
        <v>0</v>
      </c>
      <c r="O6" s="8">
        <f t="shared" si="4"/>
        <v>0</v>
      </c>
      <c r="P6" s="8">
        <f t="shared" si="4"/>
        <v>0</v>
      </c>
      <c r="Q6" s="8">
        <f t="shared" si="4"/>
        <v>0</v>
      </c>
      <c r="R6" s="8">
        <f t="shared" si="4"/>
        <v>0</v>
      </c>
      <c r="S6" s="8">
        <f t="shared" si="4"/>
        <v>0</v>
      </c>
      <c r="T6" s="8">
        <f t="shared" si="4"/>
        <v>0</v>
      </c>
      <c r="U6" s="8">
        <f t="shared" si="4"/>
        <v>0</v>
      </c>
      <c r="V6" s="8">
        <f t="shared" si="4"/>
        <v>0</v>
      </c>
      <c r="W6" s="8">
        <f t="shared" si="4"/>
        <v>0</v>
      </c>
      <c r="X6" s="8">
        <f t="shared" si="4"/>
        <v>0</v>
      </c>
      <c r="Y6" s="8">
        <f t="shared" si="4"/>
        <v>0</v>
      </c>
      <c r="Z6" s="8">
        <f t="shared" si="4"/>
        <v>0</v>
      </c>
      <c r="AA6" s="8">
        <f t="shared" si="4"/>
        <v>0</v>
      </c>
      <c r="AB6" s="8">
        <f t="shared" si="4"/>
        <v>0</v>
      </c>
      <c r="AC6" s="8">
        <f t="shared" si="4"/>
        <v>0</v>
      </c>
      <c r="AD6" s="8">
        <f t="shared" si="4"/>
        <v>0</v>
      </c>
      <c r="AE6" s="8">
        <f t="shared" si="4"/>
        <v>0</v>
      </c>
      <c r="AF6" s="8">
        <f t="shared" si="4"/>
        <v>0</v>
      </c>
      <c r="AG6" s="8">
        <f t="shared" si="4"/>
        <v>0</v>
      </c>
      <c r="AH6" s="8">
        <f t="shared" si="4"/>
        <v>0</v>
      </c>
      <c r="AI6" s="8">
        <f t="shared" si="4"/>
        <v>0</v>
      </c>
      <c r="AJ6" s="8">
        <f t="shared" si="4"/>
        <v>0</v>
      </c>
      <c r="AK6" s="8">
        <f t="shared" si="4"/>
        <v>0</v>
      </c>
      <c r="AL6" s="7"/>
      <c r="AM6" s="7"/>
      <c r="AN6" s="7"/>
      <c r="AO6" s="7"/>
      <c r="AP6" s="7"/>
    </row>
    <row r="7">
      <c r="A7" s="19" t="s">
        <v>39</v>
      </c>
      <c r="B7" s="11">
        <v>0.0</v>
      </c>
      <c r="C7" s="8">
        <f t="shared" ref="C7:AK7" si="5">B27</f>
        <v>0</v>
      </c>
      <c r="D7" s="8">
        <f t="shared" si="5"/>
        <v>0</v>
      </c>
      <c r="E7" s="8">
        <f t="shared" si="5"/>
        <v>0</v>
      </c>
      <c r="F7" s="8">
        <f t="shared" si="5"/>
        <v>0</v>
      </c>
      <c r="G7" s="8">
        <f t="shared" si="5"/>
        <v>0</v>
      </c>
      <c r="H7" s="8">
        <f t="shared" si="5"/>
        <v>0</v>
      </c>
      <c r="I7" s="8">
        <f t="shared" si="5"/>
        <v>0</v>
      </c>
      <c r="J7" s="8">
        <f t="shared" si="5"/>
        <v>0</v>
      </c>
      <c r="K7" s="8">
        <f t="shared" si="5"/>
        <v>0</v>
      </c>
      <c r="L7" s="8">
        <f t="shared" si="5"/>
        <v>0</v>
      </c>
      <c r="M7" s="8">
        <f t="shared" si="5"/>
        <v>0</v>
      </c>
      <c r="N7" s="8">
        <f t="shared" si="5"/>
        <v>0</v>
      </c>
      <c r="O7" s="8">
        <f t="shared" si="5"/>
        <v>0</v>
      </c>
      <c r="P7" s="8">
        <f t="shared" si="5"/>
        <v>0</v>
      </c>
      <c r="Q7" s="8">
        <f t="shared" si="5"/>
        <v>0</v>
      </c>
      <c r="R7" s="8">
        <f t="shared" si="5"/>
        <v>0</v>
      </c>
      <c r="S7" s="8">
        <f t="shared" si="5"/>
        <v>0</v>
      </c>
      <c r="T7" s="8">
        <f t="shared" si="5"/>
        <v>0</v>
      </c>
      <c r="U7" s="8">
        <f t="shared" si="5"/>
        <v>0</v>
      </c>
      <c r="V7" s="8">
        <f t="shared" si="5"/>
        <v>0</v>
      </c>
      <c r="W7" s="8">
        <f t="shared" si="5"/>
        <v>0</v>
      </c>
      <c r="X7" s="8">
        <f t="shared" si="5"/>
        <v>0</v>
      </c>
      <c r="Y7" s="8">
        <f t="shared" si="5"/>
        <v>0</v>
      </c>
      <c r="Z7" s="8">
        <f t="shared" si="5"/>
        <v>0</v>
      </c>
      <c r="AA7" s="8">
        <f t="shared" si="5"/>
        <v>0</v>
      </c>
      <c r="AB7" s="8">
        <f t="shared" si="5"/>
        <v>0</v>
      </c>
      <c r="AC7" s="8">
        <f t="shared" si="5"/>
        <v>0</v>
      </c>
      <c r="AD7" s="8">
        <f t="shared" si="5"/>
        <v>0</v>
      </c>
      <c r="AE7" s="8">
        <f t="shared" si="5"/>
        <v>0</v>
      </c>
      <c r="AF7" s="8">
        <f t="shared" si="5"/>
        <v>0</v>
      </c>
      <c r="AG7" s="8">
        <f t="shared" si="5"/>
        <v>0</v>
      </c>
      <c r="AH7" s="8">
        <f t="shared" si="5"/>
        <v>0</v>
      </c>
      <c r="AI7" s="8">
        <f t="shared" si="5"/>
        <v>0</v>
      </c>
      <c r="AJ7" s="8">
        <f t="shared" si="5"/>
        <v>0</v>
      </c>
      <c r="AK7" s="8">
        <f t="shared" si="5"/>
        <v>0</v>
      </c>
      <c r="AL7" s="7"/>
      <c r="AM7" s="7"/>
      <c r="AN7" s="7"/>
      <c r="AO7" s="7"/>
      <c r="AP7" s="7"/>
    </row>
    <row r="8">
      <c r="A8" s="19" t="s">
        <v>40</v>
      </c>
      <c r="B8" s="11">
        <v>0.0</v>
      </c>
      <c r="C8" s="8">
        <f t="shared" ref="C8:AK8" si="6">B28</f>
        <v>0</v>
      </c>
      <c r="D8" s="8">
        <f t="shared" si="6"/>
        <v>0</v>
      </c>
      <c r="E8" s="8">
        <f t="shared" si="6"/>
        <v>0</v>
      </c>
      <c r="F8" s="8">
        <f t="shared" si="6"/>
        <v>0</v>
      </c>
      <c r="G8" s="8">
        <f t="shared" si="6"/>
        <v>0</v>
      </c>
      <c r="H8" s="8">
        <f t="shared" si="6"/>
        <v>0</v>
      </c>
      <c r="I8" s="8">
        <f t="shared" si="6"/>
        <v>0</v>
      </c>
      <c r="J8" s="8">
        <f t="shared" si="6"/>
        <v>0</v>
      </c>
      <c r="K8" s="8">
        <f t="shared" si="6"/>
        <v>0</v>
      </c>
      <c r="L8" s="8">
        <f t="shared" si="6"/>
        <v>0</v>
      </c>
      <c r="M8" s="8">
        <f t="shared" si="6"/>
        <v>0</v>
      </c>
      <c r="N8" s="8">
        <f t="shared" si="6"/>
        <v>0</v>
      </c>
      <c r="O8" s="8">
        <f t="shared" si="6"/>
        <v>0</v>
      </c>
      <c r="P8" s="8">
        <f t="shared" si="6"/>
        <v>0</v>
      </c>
      <c r="Q8" s="8">
        <f t="shared" si="6"/>
        <v>0</v>
      </c>
      <c r="R8" s="8">
        <f t="shared" si="6"/>
        <v>0</v>
      </c>
      <c r="S8" s="8">
        <f t="shared" si="6"/>
        <v>0</v>
      </c>
      <c r="T8" s="8">
        <f t="shared" si="6"/>
        <v>0</v>
      </c>
      <c r="U8" s="8">
        <f t="shared" si="6"/>
        <v>0</v>
      </c>
      <c r="V8" s="8">
        <f t="shared" si="6"/>
        <v>0</v>
      </c>
      <c r="W8" s="8">
        <f t="shared" si="6"/>
        <v>0</v>
      </c>
      <c r="X8" s="8">
        <f t="shared" si="6"/>
        <v>0</v>
      </c>
      <c r="Y8" s="8">
        <f t="shared" si="6"/>
        <v>0</v>
      </c>
      <c r="Z8" s="8">
        <f t="shared" si="6"/>
        <v>0</v>
      </c>
      <c r="AA8" s="8">
        <f t="shared" si="6"/>
        <v>0</v>
      </c>
      <c r="AB8" s="8">
        <f t="shared" si="6"/>
        <v>0</v>
      </c>
      <c r="AC8" s="8">
        <f t="shared" si="6"/>
        <v>0</v>
      </c>
      <c r="AD8" s="8">
        <f t="shared" si="6"/>
        <v>0</v>
      </c>
      <c r="AE8" s="8">
        <f t="shared" si="6"/>
        <v>0</v>
      </c>
      <c r="AF8" s="8">
        <f t="shared" si="6"/>
        <v>0</v>
      </c>
      <c r="AG8" s="8">
        <f t="shared" si="6"/>
        <v>0</v>
      </c>
      <c r="AH8" s="8">
        <f t="shared" si="6"/>
        <v>0</v>
      </c>
      <c r="AI8" s="8">
        <f t="shared" si="6"/>
        <v>0</v>
      </c>
      <c r="AJ8" s="8">
        <f t="shared" si="6"/>
        <v>0</v>
      </c>
      <c r="AK8" s="8">
        <f t="shared" si="6"/>
        <v>0</v>
      </c>
      <c r="AL8" s="7"/>
      <c r="AM8" s="7"/>
      <c r="AN8" s="7"/>
      <c r="AO8" s="7"/>
      <c r="AP8" s="7"/>
    </row>
    <row r="9">
      <c r="A9" s="7" t="s">
        <v>41</v>
      </c>
      <c r="B9" s="11">
        <v>0.0</v>
      </c>
      <c r="C9" s="8">
        <f t="shared" ref="C9:AK9" si="7">B29</f>
        <v>0</v>
      </c>
      <c r="D9" s="8">
        <f t="shared" si="7"/>
        <v>0</v>
      </c>
      <c r="E9" s="8">
        <f t="shared" si="7"/>
        <v>0</v>
      </c>
      <c r="F9" s="8">
        <f t="shared" si="7"/>
        <v>0</v>
      </c>
      <c r="G9" s="8">
        <f t="shared" si="7"/>
        <v>0</v>
      </c>
      <c r="H9" s="8">
        <f t="shared" si="7"/>
        <v>0</v>
      </c>
      <c r="I9" s="8">
        <f t="shared" si="7"/>
        <v>0</v>
      </c>
      <c r="J9" s="8">
        <f t="shared" si="7"/>
        <v>0</v>
      </c>
      <c r="K9" s="8">
        <f t="shared" si="7"/>
        <v>0</v>
      </c>
      <c r="L9" s="8">
        <f t="shared" si="7"/>
        <v>0</v>
      </c>
      <c r="M9" s="8">
        <f t="shared" si="7"/>
        <v>0</v>
      </c>
      <c r="N9" s="8">
        <f t="shared" si="7"/>
        <v>0</v>
      </c>
      <c r="O9" s="8">
        <f t="shared" si="7"/>
        <v>0</v>
      </c>
      <c r="P9" s="8">
        <f t="shared" si="7"/>
        <v>0</v>
      </c>
      <c r="Q9" s="8">
        <f t="shared" si="7"/>
        <v>0</v>
      </c>
      <c r="R9" s="8">
        <f t="shared" si="7"/>
        <v>0</v>
      </c>
      <c r="S9" s="8">
        <f t="shared" si="7"/>
        <v>0</v>
      </c>
      <c r="T9" s="8">
        <f t="shared" si="7"/>
        <v>0</v>
      </c>
      <c r="U9" s="8">
        <f t="shared" si="7"/>
        <v>0</v>
      </c>
      <c r="V9" s="8">
        <f t="shared" si="7"/>
        <v>0</v>
      </c>
      <c r="W9" s="8">
        <f t="shared" si="7"/>
        <v>0</v>
      </c>
      <c r="X9" s="8">
        <f t="shared" si="7"/>
        <v>0</v>
      </c>
      <c r="Y9" s="8">
        <f t="shared" si="7"/>
        <v>0</v>
      </c>
      <c r="Z9" s="8">
        <f t="shared" si="7"/>
        <v>0</v>
      </c>
      <c r="AA9" s="8">
        <f t="shared" si="7"/>
        <v>0</v>
      </c>
      <c r="AB9" s="8">
        <f t="shared" si="7"/>
        <v>0</v>
      </c>
      <c r="AC9" s="8">
        <f t="shared" si="7"/>
        <v>0</v>
      </c>
      <c r="AD9" s="8">
        <f t="shared" si="7"/>
        <v>0</v>
      </c>
      <c r="AE9" s="8">
        <f t="shared" si="7"/>
        <v>0</v>
      </c>
      <c r="AF9" s="8">
        <f t="shared" si="7"/>
        <v>0</v>
      </c>
      <c r="AG9" s="8">
        <f t="shared" si="7"/>
        <v>0</v>
      </c>
      <c r="AH9" s="8">
        <f t="shared" si="7"/>
        <v>0</v>
      </c>
      <c r="AI9" s="8">
        <f t="shared" si="7"/>
        <v>0</v>
      </c>
      <c r="AJ9" s="8">
        <f t="shared" si="7"/>
        <v>0</v>
      </c>
      <c r="AK9" s="8">
        <f t="shared" si="7"/>
        <v>0</v>
      </c>
      <c r="AL9" s="7"/>
      <c r="AM9" s="7"/>
      <c r="AN9" s="7"/>
      <c r="AO9" s="7"/>
      <c r="AP9" s="7"/>
    </row>
    <row r="10">
      <c r="A10" s="7" t="s">
        <v>42</v>
      </c>
      <c r="B10" s="11">
        <v>0.0</v>
      </c>
      <c r="C10" s="8">
        <f t="shared" ref="C10:AK10" si="8">B30</f>
        <v>0</v>
      </c>
      <c r="D10" s="8">
        <f t="shared" si="8"/>
        <v>0</v>
      </c>
      <c r="E10" s="8">
        <f t="shared" si="8"/>
        <v>0</v>
      </c>
      <c r="F10" s="8">
        <f t="shared" si="8"/>
        <v>0</v>
      </c>
      <c r="G10" s="8">
        <f t="shared" si="8"/>
        <v>0</v>
      </c>
      <c r="H10" s="8">
        <f t="shared" si="8"/>
        <v>0</v>
      </c>
      <c r="I10" s="8">
        <f t="shared" si="8"/>
        <v>0</v>
      </c>
      <c r="J10" s="8">
        <f t="shared" si="8"/>
        <v>0</v>
      </c>
      <c r="K10" s="8">
        <f t="shared" si="8"/>
        <v>0</v>
      </c>
      <c r="L10" s="8">
        <f t="shared" si="8"/>
        <v>0</v>
      </c>
      <c r="M10" s="8">
        <f t="shared" si="8"/>
        <v>0</v>
      </c>
      <c r="N10" s="8">
        <f t="shared" si="8"/>
        <v>0</v>
      </c>
      <c r="O10" s="8">
        <f t="shared" si="8"/>
        <v>0</v>
      </c>
      <c r="P10" s="8">
        <f t="shared" si="8"/>
        <v>0</v>
      </c>
      <c r="Q10" s="8">
        <f t="shared" si="8"/>
        <v>0</v>
      </c>
      <c r="R10" s="8">
        <f t="shared" si="8"/>
        <v>0</v>
      </c>
      <c r="S10" s="8">
        <f t="shared" si="8"/>
        <v>0</v>
      </c>
      <c r="T10" s="8">
        <f t="shared" si="8"/>
        <v>0</v>
      </c>
      <c r="U10" s="8">
        <f t="shared" si="8"/>
        <v>0</v>
      </c>
      <c r="V10" s="8">
        <f t="shared" si="8"/>
        <v>0</v>
      </c>
      <c r="W10" s="8">
        <f t="shared" si="8"/>
        <v>0</v>
      </c>
      <c r="X10" s="8">
        <f t="shared" si="8"/>
        <v>0</v>
      </c>
      <c r="Y10" s="8">
        <f t="shared" si="8"/>
        <v>0</v>
      </c>
      <c r="Z10" s="8">
        <f t="shared" si="8"/>
        <v>0</v>
      </c>
      <c r="AA10" s="8">
        <f t="shared" si="8"/>
        <v>0</v>
      </c>
      <c r="AB10" s="8">
        <f t="shared" si="8"/>
        <v>0</v>
      </c>
      <c r="AC10" s="8">
        <f t="shared" si="8"/>
        <v>0</v>
      </c>
      <c r="AD10" s="8">
        <f t="shared" si="8"/>
        <v>0</v>
      </c>
      <c r="AE10" s="8">
        <f t="shared" si="8"/>
        <v>0</v>
      </c>
      <c r="AF10" s="8">
        <f t="shared" si="8"/>
        <v>0</v>
      </c>
      <c r="AG10" s="8">
        <f t="shared" si="8"/>
        <v>0</v>
      </c>
      <c r="AH10" s="8">
        <f t="shared" si="8"/>
        <v>0</v>
      </c>
      <c r="AI10" s="8">
        <f t="shared" si="8"/>
        <v>0</v>
      </c>
      <c r="AJ10" s="8">
        <f t="shared" si="8"/>
        <v>0</v>
      </c>
      <c r="AK10" s="8">
        <f t="shared" si="8"/>
        <v>0</v>
      </c>
      <c r="AL10" s="7"/>
      <c r="AM10" s="7"/>
      <c r="AN10" s="7"/>
      <c r="AO10" s="7"/>
      <c r="AP10" s="7"/>
    </row>
    <row r="11">
      <c r="A11" s="19"/>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row>
    <row r="12">
      <c r="A12" s="18" t="s">
        <v>183</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row>
    <row r="13">
      <c r="A13" s="19" t="s">
        <v>35</v>
      </c>
      <c r="B13" s="8">
        <f>'Calcs-1'!B65-'Calcs-1'!B54</f>
        <v>0</v>
      </c>
      <c r="C13" s="8">
        <f>'Calcs-1'!C65-'Calcs-1'!C54</f>
        <v>0</v>
      </c>
      <c r="D13" s="8">
        <f>'Calcs-1'!D65-'Calcs-1'!D54</f>
        <v>0</v>
      </c>
      <c r="E13" s="8">
        <f>'Calcs-1'!E65-'Calcs-1'!E54</f>
        <v>0</v>
      </c>
      <c r="F13" s="8">
        <f>'Calcs-1'!F65-'Calcs-1'!F54</f>
        <v>0</v>
      </c>
      <c r="G13" s="8">
        <f>'Calcs-1'!G65-'Calcs-1'!G54</f>
        <v>0</v>
      </c>
      <c r="H13" s="8">
        <f>'Calcs-1'!H65-'Calcs-1'!H54</f>
        <v>0</v>
      </c>
      <c r="I13" s="8">
        <f>'Calcs-1'!I65-'Calcs-1'!I54</f>
        <v>0</v>
      </c>
      <c r="J13" s="8">
        <f>'Calcs-1'!J65-'Calcs-1'!J54</f>
        <v>0</v>
      </c>
      <c r="K13" s="8">
        <f>'Calcs-1'!K65-'Calcs-1'!K54</f>
        <v>0</v>
      </c>
      <c r="L13" s="8">
        <f>'Calcs-1'!L65-'Calcs-1'!L54</f>
        <v>0</v>
      </c>
      <c r="M13" s="8">
        <f>'Calcs-1'!M65-'Calcs-1'!M54</f>
        <v>0</v>
      </c>
      <c r="N13" s="8">
        <f>'Calcs-1'!N65-'Calcs-1'!N54</f>
        <v>0</v>
      </c>
      <c r="O13" s="8">
        <f>'Calcs-1'!O65-'Calcs-1'!O54</f>
        <v>0</v>
      </c>
      <c r="P13" s="8">
        <f>'Calcs-1'!P65-'Calcs-1'!P54</f>
        <v>0</v>
      </c>
      <c r="Q13" s="8">
        <f>'Calcs-1'!Q65-'Calcs-1'!Q54</f>
        <v>0</v>
      </c>
      <c r="R13" s="8">
        <f>'Calcs-1'!R65-'Calcs-1'!R54</f>
        <v>0</v>
      </c>
      <c r="S13" s="8">
        <f>'Calcs-1'!S65-'Calcs-1'!S54</f>
        <v>0</v>
      </c>
      <c r="T13" s="8">
        <f>'Calcs-1'!T65-'Calcs-1'!T54</f>
        <v>0</v>
      </c>
      <c r="U13" s="8">
        <f>'Calcs-1'!U65-'Calcs-1'!U54</f>
        <v>0</v>
      </c>
      <c r="V13" s="8">
        <f>'Calcs-1'!V65-'Calcs-1'!V54</f>
        <v>0</v>
      </c>
      <c r="W13" s="8">
        <f>'Calcs-1'!W65-'Calcs-1'!W54</f>
        <v>0</v>
      </c>
      <c r="X13" s="8">
        <f>'Calcs-1'!X65-'Calcs-1'!X54</f>
        <v>0</v>
      </c>
      <c r="Y13" s="8">
        <f>'Calcs-1'!Y65-'Calcs-1'!Y54</f>
        <v>0</v>
      </c>
      <c r="Z13" s="8">
        <f>'Calcs-1'!Z65-'Calcs-1'!Z54</f>
        <v>0</v>
      </c>
      <c r="AA13" s="8">
        <f>'Calcs-1'!AA65-'Calcs-1'!AA54</f>
        <v>0</v>
      </c>
      <c r="AB13" s="8">
        <f>'Calcs-1'!AB65-'Calcs-1'!AB54</f>
        <v>0</v>
      </c>
      <c r="AC13" s="8">
        <f>'Calcs-1'!AC65-'Calcs-1'!AC54</f>
        <v>0</v>
      </c>
      <c r="AD13" s="8">
        <f>'Calcs-1'!AD65-'Calcs-1'!AD54</f>
        <v>0</v>
      </c>
      <c r="AE13" s="8">
        <f>'Calcs-1'!AE65-'Calcs-1'!AE54</f>
        <v>0</v>
      </c>
      <c r="AF13" s="8">
        <f>'Calcs-1'!AF65-'Calcs-1'!AF54</f>
        <v>0</v>
      </c>
      <c r="AG13" s="8">
        <f>'Calcs-1'!AG65-'Calcs-1'!AG54</f>
        <v>0</v>
      </c>
      <c r="AH13" s="8">
        <f>'Calcs-1'!AH65-'Calcs-1'!AH54</f>
        <v>0</v>
      </c>
      <c r="AI13" s="8">
        <f>'Calcs-1'!AI65-'Calcs-1'!AI54</f>
        <v>0</v>
      </c>
      <c r="AJ13" s="8">
        <f>'Calcs-1'!AJ65-'Calcs-1'!AJ54</f>
        <v>0</v>
      </c>
      <c r="AK13" s="8">
        <f>'Calcs-1'!AK65-'Calcs-1'!AK54</f>
        <v>0</v>
      </c>
      <c r="AL13" s="7"/>
      <c r="AM13" s="7"/>
      <c r="AN13" s="7"/>
      <c r="AO13" s="7"/>
      <c r="AP13" s="7"/>
    </row>
    <row r="14">
      <c r="A14" s="19" t="s">
        <v>36</v>
      </c>
      <c r="B14" s="8">
        <f>'Calcs-1'!B66-'Calcs-1'!B55</f>
        <v>0</v>
      </c>
      <c r="C14" s="8">
        <f>'Calcs-1'!C66-'Calcs-1'!C55</f>
        <v>0</v>
      </c>
      <c r="D14" s="8">
        <f>'Calcs-1'!D66-'Calcs-1'!D55</f>
        <v>0</v>
      </c>
      <c r="E14" s="8">
        <f>'Calcs-1'!E66-'Calcs-1'!E55</f>
        <v>0</v>
      </c>
      <c r="F14" s="8">
        <f>'Calcs-1'!F66-'Calcs-1'!F55</f>
        <v>0</v>
      </c>
      <c r="G14" s="8">
        <f>'Calcs-1'!G66-'Calcs-1'!G55</f>
        <v>0</v>
      </c>
      <c r="H14" s="8">
        <f>'Calcs-1'!H66-'Calcs-1'!H55</f>
        <v>0</v>
      </c>
      <c r="I14" s="8">
        <f>'Calcs-1'!I66-'Calcs-1'!I55</f>
        <v>0</v>
      </c>
      <c r="J14" s="8">
        <f>'Calcs-1'!J66-'Calcs-1'!J55</f>
        <v>0</v>
      </c>
      <c r="K14" s="8">
        <f>'Calcs-1'!K66-'Calcs-1'!K55</f>
        <v>0</v>
      </c>
      <c r="L14" s="8">
        <f>'Calcs-1'!L66-'Calcs-1'!L55</f>
        <v>0</v>
      </c>
      <c r="M14" s="8">
        <f>'Calcs-1'!M66-'Calcs-1'!M55</f>
        <v>0</v>
      </c>
      <c r="N14" s="8">
        <f>'Calcs-1'!N66-'Calcs-1'!N55</f>
        <v>0</v>
      </c>
      <c r="O14" s="8">
        <f>'Calcs-1'!O66-'Calcs-1'!O55</f>
        <v>0</v>
      </c>
      <c r="P14" s="8">
        <f>'Calcs-1'!P66-'Calcs-1'!P55</f>
        <v>0</v>
      </c>
      <c r="Q14" s="8">
        <f>'Calcs-1'!Q66-'Calcs-1'!Q55</f>
        <v>0</v>
      </c>
      <c r="R14" s="8">
        <f>'Calcs-1'!R66-'Calcs-1'!R55</f>
        <v>0</v>
      </c>
      <c r="S14" s="8">
        <f>'Calcs-1'!S66-'Calcs-1'!S55</f>
        <v>0</v>
      </c>
      <c r="T14" s="8">
        <f>'Calcs-1'!T66-'Calcs-1'!T55</f>
        <v>0</v>
      </c>
      <c r="U14" s="8">
        <f>'Calcs-1'!U66-'Calcs-1'!U55</f>
        <v>0</v>
      </c>
      <c r="V14" s="8">
        <f>'Calcs-1'!V66-'Calcs-1'!V55</f>
        <v>0</v>
      </c>
      <c r="W14" s="8">
        <f>'Calcs-1'!W66-'Calcs-1'!W55</f>
        <v>0</v>
      </c>
      <c r="X14" s="8">
        <f>'Calcs-1'!X66-'Calcs-1'!X55</f>
        <v>0</v>
      </c>
      <c r="Y14" s="8">
        <f>'Calcs-1'!Y66-'Calcs-1'!Y55</f>
        <v>0</v>
      </c>
      <c r="Z14" s="8">
        <f>'Calcs-1'!Z66-'Calcs-1'!Z55</f>
        <v>0</v>
      </c>
      <c r="AA14" s="8">
        <f>'Calcs-1'!AA66-'Calcs-1'!AA55</f>
        <v>0</v>
      </c>
      <c r="AB14" s="8">
        <f>'Calcs-1'!AB66-'Calcs-1'!AB55</f>
        <v>0</v>
      </c>
      <c r="AC14" s="8">
        <f>'Calcs-1'!AC66-'Calcs-1'!AC55</f>
        <v>0</v>
      </c>
      <c r="AD14" s="8">
        <f>'Calcs-1'!AD66-'Calcs-1'!AD55</f>
        <v>0</v>
      </c>
      <c r="AE14" s="8">
        <f>'Calcs-1'!AE66-'Calcs-1'!AE55</f>
        <v>0</v>
      </c>
      <c r="AF14" s="8">
        <f>'Calcs-1'!AF66-'Calcs-1'!AF55</f>
        <v>0</v>
      </c>
      <c r="AG14" s="8">
        <f>'Calcs-1'!AG66-'Calcs-1'!AG55</f>
        <v>0</v>
      </c>
      <c r="AH14" s="8">
        <f>'Calcs-1'!AH66-'Calcs-1'!AH55</f>
        <v>0</v>
      </c>
      <c r="AI14" s="8">
        <f>'Calcs-1'!AI66-'Calcs-1'!AI55</f>
        <v>0</v>
      </c>
      <c r="AJ14" s="8">
        <f>'Calcs-1'!AJ66-'Calcs-1'!AJ55</f>
        <v>0</v>
      </c>
      <c r="AK14" s="8">
        <f>'Calcs-1'!AK66-'Calcs-1'!AK55</f>
        <v>0</v>
      </c>
      <c r="AL14" s="7"/>
      <c r="AM14" s="7"/>
      <c r="AN14" s="7"/>
      <c r="AO14" s="7"/>
      <c r="AP14" s="7"/>
    </row>
    <row r="15">
      <c r="A15" s="19" t="s">
        <v>37</v>
      </c>
      <c r="B15" s="8">
        <f>'Calcs-1'!B67-'Calcs-1'!B56</f>
        <v>0</v>
      </c>
      <c r="C15" s="8">
        <f>'Calcs-1'!C67-'Calcs-1'!C56</f>
        <v>0</v>
      </c>
      <c r="D15" s="8">
        <f>'Calcs-1'!D67-'Calcs-1'!D56</f>
        <v>0</v>
      </c>
      <c r="E15" s="8">
        <f>'Calcs-1'!E67-'Calcs-1'!E56</f>
        <v>0</v>
      </c>
      <c r="F15" s="8">
        <f>'Calcs-1'!F67-'Calcs-1'!F56</f>
        <v>0</v>
      </c>
      <c r="G15" s="8">
        <f>'Calcs-1'!G67-'Calcs-1'!G56</f>
        <v>0</v>
      </c>
      <c r="H15" s="8">
        <f>'Calcs-1'!H67-'Calcs-1'!H56</f>
        <v>0</v>
      </c>
      <c r="I15" s="8">
        <f>'Calcs-1'!I67-'Calcs-1'!I56</f>
        <v>0</v>
      </c>
      <c r="J15" s="8">
        <f>'Calcs-1'!J67-'Calcs-1'!J56</f>
        <v>0</v>
      </c>
      <c r="K15" s="8">
        <f>'Calcs-1'!K67-'Calcs-1'!K56</f>
        <v>0</v>
      </c>
      <c r="L15" s="8">
        <f>'Calcs-1'!L67-'Calcs-1'!L56</f>
        <v>0</v>
      </c>
      <c r="M15" s="8">
        <f>'Calcs-1'!M67-'Calcs-1'!M56</f>
        <v>0</v>
      </c>
      <c r="N15" s="8">
        <f>'Calcs-1'!N67-'Calcs-1'!N56</f>
        <v>0</v>
      </c>
      <c r="O15" s="8">
        <f>'Calcs-1'!O67-'Calcs-1'!O56</f>
        <v>0</v>
      </c>
      <c r="P15" s="8">
        <f>'Calcs-1'!P67-'Calcs-1'!P56</f>
        <v>0</v>
      </c>
      <c r="Q15" s="8">
        <f>'Calcs-1'!Q67-'Calcs-1'!Q56</f>
        <v>0</v>
      </c>
      <c r="R15" s="8">
        <f>'Calcs-1'!R67-'Calcs-1'!R56</f>
        <v>0</v>
      </c>
      <c r="S15" s="8">
        <f>'Calcs-1'!S67-'Calcs-1'!S56</f>
        <v>0</v>
      </c>
      <c r="T15" s="8">
        <f>'Calcs-1'!T67-'Calcs-1'!T56</f>
        <v>0</v>
      </c>
      <c r="U15" s="8">
        <f>'Calcs-1'!U67-'Calcs-1'!U56</f>
        <v>0</v>
      </c>
      <c r="V15" s="8">
        <f>'Calcs-1'!V67-'Calcs-1'!V56</f>
        <v>0</v>
      </c>
      <c r="W15" s="8">
        <f>'Calcs-1'!W67-'Calcs-1'!W56</f>
        <v>0</v>
      </c>
      <c r="X15" s="8">
        <f>'Calcs-1'!X67-'Calcs-1'!X56</f>
        <v>0</v>
      </c>
      <c r="Y15" s="8">
        <f>'Calcs-1'!Y67-'Calcs-1'!Y56</f>
        <v>0</v>
      </c>
      <c r="Z15" s="8">
        <f>'Calcs-1'!Z67-'Calcs-1'!Z56</f>
        <v>0</v>
      </c>
      <c r="AA15" s="8">
        <f>'Calcs-1'!AA67-'Calcs-1'!AA56</f>
        <v>0</v>
      </c>
      <c r="AB15" s="8">
        <f>'Calcs-1'!AB67-'Calcs-1'!AB56</f>
        <v>0</v>
      </c>
      <c r="AC15" s="8">
        <f>'Calcs-1'!AC67-'Calcs-1'!AC56</f>
        <v>0</v>
      </c>
      <c r="AD15" s="8">
        <f>'Calcs-1'!AD67-'Calcs-1'!AD56</f>
        <v>0</v>
      </c>
      <c r="AE15" s="8">
        <f>'Calcs-1'!AE67-'Calcs-1'!AE56</f>
        <v>0</v>
      </c>
      <c r="AF15" s="8">
        <f>'Calcs-1'!AF67-'Calcs-1'!AF56</f>
        <v>0</v>
      </c>
      <c r="AG15" s="8">
        <f>'Calcs-1'!AG67-'Calcs-1'!AG56</f>
        <v>0</v>
      </c>
      <c r="AH15" s="8">
        <f>'Calcs-1'!AH67-'Calcs-1'!AH56</f>
        <v>0</v>
      </c>
      <c r="AI15" s="8">
        <f>'Calcs-1'!AI67-'Calcs-1'!AI56</f>
        <v>0</v>
      </c>
      <c r="AJ15" s="8">
        <f>'Calcs-1'!AJ67-'Calcs-1'!AJ56</f>
        <v>0</v>
      </c>
      <c r="AK15" s="8">
        <f>'Calcs-1'!AK67-'Calcs-1'!AK56</f>
        <v>0</v>
      </c>
      <c r="AL15" s="7"/>
      <c r="AM15" s="7"/>
      <c r="AN15" s="7"/>
      <c r="AO15" s="7"/>
      <c r="AP15" s="7"/>
    </row>
    <row r="16">
      <c r="A16" s="19" t="s">
        <v>38</v>
      </c>
      <c r="B16" s="8">
        <f>'Calcs-1'!B68-'Calcs-1'!B57</f>
        <v>0</v>
      </c>
      <c r="C16" s="8">
        <f>'Calcs-1'!C68-'Calcs-1'!C57</f>
        <v>0</v>
      </c>
      <c r="D16" s="8">
        <f>'Calcs-1'!D68-'Calcs-1'!D57</f>
        <v>0</v>
      </c>
      <c r="E16" s="8">
        <f>'Calcs-1'!E68-'Calcs-1'!E57</f>
        <v>0</v>
      </c>
      <c r="F16" s="8">
        <f>'Calcs-1'!F68-'Calcs-1'!F57</f>
        <v>0</v>
      </c>
      <c r="G16" s="8">
        <f>'Calcs-1'!G68-'Calcs-1'!G57</f>
        <v>0</v>
      </c>
      <c r="H16" s="8">
        <f>'Calcs-1'!H68-'Calcs-1'!H57</f>
        <v>0</v>
      </c>
      <c r="I16" s="8">
        <f>'Calcs-1'!I68-'Calcs-1'!I57</f>
        <v>0</v>
      </c>
      <c r="J16" s="8">
        <f>'Calcs-1'!J68-'Calcs-1'!J57</f>
        <v>0</v>
      </c>
      <c r="K16" s="8">
        <f>'Calcs-1'!K68-'Calcs-1'!K57</f>
        <v>0</v>
      </c>
      <c r="L16" s="8">
        <f>'Calcs-1'!L68-'Calcs-1'!L57</f>
        <v>0</v>
      </c>
      <c r="M16" s="8">
        <f>'Calcs-1'!M68-'Calcs-1'!M57</f>
        <v>0</v>
      </c>
      <c r="N16" s="8">
        <f>'Calcs-1'!N68-'Calcs-1'!N57</f>
        <v>0</v>
      </c>
      <c r="O16" s="8">
        <f>'Calcs-1'!O68-'Calcs-1'!O57</f>
        <v>0</v>
      </c>
      <c r="P16" s="8">
        <f>'Calcs-1'!P68-'Calcs-1'!P57</f>
        <v>0</v>
      </c>
      <c r="Q16" s="8">
        <f>'Calcs-1'!Q68-'Calcs-1'!Q57</f>
        <v>0</v>
      </c>
      <c r="R16" s="8">
        <f>'Calcs-1'!R68-'Calcs-1'!R57</f>
        <v>0</v>
      </c>
      <c r="S16" s="8">
        <f>'Calcs-1'!S68-'Calcs-1'!S57</f>
        <v>0</v>
      </c>
      <c r="T16" s="8">
        <f>'Calcs-1'!T68-'Calcs-1'!T57</f>
        <v>0</v>
      </c>
      <c r="U16" s="8">
        <f>'Calcs-1'!U68-'Calcs-1'!U57</f>
        <v>0</v>
      </c>
      <c r="V16" s="8">
        <f>'Calcs-1'!V68-'Calcs-1'!V57</f>
        <v>0</v>
      </c>
      <c r="W16" s="8">
        <f>'Calcs-1'!W68-'Calcs-1'!W57</f>
        <v>0</v>
      </c>
      <c r="X16" s="8">
        <f>'Calcs-1'!X68-'Calcs-1'!X57</f>
        <v>0</v>
      </c>
      <c r="Y16" s="8">
        <f>'Calcs-1'!Y68-'Calcs-1'!Y57</f>
        <v>0</v>
      </c>
      <c r="Z16" s="8">
        <f>'Calcs-1'!Z68-'Calcs-1'!Z57</f>
        <v>0</v>
      </c>
      <c r="AA16" s="8">
        <f>'Calcs-1'!AA68-'Calcs-1'!AA57</f>
        <v>0</v>
      </c>
      <c r="AB16" s="8">
        <f>'Calcs-1'!AB68-'Calcs-1'!AB57</f>
        <v>0</v>
      </c>
      <c r="AC16" s="8">
        <f>'Calcs-1'!AC68-'Calcs-1'!AC57</f>
        <v>0</v>
      </c>
      <c r="AD16" s="8">
        <f>'Calcs-1'!AD68-'Calcs-1'!AD57</f>
        <v>0</v>
      </c>
      <c r="AE16" s="8">
        <f>'Calcs-1'!AE68-'Calcs-1'!AE57</f>
        <v>0</v>
      </c>
      <c r="AF16" s="8">
        <f>'Calcs-1'!AF68-'Calcs-1'!AF57</f>
        <v>0</v>
      </c>
      <c r="AG16" s="8">
        <f>'Calcs-1'!AG68-'Calcs-1'!AG57</f>
        <v>0</v>
      </c>
      <c r="AH16" s="8">
        <f>'Calcs-1'!AH68-'Calcs-1'!AH57</f>
        <v>0</v>
      </c>
      <c r="AI16" s="8">
        <f>'Calcs-1'!AI68-'Calcs-1'!AI57</f>
        <v>0</v>
      </c>
      <c r="AJ16" s="8">
        <f>'Calcs-1'!AJ68-'Calcs-1'!AJ57</f>
        <v>0</v>
      </c>
      <c r="AK16" s="8">
        <f>'Calcs-1'!AK68-'Calcs-1'!AK57</f>
        <v>0</v>
      </c>
      <c r="AL16" s="7"/>
      <c r="AM16" s="7"/>
      <c r="AN16" s="7"/>
      <c r="AO16" s="7"/>
      <c r="AP16" s="7"/>
    </row>
    <row r="17">
      <c r="A17" s="7" t="s">
        <v>39</v>
      </c>
      <c r="B17" s="8">
        <f>'Calcs-1'!B69-'Calcs-1'!B58</f>
        <v>0</v>
      </c>
      <c r="C17" s="8">
        <f>'Calcs-1'!C69-'Calcs-1'!C58</f>
        <v>0</v>
      </c>
      <c r="D17" s="8">
        <f>'Calcs-1'!D69-'Calcs-1'!D58</f>
        <v>0</v>
      </c>
      <c r="E17" s="8">
        <f>'Calcs-1'!E69-'Calcs-1'!E58</f>
        <v>0</v>
      </c>
      <c r="F17" s="8">
        <f>'Calcs-1'!F69-'Calcs-1'!F58</f>
        <v>0</v>
      </c>
      <c r="G17" s="8">
        <f>'Calcs-1'!G69-'Calcs-1'!G58</f>
        <v>0</v>
      </c>
      <c r="H17" s="8">
        <f>'Calcs-1'!H69-'Calcs-1'!H58</f>
        <v>0</v>
      </c>
      <c r="I17" s="8">
        <f>'Calcs-1'!I69-'Calcs-1'!I58</f>
        <v>0</v>
      </c>
      <c r="J17" s="8">
        <f>'Calcs-1'!J69-'Calcs-1'!J58</f>
        <v>0</v>
      </c>
      <c r="K17" s="8">
        <f>'Calcs-1'!K69-'Calcs-1'!K58</f>
        <v>0</v>
      </c>
      <c r="L17" s="8">
        <f>'Calcs-1'!L69-'Calcs-1'!L58</f>
        <v>0</v>
      </c>
      <c r="M17" s="8">
        <f>'Calcs-1'!M69-'Calcs-1'!M58</f>
        <v>0</v>
      </c>
      <c r="N17" s="8">
        <f>'Calcs-1'!N69-'Calcs-1'!N58</f>
        <v>0</v>
      </c>
      <c r="O17" s="8">
        <f>'Calcs-1'!O69-'Calcs-1'!O58</f>
        <v>0</v>
      </c>
      <c r="P17" s="8">
        <f>'Calcs-1'!P69-'Calcs-1'!P58</f>
        <v>0</v>
      </c>
      <c r="Q17" s="8">
        <f>'Calcs-1'!Q69-'Calcs-1'!Q58</f>
        <v>0</v>
      </c>
      <c r="R17" s="8">
        <f>'Calcs-1'!R69-'Calcs-1'!R58</f>
        <v>0</v>
      </c>
      <c r="S17" s="8">
        <f>'Calcs-1'!S69-'Calcs-1'!S58</f>
        <v>0</v>
      </c>
      <c r="T17" s="8">
        <f>'Calcs-1'!T69-'Calcs-1'!T58</f>
        <v>0</v>
      </c>
      <c r="U17" s="8">
        <f>'Calcs-1'!U69-'Calcs-1'!U58</f>
        <v>0</v>
      </c>
      <c r="V17" s="8">
        <f>'Calcs-1'!V69-'Calcs-1'!V58</f>
        <v>0</v>
      </c>
      <c r="W17" s="8">
        <f>'Calcs-1'!W69-'Calcs-1'!W58</f>
        <v>0</v>
      </c>
      <c r="X17" s="8">
        <f>'Calcs-1'!X69-'Calcs-1'!X58</f>
        <v>0</v>
      </c>
      <c r="Y17" s="8">
        <f>'Calcs-1'!Y69-'Calcs-1'!Y58</f>
        <v>0</v>
      </c>
      <c r="Z17" s="8">
        <f>'Calcs-1'!Z69-'Calcs-1'!Z58</f>
        <v>0</v>
      </c>
      <c r="AA17" s="8">
        <f>'Calcs-1'!AA69-'Calcs-1'!AA58</f>
        <v>0</v>
      </c>
      <c r="AB17" s="8">
        <f>'Calcs-1'!AB69-'Calcs-1'!AB58</f>
        <v>0</v>
      </c>
      <c r="AC17" s="8">
        <f>'Calcs-1'!AC69-'Calcs-1'!AC58</f>
        <v>0</v>
      </c>
      <c r="AD17" s="8">
        <f>'Calcs-1'!AD69-'Calcs-1'!AD58</f>
        <v>0</v>
      </c>
      <c r="AE17" s="8">
        <f>'Calcs-1'!AE69-'Calcs-1'!AE58</f>
        <v>0</v>
      </c>
      <c r="AF17" s="8">
        <f>'Calcs-1'!AF69-'Calcs-1'!AF58</f>
        <v>0</v>
      </c>
      <c r="AG17" s="8">
        <f>'Calcs-1'!AG69-'Calcs-1'!AG58</f>
        <v>0</v>
      </c>
      <c r="AH17" s="8">
        <f>'Calcs-1'!AH69-'Calcs-1'!AH58</f>
        <v>0</v>
      </c>
      <c r="AI17" s="8">
        <f>'Calcs-1'!AI69-'Calcs-1'!AI58</f>
        <v>0</v>
      </c>
      <c r="AJ17" s="8">
        <f>'Calcs-1'!AJ69-'Calcs-1'!AJ58</f>
        <v>0</v>
      </c>
      <c r="AK17" s="8">
        <f>'Calcs-1'!AK69-'Calcs-1'!AK58</f>
        <v>0</v>
      </c>
      <c r="AL17" s="7"/>
      <c r="AM17" s="7"/>
      <c r="AN17" s="7"/>
      <c r="AO17" s="7"/>
      <c r="AP17" s="7"/>
    </row>
    <row r="18">
      <c r="A18" s="7" t="s">
        <v>40</v>
      </c>
      <c r="B18" s="8">
        <f>'Calcs-1'!B70-'Calcs-1'!B59</f>
        <v>0</v>
      </c>
      <c r="C18" s="8">
        <f>'Calcs-1'!C70-'Calcs-1'!C59</f>
        <v>0</v>
      </c>
      <c r="D18" s="8">
        <f>'Calcs-1'!D70-'Calcs-1'!D59</f>
        <v>0</v>
      </c>
      <c r="E18" s="8">
        <f>'Calcs-1'!E70-'Calcs-1'!E59</f>
        <v>0</v>
      </c>
      <c r="F18" s="8">
        <f>'Calcs-1'!F70-'Calcs-1'!F59</f>
        <v>0</v>
      </c>
      <c r="G18" s="8">
        <f>'Calcs-1'!G70-'Calcs-1'!G59</f>
        <v>0</v>
      </c>
      <c r="H18" s="8">
        <f>'Calcs-1'!H70-'Calcs-1'!H59</f>
        <v>0</v>
      </c>
      <c r="I18" s="8">
        <f>'Calcs-1'!I70-'Calcs-1'!I59</f>
        <v>0</v>
      </c>
      <c r="J18" s="8">
        <f>'Calcs-1'!J70-'Calcs-1'!J59</f>
        <v>0</v>
      </c>
      <c r="K18" s="8">
        <f>'Calcs-1'!K70-'Calcs-1'!K59</f>
        <v>0</v>
      </c>
      <c r="L18" s="8">
        <f>'Calcs-1'!L70-'Calcs-1'!L59</f>
        <v>0</v>
      </c>
      <c r="M18" s="8">
        <f>'Calcs-1'!M70-'Calcs-1'!M59</f>
        <v>0</v>
      </c>
      <c r="N18" s="8">
        <f>'Calcs-1'!N70-'Calcs-1'!N59</f>
        <v>0</v>
      </c>
      <c r="O18" s="8">
        <f>'Calcs-1'!O70-'Calcs-1'!O59</f>
        <v>0</v>
      </c>
      <c r="P18" s="8">
        <f>'Calcs-1'!P70-'Calcs-1'!P59</f>
        <v>0</v>
      </c>
      <c r="Q18" s="8">
        <f>'Calcs-1'!Q70-'Calcs-1'!Q59</f>
        <v>0</v>
      </c>
      <c r="R18" s="8">
        <f>'Calcs-1'!R70-'Calcs-1'!R59</f>
        <v>0</v>
      </c>
      <c r="S18" s="8">
        <f>'Calcs-1'!S70-'Calcs-1'!S59</f>
        <v>0</v>
      </c>
      <c r="T18" s="8">
        <f>'Calcs-1'!T70-'Calcs-1'!T59</f>
        <v>0</v>
      </c>
      <c r="U18" s="8">
        <f>'Calcs-1'!U70-'Calcs-1'!U59</f>
        <v>0</v>
      </c>
      <c r="V18" s="8">
        <f>'Calcs-1'!V70-'Calcs-1'!V59</f>
        <v>0</v>
      </c>
      <c r="W18" s="8">
        <f>'Calcs-1'!W70-'Calcs-1'!W59</f>
        <v>0</v>
      </c>
      <c r="X18" s="8">
        <f>'Calcs-1'!X70-'Calcs-1'!X59</f>
        <v>0</v>
      </c>
      <c r="Y18" s="8">
        <f>'Calcs-1'!Y70-'Calcs-1'!Y59</f>
        <v>0</v>
      </c>
      <c r="Z18" s="8">
        <f>'Calcs-1'!Z70-'Calcs-1'!Z59</f>
        <v>0</v>
      </c>
      <c r="AA18" s="8">
        <f>'Calcs-1'!AA70-'Calcs-1'!AA59</f>
        <v>0</v>
      </c>
      <c r="AB18" s="8">
        <f>'Calcs-1'!AB70-'Calcs-1'!AB59</f>
        <v>0</v>
      </c>
      <c r="AC18" s="8">
        <f>'Calcs-1'!AC70-'Calcs-1'!AC59</f>
        <v>0</v>
      </c>
      <c r="AD18" s="8">
        <f>'Calcs-1'!AD70-'Calcs-1'!AD59</f>
        <v>0</v>
      </c>
      <c r="AE18" s="8">
        <f>'Calcs-1'!AE70-'Calcs-1'!AE59</f>
        <v>0</v>
      </c>
      <c r="AF18" s="8">
        <f>'Calcs-1'!AF70-'Calcs-1'!AF59</f>
        <v>0</v>
      </c>
      <c r="AG18" s="8">
        <f>'Calcs-1'!AG70-'Calcs-1'!AG59</f>
        <v>0</v>
      </c>
      <c r="AH18" s="8">
        <f>'Calcs-1'!AH70-'Calcs-1'!AH59</f>
        <v>0</v>
      </c>
      <c r="AI18" s="8">
        <f>'Calcs-1'!AI70-'Calcs-1'!AI59</f>
        <v>0</v>
      </c>
      <c r="AJ18" s="8">
        <f>'Calcs-1'!AJ70-'Calcs-1'!AJ59</f>
        <v>0</v>
      </c>
      <c r="AK18" s="8">
        <f>'Calcs-1'!AK70-'Calcs-1'!AK59</f>
        <v>0</v>
      </c>
      <c r="AL18" s="7"/>
      <c r="AM18" s="7"/>
      <c r="AN18" s="7"/>
      <c r="AO18" s="7"/>
      <c r="AP18" s="7"/>
    </row>
    <row r="19">
      <c r="A19" s="19" t="s">
        <v>41</v>
      </c>
      <c r="B19" s="8">
        <f>'Calcs-1'!B71-'Calcs-1'!B60</f>
        <v>0</v>
      </c>
      <c r="C19" s="8">
        <f>'Calcs-1'!C71-'Calcs-1'!C60</f>
        <v>0</v>
      </c>
      <c r="D19" s="8">
        <f>'Calcs-1'!D71-'Calcs-1'!D60</f>
        <v>0</v>
      </c>
      <c r="E19" s="8">
        <f>'Calcs-1'!E71-'Calcs-1'!E60</f>
        <v>0</v>
      </c>
      <c r="F19" s="8">
        <f>'Calcs-1'!F71-'Calcs-1'!F60</f>
        <v>0</v>
      </c>
      <c r="G19" s="8">
        <f>'Calcs-1'!G71-'Calcs-1'!G60</f>
        <v>0</v>
      </c>
      <c r="H19" s="8">
        <f>'Calcs-1'!H71-'Calcs-1'!H60</f>
        <v>0</v>
      </c>
      <c r="I19" s="8">
        <f>'Calcs-1'!I71-'Calcs-1'!I60</f>
        <v>0</v>
      </c>
      <c r="J19" s="8">
        <f>'Calcs-1'!J71-'Calcs-1'!J60</f>
        <v>0</v>
      </c>
      <c r="K19" s="8">
        <f>'Calcs-1'!K71-'Calcs-1'!K60</f>
        <v>0</v>
      </c>
      <c r="L19" s="8">
        <f>'Calcs-1'!L71-'Calcs-1'!L60</f>
        <v>0</v>
      </c>
      <c r="M19" s="8">
        <f>'Calcs-1'!M71-'Calcs-1'!M60</f>
        <v>0</v>
      </c>
      <c r="N19" s="8">
        <f>'Calcs-1'!N71-'Calcs-1'!N60</f>
        <v>0</v>
      </c>
      <c r="O19" s="8">
        <f>'Calcs-1'!O71-'Calcs-1'!O60</f>
        <v>0</v>
      </c>
      <c r="P19" s="8">
        <f>'Calcs-1'!P71-'Calcs-1'!P60</f>
        <v>0</v>
      </c>
      <c r="Q19" s="8">
        <f>'Calcs-1'!Q71-'Calcs-1'!Q60</f>
        <v>0</v>
      </c>
      <c r="R19" s="8">
        <f>'Calcs-1'!R71-'Calcs-1'!R60</f>
        <v>0</v>
      </c>
      <c r="S19" s="8">
        <f>'Calcs-1'!S71-'Calcs-1'!S60</f>
        <v>0</v>
      </c>
      <c r="T19" s="8">
        <f>'Calcs-1'!T71-'Calcs-1'!T60</f>
        <v>0</v>
      </c>
      <c r="U19" s="8">
        <f>'Calcs-1'!U71-'Calcs-1'!U60</f>
        <v>0</v>
      </c>
      <c r="V19" s="8">
        <f>'Calcs-1'!V71-'Calcs-1'!V60</f>
        <v>0</v>
      </c>
      <c r="W19" s="8">
        <f>'Calcs-1'!W71-'Calcs-1'!W60</f>
        <v>0</v>
      </c>
      <c r="X19" s="8">
        <f>'Calcs-1'!X71-'Calcs-1'!X60</f>
        <v>0</v>
      </c>
      <c r="Y19" s="8">
        <f>'Calcs-1'!Y71-'Calcs-1'!Y60</f>
        <v>0</v>
      </c>
      <c r="Z19" s="8">
        <f>'Calcs-1'!Z71-'Calcs-1'!Z60</f>
        <v>0</v>
      </c>
      <c r="AA19" s="8">
        <f>'Calcs-1'!AA71-'Calcs-1'!AA60</f>
        <v>0</v>
      </c>
      <c r="AB19" s="8">
        <f>'Calcs-1'!AB71-'Calcs-1'!AB60</f>
        <v>0</v>
      </c>
      <c r="AC19" s="8">
        <f>'Calcs-1'!AC71-'Calcs-1'!AC60</f>
        <v>0</v>
      </c>
      <c r="AD19" s="8">
        <f>'Calcs-1'!AD71-'Calcs-1'!AD60</f>
        <v>0</v>
      </c>
      <c r="AE19" s="8">
        <f>'Calcs-1'!AE71-'Calcs-1'!AE60</f>
        <v>0</v>
      </c>
      <c r="AF19" s="8">
        <f>'Calcs-1'!AF71-'Calcs-1'!AF60</f>
        <v>0</v>
      </c>
      <c r="AG19" s="8">
        <f>'Calcs-1'!AG71-'Calcs-1'!AG60</f>
        <v>0</v>
      </c>
      <c r="AH19" s="8">
        <f>'Calcs-1'!AH71-'Calcs-1'!AH60</f>
        <v>0</v>
      </c>
      <c r="AI19" s="8">
        <f>'Calcs-1'!AI71-'Calcs-1'!AI60</f>
        <v>0</v>
      </c>
      <c r="AJ19" s="8">
        <f>'Calcs-1'!AJ71-'Calcs-1'!AJ60</f>
        <v>0</v>
      </c>
      <c r="AK19" s="8">
        <f>'Calcs-1'!AK71-'Calcs-1'!AK60</f>
        <v>0</v>
      </c>
      <c r="AL19" s="7"/>
      <c r="AM19" s="7"/>
      <c r="AN19" s="7"/>
      <c r="AO19" s="7"/>
      <c r="AP19" s="7"/>
    </row>
    <row r="20">
      <c r="A20" s="19" t="s">
        <v>42</v>
      </c>
      <c r="B20" s="8">
        <f>'Calcs-1'!B72-'Calcs-1'!B61</f>
        <v>0</v>
      </c>
      <c r="C20" s="8">
        <f>'Calcs-1'!C72-'Calcs-1'!C61</f>
        <v>0</v>
      </c>
      <c r="D20" s="8">
        <f>'Calcs-1'!D72-'Calcs-1'!D61</f>
        <v>0</v>
      </c>
      <c r="E20" s="8">
        <f>'Calcs-1'!E72-'Calcs-1'!E61</f>
        <v>0</v>
      </c>
      <c r="F20" s="8">
        <f>'Calcs-1'!F72-'Calcs-1'!F61</f>
        <v>0</v>
      </c>
      <c r="G20" s="8">
        <f>'Calcs-1'!G72-'Calcs-1'!G61</f>
        <v>0</v>
      </c>
      <c r="H20" s="8">
        <f>'Calcs-1'!H72-'Calcs-1'!H61</f>
        <v>0</v>
      </c>
      <c r="I20" s="8">
        <f>'Calcs-1'!I72-'Calcs-1'!I61</f>
        <v>0</v>
      </c>
      <c r="J20" s="8">
        <f>'Calcs-1'!J72-'Calcs-1'!J61</f>
        <v>0</v>
      </c>
      <c r="K20" s="8">
        <f>'Calcs-1'!K72-'Calcs-1'!K61</f>
        <v>0</v>
      </c>
      <c r="L20" s="8">
        <f>'Calcs-1'!L72-'Calcs-1'!L61</f>
        <v>0</v>
      </c>
      <c r="M20" s="8">
        <f>'Calcs-1'!M72-'Calcs-1'!M61</f>
        <v>0</v>
      </c>
      <c r="N20" s="8">
        <f>'Calcs-1'!N72-'Calcs-1'!N61</f>
        <v>0</v>
      </c>
      <c r="O20" s="8">
        <f>'Calcs-1'!O72-'Calcs-1'!O61</f>
        <v>0</v>
      </c>
      <c r="P20" s="8">
        <f>'Calcs-1'!P72-'Calcs-1'!P61</f>
        <v>0</v>
      </c>
      <c r="Q20" s="8">
        <f>'Calcs-1'!Q72-'Calcs-1'!Q61</f>
        <v>0</v>
      </c>
      <c r="R20" s="8">
        <f>'Calcs-1'!R72-'Calcs-1'!R61</f>
        <v>0</v>
      </c>
      <c r="S20" s="8">
        <f>'Calcs-1'!S72-'Calcs-1'!S61</f>
        <v>0</v>
      </c>
      <c r="T20" s="8">
        <f>'Calcs-1'!T72-'Calcs-1'!T61</f>
        <v>0</v>
      </c>
      <c r="U20" s="8">
        <f>'Calcs-1'!U72-'Calcs-1'!U61</f>
        <v>0</v>
      </c>
      <c r="V20" s="8">
        <f>'Calcs-1'!V72-'Calcs-1'!V61</f>
        <v>0</v>
      </c>
      <c r="W20" s="8">
        <f>'Calcs-1'!W72-'Calcs-1'!W61</f>
        <v>0</v>
      </c>
      <c r="X20" s="8">
        <f>'Calcs-1'!X72-'Calcs-1'!X61</f>
        <v>0</v>
      </c>
      <c r="Y20" s="8">
        <f>'Calcs-1'!Y72-'Calcs-1'!Y61</f>
        <v>0</v>
      </c>
      <c r="Z20" s="8">
        <f>'Calcs-1'!Z72-'Calcs-1'!Z61</f>
        <v>0</v>
      </c>
      <c r="AA20" s="8">
        <f>'Calcs-1'!AA72-'Calcs-1'!AA61</f>
        <v>0</v>
      </c>
      <c r="AB20" s="8">
        <f>'Calcs-1'!AB72-'Calcs-1'!AB61</f>
        <v>0</v>
      </c>
      <c r="AC20" s="8">
        <f>'Calcs-1'!AC72-'Calcs-1'!AC61</f>
        <v>0</v>
      </c>
      <c r="AD20" s="8">
        <f>'Calcs-1'!AD72-'Calcs-1'!AD61</f>
        <v>0</v>
      </c>
      <c r="AE20" s="8">
        <f>'Calcs-1'!AE72-'Calcs-1'!AE61</f>
        <v>0</v>
      </c>
      <c r="AF20" s="8">
        <f>'Calcs-1'!AF72-'Calcs-1'!AF61</f>
        <v>0</v>
      </c>
      <c r="AG20" s="8">
        <f>'Calcs-1'!AG72-'Calcs-1'!AG61</f>
        <v>0</v>
      </c>
      <c r="AH20" s="8">
        <f>'Calcs-1'!AH72-'Calcs-1'!AH61</f>
        <v>0</v>
      </c>
      <c r="AI20" s="8">
        <f>'Calcs-1'!AI72-'Calcs-1'!AI61</f>
        <v>0</v>
      </c>
      <c r="AJ20" s="8">
        <f>'Calcs-1'!AJ72-'Calcs-1'!AJ61</f>
        <v>0</v>
      </c>
      <c r="AK20" s="8">
        <f>'Calcs-1'!AK72-'Calcs-1'!AK61</f>
        <v>0</v>
      </c>
      <c r="AL20" s="7"/>
      <c r="AM20" s="7"/>
      <c r="AN20" s="7"/>
      <c r="AO20" s="7"/>
      <c r="AP20" s="7"/>
    </row>
    <row r="21">
      <c r="A21" s="19"/>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row>
    <row r="22">
      <c r="A22" s="18" t="s">
        <v>184</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row>
    <row r="23">
      <c r="A23" s="19" t="s">
        <v>35</v>
      </c>
      <c r="B23" s="8">
        <f t="shared" ref="B23:AK23" si="9">B3+B13</f>
        <v>0</v>
      </c>
      <c r="C23" s="8">
        <f t="shared" si="9"/>
        <v>0</v>
      </c>
      <c r="D23" s="8">
        <f t="shared" si="9"/>
        <v>0</v>
      </c>
      <c r="E23" s="8">
        <f t="shared" si="9"/>
        <v>0</v>
      </c>
      <c r="F23" s="8">
        <f t="shared" si="9"/>
        <v>0</v>
      </c>
      <c r="G23" s="8">
        <f t="shared" si="9"/>
        <v>0</v>
      </c>
      <c r="H23" s="8">
        <f t="shared" si="9"/>
        <v>0</v>
      </c>
      <c r="I23" s="8">
        <f t="shared" si="9"/>
        <v>0</v>
      </c>
      <c r="J23" s="8">
        <f t="shared" si="9"/>
        <v>0</v>
      </c>
      <c r="K23" s="8">
        <f t="shared" si="9"/>
        <v>0</v>
      </c>
      <c r="L23" s="8">
        <f t="shared" si="9"/>
        <v>0</v>
      </c>
      <c r="M23" s="8">
        <f t="shared" si="9"/>
        <v>0</v>
      </c>
      <c r="N23" s="8">
        <f t="shared" si="9"/>
        <v>0</v>
      </c>
      <c r="O23" s="8">
        <f t="shared" si="9"/>
        <v>0</v>
      </c>
      <c r="P23" s="8">
        <f t="shared" si="9"/>
        <v>0</v>
      </c>
      <c r="Q23" s="8">
        <f t="shared" si="9"/>
        <v>0</v>
      </c>
      <c r="R23" s="8">
        <f t="shared" si="9"/>
        <v>0</v>
      </c>
      <c r="S23" s="8">
        <f t="shared" si="9"/>
        <v>0</v>
      </c>
      <c r="T23" s="8">
        <f t="shared" si="9"/>
        <v>0</v>
      </c>
      <c r="U23" s="8">
        <f t="shared" si="9"/>
        <v>0</v>
      </c>
      <c r="V23" s="8">
        <f t="shared" si="9"/>
        <v>0</v>
      </c>
      <c r="W23" s="8">
        <f t="shared" si="9"/>
        <v>0</v>
      </c>
      <c r="X23" s="8">
        <f t="shared" si="9"/>
        <v>0</v>
      </c>
      <c r="Y23" s="8">
        <f t="shared" si="9"/>
        <v>0</v>
      </c>
      <c r="Z23" s="8">
        <f t="shared" si="9"/>
        <v>0</v>
      </c>
      <c r="AA23" s="8">
        <f t="shared" si="9"/>
        <v>0</v>
      </c>
      <c r="AB23" s="8">
        <f t="shared" si="9"/>
        <v>0</v>
      </c>
      <c r="AC23" s="8">
        <f t="shared" si="9"/>
        <v>0</v>
      </c>
      <c r="AD23" s="8">
        <f t="shared" si="9"/>
        <v>0</v>
      </c>
      <c r="AE23" s="8">
        <f t="shared" si="9"/>
        <v>0</v>
      </c>
      <c r="AF23" s="8">
        <f t="shared" si="9"/>
        <v>0</v>
      </c>
      <c r="AG23" s="8">
        <f t="shared" si="9"/>
        <v>0</v>
      </c>
      <c r="AH23" s="8">
        <f t="shared" si="9"/>
        <v>0</v>
      </c>
      <c r="AI23" s="8">
        <f t="shared" si="9"/>
        <v>0</v>
      </c>
      <c r="AJ23" s="8">
        <f t="shared" si="9"/>
        <v>0</v>
      </c>
      <c r="AK23" s="8">
        <f t="shared" si="9"/>
        <v>0</v>
      </c>
      <c r="AL23" s="7"/>
      <c r="AM23" s="7"/>
      <c r="AN23" s="7"/>
      <c r="AO23" s="7"/>
      <c r="AP23" s="7"/>
    </row>
    <row r="24">
      <c r="A24" s="19" t="s">
        <v>36</v>
      </c>
      <c r="B24" s="8">
        <f t="shared" ref="B24:AK24" si="10">B4+B14</f>
        <v>0</v>
      </c>
      <c r="C24" s="8">
        <f t="shared" si="10"/>
        <v>0</v>
      </c>
      <c r="D24" s="8">
        <f t="shared" si="10"/>
        <v>0</v>
      </c>
      <c r="E24" s="8">
        <f t="shared" si="10"/>
        <v>0</v>
      </c>
      <c r="F24" s="8">
        <f t="shared" si="10"/>
        <v>0</v>
      </c>
      <c r="G24" s="8">
        <f t="shared" si="10"/>
        <v>0</v>
      </c>
      <c r="H24" s="8">
        <f t="shared" si="10"/>
        <v>0</v>
      </c>
      <c r="I24" s="8">
        <f t="shared" si="10"/>
        <v>0</v>
      </c>
      <c r="J24" s="8">
        <f t="shared" si="10"/>
        <v>0</v>
      </c>
      <c r="K24" s="8">
        <f t="shared" si="10"/>
        <v>0</v>
      </c>
      <c r="L24" s="8">
        <f t="shared" si="10"/>
        <v>0</v>
      </c>
      <c r="M24" s="8">
        <f t="shared" si="10"/>
        <v>0</v>
      </c>
      <c r="N24" s="8">
        <f t="shared" si="10"/>
        <v>0</v>
      </c>
      <c r="O24" s="8">
        <f t="shared" si="10"/>
        <v>0</v>
      </c>
      <c r="P24" s="8">
        <f t="shared" si="10"/>
        <v>0</v>
      </c>
      <c r="Q24" s="8">
        <f t="shared" si="10"/>
        <v>0</v>
      </c>
      <c r="R24" s="8">
        <f t="shared" si="10"/>
        <v>0</v>
      </c>
      <c r="S24" s="8">
        <f t="shared" si="10"/>
        <v>0</v>
      </c>
      <c r="T24" s="8">
        <f t="shared" si="10"/>
        <v>0</v>
      </c>
      <c r="U24" s="8">
        <f t="shared" si="10"/>
        <v>0</v>
      </c>
      <c r="V24" s="8">
        <f t="shared" si="10"/>
        <v>0</v>
      </c>
      <c r="W24" s="8">
        <f t="shared" si="10"/>
        <v>0</v>
      </c>
      <c r="X24" s="8">
        <f t="shared" si="10"/>
        <v>0</v>
      </c>
      <c r="Y24" s="8">
        <f t="shared" si="10"/>
        <v>0</v>
      </c>
      <c r="Z24" s="8">
        <f t="shared" si="10"/>
        <v>0</v>
      </c>
      <c r="AA24" s="8">
        <f t="shared" si="10"/>
        <v>0</v>
      </c>
      <c r="AB24" s="8">
        <f t="shared" si="10"/>
        <v>0</v>
      </c>
      <c r="AC24" s="8">
        <f t="shared" si="10"/>
        <v>0</v>
      </c>
      <c r="AD24" s="8">
        <f t="shared" si="10"/>
        <v>0</v>
      </c>
      <c r="AE24" s="8">
        <f t="shared" si="10"/>
        <v>0</v>
      </c>
      <c r="AF24" s="8">
        <f t="shared" si="10"/>
        <v>0</v>
      </c>
      <c r="AG24" s="8">
        <f t="shared" si="10"/>
        <v>0</v>
      </c>
      <c r="AH24" s="8">
        <f t="shared" si="10"/>
        <v>0</v>
      </c>
      <c r="AI24" s="8">
        <f t="shared" si="10"/>
        <v>0</v>
      </c>
      <c r="AJ24" s="8">
        <f t="shared" si="10"/>
        <v>0</v>
      </c>
      <c r="AK24" s="8">
        <f t="shared" si="10"/>
        <v>0</v>
      </c>
      <c r="AL24" s="7"/>
      <c r="AM24" s="7"/>
      <c r="AN24" s="7"/>
      <c r="AO24" s="7"/>
      <c r="AP24" s="7"/>
    </row>
    <row r="25">
      <c r="A25" s="7" t="s">
        <v>37</v>
      </c>
      <c r="B25" s="8">
        <f t="shared" ref="B25:AK25" si="11">B5+B15</f>
        <v>0</v>
      </c>
      <c r="C25" s="8">
        <f t="shared" si="11"/>
        <v>0</v>
      </c>
      <c r="D25" s="8">
        <f t="shared" si="11"/>
        <v>0</v>
      </c>
      <c r="E25" s="8">
        <f t="shared" si="11"/>
        <v>0</v>
      </c>
      <c r="F25" s="8">
        <f t="shared" si="11"/>
        <v>0</v>
      </c>
      <c r="G25" s="8">
        <f t="shared" si="11"/>
        <v>0</v>
      </c>
      <c r="H25" s="8">
        <f t="shared" si="11"/>
        <v>0</v>
      </c>
      <c r="I25" s="8">
        <f t="shared" si="11"/>
        <v>0</v>
      </c>
      <c r="J25" s="8">
        <f t="shared" si="11"/>
        <v>0</v>
      </c>
      <c r="K25" s="8">
        <f t="shared" si="11"/>
        <v>0</v>
      </c>
      <c r="L25" s="8">
        <f t="shared" si="11"/>
        <v>0</v>
      </c>
      <c r="M25" s="8">
        <f t="shared" si="11"/>
        <v>0</v>
      </c>
      <c r="N25" s="8">
        <f t="shared" si="11"/>
        <v>0</v>
      </c>
      <c r="O25" s="8">
        <f t="shared" si="11"/>
        <v>0</v>
      </c>
      <c r="P25" s="8">
        <f t="shared" si="11"/>
        <v>0</v>
      </c>
      <c r="Q25" s="8">
        <f t="shared" si="11"/>
        <v>0</v>
      </c>
      <c r="R25" s="8">
        <f t="shared" si="11"/>
        <v>0</v>
      </c>
      <c r="S25" s="8">
        <f t="shared" si="11"/>
        <v>0</v>
      </c>
      <c r="T25" s="8">
        <f t="shared" si="11"/>
        <v>0</v>
      </c>
      <c r="U25" s="8">
        <f t="shared" si="11"/>
        <v>0</v>
      </c>
      <c r="V25" s="8">
        <f t="shared" si="11"/>
        <v>0</v>
      </c>
      <c r="W25" s="8">
        <f t="shared" si="11"/>
        <v>0</v>
      </c>
      <c r="X25" s="8">
        <f t="shared" si="11"/>
        <v>0</v>
      </c>
      <c r="Y25" s="8">
        <f t="shared" si="11"/>
        <v>0</v>
      </c>
      <c r="Z25" s="8">
        <f t="shared" si="11"/>
        <v>0</v>
      </c>
      <c r="AA25" s="8">
        <f t="shared" si="11"/>
        <v>0</v>
      </c>
      <c r="AB25" s="8">
        <f t="shared" si="11"/>
        <v>0</v>
      </c>
      <c r="AC25" s="8">
        <f t="shared" si="11"/>
        <v>0</v>
      </c>
      <c r="AD25" s="8">
        <f t="shared" si="11"/>
        <v>0</v>
      </c>
      <c r="AE25" s="8">
        <f t="shared" si="11"/>
        <v>0</v>
      </c>
      <c r="AF25" s="8">
        <f t="shared" si="11"/>
        <v>0</v>
      </c>
      <c r="AG25" s="8">
        <f t="shared" si="11"/>
        <v>0</v>
      </c>
      <c r="AH25" s="8">
        <f t="shared" si="11"/>
        <v>0</v>
      </c>
      <c r="AI25" s="8">
        <f t="shared" si="11"/>
        <v>0</v>
      </c>
      <c r="AJ25" s="8">
        <f t="shared" si="11"/>
        <v>0</v>
      </c>
      <c r="AK25" s="8">
        <f t="shared" si="11"/>
        <v>0</v>
      </c>
      <c r="AL25" s="7"/>
      <c r="AM25" s="7"/>
      <c r="AN25" s="7"/>
      <c r="AO25" s="7"/>
      <c r="AP25" s="7"/>
    </row>
    <row r="26">
      <c r="A26" s="7" t="s">
        <v>38</v>
      </c>
      <c r="B26" s="8">
        <f t="shared" ref="B26:AK26" si="12">B6+B16</f>
        <v>0</v>
      </c>
      <c r="C26" s="8">
        <f t="shared" si="12"/>
        <v>0</v>
      </c>
      <c r="D26" s="8">
        <f t="shared" si="12"/>
        <v>0</v>
      </c>
      <c r="E26" s="8">
        <f t="shared" si="12"/>
        <v>0</v>
      </c>
      <c r="F26" s="8">
        <f t="shared" si="12"/>
        <v>0</v>
      </c>
      <c r="G26" s="8">
        <f t="shared" si="12"/>
        <v>0</v>
      </c>
      <c r="H26" s="8">
        <f t="shared" si="12"/>
        <v>0</v>
      </c>
      <c r="I26" s="8">
        <f t="shared" si="12"/>
        <v>0</v>
      </c>
      <c r="J26" s="8">
        <f t="shared" si="12"/>
        <v>0</v>
      </c>
      <c r="K26" s="8">
        <f t="shared" si="12"/>
        <v>0</v>
      </c>
      <c r="L26" s="8">
        <f t="shared" si="12"/>
        <v>0</v>
      </c>
      <c r="M26" s="8">
        <f t="shared" si="12"/>
        <v>0</v>
      </c>
      <c r="N26" s="8">
        <f t="shared" si="12"/>
        <v>0</v>
      </c>
      <c r="O26" s="8">
        <f t="shared" si="12"/>
        <v>0</v>
      </c>
      <c r="P26" s="8">
        <f t="shared" si="12"/>
        <v>0</v>
      </c>
      <c r="Q26" s="8">
        <f t="shared" si="12"/>
        <v>0</v>
      </c>
      <c r="R26" s="8">
        <f t="shared" si="12"/>
        <v>0</v>
      </c>
      <c r="S26" s="8">
        <f t="shared" si="12"/>
        <v>0</v>
      </c>
      <c r="T26" s="8">
        <f t="shared" si="12"/>
        <v>0</v>
      </c>
      <c r="U26" s="8">
        <f t="shared" si="12"/>
        <v>0</v>
      </c>
      <c r="V26" s="8">
        <f t="shared" si="12"/>
        <v>0</v>
      </c>
      <c r="W26" s="8">
        <f t="shared" si="12"/>
        <v>0</v>
      </c>
      <c r="X26" s="8">
        <f t="shared" si="12"/>
        <v>0</v>
      </c>
      <c r="Y26" s="8">
        <f t="shared" si="12"/>
        <v>0</v>
      </c>
      <c r="Z26" s="8">
        <f t="shared" si="12"/>
        <v>0</v>
      </c>
      <c r="AA26" s="8">
        <f t="shared" si="12"/>
        <v>0</v>
      </c>
      <c r="AB26" s="8">
        <f t="shared" si="12"/>
        <v>0</v>
      </c>
      <c r="AC26" s="8">
        <f t="shared" si="12"/>
        <v>0</v>
      </c>
      <c r="AD26" s="8">
        <f t="shared" si="12"/>
        <v>0</v>
      </c>
      <c r="AE26" s="8">
        <f t="shared" si="12"/>
        <v>0</v>
      </c>
      <c r="AF26" s="8">
        <f t="shared" si="12"/>
        <v>0</v>
      </c>
      <c r="AG26" s="8">
        <f t="shared" si="12"/>
        <v>0</v>
      </c>
      <c r="AH26" s="8">
        <f t="shared" si="12"/>
        <v>0</v>
      </c>
      <c r="AI26" s="8">
        <f t="shared" si="12"/>
        <v>0</v>
      </c>
      <c r="AJ26" s="8">
        <f t="shared" si="12"/>
        <v>0</v>
      </c>
      <c r="AK26" s="8">
        <f t="shared" si="12"/>
        <v>0</v>
      </c>
      <c r="AL26" s="7"/>
      <c r="AM26" s="7"/>
      <c r="AN26" s="7"/>
      <c r="AO26" s="7"/>
      <c r="AP26" s="7"/>
    </row>
    <row r="27">
      <c r="A27" s="19" t="s">
        <v>39</v>
      </c>
      <c r="B27" s="8">
        <f t="shared" ref="B27:AK27" si="13">B7+B17</f>
        <v>0</v>
      </c>
      <c r="C27" s="8">
        <f t="shared" si="13"/>
        <v>0</v>
      </c>
      <c r="D27" s="8">
        <f t="shared" si="13"/>
        <v>0</v>
      </c>
      <c r="E27" s="8">
        <f t="shared" si="13"/>
        <v>0</v>
      </c>
      <c r="F27" s="8">
        <f t="shared" si="13"/>
        <v>0</v>
      </c>
      <c r="G27" s="8">
        <f t="shared" si="13"/>
        <v>0</v>
      </c>
      <c r="H27" s="8">
        <f t="shared" si="13"/>
        <v>0</v>
      </c>
      <c r="I27" s="8">
        <f t="shared" si="13"/>
        <v>0</v>
      </c>
      <c r="J27" s="8">
        <f t="shared" si="13"/>
        <v>0</v>
      </c>
      <c r="K27" s="8">
        <f t="shared" si="13"/>
        <v>0</v>
      </c>
      <c r="L27" s="8">
        <f t="shared" si="13"/>
        <v>0</v>
      </c>
      <c r="M27" s="8">
        <f t="shared" si="13"/>
        <v>0</v>
      </c>
      <c r="N27" s="8">
        <f t="shared" si="13"/>
        <v>0</v>
      </c>
      <c r="O27" s="8">
        <f t="shared" si="13"/>
        <v>0</v>
      </c>
      <c r="P27" s="8">
        <f t="shared" si="13"/>
        <v>0</v>
      </c>
      <c r="Q27" s="8">
        <f t="shared" si="13"/>
        <v>0</v>
      </c>
      <c r="R27" s="8">
        <f t="shared" si="13"/>
        <v>0</v>
      </c>
      <c r="S27" s="8">
        <f t="shared" si="13"/>
        <v>0</v>
      </c>
      <c r="T27" s="8">
        <f t="shared" si="13"/>
        <v>0</v>
      </c>
      <c r="U27" s="8">
        <f t="shared" si="13"/>
        <v>0</v>
      </c>
      <c r="V27" s="8">
        <f t="shared" si="13"/>
        <v>0</v>
      </c>
      <c r="W27" s="8">
        <f t="shared" si="13"/>
        <v>0</v>
      </c>
      <c r="X27" s="8">
        <f t="shared" si="13"/>
        <v>0</v>
      </c>
      <c r="Y27" s="8">
        <f t="shared" si="13"/>
        <v>0</v>
      </c>
      <c r="Z27" s="8">
        <f t="shared" si="13"/>
        <v>0</v>
      </c>
      <c r="AA27" s="8">
        <f t="shared" si="13"/>
        <v>0</v>
      </c>
      <c r="AB27" s="8">
        <f t="shared" si="13"/>
        <v>0</v>
      </c>
      <c r="AC27" s="8">
        <f t="shared" si="13"/>
        <v>0</v>
      </c>
      <c r="AD27" s="8">
        <f t="shared" si="13"/>
        <v>0</v>
      </c>
      <c r="AE27" s="8">
        <f t="shared" si="13"/>
        <v>0</v>
      </c>
      <c r="AF27" s="8">
        <f t="shared" si="13"/>
        <v>0</v>
      </c>
      <c r="AG27" s="8">
        <f t="shared" si="13"/>
        <v>0</v>
      </c>
      <c r="AH27" s="8">
        <f t="shared" si="13"/>
        <v>0</v>
      </c>
      <c r="AI27" s="8">
        <f t="shared" si="13"/>
        <v>0</v>
      </c>
      <c r="AJ27" s="8">
        <f t="shared" si="13"/>
        <v>0</v>
      </c>
      <c r="AK27" s="8">
        <f t="shared" si="13"/>
        <v>0</v>
      </c>
      <c r="AL27" s="7"/>
      <c r="AM27" s="7"/>
      <c r="AN27" s="7"/>
      <c r="AO27" s="7"/>
      <c r="AP27" s="7"/>
    </row>
    <row r="28">
      <c r="A28" s="19" t="s">
        <v>40</v>
      </c>
      <c r="B28" s="8">
        <f t="shared" ref="B28:AK28" si="14">B8+B18</f>
        <v>0</v>
      </c>
      <c r="C28" s="8">
        <f t="shared" si="14"/>
        <v>0</v>
      </c>
      <c r="D28" s="8">
        <f t="shared" si="14"/>
        <v>0</v>
      </c>
      <c r="E28" s="8">
        <f t="shared" si="14"/>
        <v>0</v>
      </c>
      <c r="F28" s="8">
        <f t="shared" si="14"/>
        <v>0</v>
      </c>
      <c r="G28" s="8">
        <f t="shared" si="14"/>
        <v>0</v>
      </c>
      <c r="H28" s="8">
        <f t="shared" si="14"/>
        <v>0</v>
      </c>
      <c r="I28" s="8">
        <f t="shared" si="14"/>
        <v>0</v>
      </c>
      <c r="J28" s="8">
        <f t="shared" si="14"/>
        <v>0</v>
      </c>
      <c r="K28" s="8">
        <f t="shared" si="14"/>
        <v>0</v>
      </c>
      <c r="L28" s="8">
        <f t="shared" si="14"/>
        <v>0</v>
      </c>
      <c r="M28" s="8">
        <f t="shared" si="14"/>
        <v>0</v>
      </c>
      <c r="N28" s="8">
        <f t="shared" si="14"/>
        <v>0</v>
      </c>
      <c r="O28" s="8">
        <f t="shared" si="14"/>
        <v>0</v>
      </c>
      <c r="P28" s="8">
        <f t="shared" si="14"/>
        <v>0</v>
      </c>
      <c r="Q28" s="8">
        <f t="shared" si="14"/>
        <v>0</v>
      </c>
      <c r="R28" s="8">
        <f t="shared" si="14"/>
        <v>0</v>
      </c>
      <c r="S28" s="8">
        <f t="shared" si="14"/>
        <v>0</v>
      </c>
      <c r="T28" s="8">
        <f t="shared" si="14"/>
        <v>0</v>
      </c>
      <c r="U28" s="8">
        <f t="shared" si="14"/>
        <v>0</v>
      </c>
      <c r="V28" s="8">
        <f t="shared" si="14"/>
        <v>0</v>
      </c>
      <c r="W28" s="8">
        <f t="shared" si="14"/>
        <v>0</v>
      </c>
      <c r="X28" s="8">
        <f t="shared" si="14"/>
        <v>0</v>
      </c>
      <c r="Y28" s="8">
        <f t="shared" si="14"/>
        <v>0</v>
      </c>
      <c r="Z28" s="8">
        <f t="shared" si="14"/>
        <v>0</v>
      </c>
      <c r="AA28" s="8">
        <f t="shared" si="14"/>
        <v>0</v>
      </c>
      <c r="AB28" s="8">
        <f t="shared" si="14"/>
        <v>0</v>
      </c>
      <c r="AC28" s="8">
        <f t="shared" si="14"/>
        <v>0</v>
      </c>
      <c r="AD28" s="8">
        <f t="shared" si="14"/>
        <v>0</v>
      </c>
      <c r="AE28" s="8">
        <f t="shared" si="14"/>
        <v>0</v>
      </c>
      <c r="AF28" s="8">
        <f t="shared" si="14"/>
        <v>0</v>
      </c>
      <c r="AG28" s="8">
        <f t="shared" si="14"/>
        <v>0</v>
      </c>
      <c r="AH28" s="8">
        <f t="shared" si="14"/>
        <v>0</v>
      </c>
      <c r="AI28" s="8">
        <f t="shared" si="14"/>
        <v>0</v>
      </c>
      <c r="AJ28" s="8">
        <f t="shared" si="14"/>
        <v>0</v>
      </c>
      <c r="AK28" s="8">
        <f t="shared" si="14"/>
        <v>0</v>
      </c>
      <c r="AL28" s="7"/>
      <c r="AM28" s="7"/>
      <c r="AN28" s="7"/>
      <c r="AO28" s="7"/>
      <c r="AP28" s="7"/>
    </row>
    <row r="29">
      <c r="A29" s="19" t="s">
        <v>41</v>
      </c>
      <c r="B29" s="8">
        <f t="shared" ref="B29:AK29" si="15">B9+B19</f>
        <v>0</v>
      </c>
      <c r="C29" s="8">
        <f t="shared" si="15"/>
        <v>0</v>
      </c>
      <c r="D29" s="8">
        <f t="shared" si="15"/>
        <v>0</v>
      </c>
      <c r="E29" s="8">
        <f t="shared" si="15"/>
        <v>0</v>
      </c>
      <c r="F29" s="8">
        <f t="shared" si="15"/>
        <v>0</v>
      </c>
      <c r="G29" s="8">
        <f t="shared" si="15"/>
        <v>0</v>
      </c>
      <c r="H29" s="8">
        <f t="shared" si="15"/>
        <v>0</v>
      </c>
      <c r="I29" s="8">
        <f t="shared" si="15"/>
        <v>0</v>
      </c>
      <c r="J29" s="8">
        <f t="shared" si="15"/>
        <v>0</v>
      </c>
      <c r="K29" s="8">
        <f t="shared" si="15"/>
        <v>0</v>
      </c>
      <c r="L29" s="8">
        <f t="shared" si="15"/>
        <v>0</v>
      </c>
      <c r="M29" s="8">
        <f t="shared" si="15"/>
        <v>0</v>
      </c>
      <c r="N29" s="8">
        <f t="shared" si="15"/>
        <v>0</v>
      </c>
      <c r="O29" s="8">
        <f t="shared" si="15"/>
        <v>0</v>
      </c>
      <c r="P29" s="8">
        <f t="shared" si="15"/>
        <v>0</v>
      </c>
      <c r="Q29" s="8">
        <f t="shared" si="15"/>
        <v>0</v>
      </c>
      <c r="R29" s="8">
        <f t="shared" si="15"/>
        <v>0</v>
      </c>
      <c r="S29" s="8">
        <f t="shared" si="15"/>
        <v>0</v>
      </c>
      <c r="T29" s="8">
        <f t="shared" si="15"/>
        <v>0</v>
      </c>
      <c r="U29" s="8">
        <f t="shared" si="15"/>
        <v>0</v>
      </c>
      <c r="V29" s="8">
        <f t="shared" si="15"/>
        <v>0</v>
      </c>
      <c r="W29" s="8">
        <f t="shared" si="15"/>
        <v>0</v>
      </c>
      <c r="X29" s="8">
        <f t="shared" si="15"/>
        <v>0</v>
      </c>
      <c r="Y29" s="8">
        <f t="shared" si="15"/>
        <v>0</v>
      </c>
      <c r="Z29" s="8">
        <f t="shared" si="15"/>
        <v>0</v>
      </c>
      <c r="AA29" s="8">
        <f t="shared" si="15"/>
        <v>0</v>
      </c>
      <c r="AB29" s="8">
        <f t="shared" si="15"/>
        <v>0</v>
      </c>
      <c r="AC29" s="8">
        <f t="shared" si="15"/>
        <v>0</v>
      </c>
      <c r="AD29" s="8">
        <f t="shared" si="15"/>
        <v>0</v>
      </c>
      <c r="AE29" s="8">
        <f t="shared" si="15"/>
        <v>0</v>
      </c>
      <c r="AF29" s="8">
        <f t="shared" si="15"/>
        <v>0</v>
      </c>
      <c r="AG29" s="8">
        <f t="shared" si="15"/>
        <v>0</v>
      </c>
      <c r="AH29" s="8">
        <f t="shared" si="15"/>
        <v>0</v>
      </c>
      <c r="AI29" s="8">
        <f t="shared" si="15"/>
        <v>0</v>
      </c>
      <c r="AJ29" s="8">
        <f t="shared" si="15"/>
        <v>0</v>
      </c>
      <c r="AK29" s="8">
        <f t="shared" si="15"/>
        <v>0</v>
      </c>
      <c r="AL29" s="7"/>
      <c r="AM29" s="7"/>
      <c r="AN29" s="7"/>
      <c r="AO29" s="7"/>
      <c r="AP29" s="7"/>
    </row>
    <row r="30">
      <c r="A30" s="19" t="s">
        <v>42</v>
      </c>
      <c r="B30" s="8">
        <f t="shared" ref="B30:AK30" si="16">B10+B20</f>
        <v>0</v>
      </c>
      <c r="C30" s="8">
        <f t="shared" si="16"/>
        <v>0</v>
      </c>
      <c r="D30" s="8">
        <f t="shared" si="16"/>
        <v>0</v>
      </c>
      <c r="E30" s="8">
        <f t="shared" si="16"/>
        <v>0</v>
      </c>
      <c r="F30" s="8">
        <f t="shared" si="16"/>
        <v>0</v>
      </c>
      <c r="G30" s="8">
        <f t="shared" si="16"/>
        <v>0</v>
      </c>
      <c r="H30" s="8">
        <f t="shared" si="16"/>
        <v>0</v>
      </c>
      <c r="I30" s="8">
        <f t="shared" si="16"/>
        <v>0</v>
      </c>
      <c r="J30" s="8">
        <f t="shared" si="16"/>
        <v>0</v>
      </c>
      <c r="K30" s="8">
        <f t="shared" si="16"/>
        <v>0</v>
      </c>
      <c r="L30" s="8">
        <f t="shared" si="16"/>
        <v>0</v>
      </c>
      <c r="M30" s="8">
        <f t="shared" si="16"/>
        <v>0</v>
      </c>
      <c r="N30" s="8">
        <f t="shared" si="16"/>
        <v>0</v>
      </c>
      <c r="O30" s="8">
        <f t="shared" si="16"/>
        <v>0</v>
      </c>
      <c r="P30" s="8">
        <f t="shared" si="16"/>
        <v>0</v>
      </c>
      <c r="Q30" s="8">
        <f t="shared" si="16"/>
        <v>0</v>
      </c>
      <c r="R30" s="8">
        <f t="shared" si="16"/>
        <v>0</v>
      </c>
      <c r="S30" s="8">
        <f t="shared" si="16"/>
        <v>0</v>
      </c>
      <c r="T30" s="8">
        <f t="shared" si="16"/>
        <v>0</v>
      </c>
      <c r="U30" s="8">
        <f t="shared" si="16"/>
        <v>0</v>
      </c>
      <c r="V30" s="8">
        <f t="shared" si="16"/>
        <v>0</v>
      </c>
      <c r="W30" s="8">
        <f t="shared" si="16"/>
        <v>0</v>
      </c>
      <c r="X30" s="8">
        <f t="shared" si="16"/>
        <v>0</v>
      </c>
      <c r="Y30" s="8">
        <f t="shared" si="16"/>
        <v>0</v>
      </c>
      <c r="Z30" s="8">
        <f t="shared" si="16"/>
        <v>0</v>
      </c>
      <c r="AA30" s="8">
        <f t="shared" si="16"/>
        <v>0</v>
      </c>
      <c r="AB30" s="8">
        <f t="shared" si="16"/>
        <v>0</v>
      </c>
      <c r="AC30" s="8">
        <f t="shared" si="16"/>
        <v>0</v>
      </c>
      <c r="AD30" s="8">
        <f t="shared" si="16"/>
        <v>0</v>
      </c>
      <c r="AE30" s="8">
        <f t="shared" si="16"/>
        <v>0</v>
      </c>
      <c r="AF30" s="8">
        <f t="shared" si="16"/>
        <v>0</v>
      </c>
      <c r="AG30" s="8">
        <f t="shared" si="16"/>
        <v>0</v>
      </c>
      <c r="AH30" s="8">
        <f t="shared" si="16"/>
        <v>0</v>
      </c>
      <c r="AI30" s="8">
        <f t="shared" si="16"/>
        <v>0</v>
      </c>
      <c r="AJ30" s="8">
        <f t="shared" si="16"/>
        <v>0</v>
      </c>
      <c r="AK30" s="8">
        <f t="shared" si="16"/>
        <v>0</v>
      </c>
      <c r="AL30" s="7"/>
      <c r="AM30" s="7"/>
      <c r="AN30" s="7"/>
      <c r="AO30" s="7"/>
      <c r="AP30" s="7"/>
    </row>
    <row r="31">
      <c r="A31" s="19"/>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c r="A32" s="18" t="s">
        <v>185</v>
      </c>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row r="33">
      <c r="A33" s="7" t="s">
        <v>35</v>
      </c>
      <c r="B33" s="11">
        <f>B23*Assumption!$B15</f>
        <v>0</v>
      </c>
      <c r="C33" s="11">
        <f>C23*Assumption!$B15</f>
        <v>0</v>
      </c>
      <c r="D33" s="11">
        <f>D23*Assumption!$B15</f>
        <v>0</v>
      </c>
      <c r="E33" s="11">
        <f>E23*Assumption!$B15</f>
        <v>0</v>
      </c>
      <c r="F33" s="11">
        <f>F23*Assumption!$B15</f>
        <v>0</v>
      </c>
      <c r="G33" s="11">
        <f>G23*Assumption!$B15</f>
        <v>0</v>
      </c>
      <c r="H33" s="11">
        <f>H23*Assumption!$B15</f>
        <v>0</v>
      </c>
      <c r="I33" s="11">
        <f>I23*Assumption!$B15</f>
        <v>0</v>
      </c>
      <c r="J33" s="11">
        <f>J23*Assumption!$B15</f>
        <v>0</v>
      </c>
      <c r="K33" s="11">
        <f>K23*Assumption!$B15</f>
        <v>0</v>
      </c>
      <c r="L33" s="11">
        <f>L23*Assumption!$B15</f>
        <v>0</v>
      </c>
      <c r="M33" s="11">
        <f>M23*Assumption!$B15</f>
        <v>0</v>
      </c>
      <c r="N33" s="11">
        <f>N23*Assumption!$B15</f>
        <v>0</v>
      </c>
      <c r="O33" s="11">
        <f>O23*Assumption!$B15</f>
        <v>0</v>
      </c>
      <c r="P33" s="11">
        <f>P23*Assumption!$B15</f>
        <v>0</v>
      </c>
      <c r="Q33" s="11">
        <f>Q23*Assumption!$B15</f>
        <v>0</v>
      </c>
      <c r="R33" s="11">
        <f>R23*Assumption!$B15</f>
        <v>0</v>
      </c>
      <c r="S33" s="11">
        <f>S23*Assumption!$B15</f>
        <v>0</v>
      </c>
      <c r="T33" s="11">
        <f>T23*Assumption!$B15</f>
        <v>0</v>
      </c>
      <c r="U33" s="11">
        <f>U23*Assumption!$B15</f>
        <v>0</v>
      </c>
      <c r="V33" s="11">
        <f>V23*Assumption!$B15</f>
        <v>0</v>
      </c>
      <c r="W33" s="11">
        <f>W23*Assumption!$B15</f>
        <v>0</v>
      </c>
      <c r="X33" s="11">
        <f>X23*Assumption!$B15</f>
        <v>0</v>
      </c>
      <c r="Y33" s="11">
        <f>Y23*Assumption!$B15</f>
        <v>0</v>
      </c>
      <c r="Z33" s="11">
        <f>Z23*Assumption!$B15</f>
        <v>0</v>
      </c>
      <c r="AA33" s="11">
        <f>AA23*Assumption!$B15</f>
        <v>0</v>
      </c>
      <c r="AB33" s="11">
        <f>AB23*Assumption!$B15</f>
        <v>0</v>
      </c>
      <c r="AC33" s="11">
        <f>AC23*Assumption!$B15</f>
        <v>0</v>
      </c>
      <c r="AD33" s="11">
        <f>AD23*Assumption!$B15</f>
        <v>0</v>
      </c>
      <c r="AE33" s="11">
        <f>AE23*Assumption!$B15</f>
        <v>0</v>
      </c>
      <c r="AF33" s="11">
        <f>AF23*Assumption!$B15</f>
        <v>0</v>
      </c>
      <c r="AG33" s="11">
        <f>AG23*Assumption!$B15</f>
        <v>0</v>
      </c>
      <c r="AH33" s="11">
        <f>AH23*Assumption!$B15</f>
        <v>0</v>
      </c>
      <c r="AI33" s="11">
        <f>AI23*Assumption!$B15</f>
        <v>0</v>
      </c>
      <c r="AJ33" s="11">
        <f>AJ23*Assumption!$B15</f>
        <v>0</v>
      </c>
      <c r="AK33" s="11">
        <f>AK23*Assumption!$B15</f>
        <v>0</v>
      </c>
      <c r="AL33" s="7"/>
      <c r="AM33" s="7"/>
      <c r="AN33" s="7"/>
      <c r="AO33" s="7"/>
      <c r="AP33" s="7"/>
    </row>
    <row r="34">
      <c r="A34" s="7" t="s">
        <v>36</v>
      </c>
      <c r="B34" s="8">
        <f>B24*Assumption!$B16</f>
        <v>0</v>
      </c>
      <c r="C34" s="8">
        <f>C24*Assumption!$B16</f>
        <v>0</v>
      </c>
      <c r="D34" s="8">
        <f>D24*Assumption!$B16</f>
        <v>0</v>
      </c>
      <c r="E34" s="8">
        <f>E24*Assumption!$B16</f>
        <v>0</v>
      </c>
      <c r="F34" s="8">
        <f>F24*Assumption!$B16</f>
        <v>0</v>
      </c>
      <c r="G34" s="8">
        <f>G24*Assumption!$B16</f>
        <v>0</v>
      </c>
      <c r="H34" s="8">
        <f>H24*Assumption!$B16</f>
        <v>0</v>
      </c>
      <c r="I34" s="8">
        <f>I24*Assumption!$B16</f>
        <v>0</v>
      </c>
      <c r="J34" s="8">
        <f>J24*Assumption!$B16</f>
        <v>0</v>
      </c>
      <c r="K34" s="8">
        <f>K24*Assumption!$B16</f>
        <v>0</v>
      </c>
      <c r="L34" s="8">
        <f>L24*Assumption!$B16</f>
        <v>0</v>
      </c>
      <c r="M34" s="8">
        <f>M24*Assumption!$B16</f>
        <v>0</v>
      </c>
      <c r="N34" s="8">
        <f>N24*Assumption!$B16</f>
        <v>0</v>
      </c>
      <c r="O34" s="8">
        <f>O24*Assumption!$B16</f>
        <v>0</v>
      </c>
      <c r="P34" s="8">
        <f>P24*Assumption!$B16</f>
        <v>0</v>
      </c>
      <c r="Q34" s="8">
        <f>Q24*Assumption!$B16</f>
        <v>0</v>
      </c>
      <c r="R34" s="8">
        <f>R24*Assumption!$B16</f>
        <v>0</v>
      </c>
      <c r="S34" s="8">
        <f>S24*Assumption!$B16</f>
        <v>0</v>
      </c>
      <c r="T34" s="8">
        <f>T24*Assumption!$B16</f>
        <v>0</v>
      </c>
      <c r="U34" s="8">
        <f>U24*Assumption!$B16</f>
        <v>0</v>
      </c>
      <c r="V34" s="8">
        <f>V24*Assumption!$B16</f>
        <v>0</v>
      </c>
      <c r="W34" s="8">
        <f>W24*Assumption!$B16</f>
        <v>0</v>
      </c>
      <c r="X34" s="8">
        <f>X24*Assumption!$B16</f>
        <v>0</v>
      </c>
      <c r="Y34" s="8">
        <f>Y24*Assumption!$B16</f>
        <v>0</v>
      </c>
      <c r="Z34" s="8">
        <f>Z24*Assumption!$B16</f>
        <v>0</v>
      </c>
      <c r="AA34" s="8">
        <f>AA24*Assumption!$B16</f>
        <v>0</v>
      </c>
      <c r="AB34" s="8">
        <f>AB24*Assumption!$B16</f>
        <v>0</v>
      </c>
      <c r="AC34" s="8">
        <f>AC24*Assumption!$B16</f>
        <v>0</v>
      </c>
      <c r="AD34" s="8">
        <f>AD24*Assumption!$B16</f>
        <v>0</v>
      </c>
      <c r="AE34" s="8">
        <f>AE24*Assumption!$B16</f>
        <v>0</v>
      </c>
      <c r="AF34" s="8">
        <f>AF24*Assumption!$B16</f>
        <v>0</v>
      </c>
      <c r="AG34" s="8">
        <f>AG24*Assumption!$B16</f>
        <v>0</v>
      </c>
      <c r="AH34" s="11">
        <f>AH24*Assumption!$B16</f>
        <v>0</v>
      </c>
      <c r="AI34" s="11">
        <f>AI24*Assumption!$B16</f>
        <v>0</v>
      </c>
      <c r="AJ34" s="11">
        <f>AJ24*Assumption!$B16</f>
        <v>0</v>
      </c>
      <c r="AK34" s="11">
        <f>AK24*Assumption!$B16</f>
        <v>0</v>
      </c>
      <c r="AL34" s="7"/>
      <c r="AM34" s="7"/>
      <c r="AN34" s="7"/>
      <c r="AO34" s="7"/>
      <c r="AP34" s="7"/>
    </row>
    <row r="35">
      <c r="A35" s="7" t="s">
        <v>37</v>
      </c>
      <c r="B35" s="11">
        <f>B25*Assumption!$B17</f>
        <v>0</v>
      </c>
      <c r="C35" s="11">
        <f>C25*Assumption!$B17</f>
        <v>0</v>
      </c>
      <c r="D35" s="11">
        <f>D25*Assumption!$B17</f>
        <v>0</v>
      </c>
      <c r="E35" s="11">
        <f>E25*Assumption!$B17</f>
        <v>0</v>
      </c>
      <c r="F35" s="11">
        <f>F25*Assumption!$B17</f>
        <v>0</v>
      </c>
      <c r="G35" s="11">
        <f>G25*Assumption!$B17</f>
        <v>0</v>
      </c>
      <c r="H35" s="11">
        <f>H25*Assumption!$B17</f>
        <v>0</v>
      </c>
      <c r="I35" s="11">
        <f>I25*Assumption!$B17</f>
        <v>0</v>
      </c>
      <c r="J35" s="11">
        <f>J25*Assumption!$B17</f>
        <v>0</v>
      </c>
      <c r="K35" s="11">
        <f>K25*Assumption!$B17</f>
        <v>0</v>
      </c>
      <c r="L35" s="11">
        <f>L25*Assumption!$B17</f>
        <v>0</v>
      </c>
      <c r="M35" s="11">
        <f>M25*Assumption!$B17</f>
        <v>0</v>
      </c>
      <c r="N35" s="11">
        <f>N25*Assumption!$B17</f>
        <v>0</v>
      </c>
      <c r="O35" s="11">
        <f>O25*Assumption!$B17</f>
        <v>0</v>
      </c>
      <c r="P35" s="11">
        <f>P25*Assumption!$B17</f>
        <v>0</v>
      </c>
      <c r="Q35" s="11">
        <f>Q25*Assumption!$B17</f>
        <v>0</v>
      </c>
      <c r="R35" s="11">
        <f>R25*Assumption!$B17</f>
        <v>0</v>
      </c>
      <c r="S35" s="11">
        <f>S25*Assumption!$B17</f>
        <v>0</v>
      </c>
      <c r="T35" s="11">
        <f>T25*Assumption!$B17</f>
        <v>0</v>
      </c>
      <c r="U35" s="11">
        <f>U25*Assumption!$B17</f>
        <v>0</v>
      </c>
      <c r="V35" s="11">
        <f>V25*Assumption!$B17</f>
        <v>0</v>
      </c>
      <c r="W35" s="11">
        <f>W25*Assumption!$B17</f>
        <v>0</v>
      </c>
      <c r="X35" s="11">
        <f>X25*Assumption!$B17</f>
        <v>0</v>
      </c>
      <c r="Y35" s="11">
        <f>Y25*Assumption!$B17</f>
        <v>0</v>
      </c>
      <c r="Z35" s="11">
        <f>Z25*Assumption!$B17</f>
        <v>0</v>
      </c>
      <c r="AA35" s="11">
        <f>AA25*Assumption!$B17</f>
        <v>0</v>
      </c>
      <c r="AB35" s="11">
        <f>AB25*Assumption!$B17</f>
        <v>0</v>
      </c>
      <c r="AC35" s="11">
        <f>AC25*Assumption!$B17</f>
        <v>0</v>
      </c>
      <c r="AD35" s="11">
        <f>AD25*Assumption!$B17</f>
        <v>0</v>
      </c>
      <c r="AE35" s="11">
        <f>AE25*Assumption!$B17</f>
        <v>0</v>
      </c>
      <c r="AF35" s="11">
        <f>AF25*Assumption!$B17</f>
        <v>0</v>
      </c>
      <c r="AG35" s="11">
        <f>AG25*Assumption!$B17</f>
        <v>0</v>
      </c>
      <c r="AH35" s="11">
        <f>AH25*Assumption!$B17</f>
        <v>0</v>
      </c>
      <c r="AI35" s="11">
        <f>AI25*Assumption!$B17</f>
        <v>0</v>
      </c>
      <c r="AJ35" s="11">
        <f>AJ25*Assumption!$B17</f>
        <v>0</v>
      </c>
      <c r="AK35" s="11">
        <f>AK25*Assumption!$B17</f>
        <v>0</v>
      </c>
      <c r="AL35" s="7"/>
      <c r="AM35" s="7"/>
      <c r="AN35" s="7"/>
      <c r="AO35" s="7"/>
      <c r="AP35" s="7"/>
    </row>
    <row r="36">
      <c r="A36" s="7" t="s">
        <v>38</v>
      </c>
      <c r="B36" s="11">
        <f>B26*Assumption!$B18</f>
        <v>0</v>
      </c>
      <c r="C36" s="11">
        <f>C26*Assumption!$B18</f>
        <v>0</v>
      </c>
      <c r="D36" s="11">
        <f>D26*Assumption!$B18</f>
        <v>0</v>
      </c>
      <c r="E36" s="11">
        <f>E26*Assumption!$B18</f>
        <v>0</v>
      </c>
      <c r="F36" s="11">
        <f>F26*Assumption!$B18</f>
        <v>0</v>
      </c>
      <c r="G36" s="11">
        <f>G26*Assumption!$B18</f>
        <v>0</v>
      </c>
      <c r="H36" s="11">
        <f>H26*Assumption!$B18</f>
        <v>0</v>
      </c>
      <c r="I36" s="11">
        <f>I26*Assumption!$B18</f>
        <v>0</v>
      </c>
      <c r="J36" s="11">
        <f>J26*Assumption!$B18</f>
        <v>0</v>
      </c>
      <c r="K36" s="11">
        <f>K26*Assumption!$B18</f>
        <v>0</v>
      </c>
      <c r="L36" s="11">
        <f>L26*Assumption!$B18</f>
        <v>0</v>
      </c>
      <c r="M36" s="11">
        <f>M26*Assumption!$B18</f>
        <v>0</v>
      </c>
      <c r="N36" s="11">
        <f>N26*Assumption!$B18</f>
        <v>0</v>
      </c>
      <c r="O36" s="11">
        <f>O26*Assumption!$B18</f>
        <v>0</v>
      </c>
      <c r="P36" s="11">
        <f>P26*Assumption!$B18</f>
        <v>0</v>
      </c>
      <c r="Q36" s="11">
        <f>Q26*Assumption!$B18</f>
        <v>0</v>
      </c>
      <c r="R36" s="11">
        <f>R26*Assumption!$B18</f>
        <v>0</v>
      </c>
      <c r="S36" s="11">
        <f>S26*Assumption!$B18</f>
        <v>0</v>
      </c>
      <c r="T36" s="11">
        <f>T26*Assumption!$B18</f>
        <v>0</v>
      </c>
      <c r="U36" s="11">
        <f>U26*Assumption!$B18</f>
        <v>0</v>
      </c>
      <c r="V36" s="11">
        <f>V26*Assumption!$B18</f>
        <v>0</v>
      </c>
      <c r="W36" s="11">
        <f>W26*Assumption!$B18</f>
        <v>0</v>
      </c>
      <c r="X36" s="11">
        <f>X26*Assumption!$B18</f>
        <v>0</v>
      </c>
      <c r="Y36" s="11">
        <f>Y26*Assumption!$B18</f>
        <v>0</v>
      </c>
      <c r="Z36" s="11">
        <f>Z26*Assumption!$B18</f>
        <v>0</v>
      </c>
      <c r="AA36" s="11">
        <f>AA26*Assumption!$B18</f>
        <v>0</v>
      </c>
      <c r="AB36" s="11">
        <f>AB26*Assumption!$B18</f>
        <v>0</v>
      </c>
      <c r="AC36" s="11">
        <f>AC26*Assumption!$B18</f>
        <v>0</v>
      </c>
      <c r="AD36" s="11">
        <f>AD26*Assumption!$B18</f>
        <v>0</v>
      </c>
      <c r="AE36" s="11">
        <f>AE26*Assumption!$B18</f>
        <v>0</v>
      </c>
      <c r="AF36" s="11">
        <f>AF26*Assumption!$B18</f>
        <v>0</v>
      </c>
      <c r="AG36" s="11">
        <f>AG26*Assumption!$B18</f>
        <v>0</v>
      </c>
      <c r="AH36" s="11">
        <f>AH26*Assumption!$B18</f>
        <v>0</v>
      </c>
      <c r="AI36" s="11">
        <f>AI26*Assumption!$B18</f>
        <v>0</v>
      </c>
      <c r="AJ36" s="11">
        <f>AJ26*Assumption!$B18</f>
        <v>0</v>
      </c>
      <c r="AK36" s="11">
        <f>AK26*Assumption!$B18</f>
        <v>0</v>
      </c>
      <c r="AL36" s="7"/>
      <c r="AM36" s="7"/>
      <c r="AN36" s="7"/>
      <c r="AO36" s="7"/>
      <c r="AP36" s="7"/>
    </row>
    <row r="37">
      <c r="A37" s="7" t="s">
        <v>39</v>
      </c>
      <c r="B37" s="11">
        <f>B27*Assumption!$B19</f>
        <v>0</v>
      </c>
      <c r="C37" s="11">
        <f>C27*Assumption!$B19</f>
        <v>0</v>
      </c>
      <c r="D37" s="11">
        <f>D27*Assumption!$B19</f>
        <v>0</v>
      </c>
      <c r="E37" s="11">
        <f>E27*Assumption!$B19</f>
        <v>0</v>
      </c>
      <c r="F37" s="11">
        <f>F27*Assumption!$B19</f>
        <v>0</v>
      </c>
      <c r="G37" s="11">
        <f>G27*Assumption!$B19</f>
        <v>0</v>
      </c>
      <c r="H37" s="11">
        <f>H27*Assumption!$B19</f>
        <v>0</v>
      </c>
      <c r="I37" s="11">
        <f>I27*Assumption!$B19</f>
        <v>0</v>
      </c>
      <c r="J37" s="11">
        <f>J27*Assumption!$B19</f>
        <v>0</v>
      </c>
      <c r="K37" s="11">
        <f>K27*Assumption!$B19</f>
        <v>0</v>
      </c>
      <c r="L37" s="11">
        <f>L27*Assumption!$B19</f>
        <v>0</v>
      </c>
      <c r="M37" s="11">
        <f>M27*Assumption!$B19</f>
        <v>0</v>
      </c>
      <c r="N37" s="11">
        <f>N27*Assumption!$B19</f>
        <v>0</v>
      </c>
      <c r="O37" s="11">
        <f>O27*Assumption!$B19</f>
        <v>0</v>
      </c>
      <c r="P37" s="11">
        <f>P27*Assumption!$B19</f>
        <v>0</v>
      </c>
      <c r="Q37" s="11">
        <f>Q27*Assumption!$B19</f>
        <v>0</v>
      </c>
      <c r="R37" s="11">
        <f>R27*Assumption!$B19</f>
        <v>0</v>
      </c>
      <c r="S37" s="11">
        <f>S27*Assumption!$B19</f>
        <v>0</v>
      </c>
      <c r="T37" s="11">
        <f>T27*Assumption!$B19</f>
        <v>0</v>
      </c>
      <c r="U37" s="11">
        <f>U27*Assumption!$B19</f>
        <v>0</v>
      </c>
      <c r="V37" s="11">
        <f>V27*Assumption!$B19</f>
        <v>0</v>
      </c>
      <c r="W37" s="11">
        <f>W27*Assumption!$B19</f>
        <v>0</v>
      </c>
      <c r="X37" s="11">
        <f>X27*Assumption!$B19</f>
        <v>0</v>
      </c>
      <c r="Y37" s="11">
        <f>Y27*Assumption!$B19</f>
        <v>0</v>
      </c>
      <c r="Z37" s="11">
        <f>Z27*Assumption!$B19</f>
        <v>0</v>
      </c>
      <c r="AA37" s="11">
        <f>AA27*Assumption!$B19</f>
        <v>0</v>
      </c>
      <c r="AB37" s="11">
        <f>AB27*Assumption!$B19</f>
        <v>0</v>
      </c>
      <c r="AC37" s="11">
        <f>AC27*Assumption!$B19</f>
        <v>0</v>
      </c>
      <c r="AD37" s="11">
        <f>AD27*Assumption!$B19</f>
        <v>0</v>
      </c>
      <c r="AE37" s="11">
        <f>AE27*Assumption!$B19</f>
        <v>0</v>
      </c>
      <c r="AF37" s="11">
        <f>AF27*Assumption!$B19</f>
        <v>0</v>
      </c>
      <c r="AG37" s="11">
        <f>AG27*Assumption!$B19</f>
        <v>0</v>
      </c>
      <c r="AH37" s="11">
        <f>AH27*Assumption!$B19</f>
        <v>0</v>
      </c>
      <c r="AI37" s="11">
        <f>AI27*Assumption!$B19</f>
        <v>0</v>
      </c>
      <c r="AJ37" s="11">
        <f>AJ27*Assumption!$B19</f>
        <v>0</v>
      </c>
      <c r="AK37" s="11">
        <f>AK27*Assumption!$B19</f>
        <v>0</v>
      </c>
      <c r="AL37" s="7"/>
      <c r="AM37" s="7"/>
      <c r="AN37" s="7"/>
      <c r="AO37" s="7"/>
      <c r="AP37" s="7"/>
    </row>
    <row r="38">
      <c r="A38" s="7" t="s">
        <v>40</v>
      </c>
      <c r="B38" s="11">
        <f>B28*Assumption!$B20</f>
        <v>0</v>
      </c>
      <c r="C38" s="11">
        <f>C28*Assumption!$B20</f>
        <v>0</v>
      </c>
      <c r="D38" s="11">
        <f>D28*Assumption!$B20</f>
        <v>0</v>
      </c>
      <c r="E38" s="11">
        <f>E28*Assumption!$B20</f>
        <v>0</v>
      </c>
      <c r="F38" s="11">
        <f>F28*Assumption!$B20</f>
        <v>0</v>
      </c>
      <c r="G38" s="11">
        <f>G28*Assumption!$B20</f>
        <v>0</v>
      </c>
      <c r="H38" s="11">
        <f>H28*Assumption!$B20</f>
        <v>0</v>
      </c>
      <c r="I38" s="11">
        <f>I28*Assumption!$B20</f>
        <v>0</v>
      </c>
      <c r="J38" s="11">
        <f>J28*Assumption!$B20</f>
        <v>0</v>
      </c>
      <c r="K38" s="11">
        <f>K28*Assumption!$B20</f>
        <v>0</v>
      </c>
      <c r="L38" s="11">
        <f>L28*Assumption!$B20</f>
        <v>0</v>
      </c>
      <c r="M38" s="11">
        <f>M28*Assumption!$B20</f>
        <v>0</v>
      </c>
      <c r="N38" s="11">
        <f>N28*Assumption!$B20</f>
        <v>0</v>
      </c>
      <c r="O38" s="11">
        <f>O28*Assumption!$B20</f>
        <v>0</v>
      </c>
      <c r="P38" s="11">
        <f>P28*Assumption!$B20</f>
        <v>0</v>
      </c>
      <c r="Q38" s="11">
        <f>Q28*Assumption!$B20</f>
        <v>0</v>
      </c>
      <c r="R38" s="11">
        <f>R28*Assumption!$B20</f>
        <v>0</v>
      </c>
      <c r="S38" s="11">
        <f>S28*Assumption!$B20</f>
        <v>0</v>
      </c>
      <c r="T38" s="11">
        <f>T28*Assumption!$B20</f>
        <v>0</v>
      </c>
      <c r="U38" s="11">
        <f>U28*Assumption!$B20</f>
        <v>0</v>
      </c>
      <c r="V38" s="11">
        <f>V28*Assumption!$B20</f>
        <v>0</v>
      </c>
      <c r="W38" s="11">
        <f>W28*Assumption!$B20</f>
        <v>0</v>
      </c>
      <c r="X38" s="11">
        <f>X28*Assumption!$B20</f>
        <v>0</v>
      </c>
      <c r="Y38" s="11">
        <f>Y28*Assumption!$B20</f>
        <v>0</v>
      </c>
      <c r="Z38" s="11">
        <f>Z28*Assumption!$B20</f>
        <v>0</v>
      </c>
      <c r="AA38" s="11">
        <f>AA28*Assumption!$B20</f>
        <v>0</v>
      </c>
      <c r="AB38" s="11">
        <f>AB28*Assumption!$B20</f>
        <v>0</v>
      </c>
      <c r="AC38" s="11">
        <f>AC28*Assumption!$B20</f>
        <v>0</v>
      </c>
      <c r="AD38" s="11">
        <f>AD28*Assumption!$B20</f>
        <v>0</v>
      </c>
      <c r="AE38" s="11">
        <f>AE28*Assumption!$B20</f>
        <v>0</v>
      </c>
      <c r="AF38" s="11">
        <f>AF28*Assumption!$B20</f>
        <v>0</v>
      </c>
      <c r="AG38" s="11">
        <f>AG28*Assumption!$B20</f>
        <v>0</v>
      </c>
      <c r="AH38" s="11">
        <f>AH28*Assumption!$B20</f>
        <v>0</v>
      </c>
      <c r="AI38" s="11">
        <f>AI28*Assumption!$B20</f>
        <v>0</v>
      </c>
      <c r="AJ38" s="11">
        <f>AJ28*Assumption!$B20</f>
        <v>0</v>
      </c>
      <c r="AK38" s="11">
        <f>AK28*Assumption!$B20</f>
        <v>0</v>
      </c>
      <c r="AL38" s="7"/>
      <c r="AM38" s="7"/>
      <c r="AN38" s="7"/>
      <c r="AO38" s="7"/>
      <c r="AP38" s="7"/>
    </row>
    <row r="39">
      <c r="A39" s="7" t="s">
        <v>41</v>
      </c>
      <c r="B39" s="11">
        <f>B29*Assumption!$B21</f>
        <v>0</v>
      </c>
      <c r="C39" s="11">
        <f>C29*Assumption!$B21</f>
        <v>0</v>
      </c>
      <c r="D39" s="11">
        <f>D29*Assumption!$B21</f>
        <v>0</v>
      </c>
      <c r="E39" s="11">
        <f>E29*Assumption!$B21</f>
        <v>0</v>
      </c>
      <c r="F39" s="11">
        <f>F29*Assumption!$B21</f>
        <v>0</v>
      </c>
      <c r="G39" s="11">
        <f>G29*Assumption!$B21</f>
        <v>0</v>
      </c>
      <c r="H39" s="11">
        <f>H29*Assumption!$B21</f>
        <v>0</v>
      </c>
      <c r="I39" s="11">
        <f>I29*Assumption!$B21</f>
        <v>0</v>
      </c>
      <c r="J39" s="11">
        <f>J29*Assumption!$B21</f>
        <v>0</v>
      </c>
      <c r="K39" s="11">
        <f>K29*Assumption!$B21</f>
        <v>0</v>
      </c>
      <c r="L39" s="11">
        <f>L29*Assumption!$B21</f>
        <v>0</v>
      </c>
      <c r="M39" s="11">
        <f>M29*Assumption!$B21</f>
        <v>0</v>
      </c>
      <c r="N39" s="11">
        <f>N29*Assumption!$B21</f>
        <v>0</v>
      </c>
      <c r="O39" s="11">
        <f>O29*Assumption!$B21</f>
        <v>0</v>
      </c>
      <c r="P39" s="11">
        <f>P29*Assumption!$B21</f>
        <v>0</v>
      </c>
      <c r="Q39" s="11">
        <f>Q29*Assumption!$B21</f>
        <v>0</v>
      </c>
      <c r="R39" s="11">
        <f>R29*Assumption!$B21</f>
        <v>0</v>
      </c>
      <c r="S39" s="11">
        <f>S29*Assumption!$B21</f>
        <v>0</v>
      </c>
      <c r="T39" s="11">
        <f>T29*Assumption!$B21</f>
        <v>0</v>
      </c>
      <c r="U39" s="11">
        <f>U29*Assumption!$B21</f>
        <v>0</v>
      </c>
      <c r="V39" s="11">
        <f>V29*Assumption!$B21</f>
        <v>0</v>
      </c>
      <c r="W39" s="11">
        <f>W29*Assumption!$B21</f>
        <v>0</v>
      </c>
      <c r="X39" s="11">
        <f>X29*Assumption!$B21</f>
        <v>0</v>
      </c>
      <c r="Y39" s="11">
        <f>Y29*Assumption!$B21</f>
        <v>0</v>
      </c>
      <c r="Z39" s="11">
        <f>Z29*Assumption!$B21</f>
        <v>0</v>
      </c>
      <c r="AA39" s="11">
        <f>AA29*Assumption!$B21</f>
        <v>0</v>
      </c>
      <c r="AB39" s="11">
        <f>AB29*Assumption!$B21</f>
        <v>0</v>
      </c>
      <c r="AC39" s="11">
        <f>AC29*Assumption!$B21</f>
        <v>0</v>
      </c>
      <c r="AD39" s="11">
        <f>AD29*Assumption!$B21</f>
        <v>0</v>
      </c>
      <c r="AE39" s="11">
        <f>AE29*Assumption!$B21</f>
        <v>0</v>
      </c>
      <c r="AF39" s="11">
        <f>AF29*Assumption!$B21</f>
        <v>0</v>
      </c>
      <c r="AG39" s="11">
        <f>AG29*Assumption!$B21</f>
        <v>0</v>
      </c>
      <c r="AH39" s="11">
        <f>AH29*Assumption!$B21</f>
        <v>0</v>
      </c>
      <c r="AI39" s="11">
        <f>AI29*Assumption!$B21</f>
        <v>0</v>
      </c>
      <c r="AJ39" s="11">
        <f>AJ29*Assumption!$B21</f>
        <v>0</v>
      </c>
      <c r="AK39" s="11">
        <f>AK29*Assumption!$B21</f>
        <v>0</v>
      </c>
      <c r="AL39" s="7"/>
      <c r="AM39" s="7"/>
      <c r="AN39" s="7"/>
      <c r="AO39" s="7"/>
      <c r="AP39" s="7"/>
    </row>
    <row r="40">
      <c r="A40" s="7" t="s">
        <v>42</v>
      </c>
      <c r="B40" s="11">
        <f>B30*Assumption!$B22</f>
        <v>0</v>
      </c>
      <c r="C40" s="11">
        <f>C30*Assumption!$B22</f>
        <v>0</v>
      </c>
      <c r="D40" s="11">
        <f>D30*Assumption!$B22</f>
        <v>0</v>
      </c>
      <c r="E40" s="11">
        <f>E30*Assumption!$B22</f>
        <v>0</v>
      </c>
      <c r="F40" s="11">
        <f>F30*Assumption!$B22</f>
        <v>0</v>
      </c>
      <c r="G40" s="11">
        <f>G30*Assumption!$B22</f>
        <v>0</v>
      </c>
      <c r="H40" s="11">
        <f>H30*Assumption!$B22</f>
        <v>0</v>
      </c>
      <c r="I40" s="11">
        <f>I30*Assumption!$B22</f>
        <v>0</v>
      </c>
      <c r="J40" s="11">
        <f>J30*Assumption!$B22</f>
        <v>0</v>
      </c>
      <c r="K40" s="11">
        <f>K30*Assumption!$B22</f>
        <v>0</v>
      </c>
      <c r="L40" s="11">
        <f>L30*Assumption!$B22</f>
        <v>0</v>
      </c>
      <c r="M40" s="11">
        <f>M30*Assumption!$B22</f>
        <v>0</v>
      </c>
      <c r="N40" s="11">
        <f>N30*Assumption!$B22</f>
        <v>0</v>
      </c>
      <c r="O40" s="11">
        <f>O30*Assumption!$B22</f>
        <v>0</v>
      </c>
      <c r="P40" s="11">
        <f>P30*Assumption!$B22</f>
        <v>0</v>
      </c>
      <c r="Q40" s="11">
        <f>Q30*Assumption!$B22</f>
        <v>0</v>
      </c>
      <c r="R40" s="11">
        <f>R30*Assumption!$B22</f>
        <v>0</v>
      </c>
      <c r="S40" s="11">
        <f>S30*Assumption!$B22</f>
        <v>0</v>
      </c>
      <c r="T40" s="11">
        <f>T30*Assumption!$B22</f>
        <v>0</v>
      </c>
      <c r="U40" s="11">
        <f>U30*Assumption!$B22</f>
        <v>0</v>
      </c>
      <c r="V40" s="11">
        <f>V30*Assumption!$B22</f>
        <v>0</v>
      </c>
      <c r="W40" s="11">
        <f>W30*Assumption!$B22</f>
        <v>0</v>
      </c>
      <c r="X40" s="11">
        <f>X30*Assumption!$B22</f>
        <v>0</v>
      </c>
      <c r="Y40" s="11">
        <f>Y30*Assumption!$B22</f>
        <v>0</v>
      </c>
      <c r="Z40" s="11">
        <f>Z30*Assumption!$B22</f>
        <v>0</v>
      </c>
      <c r="AA40" s="11">
        <f>AA30*Assumption!$B22</f>
        <v>0</v>
      </c>
      <c r="AB40" s="11">
        <f>AB30*Assumption!$B22</f>
        <v>0</v>
      </c>
      <c r="AC40" s="11">
        <f>AC30*Assumption!$B22</f>
        <v>0</v>
      </c>
      <c r="AD40" s="11">
        <f>AD30*Assumption!$B22</f>
        <v>0</v>
      </c>
      <c r="AE40" s="11">
        <f>AE30*Assumption!$B22</f>
        <v>0</v>
      </c>
      <c r="AF40" s="11">
        <f>AF30*Assumption!$B22</f>
        <v>0</v>
      </c>
      <c r="AG40" s="11">
        <f>AG30*Assumption!$B22</f>
        <v>0</v>
      </c>
      <c r="AH40" s="11">
        <f>AH30*Assumption!$B22</f>
        <v>0</v>
      </c>
      <c r="AI40" s="11">
        <f>AI30*Assumption!$B22</f>
        <v>0</v>
      </c>
      <c r="AJ40" s="11">
        <f>AJ30*Assumption!$B22</f>
        <v>0</v>
      </c>
      <c r="AK40" s="11">
        <f>AK30*Assumption!$B22</f>
        <v>0</v>
      </c>
      <c r="AL40" s="7"/>
      <c r="AM40" s="7"/>
      <c r="AN40" s="7"/>
      <c r="AO40" s="7"/>
      <c r="AP40" s="7"/>
    </row>
    <row r="41">
      <c r="A41" s="6" t="s">
        <v>186</v>
      </c>
      <c r="B41" s="11">
        <f t="shared" ref="B41:AK41" si="17">sum(B33:B40)</f>
        <v>0</v>
      </c>
      <c r="C41" s="11">
        <f t="shared" si="17"/>
        <v>0</v>
      </c>
      <c r="D41" s="11">
        <f t="shared" si="17"/>
        <v>0</v>
      </c>
      <c r="E41" s="11">
        <f t="shared" si="17"/>
        <v>0</v>
      </c>
      <c r="F41" s="11">
        <f t="shared" si="17"/>
        <v>0</v>
      </c>
      <c r="G41" s="11">
        <f t="shared" si="17"/>
        <v>0</v>
      </c>
      <c r="H41" s="11">
        <f t="shared" si="17"/>
        <v>0</v>
      </c>
      <c r="I41" s="11">
        <f t="shared" si="17"/>
        <v>0</v>
      </c>
      <c r="J41" s="11">
        <f t="shared" si="17"/>
        <v>0</v>
      </c>
      <c r="K41" s="11">
        <f t="shared" si="17"/>
        <v>0</v>
      </c>
      <c r="L41" s="11">
        <f t="shared" si="17"/>
        <v>0</v>
      </c>
      <c r="M41" s="11">
        <f t="shared" si="17"/>
        <v>0</v>
      </c>
      <c r="N41" s="11">
        <f t="shared" si="17"/>
        <v>0</v>
      </c>
      <c r="O41" s="11">
        <f t="shared" si="17"/>
        <v>0</v>
      </c>
      <c r="P41" s="11">
        <f t="shared" si="17"/>
        <v>0</v>
      </c>
      <c r="Q41" s="11">
        <f t="shared" si="17"/>
        <v>0</v>
      </c>
      <c r="R41" s="11">
        <f t="shared" si="17"/>
        <v>0</v>
      </c>
      <c r="S41" s="11">
        <f t="shared" si="17"/>
        <v>0</v>
      </c>
      <c r="T41" s="11">
        <f t="shared" si="17"/>
        <v>0</v>
      </c>
      <c r="U41" s="11">
        <f t="shared" si="17"/>
        <v>0</v>
      </c>
      <c r="V41" s="11">
        <f t="shared" si="17"/>
        <v>0</v>
      </c>
      <c r="W41" s="11">
        <f t="shared" si="17"/>
        <v>0</v>
      </c>
      <c r="X41" s="11">
        <f t="shared" si="17"/>
        <v>0</v>
      </c>
      <c r="Y41" s="11">
        <f t="shared" si="17"/>
        <v>0</v>
      </c>
      <c r="Z41" s="11">
        <f t="shared" si="17"/>
        <v>0</v>
      </c>
      <c r="AA41" s="11">
        <f t="shared" si="17"/>
        <v>0</v>
      </c>
      <c r="AB41" s="11">
        <f t="shared" si="17"/>
        <v>0</v>
      </c>
      <c r="AC41" s="11">
        <f t="shared" si="17"/>
        <v>0</v>
      </c>
      <c r="AD41" s="11">
        <f t="shared" si="17"/>
        <v>0</v>
      </c>
      <c r="AE41" s="11">
        <f t="shared" si="17"/>
        <v>0</v>
      </c>
      <c r="AF41" s="11">
        <f t="shared" si="17"/>
        <v>0</v>
      </c>
      <c r="AG41" s="11">
        <f t="shared" si="17"/>
        <v>0</v>
      </c>
      <c r="AH41" s="11">
        <f t="shared" si="17"/>
        <v>0</v>
      </c>
      <c r="AI41" s="11">
        <f t="shared" si="17"/>
        <v>0</v>
      </c>
      <c r="AJ41" s="11">
        <f t="shared" si="17"/>
        <v>0</v>
      </c>
      <c r="AK41" s="11">
        <f t="shared" si="17"/>
        <v>0</v>
      </c>
      <c r="AL41" s="7"/>
      <c r="AM41" s="7"/>
      <c r="AN41" s="7"/>
      <c r="AO41" s="7"/>
      <c r="AP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33" width="6.5"/>
  </cols>
  <sheetData>
    <row r="1">
      <c r="A1" s="24"/>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16" t="s">
        <v>114</v>
      </c>
      <c r="AI1" s="16" t="s">
        <v>115</v>
      </c>
      <c r="AJ1" s="16" t="s">
        <v>116</v>
      </c>
      <c r="AK1" s="16" t="s">
        <v>117</v>
      </c>
      <c r="AL1" s="15"/>
      <c r="AM1" s="15"/>
      <c r="AN1" s="15"/>
      <c r="AO1" s="15"/>
    </row>
    <row r="2">
      <c r="A2" s="6" t="s">
        <v>187</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row>
    <row r="3">
      <c r="A3" s="7" t="s">
        <v>188</v>
      </c>
      <c r="B3" s="11">
        <v>0.0</v>
      </c>
      <c r="C3" s="11">
        <f>Assumption!$B$35</f>
        <v>12</v>
      </c>
      <c r="D3" s="11">
        <v>0.0</v>
      </c>
      <c r="E3" s="11">
        <v>0.0</v>
      </c>
      <c r="F3" s="11">
        <v>0.0</v>
      </c>
      <c r="G3" s="11">
        <v>0.0</v>
      </c>
      <c r="H3" s="11">
        <v>0.0</v>
      </c>
      <c r="I3" s="11">
        <v>0.0</v>
      </c>
      <c r="J3" s="11">
        <v>0.0</v>
      </c>
      <c r="K3" s="11">
        <v>0.0</v>
      </c>
      <c r="L3" s="11">
        <v>0.0</v>
      </c>
      <c r="M3" s="11">
        <v>0.0</v>
      </c>
      <c r="N3" s="11">
        <v>0.0</v>
      </c>
      <c r="O3" s="11">
        <v>0.0</v>
      </c>
      <c r="P3" s="11">
        <v>0.0</v>
      </c>
      <c r="Q3" s="11">
        <v>0.0</v>
      </c>
      <c r="R3" s="11">
        <v>0.0</v>
      </c>
      <c r="S3" s="11">
        <v>0.0</v>
      </c>
      <c r="T3" s="11">
        <f>Assumption!$C$35</f>
        <v>11</v>
      </c>
      <c r="U3" s="11">
        <v>0.0</v>
      </c>
      <c r="V3" s="11">
        <v>0.0</v>
      </c>
      <c r="W3" s="11">
        <v>0.0</v>
      </c>
      <c r="X3" s="11">
        <v>0.0</v>
      </c>
      <c r="Y3" s="11">
        <v>0.0</v>
      </c>
      <c r="Z3" s="11">
        <v>0.0</v>
      </c>
      <c r="AA3" s="11">
        <v>0.0</v>
      </c>
      <c r="AB3" s="11">
        <v>0.0</v>
      </c>
      <c r="AC3" s="11">
        <v>0.0</v>
      </c>
      <c r="AD3" s="11">
        <v>0.0</v>
      </c>
      <c r="AE3" s="11">
        <v>0.0</v>
      </c>
      <c r="AF3" s="11">
        <v>0.0</v>
      </c>
      <c r="AG3" s="11">
        <f>Assumption!$D$35</f>
        <v>9</v>
      </c>
      <c r="AH3" s="11">
        <v>0.0</v>
      </c>
      <c r="AI3" s="11">
        <v>0.0</v>
      </c>
      <c r="AJ3" s="11">
        <v>0.0</v>
      </c>
      <c r="AK3" s="11">
        <v>0.0</v>
      </c>
      <c r="AL3" s="7"/>
      <c r="AM3" s="7"/>
      <c r="AN3" s="7"/>
      <c r="AO3" s="7"/>
    </row>
    <row r="4">
      <c r="A4" s="7" t="s">
        <v>66</v>
      </c>
      <c r="B4" s="11">
        <v>0.0</v>
      </c>
      <c r="C4" s="11">
        <f>Assumption!$B$36</f>
        <v>8546</v>
      </c>
      <c r="D4" s="11">
        <v>0.0</v>
      </c>
      <c r="E4" s="11">
        <v>0.0</v>
      </c>
      <c r="F4" s="11">
        <v>0.0</v>
      </c>
      <c r="G4" s="11">
        <v>0.0</v>
      </c>
      <c r="H4" s="11">
        <v>0.0</v>
      </c>
      <c r="I4" s="11">
        <v>0.0</v>
      </c>
      <c r="J4" s="11">
        <v>0.0</v>
      </c>
      <c r="K4" s="11">
        <v>0.0</v>
      </c>
      <c r="L4" s="11">
        <v>0.0</v>
      </c>
      <c r="M4" s="11">
        <v>0.0</v>
      </c>
      <c r="N4" s="11">
        <v>0.0</v>
      </c>
      <c r="O4" s="11">
        <v>0.0</v>
      </c>
      <c r="P4" s="11">
        <v>0.0</v>
      </c>
      <c r="Q4" s="11">
        <v>0.0</v>
      </c>
      <c r="R4" s="11">
        <v>0.0</v>
      </c>
      <c r="S4" s="11">
        <v>0.0</v>
      </c>
      <c r="T4" s="11">
        <f>Assumption!$C$36</f>
        <v>4561</v>
      </c>
      <c r="U4" s="11">
        <v>0.0</v>
      </c>
      <c r="V4" s="11">
        <v>0.0</v>
      </c>
      <c r="W4" s="11">
        <v>0.0</v>
      </c>
      <c r="X4" s="11">
        <v>0.0</v>
      </c>
      <c r="Y4" s="11">
        <v>0.0</v>
      </c>
      <c r="Z4" s="11">
        <v>0.0</v>
      </c>
      <c r="AA4" s="11">
        <v>0.0</v>
      </c>
      <c r="AB4" s="11">
        <v>0.0</v>
      </c>
      <c r="AC4" s="11">
        <v>0.0</v>
      </c>
      <c r="AD4" s="11">
        <v>0.0</v>
      </c>
      <c r="AE4" s="11">
        <v>0.0</v>
      </c>
      <c r="AF4" s="11">
        <v>0.0</v>
      </c>
      <c r="AG4" s="11">
        <f>Assumption!$D$36</f>
        <v>3666</v>
      </c>
      <c r="AH4" s="11">
        <v>0.0</v>
      </c>
      <c r="AI4" s="11">
        <v>0.0</v>
      </c>
      <c r="AJ4" s="11">
        <v>0.0</v>
      </c>
      <c r="AK4" s="11">
        <v>0.0</v>
      </c>
      <c r="AL4" s="7"/>
      <c r="AM4" s="7"/>
      <c r="AN4" s="7"/>
      <c r="AO4" s="7"/>
    </row>
    <row r="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c r="A6" s="6" t="s">
        <v>189</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row>
    <row r="7">
      <c r="A7" s="7" t="s">
        <v>190</v>
      </c>
      <c r="B7" s="11">
        <v>0.0</v>
      </c>
      <c r="C7" s="11">
        <f t="shared" ref="C7:AK7" si="1">B9</f>
        <v>0</v>
      </c>
      <c r="D7" s="11">
        <f t="shared" si="1"/>
        <v>8546</v>
      </c>
      <c r="E7" s="11">
        <f t="shared" si="1"/>
        <v>8546</v>
      </c>
      <c r="F7" s="11">
        <f t="shared" si="1"/>
        <v>8546</v>
      </c>
      <c r="G7" s="11">
        <f t="shared" si="1"/>
        <v>8546</v>
      </c>
      <c r="H7" s="11">
        <f t="shared" si="1"/>
        <v>8546</v>
      </c>
      <c r="I7" s="11">
        <f t="shared" si="1"/>
        <v>8546</v>
      </c>
      <c r="J7" s="11">
        <f t="shared" si="1"/>
        <v>8546</v>
      </c>
      <c r="K7" s="11">
        <f t="shared" si="1"/>
        <v>8546</v>
      </c>
      <c r="L7" s="11">
        <f t="shared" si="1"/>
        <v>8546</v>
      </c>
      <c r="M7" s="11">
        <f t="shared" si="1"/>
        <v>8546</v>
      </c>
      <c r="N7" s="11">
        <f t="shared" si="1"/>
        <v>8546</v>
      </c>
      <c r="O7" s="11">
        <f t="shared" si="1"/>
        <v>8546</v>
      </c>
      <c r="P7" s="11">
        <f t="shared" si="1"/>
        <v>8546</v>
      </c>
      <c r="Q7" s="11">
        <f t="shared" si="1"/>
        <v>8546</v>
      </c>
      <c r="R7" s="11">
        <f t="shared" si="1"/>
        <v>8546</v>
      </c>
      <c r="S7" s="11">
        <f t="shared" si="1"/>
        <v>8546</v>
      </c>
      <c r="T7" s="11">
        <f t="shared" si="1"/>
        <v>8546</v>
      </c>
      <c r="U7" s="11">
        <f t="shared" si="1"/>
        <v>13107</v>
      </c>
      <c r="V7" s="11">
        <f t="shared" si="1"/>
        <v>13107</v>
      </c>
      <c r="W7" s="11">
        <f t="shared" si="1"/>
        <v>13107</v>
      </c>
      <c r="X7" s="11">
        <f t="shared" si="1"/>
        <v>13107</v>
      </c>
      <c r="Y7" s="11">
        <f t="shared" si="1"/>
        <v>13107</v>
      </c>
      <c r="Z7" s="11">
        <f t="shared" si="1"/>
        <v>13107</v>
      </c>
      <c r="AA7" s="11">
        <f t="shared" si="1"/>
        <v>13107</v>
      </c>
      <c r="AB7" s="11">
        <f t="shared" si="1"/>
        <v>13107</v>
      </c>
      <c r="AC7" s="11">
        <f t="shared" si="1"/>
        <v>13107</v>
      </c>
      <c r="AD7" s="11">
        <f t="shared" si="1"/>
        <v>13107</v>
      </c>
      <c r="AE7" s="11">
        <f t="shared" si="1"/>
        <v>13107</v>
      </c>
      <c r="AF7" s="11">
        <f t="shared" si="1"/>
        <v>13107</v>
      </c>
      <c r="AG7" s="11">
        <f t="shared" si="1"/>
        <v>13107</v>
      </c>
      <c r="AH7" s="11">
        <f t="shared" si="1"/>
        <v>16773</v>
      </c>
      <c r="AI7" s="11">
        <f t="shared" si="1"/>
        <v>16773</v>
      </c>
      <c r="AJ7" s="11">
        <f t="shared" si="1"/>
        <v>16773</v>
      </c>
      <c r="AK7" s="11">
        <f t="shared" si="1"/>
        <v>16773</v>
      </c>
      <c r="AL7" s="7"/>
      <c r="AM7" s="7"/>
      <c r="AN7" s="7"/>
      <c r="AO7" s="7"/>
    </row>
    <row r="8">
      <c r="A8" s="7" t="s">
        <v>191</v>
      </c>
      <c r="B8" s="11">
        <f t="shared" ref="B8:AK8" si="2">B4</f>
        <v>0</v>
      </c>
      <c r="C8" s="11">
        <f t="shared" si="2"/>
        <v>8546</v>
      </c>
      <c r="D8" s="11">
        <f t="shared" si="2"/>
        <v>0</v>
      </c>
      <c r="E8" s="11">
        <f t="shared" si="2"/>
        <v>0</v>
      </c>
      <c r="F8" s="11">
        <f t="shared" si="2"/>
        <v>0</v>
      </c>
      <c r="G8" s="11">
        <f t="shared" si="2"/>
        <v>0</v>
      </c>
      <c r="H8" s="11">
        <f t="shared" si="2"/>
        <v>0</v>
      </c>
      <c r="I8" s="11">
        <f t="shared" si="2"/>
        <v>0</v>
      </c>
      <c r="J8" s="11">
        <f t="shared" si="2"/>
        <v>0</v>
      </c>
      <c r="K8" s="11">
        <f t="shared" si="2"/>
        <v>0</v>
      </c>
      <c r="L8" s="11">
        <f t="shared" si="2"/>
        <v>0</v>
      </c>
      <c r="M8" s="11">
        <f t="shared" si="2"/>
        <v>0</v>
      </c>
      <c r="N8" s="11">
        <f t="shared" si="2"/>
        <v>0</v>
      </c>
      <c r="O8" s="11">
        <f t="shared" si="2"/>
        <v>0</v>
      </c>
      <c r="P8" s="11">
        <f t="shared" si="2"/>
        <v>0</v>
      </c>
      <c r="Q8" s="11">
        <f t="shared" si="2"/>
        <v>0</v>
      </c>
      <c r="R8" s="11">
        <f t="shared" si="2"/>
        <v>0</v>
      </c>
      <c r="S8" s="11">
        <f t="shared" si="2"/>
        <v>0</v>
      </c>
      <c r="T8" s="11">
        <f t="shared" si="2"/>
        <v>4561</v>
      </c>
      <c r="U8" s="11">
        <f t="shared" si="2"/>
        <v>0</v>
      </c>
      <c r="V8" s="11">
        <f t="shared" si="2"/>
        <v>0</v>
      </c>
      <c r="W8" s="11">
        <f t="shared" si="2"/>
        <v>0</v>
      </c>
      <c r="X8" s="11">
        <f t="shared" si="2"/>
        <v>0</v>
      </c>
      <c r="Y8" s="11">
        <f t="shared" si="2"/>
        <v>0</v>
      </c>
      <c r="Z8" s="11">
        <f t="shared" si="2"/>
        <v>0</v>
      </c>
      <c r="AA8" s="11">
        <f t="shared" si="2"/>
        <v>0</v>
      </c>
      <c r="AB8" s="11">
        <f t="shared" si="2"/>
        <v>0</v>
      </c>
      <c r="AC8" s="11">
        <f t="shared" si="2"/>
        <v>0</v>
      </c>
      <c r="AD8" s="11">
        <f t="shared" si="2"/>
        <v>0</v>
      </c>
      <c r="AE8" s="11">
        <f t="shared" si="2"/>
        <v>0</v>
      </c>
      <c r="AF8" s="11">
        <f t="shared" si="2"/>
        <v>0</v>
      </c>
      <c r="AG8" s="11">
        <f t="shared" si="2"/>
        <v>3666</v>
      </c>
      <c r="AH8" s="11">
        <f t="shared" si="2"/>
        <v>0</v>
      </c>
      <c r="AI8" s="11">
        <f t="shared" si="2"/>
        <v>0</v>
      </c>
      <c r="AJ8" s="11">
        <f t="shared" si="2"/>
        <v>0</v>
      </c>
      <c r="AK8" s="11">
        <f t="shared" si="2"/>
        <v>0</v>
      </c>
      <c r="AL8" s="7"/>
      <c r="AM8" s="7"/>
      <c r="AN8" s="7"/>
      <c r="AO8" s="7"/>
    </row>
    <row r="9">
      <c r="A9" s="7" t="s">
        <v>192</v>
      </c>
      <c r="B9" s="11">
        <f t="shared" ref="B9:AK9" si="3">B7+B8</f>
        <v>0</v>
      </c>
      <c r="C9" s="11">
        <f t="shared" si="3"/>
        <v>8546</v>
      </c>
      <c r="D9" s="11">
        <f t="shared" si="3"/>
        <v>8546</v>
      </c>
      <c r="E9" s="11">
        <f t="shared" si="3"/>
        <v>8546</v>
      </c>
      <c r="F9" s="11">
        <f t="shared" si="3"/>
        <v>8546</v>
      </c>
      <c r="G9" s="11">
        <f t="shared" si="3"/>
        <v>8546</v>
      </c>
      <c r="H9" s="11">
        <f t="shared" si="3"/>
        <v>8546</v>
      </c>
      <c r="I9" s="11">
        <f t="shared" si="3"/>
        <v>8546</v>
      </c>
      <c r="J9" s="11">
        <f t="shared" si="3"/>
        <v>8546</v>
      </c>
      <c r="K9" s="11">
        <f t="shared" si="3"/>
        <v>8546</v>
      </c>
      <c r="L9" s="11">
        <f t="shared" si="3"/>
        <v>8546</v>
      </c>
      <c r="M9" s="11">
        <f t="shared" si="3"/>
        <v>8546</v>
      </c>
      <c r="N9" s="11">
        <f t="shared" si="3"/>
        <v>8546</v>
      </c>
      <c r="O9" s="11">
        <f t="shared" si="3"/>
        <v>8546</v>
      </c>
      <c r="P9" s="11">
        <f t="shared" si="3"/>
        <v>8546</v>
      </c>
      <c r="Q9" s="11">
        <f t="shared" si="3"/>
        <v>8546</v>
      </c>
      <c r="R9" s="11">
        <f t="shared" si="3"/>
        <v>8546</v>
      </c>
      <c r="S9" s="11">
        <f t="shared" si="3"/>
        <v>8546</v>
      </c>
      <c r="T9" s="11">
        <f t="shared" si="3"/>
        <v>13107</v>
      </c>
      <c r="U9" s="11">
        <f t="shared" si="3"/>
        <v>13107</v>
      </c>
      <c r="V9" s="11">
        <f t="shared" si="3"/>
        <v>13107</v>
      </c>
      <c r="W9" s="11">
        <f t="shared" si="3"/>
        <v>13107</v>
      </c>
      <c r="X9" s="11">
        <f t="shared" si="3"/>
        <v>13107</v>
      </c>
      <c r="Y9" s="11">
        <f t="shared" si="3"/>
        <v>13107</v>
      </c>
      <c r="Z9" s="11">
        <f t="shared" si="3"/>
        <v>13107</v>
      </c>
      <c r="AA9" s="11">
        <f t="shared" si="3"/>
        <v>13107</v>
      </c>
      <c r="AB9" s="11">
        <f t="shared" si="3"/>
        <v>13107</v>
      </c>
      <c r="AC9" s="11">
        <f t="shared" si="3"/>
        <v>13107</v>
      </c>
      <c r="AD9" s="11">
        <f t="shared" si="3"/>
        <v>13107</v>
      </c>
      <c r="AE9" s="11">
        <f t="shared" si="3"/>
        <v>13107</v>
      </c>
      <c r="AF9" s="11">
        <f t="shared" si="3"/>
        <v>13107</v>
      </c>
      <c r="AG9" s="11">
        <f t="shared" si="3"/>
        <v>16773</v>
      </c>
      <c r="AH9" s="11">
        <f t="shared" si="3"/>
        <v>16773</v>
      </c>
      <c r="AI9" s="11">
        <f t="shared" si="3"/>
        <v>16773</v>
      </c>
      <c r="AJ9" s="11">
        <f t="shared" si="3"/>
        <v>16773</v>
      </c>
      <c r="AK9" s="11">
        <f t="shared" si="3"/>
        <v>16773</v>
      </c>
      <c r="AL9" s="7"/>
      <c r="AM9" s="7"/>
      <c r="AN9" s="7"/>
      <c r="AO9" s="7"/>
    </row>
    <row r="10">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c r="A11" s="6" t="s">
        <v>193</v>
      </c>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row>
    <row r="12">
      <c r="A12" s="7" t="s">
        <v>194</v>
      </c>
      <c r="B12" s="11">
        <v>0.0</v>
      </c>
      <c r="C12" s="11">
        <f t="shared" ref="C12:AK12" si="4">B14</f>
        <v>0</v>
      </c>
      <c r="D12" s="11">
        <f t="shared" si="4"/>
        <v>102552</v>
      </c>
      <c r="E12" s="11">
        <f t="shared" si="4"/>
        <v>102552</v>
      </c>
      <c r="F12" s="11">
        <f t="shared" si="4"/>
        <v>102552</v>
      </c>
      <c r="G12" s="11">
        <f t="shared" si="4"/>
        <v>102552</v>
      </c>
      <c r="H12" s="11">
        <f t="shared" si="4"/>
        <v>102552</v>
      </c>
      <c r="I12" s="11">
        <f t="shared" si="4"/>
        <v>102552</v>
      </c>
      <c r="J12" s="11">
        <f t="shared" si="4"/>
        <v>102552</v>
      </c>
      <c r="K12" s="11">
        <f t="shared" si="4"/>
        <v>102552</v>
      </c>
      <c r="L12" s="11">
        <f t="shared" si="4"/>
        <v>102552</v>
      </c>
      <c r="M12" s="11">
        <f t="shared" si="4"/>
        <v>102552</v>
      </c>
      <c r="N12" s="11">
        <f t="shared" si="4"/>
        <v>102552</v>
      </c>
      <c r="O12" s="11">
        <f t="shared" si="4"/>
        <v>102552</v>
      </c>
      <c r="P12" s="11">
        <f t="shared" si="4"/>
        <v>102552</v>
      </c>
      <c r="Q12" s="11">
        <f t="shared" si="4"/>
        <v>102552</v>
      </c>
      <c r="R12" s="11">
        <f t="shared" si="4"/>
        <v>102552</v>
      </c>
      <c r="S12" s="11">
        <f t="shared" si="4"/>
        <v>102552</v>
      </c>
      <c r="T12" s="11">
        <f t="shared" si="4"/>
        <v>102552</v>
      </c>
      <c r="U12" s="11">
        <f t="shared" si="4"/>
        <v>152723</v>
      </c>
      <c r="V12" s="11">
        <f t="shared" si="4"/>
        <v>152723</v>
      </c>
      <c r="W12" s="11">
        <f t="shared" si="4"/>
        <v>152723</v>
      </c>
      <c r="X12" s="11">
        <f t="shared" si="4"/>
        <v>152723</v>
      </c>
      <c r="Y12" s="11">
        <f t="shared" si="4"/>
        <v>152723</v>
      </c>
      <c r="Z12" s="11">
        <f t="shared" si="4"/>
        <v>152723</v>
      </c>
      <c r="AA12" s="11">
        <f t="shared" si="4"/>
        <v>152723</v>
      </c>
      <c r="AB12" s="11">
        <f t="shared" si="4"/>
        <v>152723</v>
      </c>
      <c r="AC12" s="11">
        <f t="shared" si="4"/>
        <v>152723</v>
      </c>
      <c r="AD12" s="11">
        <f t="shared" si="4"/>
        <v>152723</v>
      </c>
      <c r="AE12" s="11">
        <f t="shared" si="4"/>
        <v>152723</v>
      </c>
      <c r="AF12" s="11">
        <f t="shared" si="4"/>
        <v>152723</v>
      </c>
      <c r="AG12" s="11">
        <f t="shared" si="4"/>
        <v>152723</v>
      </c>
      <c r="AH12" s="11">
        <f t="shared" si="4"/>
        <v>185717</v>
      </c>
      <c r="AI12" s="11">
        <f t="shared" si="4"/>
        <v>185717</v>
      </c>
      <c r="AJ12" s="11">
        <f t="shared" si="4"/>
        <v>185717</v>
      </c>
      <c r="AK12" s="11">
        <f t="shared" si="4"/>
        <v>185717</v>
      </c>
      <c r="AL12" s="7"/>
      <c r="AM12" s="7"/>
      <c r="AN12" s="7"/>
      <c r="AO12" s="7"/>
    </row>
    <row r="13">
      <c r="A13" s="7" t="s">
        <v>195</v>
      </c>
      <c r="B13" s="11">
        <f t="shared" ref="B13:AK13" si="5">B3*B4</f>
        <v>0</v>
      </c>
      <c r="C13" s="11">
        <f t="shared" si="5"/>
        <v>102552</v>
      </c>
      <c r="D13" s="11">
        <f t="shared" si="5"/>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1">
        <f t="shared" si="5"/>
        <v>0</v>
      </c>
      <c r="O13" s="11">
        <f t="shared" si="5"/>
        <v>0</v>
      </c>
      <c r="P13" s="11">
        <f t="shared" si="5"/>
        <v>0</v>
      </c>
      <c r="Q13" s="11">
        <f t="shared" si="5"/>
        <v>0</v>
      </c>
      <c r="R13" s="11">
        <f t="shared" si="5"/>
        <v>0</v>
      </c>
      <c r="S13" s="11">
        <f t="shared" si="5"/>
        <v>0</v>
      </c>
      <c r="T13" s="11">
        <f t="shared" si="5"/>
        <v>50171</v>
      </c>
      <c r="U13" s="11">
        <f t="shared" si="5"/>
        <v>0</v>
      </c>
      <c r="V13" s="11">
        <f t="shared" si="5"/>
        <v>0</v>
      </c>
      <c r="W13" s="11">
        <f t="shared" si="5"/>
        <v>0</v>
      </c>
      <c r="X13" s="11">
        <f t="shared" si="5"/>
        <v>0</v>
      </c>
      <c r="Y13" s="11">
        <f t="shared" si="5"/>
        <v>0</v>
      </c>
      <c r="Z13" s="11">
        <f t="shared" si="5"/>
        <v>0</v>
      </c>
      <c r="AA13" s="11">
        <f t="shared" si="5"/>
        <v>0</v>
      </c>
      <c r="AB13" s="11">
        <f t="shared" si="5"/>
        <v>0</v>
      </c>
      <c r="AC13" s="11">
        <f t="shared" si="5"/>
        <v>0</v>
      </c>
      <c r="AD13" s="11">
        <f t="shared" si="5"/>
        <v>0</v>
      </c>
      <c r="AE13" s="11">
        <f t="shared" si="5"/>
        <v>0</v>
      </c>
      <c r="AF13" s="11">
        <f t="shared" si="5"/>
        <v>0</v>
      </c>
      <c r="AG13" s="11">
        <f t="shared" si="5"/>
        <v>32994</v>
      </c>
      <c r="AH13" s="11">
        <f t="shared" si="5"/>
        <v>0</v>
      </c>
      <c r="AI13" s="11">
        <f t="shared" si="5"/>
        <v>0</v>
      </c>
      <c r="AJ13" s="11">
        <f t="shared" si="5"/>
        <v>0</v>
      </c>
      <c r="AK13" s="11">
        <f t="shared" si="5"/>
        <v>0</v>
      </c>
      <c r="AL13" s="7"/>
      <c r="AM13" s="7"/>
      <c r="AN13" s="7"/>
      <c r="AO13" s="7"/>
    </row>
    <row r="14">
      <c r="A14" s="7" t="s">
        <v>196</v>
      </c>
      <c r="B14" s="11">
        <f t="shared" ref="B14:AK14" si="6">B12+B13</f>
        <v>0</v>
      </c>
      <c r="C14" s="11">
        <f t="shared" si="6"/>
        <v>102552</v>
      </c>
      <c r="D14" s="11">
        <f t="shared" si="6"/>
        <v>102552</v>
      </c>
      <c r="E14" s="11">
        <f t="shared" si="6"/>
        <v>102552</v>
      </c>
      <c r="F14" s="11">
        <f t="shared" si="6"/>
        <v>102552</v>
      </c>
      <c r="G14" s="11">
        <f t="shared" si="6"/>
        <v>102552</v>
      </c>
      <c r="H14" s="11">
        <f t="shared" si="6"/>
        <v>102552</v>
      </c>
      <c r="I14" s="11">
        <f t="shared" si="6"/>
        <v>102552</v>
      </c>
      <c r="J14" s="11">
        <f t="shared" si="6"/>
        <v>102552</v>
      </c>
      <c r="K14" s="11">
        <f t="shared" si="6"/>
        <v>102552</v>
      </c>
      <c r="L14" s="11">
        <f t="shared" si="6"/>
        <v>102552</v>
      </c>
      <c r="M14" s="11">
        <f t="shared" si="6"/>
        <v>102552</v>
      </c>
      <c r="N14" s="11">
        <f t="shared" si="6"/>
        <v>102552</v>
      </c>
      <c r="O14" s="11">
        <f t="shared" si="6"/>
        <v>102552</v>
      </c>
      <c r="P14" s="11">
        <f t="shared" si="6"/>
        <v>102552</v>
      </c>
      <c r="Q14" s="11">
        <f t="shared" si="6"/>
        <v>102552</v>
      </c>
      <c r="R14" s="11">
        <f t="shared" si="6"/>
        <v>102552</v>
      </c>
      <c r="S14" s="11">
        <f t="shared" si="6"/>
        <v>102552</v>
      </c>
      <c r="T14" s="11">
        <f t="shared" si="6"/>
        <v>152723</v>
      </c>
      <c r="U14" s="11">
        <f t="shared" si="6"/>
        <v>152723</v>
      </c>
      <c r="V14" s="11">
        <f t="shared" si="6"/>
        <v>152723</v>
      </c>
      <c r="W14" s="11">
        <f t="shared" si="6"/>
        <v>152723</v>
      </c>
      <c r="X14" s="11">
        <f t="shared" si="6"/>
        <v>152723</v>
      </c>
      <c r="Y14" s="11">
        <f t="shared" si="6"/>
        <v>152723</v>
      </c>
      <c r="Z14" s="11">
        <f t="shared" si="6"/>
        <v>152723</v>
      </c>
      <c r="AA14" s="11">
        <f t="shared" si="6"/>
        <v>152723</v>
      </c>
      <c r="AB14" s="11">
        <f t="shared" si="6"/>
        <v>152723</v>
      </c>
      <c r="AC14" s="11">
        <f t="shared" si="6"/>
        <v>152723</v>
      </c>
      <c r="AD14" s="11">
        <f t="shared" si="6"/>
        <v>152723</v>
      </c>
      <c r="AE14" s="11">
        <f t="shared" si="6"/>
        <v>152723</v>
      </c>
      <c r="AF14" s="11">
        <f t="shared" si="6"/>
        <v>152723</v>
      </c>
      <c r="AG14" s="11">
        <f t="shared" si="6"/>
        <v>185717</v>
      </c>
      <c r="AH14" s="11">
        <f t="shared" si="6"/>
        <v>185717</v>
      </c>
      <c r="AI14" s="11">
        <f t="shared" si="6"/>
        <v>185717</v>
      </c>
      <c r="AJ14" s="11">
        <f t="shared" si="6"/>
        <v>185717</v>
      </c>
      <c r="AK14" s="11">
        <f t="shared" si="6"/>
        <v>185717</v>
      </c>
      <c r="AL14" s="7"/>
      <c r="AM14" s="7"/>
      <c r="AN14" s="7"/>
      <c r="AO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row>
    <row r="16">
      <c r="A16" s="6" t="s">
        <v>197</v>
      </c>
      <c r="B16" s="11">
        <v>0.0</v>
      </c>
      <c r="C16" s="11">
        <v>0.0</v>
      </c>
      <c r="D16" s="11">
        <v>0.0</v>
      </c>
      <c r="E16" s="11">
        <v>0.0</v>
      </c>
      <c r="F16" s="11">
        <v>0.0</v>
      </c>
      <c r="G16" s="11">
        <v>0.0</v>
      </c>
      <c r="H16" s="11">
        <v>0.0</v>
      </c>
      <c r="I16" s="11">
        <v>0.0</v>
      </c>
      <c r="J16" s="11">
        <v>0.0</v>
      </c>
      <c r="K16" s="11">
        <v>0.0</v>
      </c>
      <c r="L16" s="11">
        <f>Assumption!$B$43</f>
        <v>25</v>
      </c>
      <c r="M16" s="11">
        <v>0.0</v>
      </c>
      <c r="N16" s="11">
        <v>0.0</v>
      </c>
      <c r="O16" s="11">
        <v>0.0</v>
      </c>
      <c r="P16" s="11">
        <v>0.0</v>
      </c>
      <c r="Q16" s="11">
        <v>0.0</v>
      </c>
      <c r="R16" s="11">
        <v>0.0</v>
      </c>
      <c r="S16" s="11">
        <v>0.0</v>
      </c>
      <c r="T16" s="11">
        <v>0.0</v>
      </c>
      <c r="U16" s="11">
        <v>0.0</v>
      </c>
      <c r="V16" s="11">
        <v>0.0</v>
      </c>
      <c r="W16" s="11">
        <f>Assumption!$C$43</f>
        <v>24</v>
      </c>
      <c r="X16" s="11">
        <v>0.0</v>
      </c>
      <c r="Y16" s="25">
        <v>0.0</v>
      </c>
      <c r="Z16" s="11">
        <v>0.0</v>
      </c>
      <c r="AA16" s="11">
        <v>0.0</v>
      </c>
      <c r="AB16" s="11">
        <v>0.0</v>
      </c>
      <c r="AC16" s="11">
        <v>0.0</v>
      </c>
      <c r="AD16" s="11">
        <v>0.0</v>
      </c>
      <c r="AE16" s="11">
        <v>0.0</v>
      </c>
      <c r="AF16" s="11">
        <v>0.0</v>
      </c>
      <c r="AG16" s="11">
        <v>0.0</v>
      </c>
      <c r="AH16" s="11">
        <f>Assumption!$D$43</f>
        <v>27</v>
      </c>
      <c r="AI16" s="11">
        <v>0.0</v>
      </c>
      <c r="AJ16" s="11">
        <v>0.0</v>
      </c>
      <c r="AK16" s="11">
        <v>0.0</v>
      </c>
      <c r="AL16" s="7"/>
      <c r="AM16" s="7"/>
      <c r="AN16" s="7"/>
      <c r="AO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row>
    <row r="18">
      <c r="A18" s="6" t="s">
        <v>198</v>
      </c>
      <c r="B18" s="11">
        <f t="shared" ref="B18:AK18" si="7">B16*B9</f>
        <v>0</v>
      </c>
      <c r="C18" s="11">
        <f t="shared" si="7"/>
        <v>0</v>
      </c>
      <c r="D18" s="11">
        <f t="shared" si="7"/>
        <v>0</v>
      </c>
      <c r="E18" s="11">
        <f t="shared" si="7"/>
        <v>0</v>
      </c>
      <c r="F18" s="11">
        <f t="shared" si="7"/>
        <v>0</v>
      </c>
      <c r="G18" s="11">
        <f t="shared" si="7"/>
        <v>0</v>
      </c>
      <c r="H18" s="11">
        <f t="shared" si="7"/>
        <v>0</v>
      </c>
      <c r="I18" s="11">
        <f t="shared" si="7"/>
        <v>0</v>
      </c>
      <c r="J18" s="11">
        <f t="shared" si="7"/>
        <v>0</v>
      </c>
      <c r="K18" s="11">
        <f t="shared" si="7"/>
        <v>0</v>
      </c>
      <c r="L18" s="11">
        <f t="shared" si="7"/>
        <v>213650</v>
      </c>
      <c r="M18" s="11">
        <f t="shared" si="7"/>
        <v>0</v>
      </c>
      <c r="N18" s="11">
        <f t="shared" si="7"/>
        <v>0</v>
      </c>
      <c r="O18" s="11">
        <f t="shared" si="7"/>
        <v>0</v>
      </c>
      <c r="P18" s="11">
        <f t="shared" si="7"/>
        <v>0</v>
      </c>
      <c r="Q18" s="11">
        <f t="shared" si="7"/>
        <v>0</v>
      </c>
      <c r="R18" s="11">
        <f t="shared" si="7"/>
        <v>0</v>
      </c>
      <c r="S18" s="11">
        <f t="shared" si="7"/>
        <v>0</v>
      </c>
      <c r="T18" s="11">
        <f t="shared" si="7"/>
        <v>0</v>
      </c>
      <c r="U18" s="11">
        <f t="shared" si="7"/>
        <v>0</v>
      </c>
      <c r="V18" s="11">
        <f t="shared" si="7"/>
        <v>0</v>
      </c>
      <c r="W18" s="11">
        <f t="shared" si="7"/>
        <v>314568</v>
      </c>
      <c r="X18" s="11">
        <f t="shared" si="7"/>
        <v>0</v>
      </c>
      <c r="Y18" s="11">
        <f t="shared" si="7"/>
        <v>0</v>
      </c>
      <c r="Z18" s="11">
        <f t="shared" si="7"/>
        <v>0</v>
      </c>
      <c r="AA18" s="11">
        <f t="shared" si="7"/>
        <v>0</v>
      </c>
      <c r="AB18" s="11">
        <f t="shared" si="7"/>
        <v>0</v>
      </c>
      <c r="AC18" s="11">
        <f t="shared" si="7"/>
        <v>0</v>
      </c>
      <c r="AD18" s="11">
        <f t="shared" si="7"/>
        <v>0</v>
      </c>
      <c r="AE18" s="11">
        <f t="shared" si="7"/>
        <v>0</v>
      </c>
      <c r="AF18" s="11">
        <f t="shared" si="7"/>
        <v>0</v>
      </c>
      <c r="AG18" s="11">
        <f t="shared" si="7"/>
        <v>0</v>
      </c>
      <c r="AH18" s="11">
        <f t="shared" si="7"/>
        <v>452871</v>
      </c>
      <c r="AI18" s="11">
        <f t="shared" si="7"/>
        <v>0</v>
      </c>
      <c r="AJ18" s="11">
        <f t="shared" si="7"/>
        <v>0</v>
      </c>
      <c r="AK18" s="11">
        <f t="shared" si="7"/>
        <v>0</v>
      </c>
      <c r="AL18" s="7"/>
      <c r="AM18" s="7"/>
      <c r="AN18" s="7"/>
      <c r="AO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7.0"/>
    <col customWidth="1" min="3" max="3" width="6.5"/>
    <col customWidth="1" min="4" max="4" width="7.13"/>
    <col customWidth="1" min="5" max="7" width="6.5"/>
    <col customWidth="1" min="8" max="29" width="7.5"/>
    <col customWidth="1" min="30" max="37" width="8.38"/>
  </cols>
  <sheetData>
    <row r="1">
      <c r="A1" s="15"/>
      <c r="B1" s="22" t="s">
        <v>82</v>
      </c>
      <c r="C1" s="22" t="s">
        <v>83</v>
      </c>
      <c r="D1" s="22" t="s">
        <v>84</v>
      </c>
      <c r="E1" s="22" t="s">
        <v>85</v>
      </c>
      <c r="F1" s="22" t="s">
        <v>86</v>
      </c>
      <c r="G1" s="22" t="s">
        <v>87</v>
      </c>
      <c r="H1" s="22" t="s">
        <v>88</v>
      </c>
      <c r="I1" s="22" t="s">
        <v>89</v>
      </c>
      <c r="J1" s="22" t="s">
        <v>90</v>
      </c>
      <c r="K1" s="22" t="s">
        <v>91</v>
      </c>
      <c r="L1" s="22" t="s">
        <v>92</v>
      </c>
      <c r="M1" s="22" t="s">
        <v>93</v>
      </c>
      <c r="N1" s="22" t="s">
        <v>94</v>
      </c>
      <c r="O1" s="22" t="s">
        <v>95</v>
      </c>
      <c r="P1" s="22" t="s">
        <v>96</v>
      </c>
      <c r="Q1" s="22" t="s">
        <v>97</v>
      </c>
      <c r="R1" s="22" t="s">
        <v>98</v>
      </c>
      <c r="S1" s="22" t="s">
        <v>99</v>
      </c>
      <c r="T1" s="22" t="s">
        <v>100</v>
      </c>
      <c r="U1" s="22" t="s">
        <v>101</v>
      </c>
      <c r="V1" s="22" t="s">
        <v>102</v>
      </c>
      <c r="W1" s="22" t="s">
        <v>103</v>
      </c>
      <c r="X1" s="22" t="s">
        <v>104</v>
      </c>
      <c r="Y1" s="22" t="s">
        <v>105</v>
      </c>
      <c r="Z1" s="22" t="s">
        <v>106</v>
      </c>
      <c r="AA1" s="22" t="s">
        <v>107</v>
      </c>
      <c r="AB1" s="22" t="s">
        <v>108</v>
      </c>
      <c r="AC1" s="22" t="s">
        <v>109</v>
      </c>
      <c r="AD1" s="22" t="s">
        <v>110</v>
      </c>
      <c r="AE1" s="22" t="s">
        <v>111</v>
      </c>
      <c r="AF1" s="22" t="s">
        <v>112</v>
      </c>
      <c r="AG1" s="22" t="s">
        <v>113</v>
      </c>
      <c r="AH1" s="22" t="s">
        <v>114</v>
      </c>
      <c r="AI1" s="22" t="s">
        <v>115</v>
      </c>
      <c r="AJ1" s="22" t="s">
        <v>116</v>
      </c>
      <c r="AK1" s="22" t="s">
        <v>117</v>
      </c>
      <c r="AL1" s="15"/>
      <c r="AM1" s="15"/>
      <c r="AN1" s="15"/>
      <c r="AO1" s="15"/>
      <c r="AP1" s="15"/>
    </row>
    <row r="2">
      <c r="A2" s="18" t="s">
        <v>199</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row>
    <row r="3">
      <c r="A3" s="19" t="s">
        <v>200</v>
      </c>
      <c r="B3" s="8">
        <f>Collection!B12</f>
        <v>211946.7</v>
      </c>
      <c r="C3" s="8">
        <f>Collection!C12</f>
        <v>272695.2888</v>
      </c>
      <c r="D3" s="8">
        <f>Collection!D12</f>
        <v>435415.6932</v>
      </c>
      <c r="E3" s="8">
        <f>Collection!E12</f>
        <v>480585.5674</v>
      </c>
      <c r="F3" s="8">
        <f>Collection!F12</f>
        <v>665547.6549</v>
      </c>
      <c r="G3" s="8">
        <f>Collection!G12</f>
        <v>727829.4293</v>
      </c>
      <c r="H3" s="8">
        <f>Collection!H12</f>
        <v>784393.1111</v>
      </c>
      <c r="I3" s="8">
        <f>Collection!I12</f>
        <v>816438.3318</v>
      </c>
      <c r="J3" s="8">
        <f>Collection!J12</f>
        <v>849803.9261</v>
      </c>
      <c r="K3" s="8">
        <f>Collection!K12</f>
        <v>884544.7453</v>
      </c>
      <c r="L3" s="8">
        <f>Collection!L12</f>
        <v>920717.9375</v>
      </c>
      <c r="M3" s="8">
        <f>Collection!M12</f>
        <v>958383.044</v>
      </c>
      <c r="N3" s="8">
        <f>Collection!N12</f>
        <v>997602.1005</v>
      </c>
      <c r="O3" s="8">
        <f>Collection!O12</f>
        <v>1038439.742</v>
      </c>
      <c r="P3" s="8">
        <f>Collection!P12</f>
        <v>1080963.314</v>
      </c>
      <c r="Q3" s="8">
        <f>Collection!Q12</f>
        <v>1125242.983</v>
      </c>
      <c r="R3" s="8">
        <f>Collection!R12</f>
        <v>1171351.862</v>
      </c>
      <c r="S3" s="8">
        <f>Collection!S12</f>
        <v>1219366.13</v>
      </c>
      <c r="T3" s="8">
        <f>Collection!T12</f>
        <v>1269365.161</v>
      </c>
      <c r="U3" s="8">
        <f>Collection!U12</f>
        <v>1321431.663</v>
      </c>
      <c r="V3" s="8">
        <f>Collection!V12</f>
        <v>1375651.817</v>
      </c>
      <c r="W3" s="8">
        <f>Collection!W12</f>
        <v>1432115.424</v>
      </c>
      <c r="X3" s="8">
        <f>Collection!X12</f>
        <v>1490916.057</v>
      </c>
      <c r="Y3" s="8">
        <f>Collection!Y12</f>
        <v>1552151.222</v>
      </c>
      <c r="Z3" s="8">
        <f>Collection!Z12</f>
        <v>1615922.524</v>
      </c>
      <c r="AA3" s="8">
        <f>Collection!AA12</f>
        <v>1682335.842</v>
      </c>
      <c r="AB3" s="8">
        <f>Collection!AB12</f>
        <v>1751501.507</v>
      </c>
      <c r="AC3" s="8">
        <f>Collection!AC12</f>
        <v>1823534.493</v>
      </c>
      <c r="AD3" s="8">
        <f>Collection!AD12</f>
        <v>1898554.612</v>
      </c>
      <c r="AE3" s="8">
        <f>Collection!AE12</f>
        <v>1976686.723</v>
      </c>
      <c r="AF3" s="8">
        <f>Collection!AF12</f>
        <v>2058060.94</v>
      </c>
      <c r="AG3" s="8">
        <f>Collection!AG12</f>
        <v>2142812.858</v>
      </c>
      <c r="AH3" s="8">
        <f>Collection!AH12</f>
        <v>2231083.789</v>
      </c>
      <c r="AI3" s="8">
        <f>Collection!AI12</f>
        <v>2323020.996</v>
      </c>
      <c r="AJ3" s="8">
        <f>Collection!AJ12</f>
        <v>2418777.954</v>
      </c>
      <c r="AK3" s="8">
        <f>Collection!AK12</f>
        <v>2518514.609</v>
      </c>
      <c r="AL3" s="7"/>
      <c r="AM3" s="7"/>
      <c r="AN3" s="7"/>
      <c r="AO3" s="7"/>
      <c r="AP3" s="7"/>
    </row>
    <row r="4">
      <c r="A4" s="19" t="s">
        <v>201</v>
      </c>
      <c r="B4" s="8">
        <f>'Loan And Interests'!B11</f>
        <v>0</v>
      </c>
      <c r="C4" s="8">
        <f>'Loan And Interests'!C11</f>
        <v>0</v>
      </c>
      <c r="D4" s="8">
        <f>'Loan And Interests'!D11</f>
        <v>0</v>
      </c>
      <c r="E4" s="8">
        <f>'Loan And Interests'!E11</f>
        <v>0</v>
      </c>
      <c r="F4" s="8">
        <f>'Loan And Interests'!F11</f>
        <v>0</v>
      </c>
      <c r="G4" s="8">
        <f>'Loan And Interests'!G11</f>
        <v>148700</v>
      </c>
      <c r="H4" s="8">
        <f>'Loan And Interests'!H11</f>
        <v>0</v>
      </c>
      <c r="I4" s="8">
        <f>'Loan And Interests'!I11</f>
        <v>0</v>
      </c>
      <c r="J4" s="8">
        <f>'Loan And Interests'!J11</f>
        <v>0</v>
      </c>
      <c r="K4" s="8">
        <f>'Loan And Interests'!K11</f>
        <v>0</v>
      </c>
      <c r="L4" s="8">
        <f>'Loan And Interests'!L11</f>
        <v>0</v>
      </c>
      <c r="M4" s="8">
        <f>'Loan And Interests'!M11</f>
        <v>0</v>
      </c>
      <c r="N4" s="8">
        <f>'Loan And Interests'!N11</f>
        <v>0</v>
      </c>
      <c r="O4" s="8">
        <f>'Loan And Interests'!O11</f>
        <v>0</v>
      </c>
      <c r="P4" s="8">
        <f>'Loan And Interests'!P11</f>
        <v>0</v>
      </c>
      <c r="Q4" s="8">
        <f>'Loan And Interests'!Q11</f>
        <v>0</v>
      </c>
      <c r="R4" s="8">
        <f>'Loan And Interests'!R11</f>
        <v>0</v>
      </c>
      <c r="S4" s="8">
        <f>'Loan And Interests'!S11</f>
        <v>0</v>
      </c>
      <c r="T4" s="8">
        <f>'Loan And Interests'!T11</f>
        <v>0</v>
      </c>
      <c r="U4" s="8">
        <f>'Loan And Interests'!U11</f>
        <v>0</v>
      </c>
      <c r="V4" s="8">
        <f>'Loan And Interests'!V11</f>
        <v>0</v>
      </c>
      <c r="W4" s="8">
        <f>'Loan And Interests'!W11</f>
        <v>0</v>
      </c>
      <c r="X4" s="8">
        <f>'Loan And Interests'!X11</f>
        <v>212400</v>
      </c>
      <c r="Y4" s="8">
        <f>'Loan And Interests'!Y11</f>
        <v>0</v>
      </c>
      <c r="Z4" s="8">
        <f>'Loan And Interests'!Z11</f>
        <v>0</v>
      </c>
      <c r="AA4" s="8">
        <f>'Loan And Interests'!AA11</f>
        <v>0</v>
      </c>
      <c r="AB4" s="8">
        <f>'Loan And Interests'!AB11</f>
        <v>0</v>
      </c>
      <c r="AC4" s="8">
        <f>'Loan And Interests'!AC11</f>
        <v>0</v>
      </c>
      <c r="AD4" s="8">
        <f>'Loan And Interests'!AD11</f>
        <v>0</v>
      </c>
      <c r="AE4" s="8">
        <f>'Loan And Interests'!AE11</f>
        <v>0</v>
      </c>
      <c r="AF4" s="8">
        <f>'Loan And Interests'!AF11</f>
        <v>0</v>
      </c>
      <c r="AG4" s="8">
        <f>'Loan And Interests'!AG11</f>
        <v>0</v>
      </c>
      <c r="AH4" s="8">
        <f>'Loan And Interests'!AH11</f>
        <v>0</v>
      </c>
      <c r="AI4" s="8">
        <f>'Loan And Interests'!AI11</f>
        <v>0</v>
      </c>
      <c r="AJ4" s="8">
        <f>'Loan And Interests'!AJ11</f>
        <v>0</v>
      </c>
      <c r="AK4" s="8">
        <f>'Loan And Interests'!AK11</f>
        <v>0</v>
      </c>
      <c r="AL4" s="7"/>
      <c r="AM4" s="7"/>
      <c r="AN4" s="7"/>
      <c r="AO4" s="7"/>
      <c r="AP4" s="7"/>
    </row>
    <row r="5">
      <c r="A5" s="19" t="s">
        <v>202</v>
      </c>
      <c r="B5" s="11">
        <f>Capital!B13</f>
        <v>0</v>
      </c>
      <c r="C5" s="11">
        <f>Capital!C13</f>
        <v>102552</v>
      </c>
      <c r="D5" s="11">
        <f>Capital!D13</f>
        <v>0</v>
      </c>
      <c r="E5" s="11">
        <f>Capital!E13</f>
        <v>0</v>
      </c>
      <c r="F5" s="11">
        <f>Capital!F13</f>
        <v>0</v>
      </c>
      <c r="G5" s="11">
        <f>Capital!G13</f>
        <v>0</v>
      </c>
      <c r="H5" s="11">
        <f>Capital!H13</f>
        <v>0</v>
      </c>
      <c r="I5" s="11">
        <f>Capital!I13</f>
        <v>0</v>
      </c>
      <c r="J5" s="11">
        <f>Capital!J13</f>
        <v>0</v>
      </c>
      <c r="K5" s="11">
        <f>Capital!K13</f>
        <v>0</v>
      </c>
      <c r="L5" s="11">
        <f>Capital!L13</f>
        <v>0</v>
      </c>
      <c r="M5" s="11">
        <f>Capital!M13</f>
        <v>0</v>
      </c>
      <c r="N5" s="11">
        <f>Capital!N13</f>
        <v>0</v>
      </c>
      <c r="O5" s="11">
        <f>Capital!O13</f>
        <v>0</v>
      </c>
      <c r="P5" s="11">
        <f>Capital!P13</f>
        <v>0</v>
      </c>
      <c r="Q5" s="11">
        <f>Capital!Q13</f>
        <v>0</v>
      </c>
      <c r="R5" s="11">
        <f>Capital!R13</f>
        <v>0</v>
      </c>
      <c r="S5" s="11">
        <f>Capital!S13</f>
        <v>0</v>
      </c>
      <c r="T5" s="11">
        <f>Capital!T13</f>
        <v>50171</v>
      </c>
      <c r="U5" s="11">
        <f>Capital!U13</f>
        <v>0</v>
      </c>
      <c r="V5" s="11">
        <f>Capital!V13</f>
        <v>0</v>
      </c>
      <c r="W5" s="11">
        <f>Capital!W13</f>
        <v>0</v>
      </c>
      <c r="X5" s="11">
        <f>Capital!X13</f>
        <v>0</v>
      </c>
      <c r="Y5" s="11">
        <f>Capital!Y13</f>
        <v>0</v>
      </c>
      <c r="Z5" s="11">
        <f>Capital!Z13</f>
        <v>0</v>
      </c>
      <c r="AA5" s="11">
        <f>Capital!AA13</f>
        <v>0</v>
      </c>
      <c r="AB5" s="11">
        <f>Capital!AB13</f>
        <v>0</v>
      </c>
      <c r="AC5" s="11">
        <f>Capital!AC13</f>
        <v>0</v>
      </c>
      <c r="AD5" s="11">
        <f>Capital!AD13</f>
        <v>0</v>
      </c>
      <c r="AE5" s="11">
        <f>Capital!AE13</f>
        <v>0</v>
      </c>
      <c r="AF5" s="11">
        <f>Capital!AF13</f>
        <v>0</v>
      </c>
      <c r="AG5" s="11">
        <f>Capital!AG13</f>
        <v>32994</v>
      </c>
      <c r="AH5" s="11">
        <f>Capital!AH13</f>
        <v>0</v>
      </c>
      <c r="AI5" s="11">
        <f>Capital!AI13</f>
        <v>0</v>
      </c>
      <c r="AJ5" s="11">
        <f>Capital!AJ13</f>
        <v>0</v>
      </c>
      <c r="AK5" s="11">
        <f>Capital!AK13</f>
        <v>0</v>
      </c>
      <c r="AL5" s="7"/>
      <c r="AM5" s="7"/>
      <c r="AN5" s="7"/>
      <c r="AO5" s="7"/>
      <c r="AP5" s="7"/>
    </row>
    <row r="6">
      <c r="A6" s="18" t="s">
        <v>120</v>
      </c>
      <c r="B6" s="8">
        <f t="shared" ref="B6:AK6" si="1">SUM(B3:B5)</f>
        <v>211946.7</v>
      </c>
      <c r="C6" s="8">
        <f t="shared" si="1"/>
        <v>375247.2888</v>
      </c>
      <c r="D6" s="8">
        <f t="shared" si="1"/>
        <v>435415.6932</v>
      </c>
      <c r="E6" s="8">
        <f t="shared" si="1"/>
        <v>480585.5674</v>
      </c>
      <c r="F6" s="8">
        <f t="shared" si="1"/>
        <v>665547.6549</v>
      </c>
      <c r="G6" s="8">
        <f t="shared" si="1"/>
        <v>876529.4293</v>
      </c>
      <c r="H6" s="8">
        <f t="shared" si="1"/>
        <v>784393.1111</v>
      </c>
      <c r="I6" s="8">
        <f t="shared" si="1"/>
        <v>816438.3318</v>
      </c>
      <c r="J6" s="8">
        <f t="shared" si="1"/>
        <v>849803.9261</v>
      </c>
      <c r="K6" s="8">
        <f t="shared" si="1"/>
        <v>884544.7453</v>
      </c>
      <c r="L6" s="8">
        <f t="shared" si="1"/>
        <v>920717.9375</v>
      </c>
      <c r="M6" s="8">
        <f t="shared" si="1"/>
        <v>958383.044</v>
      </c>
      <c r="N6" s="8">
        <f t="shared" si="1"/>
        <v>997602.1005</v>
      </c>
      <c r="O6" s="8">
        <f t="shared" si="1"/>
        <v>1038439.742</v>
      </c>
      <c r="P6" s="8">
        <f t="shared" si="1"/>
        <v>1080963.314</v>
      </c>
      <c r="Q6" s="8">
        <f t="shared" si="1"/>
        <v>1125242.983</v>
      </c>
      <c r="R6" s="8">
        <f t="shared" si="1"/>
        <v>1171351.862</v>
      </c>
      <c r="S6" s="8">
        <f t="shared" si="1"/>
        <v>1219366.13</v>
      </c>
      <c r="T6" s="8">
        <f t="shared" si="1"/>
        <v>1319536.161</v>
      </c>
      <c r="U6" s="8">
        <f t="shared" si="1"/>
        <v>1321431.663</v>
      </c>
      <c r="V6" s="8">
        <f t="shared" si="1"/>
        <v>1375651.817</v>
      </c>
      <c r="W6" s="8">
        <f t="shared" si="1"/>
        <v>1432115.424</v>
      </c>
      <c r="X6" s="8">
        <f t="shared" si="1"/>
        <v>1703316.057</v>
      </c>
      <c r="Y6" s="8">
        <f t="shared" si="1"/>
        <v>1552151.222</v>
      </c>
      <c r="Z6" s="8">
        <f t="shared" si="1"/>
        <v>1615922.524</v>
      </c>
      <c r="AA6" s="8">
        <f t="shared" si="1"/>
        <v>1682335.842</v>
      </c>
      <c r="AB6" s="8">
        <f t="shared" si="1"/>
        <v>1751501.507</v>
      </c>
      <c r="AC6" s="8">
        <f t="shared" si="1"/>
        <v>1823534.493</v>
      </c>
      <c r="AD6" s="8">
        <f t="shared" si="1"/>
        <v>1898554.612</v>
      </c>
      <c r="AE6" s="8">
        <f t="shared" si="1"/>
        <v>1976686.723</v>
      </c>
      <c r="AF6" s="8">
        <f t="shared" si="1"/>
        <v>2058060.94</v>
      </c>
      <c r="AG6" s="8">
        <f t="shared" si="1"/>
        <v>2175806.858</v>
      </c>
      <c r="AH6" s="8">
        <f t="shared" si="1"/>
        <v>2231083.789</v>
      </c>
      <c r="AI6" s="8">
        <f t="shared" si="1"/>
        <v>2323020.996</v>
      </c>
      <c r="AJ6" s="8">
        <f t="shared" si="1"/>
        <v>2418777.954</v>
      </c>
      <c r="AK6" s="8">
        <f t="shared" si="1"/>
        <v>2518514.609</v>
      </c>
      <c r="AL6" s="7"/>
      <c r="AM6" s="7"/>
      <c r="AN6" s="7"/>
      <c r="AO6" s="7"/>
      <c r="AP6" s="7"/>
    </row>
    <row r="7">
      <c r="A7" s="1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c r="A8" s="18" t="s">
        <v>203</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row>
    <row r="9">
      <c r="A9" s="19" t="s">
        <v>204</v>
      </c>
      <c r="B9" s="8">
        <f>Purchases!B22</f>
        <v>0</v>
      </c>
      <c r="C9" s="8">
        <f>Purchases!C22</f>
        <v>132560.6</v>
      </c>
      <c r="D9" s="8">
        <f>Purchases!D22</f>
        <v>194406.2008</v>
      </c>
      <c r="E9" s="8">
        <f>Purchases!E22</f>
        <v>424908.3225</v>
      </c>
      <c r="F9" s="8">
        <f>Purchases!F22</f>
        <v>61050</v>
      </c>
      <c r="G9" s="8">
        <f>Purchases!G22</f>
        <v>744644.0283</v>
      </c>
      <c r="H9" s="8">
        <f>Purchases!H22</f>
        <v>64767.945</v>
      </c>
      <c r="I9" s="8">
        <f>Purchases!I22</f>
        <v>530948.4079</v>
      </c>
      <c r="J9" s="8">
        <f>Purchases!J22</f>
        <v>588261.6691</v>
      </c>
      <c r="K9" s="8">
        <f>Purchases!K22</f>
        <v>322109.3252</v>
      </c>
      <c r="L9" s="8">
        <f>Purchases!L22</f>
        <v>72896.8927</v>
      </c>
      <c r="M9" s="8">
        <f>Purchases!M22</f>
        <v>1135261.149</v>
      </c>
      <c r="N9" s="8">
        <f>Purchases!N22</f>
        <v>77336.31347</v>
      </c>
      <c r="O9" s="8">
        <f>Purchases!O22</f>
        <v>350912.2988</v>
      </c>
      <c r="P9" s="8">
        <f>Purchases!P22</f>
        <v>670143.9327</v>
      </c>
      <c r="Q9" s="8">
        <f>Purchases!Q22</f>
        <v>640115.5368</v>
      </c>
      <c r="R9" s="8">
        <f>Purchases!R22</f>
        <v>87042.70214</v>
      </c>
      <c r="S9" s="8">
        <f>Purchases!S22</f>
        <v>1009189.157</v>
      </c>
      <c r="T9" s="8">
        <f>Purchases!T22</f>
        <v>92343.6027</v>
      </c>
      <c r="U9" s="8">
        <f>Purchases!U22</f>
        <v>703726.4343</v>
      </c>
      <c r="V9" s="8">
        <f>Purchases!V22</f>
        <v>765930.3046</v>
      </c>
      <c r="W9" s="8">
        <f>Purchases!W22</f>
        <v>417790.5204</v>
      </c>
      <c r="X9" s="8">
        <f>Purchases!X22</f>
        <v>103933.5384</v>
      </c>
      <c r="Y9" s="8">
        <f>Purchases!Y22</f>
        <v>1487057.087</v>
      </c>
      <c r="Z9" s="8">
        <f>Purchases!Z22</f>
        <v>110263.0909</v>
      </c>
      <c r="AA9" s="8">
        <f>Purchases!AA22</f>
        <v>456574.2554</v>
      </c>
      <c r="AB9" s="8">
        <f>Purchases!AB22</f>
        <v>878196.7708</v>
      </c>
      <c r="AC9" s="8">
        <f>Purchases!AC22</f>
        <v>852589.4938</v>
      </c>
      <c r="AD9" s="8">
        <f>Purchases!AD22</f>
        <v>124102.0802</v>
      </c>
      <c r="AE9" s="8">
        <f>Purchases!AE22</f>
        <v>1313085.644</v>
      </c>
      <c r="AF9" s="8">
        <f>Purchases!AF22</f>
        <v>131659.8969</v>
      </c>
      <c r="AG9" s="8">
        <f>Purchases!AG22</f>
        <v>939537.4555</v>
      </c>
      <c r="AH9" s="8">
        <f>Purchases!AH22</f>
        <v>1010011.68</v>
      </c>
      <c r="AI9" s="8">
        <f>Purchases!AI22</f>
        <v>546925.7865</v>
      </c>
      <c r="AJ9" s="8">
        <f>Purchases!AJ22</f>
        <v>148184.3739</v>
      </c>
      <c r="AK9" s="8">
        <f>Purchases!AK22</f>
        <v>1967866.705</v>
      </c>
      <c r="AL9" s="7"/>
      <c r="AM9" s="7"/>
      <c r="AN9" s="7"/>
      <c r="AO9" s="7"/>
      <c r="AP9" s="7"/>
    </row>
    <row r="10">
      <c r="A10" s="19" t="s">
        <v>205</v>
      </c>
      <c r="B10" s="8">
        <f>'Sales and cost'!B24</f>
        <v>38328</v>
      </c>
      <c r="C10" s="8">
        <f>'Sales and cost'!C24</f>
        <v>38328</v>
      </c>
      <c r="D10" s="8">
        <f>'Sales and cost'!D24</f>
        <v>38328</v>
      </c>
      <c r="E10" s="8">
        <f>'Sales and cost'!E24</f>
        <v>38328</v>
      </c>
      <c r="F10" s="8">
        <f>'Sales and cost'!F24</f>
        <v>38328</v>
      </c>
      <c r="G10" s="8">
        <f>'Sales and cost'!G24</f>
        <v>38328</v>
      </c>
      <c r="H10" s="8">
        <f>'Sales and cost'!H24</f>
        <v>38328</v>
      </c>
      <c r="I10" s="8">
        <f>'Sales and cost'!I24</f>
        <v>38328</v>
      </c>
      <c r="J10" s="8">
        <f>'Sales and cost'!J24</f>
        <v>38328</v>
      </c>
      <c r="K10" s="8">
        <f>'Sales and cost'!K24</f>
        <v>38328</v>
      </c>
      <c r="L10" s="8">
        <f>'Sales and cost'!L24</f>
        <v>38328</v>
      </c>
      <c r="M10" s="8">
        <f>'Sales and cost'!M24</f>
        <v>38328</v>
      </c>
      <c r="N10" s="8">
        <f>'Sales and cost'!N24</f>
        <v>38328</v>
      </c>
      <c r="O10" s="8">
        <f>'Sales and cost'!O24</f>
        <v>38328</v>
      </c>
      <c r="P10" s="8">
        <f>'Sales and cost'!P24</f>
        <v>38328</v>
      </c>
      <c r="Q10" s="8">
        <f>'Sales and cost'!Q24</f>
        <v>38328</v>
      </c>
      <c r="R10" s="8">
        <f>'Sales and cost'!R24</f>
        <v>38328</v>
      </c>
      <c r="S10" s="8">
        <f>'Sales and cost'!S24</f>
        <v>38328</v>
      </c>
      <c r="T10" s="8">
        <f>'Sales and cost'!T24</f>
        <v>38328</v>
      </c>
      <c r="U10" s="8">
        <f>'Sales and cost'!U24</f>
        <v>38328</v>
      </c>
      <c r="V10" s="8">
        <f>'Sales and cost'!V24</f>
        <v>38328</v>
      </c>
      <c r="W10" s="8">
        <f>'Sales and cost'!W24</f>
        <v>38328</v>
      </c>
      <c r="X10" s="8">
        <f>'Sales and cost'!X24</f>
        <v>38328</v>
      </c>
      <c r="Y10" s="8">
        <f>'Sales and cost'!Y24</f>
        <v>38328</v>
      </c>
      <c r="Z10" s="8">
        <f>'Sales and cost'!Z24</f>
        <v>38328</v>
      </c>
      <c r="AA10" s="8">
        <f>'Sales and cost'!AA24</f>
        <v>38328</v>
      </c>
      <c r="AB10" s="8">
        <f>'Sales and cost'!AB24</f>
        <v>38328</v>
      </c>
      <c r="AC10" s="8">
        <f>'Sales and cost'!AC24</f>
        <v>38328</v>
      </c>
      <c r="AD10" s="8">
        <f>'Sales and cost'!AD24</f>
        <v>38328</v>
      </c>
      <c r="AE10" s="8">
        <f>'Sales and cost'!AE24</f>
        <v>38328</v>
      </c>
      <c r="AF10" s="8">
        <f>'Sales and cost'!AF24</f>
        <v>38328</v>
      </c>
      <c r="AG10" s="8">
        <f>'Sales and cost'!AG24</f>
        <v>38328</v>
      </c>
      <c r="AH10" s="8">
        <f>'Sales and cost'!AH24</f>
        <v>38328</v>
      </c>
      <c r="AI10" s="8">
        <f>'Sales and cost'!AI24</f>
        <v>38328</v>
      </c>
      <c r="AJ10" s="8">
        <f>'Sales and cost'!AJ24</f>
        <v>38328</v>
      </c>
      <c r="AK10" s="8">
        <f>'Sales and cost'!AK24</f>
        <v>38328</v>
      </c>
      <c r="AL10" s="7"/>
      <c r="AM10" s="7"/>
      <c r="AN10" s="7"/>
      <c r="AO10" s="7"/>
      <c r="AP10" s="7"/>
    </row>
    <row r="11">
      <c r="A11" s="19" t="s">
        <v>206</v>
      </c>
      <c r="B11" s="13">
        <f>'Fixed Asset Balance'!B12</f>
        <v>105000</v>
      </c>
      <c r="C11" s="13">
        <f>'Fixed Asset Balance'!C12</f>
        <v>0</v>
      </c>
      <c r="D11" s="13">
        <f>'Fixed Asset Balance'!D12</f>
        <v>312000</v>
      </c>
      <c r="E11" s="13">
        <f>'Fixed Asset Balance'!E12</f>
        <v>0</v>
      </c>
      <c r="F11" s="13">
        <f>'Fixed Asset Balance'!F12</f>
        <v>0</v>
      </c>
      <c r="G11" s="13">
        <f>'Fixed Asset Balance'!G12</f>
        <v>0</v>
      </c>
      <c r="H11" s="13">
        <f>'Fixed Asset Balance'!H12</f>
        <v>0</v>
      </c>
      <c r="I11" s="13">
        <f>'Fixed Asset Balance'!I12</f>
        <v>88000</v>
      </c>
      <c r="J11" s="13">
        <f>'Fixed Asset Balance'!J12</f>
        <v>0</v>
      </c>
      <c r="K11" s="13">
        <f>'Fixed Asset Balance'!K12</f>
        <v>0</v>
      </c>
      <c r="L11" s="13">
        <f>'Fixed Asset Balance'!L12</f>
        <v>0</v>
      </c>
      <c r="M11" s="13">
        <f>'Fixed Asset Balance'!M12</f>
        <v>52500</v>
      </c>
      <c r="N11" s="13">
        <f>'Fixed Asset Balance'!N12</f>
        <v>0</v>
      </c>
      <c r="O11" s="13">
        <f>'Fixed Asset Balance'!O12</f>
        <v>0</v>
      </c>
      <c r="P11" s="13">
        <f>'Fixed Asset Balance'!P12</f>
        <v>52500</v>
      </c>
      <c r="Q11" s="13">
        <f>'Fixed Asset Balance'!Q12</f>
        <v>0</v>
      </c>
      <c r="R11" s="13">
        <f>'Fixed Asset Balance'!R12</f>
        <v>0</v>
      </c>
      <c r="S11" s="13">
        <f>'Fixed Asset Balance'!S12</f>
        <v>0</v>
      </c>
      <c r="T11" s="13">
        <f>'Fixed Asset Balance'!T12</f>
        <v>0</v>
      </c>
      <c r="U11" s="13">
        <f>'Fixed Asset Balance'!U12</f>
        <v>0</v>
      </c>
      <c r="V11" s="13">
        <f>'Fixed Asset Balance'!V12</f>
        <v>0</v>
      </c>
      <c r="W11" s="13">
        <f>'Fixed Asset Balance'!W12</f>
        <v>0</v>
      </c>
      <c r="X11" s="13">
        <f>'Fixed Asset Balance'!X12</f>
        <v>0</v>
      </c>
      <c r="Y11" s="13">
        <f>'Fixed Asset Balance'!Y12</f>
        <v>312000</v>
      </c>
      <c r="Z11" s="13">
        <f>'Fixed Asset Balance'!Z12</f>
        <v>0</v>
      </c>
      <c r="AA11" s="13">
        <f>'Fixed Asset Balance'!AA12</f>
        <v>0</v>
      </c>
      <c r="AB11" s="13">
        <f>'Fixed Asset Balance'!AB12</f>
        <v>0</v>
      </c>
      <c r="AC11" s="13">
        <f>'Fixed Asset Balance'!AC12</f>
        <v>140500</v>
      </c>
      <c r="AD11" s="13">
        <f>'Fixed Asset Balance'!AD12</f>
        <v>0</v>
      </c>
      <c r="AE11" s="13">
        <f>'Fixed Asset Balance'!AE12</f>
        <v>0</v>
      </c>
      <c r="AF11" s="13">
        <f>'Fixed Asset Balance'!AF12</f>
        <v>0</v>
      </c>
      <c r="AG11" s="13">
        <f>'Fixed Asset Balance'!AG12</f>
        <v>0</v>
      </c>
      <c r="AH11" s="13">
        <f>'Fixed Asset Balance'!AH12</f>
        <v>0</v>
      </c>
      <c r="AI11" s="13">
        <f>'Fixed Asset Balance'!AI12</f>
        <v>0</v>
      </c>
      <c r="AJ11" s="13">
        <f>'Fixed Asset Balance'!AJ12</f>
        <v>0</v>
      </c>
      <c r="AK11" s="13">
        <f>'Fixed Asset Balance'!AK12</f>
        <v>0</v>
      </c>
      <c r="AL11" s="7"/>
      <c r="AM11" s="7"/>
      <c r="AN11" s="7"/>
      <c r="AO11" s="7"/>
      <c r="AP11" s="7"/>
    </row>
    <row r="12">
      <c r="A12" s="19" t="s">
        <v>207</v>
      </c>
      <c r="B12" s="11">
        <f>Capital!B18</f>
        <v>0</v>
      </c>
      <c r="C12" s="11">
        <f>Capital!C18</f>
        <v>0</v>
      </c>
      <c r="D12" s="11">
        <f>Capital!D18</f>
        <v>0</v>
      </c>
      <c r="E12" s="11">
        <f>Capital!E18</f>
        <v>0</v>
      </c>
      <c r="F12" s="11">
        <f>Capital!F18</f>
        <v>0</v>
      </c>
      <c r="G12" s="11">
        <f>Capital!G18</f>
        <v>0</v>
      </c>
      <c r="H12" s="11">
        <f>Capital!H18</f>
        <v>0</v>
      </c>
      <c r="I12" s="11">
        <f>Capital!I18</f>
        <v>0</v>
      </c>
      <c r="J12" s="11">
        <f>Capital!J18</f>
        <v>0</v>
      </c>
      <c r="K12" s="11">
        <f>Capital!K18</f>
        <v>0</v>
      </c>
      <c r="L12" s="11">
        <f>Capital!L18</f>
        <v>213650</v>
      </c>
      <c r="M12" s="11">
        <f>Capital!M18</f>
        <v>0</v>
      </c>
      <c r="N12" s="11">
        <f>Capital!N18</f>
        <v>0</v>
      </c>
      <c r="O12" s="11">
        <f>Capital!O18</f>
        <v>0</v>
      </c>
      <c r="P12" s="11">
        <f>Capital!P18</f>
        <v>0</v>
      </c>
      <c r="Q12" s="11">
        <f>Capital!Q18</f>
        <v>0</v>
      </c>
      <c r="R12" s="11">
        <f>Capital!R18</f>
        <v>0</v>
      </c>
      <c r="S12" s="11">
        <f>Capital!S18</f>
        <v>0</v>
      </c>
      <c r="T12" s="11">
        <f>Capital!T18</f>
        <v>0</v>
      </c>
      <c r="U12" s="11">
        <f>Capital!U18</f>
        <v>0</v>
      </c>
      <c r="V12" s="11">
        <f>Capital!V18</f>
        <v>0</v>
      </c>
      <c r="W12" s="11">
        <f>Capital!W18</f>
        <v>314568</v>
      </c>
      <c r="X12" s="11">
        <f>Capital!X18</f>
        <v>0</v>
      </c>
      <c r="Y12" s="11">
        <f>Capital!Y18</f>
        <v>0</v>
      </c>
      <c r="Z12" s="11">
        <f>Capital!Z18</f>
        <v>0</v>
      </c>
      <c r="AA12" s="11">
        <f>Capital!AA18</f>
        <v>0</v>
      </c>
      <c r="AB12" s="11">
        <f>Capital!AB18</f>
        <v>0</v>
      </c>
      <c r="AC12" s="11">
        <f>Capital!AC18</f>
        <v>0</v>
      </c>
      <c r="AD12" s="11">
        <f>Capital!AD18</f>
        <v>0</v>
      </c>
      <c r="AE12" s="11">
        <f>Capital!AE18</f>
        <v>0</v>
      </c>
      <c r="AF12" s="11">
        <f>Capital!AF18</f>
        <v>0</v>
      </c>
      <c r="AG12" s="11">
        <f>Capital!AG18</f>
        <v>0</v>
      </c>
      <c r="AH12" s="11">
        <f>Capital!AH18</f>
        <v>452871</v>
      </c>
      <c r="AI12" s="11">
        <f>Capital!AI18</f>
        <v>0</v>
      </c>
      <c r="AJ12" s="11">
        <f>Capital!AJ18</f>
        <v>0</v>
      </c>
      <c r="AK12" s="11">
        <f>Capital!AK18</f>
        <v>0</v>
      </c>
      <c r="AL12" s="7"/>
      <c r="AM12" s="7"/>
      <c r="AN12" s="7"/>
      <c r="AO12" s="7"/>
      <c r="AP12" s="7"/>
    </row>
    <row r="13">
      <c r="A13" s="19" t="s">
        <v>158</v>
      </c>
      <c r="B13" s="8">
        <f>'Loan And Interests'!B16</f>
        <v>0</v>
      </c>
      <c r="C13" s="8">
        <f>'Loan And Interests'!C16</f>
        <v>0</v>
      </c>
      <c r="D13" s="8">
        <f>'Loan And Interests'!D16</f>
        <v>0</v>
      </c>
      <c r="E13" s="8">
        <f>'Loan And Interests'!E16</f>
        <v>0</v>
      </c>
      <c r="F13" s="8">
        <f>'Loan And Interests'!F16</f>
        <v>0</v>
      </c>
      <c r="G13" s="8">
        <f>'Loan And Interests'!G16</f>
        <v>0</v>
      </c>
      <c r="H13" s="8">
        <f>'Loan And Interests'!H16</f>
        <v>0</v>
      </c>
      <c r="I13" s="8">
        <f>'Loan And Interests'!I16</f>
        <v>0</v>
      </c>
      <c r="J13" s="8">
        <f>'Loan And Interests'!J16</f>
        <v>0</v>
      </c>
      <c r="K13" s="8">
        <f>'Loan And Interests'!K16</f>
        <v>0</v>
      </c>
      <c r="L13" s="8">
        <f>'Loan And Interests'!L16</f>
        <v>0</v>
      </c>
      <c r="M13" s="8">
        <f>'Loan And Interests'!M16</f>
        <v>0</v>
      </c>
      <c r="N13" s="8">
        <f>'Loan And Interests'!N16</f>
        <v>0</v>
      </c>
      <c r="O13" s="8">
        <f>'Loan And Interests'!O16</f>
        <v>0</v>
      </c>
      <c r="P13" s="8">
        <f>'Loan And Interests'!P16</f>
        <v>0</v>
      </c>
      <c r="Q13" s="8">
        <f>'Loan And Interests'!Q16</f>
        <v>0</v>
      </c>
      <c r="R13" s="8">
        <f>'Loan And Interests'!R16</f>
        <v>148700</v>
      </c>
      <c r="S13" s="8">
        <f>'Loan And Interests'!S16</f>
        <v>0</v>
      </c>
      <c r="T13" s="8">
        <f>'Loan And Interests'!T16</f>
        <v>0</v>
      </c>
      <c r="U13" s="8">
        <f>'Loan And Interests'!U16</f>
        <v>0</v>
      </c>
      <c r="V13" s="8">
        <f>'Loan And Interests'!V16</f>
        <v>0</v>
      </c>
      <c r="W13" s="8">
        <f>'Loan And Interests'!W16</f>
        <v>0</v>
      </c>
      <c r="X13" s="8">
        <f>'Loan And Interests'!X16</f>
        <v>0</v>
      </c>
      <c r="Y13" s="8">
        <f>'Loan And Interests'!Y16</f>
        <v>0</v>
      </c>
      <c r="Z13" s="8">
        <f>'Loan And Interests'!Z16</f>
        <v>0</v>
      </c>
      <c r="AA13" s="8">
        <f>'Loan And Interests'!AA16</f>
        <v>0</v>
      </c>
      <c r="AB13" s="8">
        <f>'Loan And Interests'!AB16</f>
        <v>0</v>
      </c>
      <c r="AC13" s="8">
        <f>'Loan And Interests'!AC16</f>
        <v>0</v>
      </c>
      <c r="AD13" s="8">
        <f>'Loan And Interests'!AD16</f>
        <v>0</v>
      </c>
      <c r="AE13" s="8">
        <f>'Loan And Interests'!AE16</f>
        <v>0</v>
      </c>
      <c r="AF13" s="8">
        <f>'Loan And Interests'!AF16</f>
        <v>0</v>
      </c>
      <c r="AG13" s="8">
        <f>'Loan And Interests'!AG16</f>
        <v>0</v>
      </c>
      <c r="AH13" s="8">
        <f>'Loan And Interests'!AH16</f>
        <v>0</v>
      </c>
      <c r="AI13" s="8">
        <f>'Loan And Interests'!AI16</f>
        <v>0</v>
      </c>
      <c r="AJ13" s="8">
        <f>'Loan And Interests'!AJ16</f>
        <v>0</v>
      </c>
      <c r="AK13" s="8">
        <f>'Loan And Interests'!AK16</f>
        <v>0</v>
      </c>
      <c r="AL13" s="7"/>
      <c r="AM13" s="7"/>
      <c r="AN13" s="7"/>
      <c r="AO13" s="7"/>
      <c r="AP13" s="7"/>
    </row>
    <row r="14">
      <c r="A14" s="19" t="s">
        <v>208</v>
      </c>
      <c r="B14" s="8">
        <f>'Sales and cost'!B36</f>
        <v>33885.76</v>
      </c>
      <c r="C14" s="8">
        <f>'Sales and cost'!C36</f>
        <v>36852.8543</v>
      </c>
      <c r="D14" s="8">
        <f>'Sales and cost'!D36</f>
        <v>48585.91293</v>
      </c>
      <c r="E14" s="8">
        <f>'Sales and cost'!E36</f>
        <v>53275.58677</v>
      </c>
      <c r="F14" s="8">
        <f>'Sales and cost'!F36</f>
        <v>91402.27541</v>
      </c>
      <c r="G14" s="8">
        <f>'Sales and cost'!G36</f>
        <v>97489.02535</v>
      </c>
      <c r="H14" s="8">
        <f>'Sales and cost'!H36</f>
        <v>104641.0673</v>
      </c>
      <c r="I14" s="8">
        <f>'Sales and cost'!I36</f>
        <v>110723.7275</v>
      </c>
      <c r="J14" s="8">
        <f>'Sales and cost'!J36</f>
        <v>118568.0837</v>
      </c>
      <c r="K14" s="8">
        <f>'Sales and cost'!K36</f>
        <v>126781.8715</v>
      </c>
      <c r="L14" s="8">
        <f>'Sales and cost'!L36</f>
        <v>135381.5132</v>
      </c>
      <c r="M14" s="8">
        <f>'Sales and cost'!M36</f>
        <v>143264.1472</v>
      </c>
      <c r="N14" s="8">
        <f>'Sales and cost'!N36</f>
        <v>152687.6594</v>
      </c>
      <c r="O14" s="8">
        <f>'Sales and cost'!O36</f>
        <v>162550.7152</v>
      </c>
      <c r="P14" s="8">
        <f>'Sales and cost'!P36</f>
        <v>171752.7935</v>
      </c>
      <c r="Q14" s="8">
        <f>'Sales and cost'!Q36</f>
        <v>184794.2218</v>
      </c>
      <c r="R14" s="8">
        <f>'Sales and cost'!R36</f>
        <v>196837.3341</v>
      </c>
      <c r="S14" s="8">
        <f>'Sales and cost'!S36</f>
        <v>208662.0255</v>
      </c>
      <c r="T14" s="8">
        <f>'Sales and cost'!T36</f>
        <v>221032.5173</v>
      </c>
      <c r="U14" s="8">
        <f>'Sales and cost'!U36</f>
        <v>233972.9157</v>
      </c>
      <c r="V14" s="8">
        <f>'Sales and cost'!V36</f>
        <v>247508.376</v>
      </c>
      <c r="W14" s="8">
        <f>'Sales and cost'!W36</f>
        <v>261665.1478</v>
      </c>
      <c r="X14" s="8">
        <f>'Sales and cost'!X36</f>
        <v>275515.106</v>
      </c>
      <c r="Y14" s="8">
        <f>'Sales and cost'!Y36</f>
        <v>287004.2671</v>
      </c>
      <c r="Z14" s="8">
        <f>'Sales and cost'!Z36</f>
        <v>303194.1402</v>
      </c>
      <c r="AA14" s="8">
        <f>'Sales and cost'!AA36</f>
        <v>320122.248</v>
      </c>
      <c r="AB14" s="8">
        <f>'Sales and cost'!AB36</f>
        <v>338941.0659</v>
      </c>
      <c r="AC14" s="8">
        <f>'Sales and cost'!AC36</f>
        <v>360318.0811</v>
      </c>
      <c r="AD14" s="8">
        <f>'Sales and cost'!AD36</f>
        <v>379661.4532</v>
      </c>
      <c r="AE14" s="8">
        <f>'Sales and cost'!AE36</f>
        <v>401001.678</v>
      </c>
      <c r="AF14" s="8">
        <f>'Sales and cost'!AF36</f>
        <v>422137.2544</v>
      </c>
      <c r="AG14" s="8">
        <f>'Sales and cost'!AG36</f>
        <v>444228.3534</v>
      </c>
      <c r="AH14" s="8">
        <f>'Sales and cost'!AH36</f>
        <v>467316.8908</v>
      </c>
      <c r="AI14" s="8">
        <f>'Sales and cost'!AI36</f>
        <v>491446.6024</v>
      </c>
      <c r="AJ14" s="8">
        <f>'Sales and cost'!AJ36</f>
        <v>516663.1232</v>
      </c>
      <c r="AK14" s="8">
        <f>'Sales and cost'!AK36</f>
        <v>543014.0694</v>
      </c>
      <c r="AL14" s="7"/>
      <c r="AM14" s="7"/>
      <c r="AN14" s="7"/>
      <c r="AO14" s="7"/>
      <c r="AP14" s="7"/>
    </row>
    <row r="15">
      <c r="A15" s="19" t="s">
        <v>160</v>
      </c>
      <c r="B15" s="8">
        <f>'Loan And Interests'!B26</f>
        <v>0</v>
      </c>
      <c r="C15" s="8">
        <f>'Loan And Interests'!C26</f>
        <v>0</v>
      </c>
      <c r="D15" s="8">
        <f>'Loan And Interests'!D26</f>
        <v>0</v>
      </c>
      <c r="E15" s="8">
        <f>'Loan And Interests'!E26</f>
        <v>0</v>
      </c>
      <c r="F15" s="8">
        <f>'Loan And Interests'!F26</f>
        <v>0</v>
      </c>
      <c r="G15" s="8">
        <f>'Loan And Interests'!G26</f>
        <v>2316.0025</v>
      </c>
      <c r="H15" s="8">
        <f>'Loan And Interests'!H26</f>
        <v>2316.0025</v>
      </c>
      <c r="I15" s="8">
        <f>'Loan And Interests'!I26</f>
        <v>2316.0025</v>
      </c>
      <c r="J15" s="8">
        <f>'Loan And Interests'!J26</f>
        <v>2316.0025</v>
      </c>
      <c r="K15" s="8">
        <f>'Loan And Interests'!K26</f>
        <v>2316.0025</v>
      </c>
      <c r="L15" s="8">
        <f>'Loan And Interests'!L26</f>
        <v>2316.0025</v>
      </c>
      <c r="M15" s="8">
        <f>'Loan And Interests'!M26</f>
        <v>2316.0025</v>
      </c>
      <c r="N15" s="8">
        <f>'Loan And Interests'!N26</f>
        <v>2316.0025</v>
      </c>
      <c r="O15" s="8">
        <f>'Loan And Interests'!O26</f>
        <v>2316.0025</v>
      </c>
      <c r="P15" s="8">
        <f>'Loan And Interests'!P26</f>
        <v>2316.0025</v>
      </c>
      <c r="Q15" s="8">
        <f>'Loan And Interests'!Q26</f>
        <v>2316.0025</v>
      </c>
      <c r="R15" s="8">
        <f>'Loan And Interests'!R26</f>
        <v>0</v>
      </c>
      <c r="S15" s="8">
        <f>'Loan And Interests'!S26</f>
        <v>0</v>
      </c>
      <c r="T15" s="8">
        <f>'Loan And Interests'!T26</f>
        <v>0</v>
      </c>
      <c r="U15" s="8">
        <f>'Loan And Interests'!U26</f>
        <v>0</v>
      </c>
      <c r="V15" s="8">
        <f>'Loan And Interests'!V26</f>
        <v>0</v>
      </c>
      <c r="W15" s="8">
        <f>'Loan And Interests'!W26</f>
        <v>0</v>
      </c>
      <c r="X15" s="8">
        <f>'Loan And Interests'!X26</f>
        <v>2985.99</v>
      </c>
      <c r="Y15" s="8">
        <f>'Loan And Interests'!Y26</f>
        <v>2985.99</v>
      </c>
      <c r="Z15" s="8">
        <f>'Loan And Interests'!Z26</f>
        <v>2985.99</v>
      </c>
      <c r="AA15" s="8">
        <f>'Loan And Interests'!AA26</f>
        <v>2985.99</v>
      </c>
      <c r="AB15" s="8">
        <f>'Loan And Interests'!AB26</f>
        <v>2985.99</v>
      </c>
      <c r="AC15" s="8">
        <f>'Loan And Interests'!AC26</f>
        <v>2985.99</v>
      </c>
      <c r="AD15" s="8">
        <f>'Loan And Interests'!AD26</f>
        <v>2985.99</v>
      </c>
      <c r="AE15" s="8">
        <f>'Loan And Interests'!AE26</f>
        <v>2985.99</v>
      </c>
      <c r="AF15" s="8">
        <f>'Loan And Interests'!AF26</f>
        <v>2985.99</v>
      </c>
      <c r="AG15" s="8">
        <f>'Loan And Interests'!AG26</f>
        <v>2985.99</v>
      </c>
      <c r="AH15" s="8">
        <f>'Loan And Interests'!AH26</f>
        <v>2985.99</v>
      </c>
      <c r="AI15" s="8">
        <f>'Loan And Interests'!AI26</f>
        <v>2985.99</v>
      </c>
      <c r="AJ15" s="8">
        <f>'Loan And Interests'!AJ26</f>
        <v>2985.99</v>
      </c>
      <c r="AK15" s="8">
        <f>'Loan And Interests'!AK26</f>
        <v>2985.99</v>
      </c>
      <c r="AL15" s="7"/>
      <c r="AM15" s="7"/>
      <c r="AN15" s="7"/>
      <c r="AO15" s="7"/>
      <c r="AP15" s="7"/>
    </row>
    <row r="16">
      <c r="A16" s="18" t="s">
        <v>120</v>
      </c>
      <c r="B16" s="8">
        <f t="shared" ref="B16:AK16" si="2">SUM(B9:B15)</f>
        <v>177213.76</v>
      </c>
      <c r="C16" s="8">
        <f t="shared" si="2"/>
        <v>207741.4543</v>
      </c>
      <c r="D16" s="8">
        <f t="shared" si="2"/>
        <v>593320.1137</v>
      </c>
      <c r="E16" s="8">
        <f t="shared" si="2"/>
        <v>516511.9092</v>
      </c>
      <c r="F16" s="8">
        <f t="shared" si="2"/>
        <v>190780.2754</v>
      </c>
      <c r="G16" s="8">
        <f t="shared" si="2"/>
        <v>882777.0562</v>
      </c>
      <c r="H16" s="8">
        <f t="shared" si="2"/>
        <v>210053.0148</v>
      </c>
      <c r="I16" s="8">
        <f t="shared" si="2"/>
        <v>770316.1379</v>
      </c>
      <c r="J16" s="8">
        <f t="shared" si="2"/>
        <v>747473.7553</v>
      </c>
      <c r="K16" s="8">
        <f t="shared" si="2"/>
        <v>489535.1992</v>
      </c>
      <c r="L16" s="8">
        <f t="shared" si="2"/>
        <v>462572.4084</v>
      </c>
      <c r="M16" s="8">
        <f t="shared" si="2"/>
        <v>1371669.298</v>
      </c>
      <c r="N16" s="8">
        <f t="shared" si="2"/>
        <v>270667.9754</v>
      </c>
      <c r="O16" s="8">
        <f t="shared" si="2"/>
        <v>554107.0165</v>
      </c>
      <c r="P16" s="8">
        <f t="shared" si="2"/>
        <v>935040.7287</v>
      </c>
      <c r="Q16" s="8">
        <f t="shared" si="2"/>
        <v>865553.7612</v>
      </c>
      <c r="R16" s="8">
        <f t="shared" si="2"/>
        <v>470908.0363</v>
      </c>
      <c r="S16" s="8">
        <f t="shared" si="2"/>
        <v>1256179.183</v>
      </c>
      <c r="T16" s="8">
        <f t="shared" si="2"/>
        <v>351704.12</v>
      </c>
      <c r="U16" s="8">
        <f t="shared" si="2"/>
        <v>976027.35</v>
      </c>
      <c r="V16" s="8">
        <f t="shared" si="2"/>
        <v>1051766.681</v>
      </c>
      <c r="W16" s="8">
        <f t="shared" si="2"/>
        <v>1032351.668</v>
      </c>
      <c r="X16" s="8">
        <f t="shared" si="2"/>
        <v>420762.6344</v>
      </c>
      <c r="Y16" s="8">
        <f t="shared" si="2"/>
        <v>2127375.344</v>
      </c>
      <c r="Z16" s="8">
        <f t="shared" si="2"/>
        <v>454771.2211</v>
      </c>
      <c r="AA16" s="8">
        <f t="shared" si="2"/>
        <v>818010.4933</v>
      </c>
      <c r="AB16" s="8">
        <f t="shared" si="2"/>
        <v>1258451.827</v>
      </c>
      <c r="AC16" s="8">
        <f t="shared" si="2"/>
        <v>1394721.565</v>
      </c>
      <c r="AD16" s="8">
        <f t="shared" si="2"/>
        <v>545077.5234</v>
      </c>
      <c r="AE16" s="8">
        <f t="shared" si="2"/>
        <v>1755401.312</v>
      </c>
      <c r="AF16" s="8">
        <f t="shared" si="2"/>
        <v>595111.1412</v>
      </c>
      <c r="AG16" s="8">
        <f t="shared" si="2"/>
        <v>1425079.799</v>
      </c>
      <c r="AH16" s="8">
        <f t="shared" si="2"/>
        <v>1971513.56</v>
      </c>
      <c r="AI16" s="8">
        <f t="shared" si="2"/>
        <v>1079686.379</v>
      </c>
      <c r="AJ16" s="8">
        <f t="shared" si="2"/>
        <v>706161.4871</v>
      </c>
      <c r="AK16" s="8">
        <f t="shared" si="2"/>
        <v>2552194.764</v>
      </c>
      <c r="AL16" s="7"/>
      <c r="AM16" s="7"/>
      <c r="AN16" s="7"/>
      <c r="AO16" s="7"/>
      <c r="AP16" s="7"/>
    </row>
    <row r="17">
      <c r="A17" s="19"/>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row>
    <row r="18">
      <c r="A18" s="18" t="s">
        <v>209</v>
      </c>
      <c r="B18" s="8">
        <f t="shared" ref="B18:AK18" si="3">B6-B16</f>
        <v>34732.94</v>
      </c>
      <c r="C18" s="8">
        <f t="shared" si="3"/>
        <v>167505.8345</v>
      </c>
      <c r="D18" s="8">
        <f t="shared" si="3"/>
        <v>-157904.4205</v>
      </c>
      <c r="E18" s="8">
        <f t="shared" si="3"/>
        <v>-35926.3418</v>
      </c>
      <c r="F18" s="8">
        <f t="shared" si="3"/>
        <v>474767.3795</v>
      </c>
      <c r="G18" s="8">
        <f t="shared" si="3"/>
        <v>-6247.626909</v>
      </c>
      <c r="H18" s="8">
        <f t="shared" si="3"/>
        <v>574340.0963</v>
      </c>
      <c r="I18" s="8">
        <f t="shared" si="3"/>
        <v>46122.19394</v>
      </c>
      <c r="J18" s="8">
        <f t="shared" si="3"/>
        <v>102330.1708</v>
      </c>
      <c r="K18" s="8">
        <f t="shared" si="3"/>
        <v>395009.5462</v>
      </c>
      <c r="L18" s="8">
        <f t="shared" si="3"/>
        <v>458145.5292</v>
      </c>
      <c r="M18" s="8">
        <f t="shared" si="3"/>
        <v>-413286.2543</v>
      </c>
      <c r="N18" s="8">
        <f t="shared" si="3"/>
        <v>726934.1251</v>
      </c>
      <c r="O18" s="8">
        <f t="shared" si="3"/>
        <v>484332.7257</v>
      </c>
      <c r="P18" s="8">
        <f t="shared" si="3"/>
        <v>145922.585</v>
      </c>
      <c r="Q18" s="8">
        <f t="shared" si="3"/>
        <v>259689.2222</v>
      </c>
      <c r="R18" s="8">
        <f t="shared" si="3"/>
        <v>700443.8262</v>
      </c>
      <c r="S18" s="8">
        <f t="shared" si="3"/>
        <v>-36813.05309</v>
      </c>
      <c r="T18" s="8">
        <f t="shared" si="3"/>
        <v>967832.0406</v>
      </c>
      <c r="U18" s="8">
        <f t="shared" si="3"/>
        <v>345404.3129</v>
      </c>
      <c r="V18" s="8">
        <f t="shared" si="3"/>
        <v>323885.1366</v>
      </c>
      <c r="W18" s="8">
        <f t="shared" si="3"/>
        <v>399763.7558</v>
      </c>
      <c r="X18" s="8">
        <f t="shared" si="3"/>
        <v>1282553.422</v>
      </c>
      <c r="Y18" s="8">
        <f t="shared" si="3"/>
        <v>-575224.1227</v>
      </c>
      <c r="Z18" s="8">
        <f t="shared" si="3"/>
        <v>1161151.303</v>
      </c>
      <c r="AA18" s="8">
        <f t="shared" si="3"/>
        <v>864325.3487</v>
      </c>
      <c r="AB18" s="8">
        <f t="shared" si="3"/>
        <v>493049.6801</v>
      </c>
      <c r="AC18" s="8">
        <f t="shared" si="3"/>
        <v>428812.9278</v>
      </c>
      <c r="AD18" s="8">
        <f t="shared" si="3"/>
        <v>1353477.089</v>
      </c>
      <c r="AE18" s="8">
        <f t="shared" si="3"/>
        <v>221285.4113</v>
      </c>
      <c r="AF18" s="8">
        <f t="shared" si="3"/>
        <v>1462949.799</v>
      </c>
      <c r="AG18" s="8">
        <f t="shared" si="3"/>
        <v>750727.0596</v>
      </c>
      <c r="AH18" s="8">
        <f t="shared" si="3"/>
        <v>259570.2282</v>
      </c>
      <c r="AI18" s="8">
        <f t="shared" si="3"/>
        <v>1243334.617</v>
      </c>
      <c r="AJ18" s="8">
        <f t="shared" si="3"/>
        <v>1712616.466</v>
      </c>
      <c r="AK18" s="8">
        <f t="shared" si="3"/>
        <v>-33680.15526</v>
      </c>
      <c r="AL18" s="7"/>
      <c r="AM18" s="7"/>
      <c r="AN18" s="7"/>
      <c r="AO18" s="7"/>
      <c r="AP18" s="7"/>
    </row>
    <row r="19">
      <c r="A19" s="19"/>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row>
    <row r="20">
      <c r="A20" s="18" t="s">
        <v>210</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row>
    <row r="21">
      <c r="A21" s="19" t="s">
        <v>211</v>
      </c>
      <c r="B21" s="11">
        <v>0.0</v>
      </c>
      <c r="C21" s="8">
        <f t="shared" ref="C21:AK21" si="4">B23</f>
        <v>34732.94</v>
      </c>
      <c r="D21" s="8">
        <f t="shared" si="4"/>
        <v>202238.7745</v>
      </c>
      <c r="E21" s="8">
        <f t="shared" si="4"/>
        <v>44334.35394</v>
      </c>
      <c r="F21" s="8">
        <f t="shared" si="4"/>
        <v>8408.01214</v>
      </c>
      <c r="G21" s="8">
        <f t="shared" si="4"/>
        <v>483175.3917</v>
      </c>
      <c r="H21" s="8">
        <f t="shared" si="4"/>
        <v>476927.7648</v>
      </c>
      <c r="I21" s="8">
        <f t="shared" si="4"/>
        <v>1051267.861</v>
      </c>
      <c r="J21" s="8">
        <f t="shared" si="4"/>
        <v>1097390.055</v>
      </c>
      <c r="K21" s="8">
        <f t="shared" si="4"/>
        <v>1199720.226</v>
      </c>
      <c r="L21" s="8">
        <f t="shared" si="4"/>
        <v>1594729.772</v>
      </c>
      <c r="M21" s="8">
        <f t="shared" si="4"/>
        <v>2052875.301</v>
      </c>
      <c r="N21" s="8">
        <f t="shared" si="4"/>
        <v>1639589.047</v>
      </c>
      <c r="O21" s="8">
        <f t="shared" si="4"/>
        <v>2366523.172</v>
      </c>
      <c r="P21" s="8">
        <f t="shared" si="4"/>
        <v>2850855.898</v>
      </c>
      <c r="Q21" s="8">
        <f t="shared" si="4"/>
        <v>2996778.483</v>
      </c>
      <c r="R21" s="8">
        <f t="shared" si="4"/>
        <v>3256467.705</v>
      </c>
      <c r="S21" s="8">
        <f t="shared" si="4"/>
        <v>3956911.531</v>
      </c>
      <c r="T21" s="8">
        <f t="shared" si="4"/>
        <v>3920098.478</v>
      </c>
      <c r="U21" s="8">
        <f t="shared" si="4"/>
        <v>4887930.519</v>
      </c>
      <c r="V21" s="8">
        <f t="shared" si="4"/>
        <v>5233334.831</v>
      </c>
      <c r="W21" s="8">
        <f t="shared" si="4"/>
        <v>5557219.968</v>
      </c>
      <c r="X21" s="8">
        <f t="shared" si="4"/>
        <v>5956983.724</v>
      </c>
      <c r="Y21" s="8">
        <f t="shared" si="4"/>
        <v>7239537.146</v>
      </c>
      <c r="Z21" s="8">
        <f t="shared" si="4"/>
        <v>6664313.024</v>
      </c>
      <c r="AA21" s="8">
        <f t="shared" si="4"/>
        <v>7825464.327</v>
      </c>
      <c r="AB21" s="8">
        <f t="shared" si="4"/>
        <v>8689789.675</v>
      </c>
      <c r="AC21" s="8">
        <f t="shared" si="4"/>
        <v>9182839.355</v>
      </c>
      <c r="AD21" s="8">
        <f t="shared" si="4"/>
        <v>9611652.283</v>
      </c>
      <c r="AE21" s="8">
        <f t="shared" si="4"/>
        <v>10965129.37</v>
      </c>
      <c r="AF21" s="8">
        <f t="shared" si="4"/>
        <v>11186414.78</v>
      </c>
      <c r="AG21" s="8">
        <f t="shared" si="4"/>
        <v>12649364.58</v>
      </c>
      <c r="AH21" s="8">
        <f t="shared" si="4"/>
        <v>13400091.64</v>
      </c>
      <c r="AI21" s="8">
        <f t="shared" si="4"/>
        <v>13659661.87</v>
      </c>
      <c r="AJ21" s="8">
        <f t="shared" si="4"/>
        <v>14902996.49</v>
      </c>
      <c r="AK21" s="8">
        <f t="shared" si="4"/>
        <v>16615612.95</v>
      </c>
      <c r="AL21" s="7"/>
      <c r="AM21" s="7"/>
      <c r="AN21" s="7"/>
      <c r="AO21" s="7"/>
      <c r="AP21" s="7"/>
    </row>
    <row r="22">
      <c r="A22" s="19" t="s">
        <v>212</v>
      </c>
      <c r="B22" s="8">
        <f t="shared" ref="B22:AK22" si="5">B18</f>
        <v>34732.94</v>
      </c>
      <c r="C22" s="8">
        <f t="shared" si="5"/>
        <v>167505.8345</v>
      </c>
      <c r="D22" s="8">
        <f t="shared" si="5"/>
        <v>-157904.4205</v>
      </c>
      <c r="E22" s="8">
        <f t="shared" si="5"/>
        <v>-35926.3418</v>
      </c>
      <c r="F22" s="8">
        <f t="shared" si="5"/>
        <v>474767.3795</v>
      </c>
      <c r="G22" s="8">
        <f t="shared" si="5"/>
        <v>-6247.626909</v>
      </c>
      <c r="H22" s="8">
        <f t="shared" si="5"/>
        <v>574340.0963</v>
      </c>
      <c r="I22" s="8">
        <f t="shared" si="5"/>
        <v>46122.19394</v>
      </c>
      <c r="J22" s="8">
        <f t="shared" si="5"/>
        <v>102330.1708</v>
      </c>
      <c r="K22" s="8">
        <f t="shared" si="5"/>
        <v>395009.5462</v>
      </c>
      <c r="L22" s="8">
        <f t="shared" si="5"/>
        <v>458145.5292</v>
      </c>
      <c r="M22" s="8">
        <f t="shared" si="5"/>
        <v>-413286.2543</v>
      </c>
      <c r="N22" s="8">
        <f t="shared" si="5"/>
        <v>726934.1251</v>
      </c>
      <c r="O22" s="8">
        <f t="shared" si="5"/>
        <v>484332.7257</v>
      </c>
      <c r="P22" s="8">
        <f t="shared" si="5"/>
        <v>145922.585</v>
      </c>
      <c r="Q22" s="8">
        <f t="shared" si="5"/>
        <v>259689.2222</v>
      </c>
      <c r="R22" s="8">
        <f t="shared" si="5"/>
        <v>700443.8262</v>
      </c>
      <c r="S22" s="8">
        <f t="shared" si="5"/>
        <v>-36813.05309</v>
      </c>
      <c r="T22" s="8">
        <f t="shared" si="5"/>
        <v>967832.0406</v>
      </c>
      <c r="U22" s="8">
        <f t="shared" si="5"/>
        <v>345404.3129</v>
      </c>
      <c r="V22" s="8">
        <f t="shared" si="5"/>
        <v>323885.1366</v>
      </c>
      <c r="W22" s="8">
        <f t="shared" si="5"/>
        <v>399763.7558</v>
      </c>
      <c r="X22" s="8">
        <f t="shared" si="5"/>
        <v>1282553.422</v>
      </c>
      <c r="Y22" s="8">
        <f t="shared" si="5"/>
        <v>-575224.1227</v>
      </c>
      <c r="Z22" s="8">
        <f t="shared" si="5"/>
        <v>1161151.303</v>
      </c>
      <c r="AA22" s="8">
        <f t="shared" si="5"/>
        <v>864325.3487</v>
      </c>
      <c r="AB22" s="8">
        <f t="shared" si="5"/>
        <v>493049.6801</v>
      </c>
      <c r="AC22" s="8">
        <f t="shared" si="5"/>
        <v>428812.9278</v>
      </c>
      <c r="AD22" s="8">
        <f t="shared" si="5"/>
        <v>1353477.089</v>
      </c>
      <c r="AE22" s="8">
        <f t="shared" si="5"/>
        <v>221285.4113</v>
      </c>
      <c r="AF22" s="8">
        <f t="shared" si="5"/>
        <v>1462949.799</v>
      </c>
      <c r="AG22" s="8">
        <f t="shared" si="5"/>
        <v>750727.0596</v>
      </c>
      <c r="AH22" s="8">
        <f t="shared" si="5"/>
        <v>259570.2282</v>
      </c>
      <c r="AI22" s="8">
        <f t="shared" si="5"/>
        <v>1243334.617</v>
      </c>
      <c r="AJ22" s="8">
        <f t="shared" si="5"/>
        <v>1712616.466</v>
      </c>
      <c r="AK22" s="8">
        <f t="shared" si="5"/>
        <v>-33680.15526</v>
      </c>
      <c r="AL22" s="7"/>
      <c r="AM22" s="7"/>
      <c r="AN22" s="7"/>
      <c r="AO22" s="7"/>
      <c r="AP22" s="7"/>
    </row>
    <row r="23">
      <c r="A23" s="18" t="s">
        <v>213</v>
      </c>
      <c r="B23" s="8">
        <f t="shared" ref="B23:AK23" si="6">B21+B22</f>
        <v>34732.94</v>
      </c>
      <c r="C23" s="8">
        <f t="shared" si="6"/>
        <v>202238.7745</v>
      </c>
      <c r="D23" s="8">
        <f t="shared" si="6"/>
        <v>44334.35394</v>
      </c>
      <c r="E23" s="8">
        <f t="shared" si="6"/>
        <v>8408.01214</v>
      </c>
      <c r="F23" s="8">
        <f t="shared" si="6"/>
        <v>483175.3917</v>
      </c>
      <c r="G23" s="8">
        <f t="shared" si="6"/>
        <v>476927.7648</v>
      </c>
      <c r="H23" s="8">
        <f t="shared" si="6"/>
        <v>1051267.861</v>
      </c>
      <c r="I23" s="8">
        <f t="shared" si="6"/>
        <v>1097390.055</v>
      </c>
      <c r="J23" s="8">
        <f t="shared" si="6"/>
        <v>1199720.226</v>
      </c>
      <c r="K23" s="8">
        <f t="shared" si="6"/>
        <v>1594729.772</v>
      </c>
      <c r="L23" s="8">
        <f t="shared" si="6"/>
        <v>2052875.301</v>
      </c>
      <c r="M23" s="8">
        <f t="shared" si="6"/>
        <v>1639589.047</v>
      </c>
      <c r="N23" s="8">
        <f t="shared" si="6"/>
        <v>2366523.172</v>
      </c>
      <c r="O23" s="8">
        <f t="shared" si="6"/>
        <v>2850855.898</v>
      </c>
      <c r="P23" s="8">
        <f t="shared" si="6"/>
        <v>2996778.483</v>
      </c>
      <c r="Q23" s="8">
        <f t="shared" si="6"/>
        <v>3256467.705</v>
      </c>
      <c r="R23" s="8">
        <f t="shared" si="6"/>
        <v>3956911.531</v>
      </c>
      <c r="S23" s="8">
        <f t="shared" si="6"/>
        <v>3920098.478</v>
      </c>
      <c r="T23" s="8">
        <f t="shared" si="6"/>
        <v>4887930.519</v>
      </c>
      <c r="U23" s="8">
        <f t="shared" si="6"/>
        <v>5233334.831</v>
      </c>
      <c r="V23" s="8">
        <f t="shared" si="6"/>
        <v>5557219.968</v>
      </c>
      <c r="W23" s="8">
        <f t="shared" si="6"/>
        <v>5956983.724</v>
      </c>
      <c r="X23" s="8">
        <f t="shared" si="6"/>
        <v>7239537.146</v>
      </c>
      <c r="Y23" s="8">
        <f t="shared" si="6"/>
        <v>6664313.024</v>
      </c>
      <c r="Z23" s="8">
        <f t="shared" si="6"/>
        <v>7825464.327</v>
      </c>
      <c r="AA23" s="8">
        <f t="shared" si="6"/>
        <v>8689789.675</v>
      </c>
      <c r="AB23" s="8">
        <f t="shared" si="6"/>
        <v>9182839.355</v>
      </c>
      <c r="AC23" s="8">
        <f t="shared" si="6"/>
        <v>9611652.283</v>
      </c>
      <c r="AD23" s="8">
        <f t="shared" si="6"/>
        <v>10965129.37</v>
      </c>
      <c r="AE23" s="8">
        <f t="shared" si="6"/>
        <v>11186414.78</v>
      </c>
      <c r="AF23" s="8">
        <f t="shared" si="6"/>
        <v>12649364.58</v>
      </c>
      <c r="AG23" s="8">
        <f t="shared" si="6"/>
        <v>13400091.64</v>
      </c>
      <c r="AH23" s="8">
        <f t="shared" si="6"/>
        <v>13659661.87</v>
      </c>
      <c r="AI23" s="8">
        <f t="shared" si="6"/>
        <v>14902996.49</v>
      </c>
      <c r="AJ23" s="8">
        <f t="shared" si="6"/>
        <v>16615612.95</v>
      </c>
      <c r="AK23" s="8">
        <f t="shared" si="6"/>
        <v>16581932.8</v>
      </c>
      <c r="AL23" s="7"/>
      <c r="AM23" s="7"/>
      <c r="AN23" s="7"/>
      <c r="AO23" s="7"/>
      <c r="AP23" s="7"/>
    </row>
    <row r="24">
      <c r="A24" s="19"/>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11">
        <v>1.3400092E7</v>
      </c>
      <c r="AH24" s="7"/>
      <c r="AI24" s="7"/>
      <c r="AJ24" s="7"/>
      <c r="AK24" s="7"/>
      <c r="AL24" s="7"/>
      <c r="AM24" s="7"/>
      <c r="AN24" s="7"/>
      <c r="AO24" s="7"/>
      <c r="AP24" s="7"/>
    </row>
    <row r="25">
      <c r="A25" s="19"/>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8">
        <f>AG23-AG24</f>
        <v>-0.3580989782</v>
      </c>
      <c r="AH25" s="7"/>
      <c r="AI25" s="7"/>
      <c r="AJ25" s="7"/>
      <c r="AK25" s="7"/>
      <c r="AL25" s="7"/>
      <c r="AM25" s="7"/>
      <c r="AN25" s="7"/>
      <c r="AO25" s="7"/>
      <c r="AP25" s="7"/>
    </row>
    <row r="26">
      <c r="A26" s="19"/>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row>
    <row r="27">
      <c r="A27" s="19"/>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row>
    <row r="28">
      <c r="A28" s="19"/>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row>
    <row r="29">
      <c r="A29" s="19"/>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row>
    <row r="30">
      <c r="A30" s="19"/>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7" width="8.38"/>
    <col customWidth="1" min="8" max="8" width="8.25"/>
    <col customWidth="1" min="9" max="33" width="8.38"/>
    <col customWidth="1" min="34" max="37" width="9.38"/>
  </cols>
  <sheetData>
    <row r="1">
      <c r="A1" s="21"/>
      <c r="B1" s="22" t="s">
        <v>82</v>
      </c>
      <c r="C1" s="22" t="s">
        <v>83</v>
      </c>
      <c r="D1" s="22" t="s">
        <v>84</v>
      </c>
      <c r="E1" s="22" t="s">
        <v>85</v>
      </c>
      <c r="F1" s="22" t="s">
        <v>86</v>
      </c>
      <c r="G1" s="22" t="s">
        <v>87</v>
      </c>
      <c r="H1" s="22" t="s">
        <v>88</v>
      </c>
      <c r="I1" s="22" t="s">
        <v>89</v>
      </c>
      <c r="J1" s="22" t="s">
        <v>90</v>
      </c>
      <c r="K1" s="22" t="s">
        <v>91</v>
      </c>
      <c r="L1" s="22" t="s">
        <v>92</v>
      </c>
      <c r="M1" s="22" t="s">
        <v>93</v>
      </c>
      <c r="N1" s="22" t="s">
        <v>94</v>
      </c>
      <c r="O1" s="22" t="s">
        <v>95</v>
      </c>
      <c r="P1" s="22" t="s">
        <v>96</v>
      </c>
      <c r="Q1" s="22" t="s">
        <v>97</v>
      </c>
      <c r="R1" s="22" t="s">
        <v>98</v>
      </c>
      <c r="S1" s="22" t="s">
        <v>99</v>
      </c>
      <c r="T1" s="22" t="s">
        <v>100</v>
      </c>
      <c r="U1" s="22" t="s">
        <v>101</v>
      </c>
      <c r="V1" s="22" t="s">
        <v>102</v>
      </c>
      <c r="W1" s="22" t="s">
        <v>103</v>
      </c>
      <c r="X1" s="22" t="s">
        <v>104</v>
      </c>
      <c r="Y1" s="22" t="s">
        <v>105</v>
      </c>
      <c r="Z1" s="22" t="s">
        <v>106</v>
      </c>
      <c r="AA1" s="22" t="s">
        <v>107</v>
      </c>
      <c r="AB1" s="22" t="s">
        <v>108</v>
      </c>
      <c r="AC1" s="22" t="s">
        <v>109</v>
      </c>
      <c r="AD1" s="22" t="s">
        <v>110</v>
      </c>
      <c r="AE1" s="22" t="s">
        <v>111</v>
      </c>
      <c r="AF1" s="22" t="s">
        <v>112</v>
      </c>
      <c r="AG1" s="22" t="s">
        <v>113</v>
      </c>
      <c r="AH1" s="22" t="s">
        <v>114</v>
      </c>
      <c r="AI1" s="22" t="s">
        <v>115</v>
      </c>
      <c r="AJ1" s="22" t="s">
        <v>116</v>
      </c>
      <c r="AK1" s="22" t="s">
        <v>117</v>
      </c>
      <c r="AL1" s="15"/>
      <c r="AM1" s="15"/>
      <c r="AN1" s="15"/>
      <c r="AO1" s="15"/>
      <c r="AP1" s="15"/>
    </row>
    <row r="2">
      <c r="A2" s="26" t="s">
        <v>214</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7"/>
      <c r="AJ2" s="7"/>
      <c r="AK2" s="7"/>
      <c r="AL2" s="7"/>
      <c r="AM2" s="7"/>
      <c r="AN2" s="7"/>
      <c r="AO2" s="7"/>
      <c r="AP2" s="7"/>
    </row>
    <row r="3">
      <c r="A3" s="23" t="s">
        <v>215</v>
      </c>
      <c r="B3" s="13">
        <f>'Fixed Asset Balance'!B24-Depriciation!B24</f>
        <v>98000</v>
      </c>
      <c r="C3" s="13">
        <f>'Fixed Asset Balance'!C24-Depriciation!C24</f>
        <v>91000</v>
      </c>
      <c r="D3" s="13">
        <f>'Fixed Asset Balance'!D24-Depriciation!D24</f>
        <v>383520</v>
      </c>
      <c r="E3" s="13">
        <f>'Fixed Asset Balance'!E24-Depriciation!E24</f>
        <v>364040</v>
      </c>
      <c r="F3" s="13">
        <f>'Fixed Asset Balance'!F24-Depriciation!F24</f>
        <v>344560</v>
      </c>
      <c r="G3" s="13">
        <f>'Fixed Asset Balance'!G24-Depriciation!G24</f>
        <v>325080</v>
      </c>
      <c r="H3" s="13">
        <f>'Fixed Asset Balance'!H24-Depriciation!H24</f>
        <v>305600</v>
      </c>
      <c r="I3" s="13">
        <f>'Fixed Asset Balance'!I24-Depriciation!I24</f>
        <v>369720</v>
      </c>
      <c r="J3" s="13">
        <f>'Fixed Asset Balance'!J24-Depriciation!J24</f>
        <v>345840</v>
      </c>
      <c r="K3" s="13">
        <f>'Fixed Asset Balance'!K24-Depriciation!K24</f>
        <v>321960</v>
      </c>
      <c r="L3" s="13">
        <f>'Fixed Asset Balance'!L24-Depriciation!L24</f>
        <v>298080</v>
      </c>
      <c r="M3" s="13">
        <f>'Fixed Asset Balance'!M24-Depriciation!M24</f>
        <v>323200</v>
      </c>
      <c r="N3" s="13">
        <f>'Fixed Asset Balance'!N24-Depriciation!N24</f>
        <v>295820</v>
      </c>
      <c r="O3" s="13">
        <f>'Fixed Asset Balance'!O24-Depriciation!O24</f>
        <v>268440</v>
      </c>
      <c r="P3" s="13">
        <f>'Fixed Asset Balance'!P24-Depriciation!P24</f>
        <v>290060</v>
      </c>
      <c r="Q3" s="13">
        <f>'Fixed Asset Balance'!Q24-Depriciation!Q24</f>
        <v>266180</v>
      </c>
      <c r="R3" s="13">
        <f>'Fixed Asset Balance'!R24-Depriciation!R24</f>
        <v>242300</v>
      </c>
      <c r="S3" s="13">
        <f>'Fixed Asset Balance'!S24-Depriciation!S24</f>
        <v>218420</v>
      </c>
      <c r="T3" s="13">
        <f>'Fixed Asset Balance'!T24-Depriciation!T24</f>
        <v>194540</v>
      </c>
      <c r="U3" s="13">
        <f>'Fixed Asset Balance'!U24-Depriciation!U24</f>
        <v>170660</v>
      </c>
      <c r="V3" s="13">
        <f>'Fixed Asset Balance'!V24-Depriciation!V24</f>
        <v>146780</v>
      </c>
      <c r="W3" s="13">
        <f>'Fixed Asset Balance'!W24-Depriciation!W24</f>
        <v>122900</v>
      </c>
      <c r="X3" s="13">
        <f>'Fixed Asset Balance'!X24-Depriciation!X24</f>
        <v>99020</v>
      </c>
      <c r="Y3" s="13">
        <f>'Fixed Asset Balance'!Y24-Depriciation!Y24</f>
        <v>374660</v>
      </c>
      <c r="Z3" s="13">
        <f>'Fixed Asset Balance'!Z24-Depriciation!Z24</f>
        <v>338300</v>
      </c>
      <c r="AA3" s="13">
        <f>'Fixed Asset Balance'!AA24-Depriciation!AA24</f>
        <v>301940</v>
      </c>
      <c r="AB3" s="13">
        <f>'Fixed Asset Balance'!AB24-Depriciation!AB24</f>
        <v>269080</v>
      </c>
      <c r="AC3" s="13">
        <f>'Fixed Asset Balance'!AC24-Depriciation!AC24</f>
        <v>385700</v>
      </c>
      <c r="AD3" s="13">
        <f>'Fixed Asset Balance'!AD24-Depriciation!AD24</f>
        <v>361820</v>
      </c>
      <c r="AE3" s="13">
        <f>'Fixed Asset Balance'!AE24-Depriciation!AE24</f>
        <v>341440</v>
      </c>
      <c r="AF3" s="13">
        <f>'Fixed Asset Balance'!AF24-Depriciation!AF24</f>
        <v>321060</v>
      </c>
      <c r="AG3" s="13">
        <f>'Fixed Asset Balance'!AG24-Depriciation!AG24</f>
        <v>300680</v>
      </c>
      <c r="AH3" s="13">
        <f>'Fixed Asset Balance'!AH24-Depriciation!AH24</f>
        <v>280300</v>
      </c>
      <c r="AI3" s="13">
        <f>'Fixed Asset Balance'!AI24-Depriciation!AI24</f>
        <v>259920</v>
      </c>
      <c r="AJ3" s="13">
        <f>'Fixed Asset Balance'!AJ24-Depriciation!AJ24</f>
        <v>239540</v>
      </c>
      <c r="AK3" s="13">
        <f>'Fixed Asset Balance'!AK24-Depriciation!AK24</f>
        <v>219160</v>
      </c>
      <c r="AL3" s="7"/>
      <c r="AM3" s="7"/>
      <c r="AN3" s="7"/>
      <c r="AO3" s="7"/>
      <c r="AP3" s="7"/>
    </row>
    <row r="4">
      <c r="A4" s="23" t="s">
        <v>216</v>
      </c>
      <c r="B4" s="13">
        <f>Stocks!B41</f>
        <v>0</v>
      </c>
      <c r="C4" s="13">
        <f>Stocks!C41</f>
        <v>0</v>
      </c>
      <c r="D4" s="13">
        <f>Stocks!D41</f>
        <v>0</v>
      </c>
      <c r="E4" s="13">
        <f>Stocks!E41</f>
        <v>0</v>
      </c>
      <c r="F4" s="13">
        <f>Stocks!F41</f>
        <v>0</v>
      </c>
      <c r="G4" s="13">
        <f>Stocks!G41</f>
        <v>0</v>
      </c>
      <c r="H4" s="13">
        <f>Stocks!H41</f>
        <v>0</v>
      </c>
      <c r="I4" s="13">
        <f>Stocks!I41</f>
        <v>0</v>
      </c>
      <c r="J4" s="13">
        <f>Stocks!J41</f>
        <v>0</v>
      </c>
      <c r="K4" s="13">
        <f>Stocks!K41</f>
        <v>0</v>
      </c>
      <c r="L4" s="13">
        <f>Stocks!L41</f>
        <v>0</v>
      </c>
      <c r="M4" s="13">
        <f>Stocks!M41</f>
        <v>0</v>
      </c>
      <c r="N4" s="13">
        <f>Stocks!N41</f>
        <v>0</v>
      </c>
      <c r="O4" s="13">
        <f>Stocks!O41</f>
        <v>0</v>
      </c>
      <c r="P4" s="13">
        <f>Stocks!P41</f>
        <v>0</v>
      </c>
      <c r="Q4" s="13">
        <f>Stocks!Q41</f>
        <v>0</v>
      </c>
      <c r="R4" s="13">
        <f>Stocks!R41</f>
        <v>0</v>
      </c>
      <c r="S4" s="13">
        <f>Stocks!S41</f>
        <v>0</v>
      </c>
      <c r="T4" s="13">
        <f>Stocks!T41</f>
        <v>0</v>
      </c>
      <c r="U4" s="13">
        <f>Stocks!U41</f>
        <v>0</v>
      </c>
      <c r="V4" s="13">
        <f>Stocks!V41</f>
        <v>0</v>
      </c>
      <c r="W4" s="13">
        <f>Stocks!W41</f>
        <v>0</v>
      </c>
      <c r="X4" s="13">
        <f>Stocks!X41</f>
        <v>0</v>
      </c>
      <c r="Y4" s="13">
        <f>Stocks!Y41</f>
        <v>0</v>
      </c>
      <c r="Z4" s="13">
        <f>Stocks!Z41</f>
        <v>0</v>
      </c>
      <c r="AA4" s="13">
        <f>Stocks!AA41</f>
        <v>0</v>
      </c>
      <c r="AB4" s="13">
        <f>Stocks!AB41</f>
        <v>0</v>
      </c>
      <c r="AC4" s="13">
        <f>Stocks!AC41</f>
        <v>0</v>
      </c>
      <c r="AD4" s="13">
        <f>Stocks!AD41</f>
        <v>0</v>
      </c>
      <c r="AE4" s="13">
        <f>Stocks!AE41</f>
        <v>0</v>
      </c>
      <c r="AF4" s="13">
        <f>Stocks!AF41</f>
        <v>0</v>
      </c>
      <c r="AG4" s="13">
        <f>Stocks!AG41</f>
        <v>0</v>
      </c>
      <c r="AH4" s="13">
        <f>Stocks!AH41</f>
        <v>0</v>
      </c>
      <c r="AI4" s="11">
        <f>Stocks!AI41</f>
        <v>0</v>
      </c>
      <c r="AJ4" s="11">
        <f>Stocks!AJ41</f>
        <v>0</v>
      </c>
      <c r="AK4" s="11">
        <f>Stocks!AK41</f>
        <v>0</v>
      </c>
      <c r="AL4" s="7"/>
      <c r="AM4" s="7"/>
      <c r="AN4" s="7"/>
      <c r="AO4" s="7"/>
      <c r="AP4" s="7"/>
    </row>
    <row r="5">
      <c r="A5" s="23" t="s">
        <v>217</v>
      </c>
      <c r="B5" s="8">
        <f>Collection!B18</f>
        <v>90834.3</v>
      </c>
      <c r="C5" s="8">
        <f>Collection!C18</f>
        <v>134171.1809</v>
      </c>
      <c r="D5" s="8">
        <f>Collection!D18</f>
        <v>187796.4796</v>
      </c>
      <c r="E5" s="8">
        <f>Collection!E18</f>
        <v>216302.9361</v>
      </c>
      <c r="F5" s="8">
        <f>Collection!F18</f>
        <v>287079.1125</v>
      </c>
      <c r="G5" s="8">
        <f>Collection!G18</f>
        <v>325638.8473</v>
      </c>
      <c r="H5" s="8">
        <f>Collection!H18</f>
        <v>338938.3864</v>
      </c>
      <c r="I5" s="8">
        <f>Collection!I18</f>
        <v>352785.7545</v>
      </c>
      <c r="J5" s="8">
        <f>Collection!J18</f>
        <v>367203.7035</v>
      </c>
      <c r="K5" s="8">
        <f>Collection!K18</f>
        <v>382215.9376</v>
      </c>
      <c r="L5" s="8">
        <f>Collection!L18</f>
        <v>397847.1533</v>
      </c>
      <c r="M5" s="8">
        <f>Collection!M18</f>
        <v>414123.0816</v>
      </c>
      <c r="N5" s="8">
        <f>Collection!N18</f>
        <v>431070.5315</v>
      </c>
      <c r="O5" s="8">
        <f>Collection!O18</f>
        <v>448717.4354</v>
      </c>
      <c r="P5" s="8">
        <f>Collection!P18</f>
        <v>467092.8964</v>
      </c>
      <c r="Q5" s="8">
        <f>Collection!Q18</f>
        <v>486227.2383</v>
      </c>
      <c r="R5" s="8">
        <f>Collection!R18</f>
        <v>506152.0565</v>
      </c>
      <c r="S5" s="8">
        <f>Collection!S18</f>
        <v>526900.2721</v>
      </c>
      <c r="T5" s="8">
        <f>Collection!T18</f>
        <v>548506.1878</v>
      </c>
      <c r="U5" s="8">
        <f>Collection!U18</f>
        <v>571005.5464</v>
      </c>
      <c r="V5" s="8">
        <f>Collection!V18</f>
        <v>594435.5915</v>
      </c>
      <c r="W5" s="8">
        <f>Collection!W18</f>
        <v>618835.1312</v>
      </c>
      <c r="X5" s="8">
        <f>Collection!X18</f>
        <v>644244.6042</v>
      </c>
      <c r="Y5" s="8">
        <f>Collection!Y18</f>
        <v>670706.1488</v>
      </c>
      <c r="Z5" s="8">
        <f>Collection!Z18</f>
        <v>698263.6746</v>
      </c>
      <c r="AA5" s="8">
        <f>Collection!AA18</f>
        <v>726962.9382</v>
      </c>
      <c r="AB5" s="8">
        <f>Collection!AB18</f>
        <v>756851.6205</v>
      </c>
      <c r="AC5" s="8">
        <f>Collection!AC18</f>
        <v>787979.409</v>
      </c>
      <c r="AD5" s="8">
        <f>Collection!AD18</f>
        <v>820398.0823</v>
      </c>
      <c r="AE5" s="8">
        <f>Collection!AE18</f>
        <v>854161.5992</v>
      </c>
      <c r="AF5" s="8">
        <f>Collection!AF18</f>
        <v>889326.1906</v>
      </c>
      <c r="AG5" s="8">
        <f>Collection!AG18</f>
        <v>925950.4563</v>
      </c>
      <c r="AH5" s="8">
        <f>Collection!AH18</f>
        <v>964095.4655</v>
      </c>
      <c r="AI5" s="8">
        <f>Collection!AI18</f>
        <v>1003824.861</v>
      </c>
      <c r="AJ5" s="8">
        <f>Collection!AJ18</f>
        <v>1045204.969</v>
      </c>
      <c r="AK5" s="8">
        <f>Collection!AK18</f>
        <v>1088304.914</v>
      </c>
      <c r="AL5" s="7"/>
      <c r="AM5" s="7"/>
      <c r="AN5" s="7"/>
      <c r="AO5" s="7"/>
      <c r="AP5" s="7"/>
    </row>
    <row r="6">
      <c r="A6" s="23" t="s">
        <v>218</v>
      </c>
      <c r="B6" s="8">
        <f>'Cash detail'!B23</f>
        <v>34732.94</v>
      </c>
      <c r="C6" s="8">
        <f>'Cash detail'!C23</f>
        <v>202238.7745</v>
      </c>
      <c r="D6" s="8">
        <f>'Cash detail'!D23</f>
        <v>44334.35394</v>
      </c>
      <c r="E6" s="8">
        <f>'Cash detail'!E23</f>
        <v>8408.01214</v>
      </c>
      <c r="F6" s="8">
        <f>'Cash detail'!F23</f>
        <v>483175.3917</v>
      </c>
      <c r="G6" s="8">
        <f>'Cash detail'!G23</f>
        <v>476927.7648</v>
      </c>
      <c r="H6" s="8">
        <f>'Cash detail'!H23</f>
        <v>1051267.861</v>
      </c>
      <c r="I6" s="8">
        <f>'Cash detail'!I23</f>
        <v>1097390.055</v>
      </c>
      <c r="J6" s="8">
        <f>'Cash detail'!J23</f>
        <v>1199720.226</v>
      </c>
      <c r="K6" s="8">
        <f>'Cash detail'!K23</f>
        <v>1594729.772</v>
      </c>
      <c r="L6" s="8">
        <f>'Cash detail'!L23</f>
        <v>2052875.301</v>
      </c>
      <c r="M6" s="8">
        <f>'Cash detail'!M23</f>
        <v>1639589.047</v>
      </c>
      <c r="N6" s="8">
        <f>'Cash detail'!N23</f>
        <v>2366523.172</v>
      </c>
      <c r="O6" s="8">
        <f>'Cash detail'!O23</f>
        <v>2850855.898</v>
      </c>
      <c r="P6" s="8">
        <f>'Cash detail'!P23</f>
        <v>2996778.483</v>
      </c>
      <c r="Q6" s="8">
        <f>'Cash detail'!Q23</f>
        <v>3256467.705</v>
      </c>
      <c r="R6" s="8">
        <f>'Cash detail'!R23</f>
        <v>3956911.531</v>
      </c>
      <c r="S6" s="8">
        <f>'Cash detail'!S23</f>
        <v>3920098.478</v>
      </c>
      <c r="T6" s="8">
        <f>'Cash detail'!T23</f>
        <v>4887930.519</v>
      </c>
      <c r="U6" s="8">
        <f>'Cash detail'!U23</f>
        <v>5233334.831</v>
      </c>
      <c r="V6" s="8">
        <f>'Cash detail'!V23</f>
        <v>5557219.968</v>
      </c>
      <c r="W6" s="8">
        <f>'Cash detail'!W23</f>
        <v>5956983.724</v>
      </c>
      <c r="X6" s="8">
        <f>'Cash detail'!X23</f>
        <v>7239537.146</v>
      </c>
      <c r="Y6" s="8">
        <f>'Cash detail'!Y23</f>
        <v>6664313.024</v>
      </c>
      <c r="Z6" s="8">
        <f>'Cash detail'!Z23</f>
        <v>7825464.327</v>
      </c>
      <c r="AA6" s="8">
        <f>'Cash detail'!AA23</f>
        <v>8689789.675</v>
      </c>
      <c r="AB6" s="8">
        <f>'Cash detail'!AB23</f>
        <v>9182839.355</v>
      </c>
      <c r="AC6" s="8">
        <f>'Cash detail'!AC23</f>
        <v>9611652.283</v>
      </c>
      <c r="AD6" s="8">
        <f>'Cash detail'!AD23</f>
        <v>10965129.37</v>
      </c>
      <c r="AE6" s="8">
        <f>'Cash detail'!AE23</f>
        <v>11186414.78</v>
      </c>
      <c r="AF6" s="8">
        <f>'Cash detail'!AF23</f>
        <v>12649364.58</v>
      </c>
      <c r="AG6" s="8">
        <f>'Cash detail'!AG23</f>
        <v>13400091.64</v>
      </c>
      <c r="AH6" s="8">
        <f>'Cash detail'!AH23</f>
        <v>13659661.87</v>
      </c>
      <c r="AI6" s="8">
        <f>'Cash detail'!AI23</f>
        <v>14902996.49</v>
      </c>
      <c r="AJ6" s="8">
        <f>'Cash detail'!AJ23</f>
        <v>16615612.95</v>
      </c>
      <c r="AK6" s="8">
        <f>'Cash detail'!AK23</f>
        <v>16581932.8</v>
      </c>
      <c r="AL6" s="7"/>
      <c r="AM6" s="7"/>
      <c r="AN6" s="7"/>
      <c r="AO6" s="7"/>
      <c r="AP6" s="7"/>
    </row>
    <row r="7">
      <c r="A7" s="23" t="s">
        <v>120</v>
      </c>
      <c r="B7" s="13">
        <f t="shared" ref="B7:AK7" si="1">SUM(B3:B6)</f>
        <v>223567.24</v>
      </c>
      <c r="C7" s="13">
        <f t="shared" si="1"/>
        <v>427409.9554</v>
      </c>
      <c r="D7" s="13">
        <f t="shared" si="1"/>
        <v>615650.8336</v>
      </c>
      <c r="E7" s="13">
        <f t="shared" si="1"/>
        <v>588750.9483</v>
      </c>
      <c r="F7" s="13">
        <f t="shared" si="1"/>
        <v>1114814.504</v>
      </c>
      <c r="G7" s="13">
        <f t="shared" si="1"/>
        <v>1127646.612</v>
      </c>
      <c r="H7" s="13">
        <f t="shared" si="1"/>
        <v>1695806.247</v>
      </c>
      <c r="I7" s="13">
        <f t="shared" si="1"/>
        <v>1819895.809</v>
      </c>
      <c r="J7" s="13">
        <f t="shared" si="1"/>
        <v>1912763.929</v>
      </c>
      <c r="K7" s="13">
        <f t="shared" si="1"/>
        <v>2298905.709</v>
      </c>
      <c r="L7" s="13">
        <f t="shared" si="1"/>
        <v>2748802.454</v>
      </c>
      <c r="M7" s="13">
        <f t="shared" si="1"/>
        <v>2376912.128</v>
      </c>
      <c r="N7" s="13">
        <f t="shared" si="1"/>
        <v>3093413.703</v>
      </c>
      <c r="O7" s="13">
        <f t="shared" si="1"/>
        <v>3568013.333</v>
      </c>
      <c r="P7" s="13">
        <f t="shared" si="1"/>
        <v>3753931.379</v>
      </c>
      <c r="Q7" s="13">
        <f t="shared" si="1"/>
        <v>4008874.943</v>
      </c>
      <c r="R7" s="13">
        <f t="shared" si="1"/>
        <v>4705363.587</v>
      </c>
      <c r="S7" s="13">
        <f t="shared" si="1"/>
        <v>4665418.75</v>
      </c>
      <c r="T7" s="13">
        <f t="shared" si="1"/>
        <v>5630976.706</v>
      </c>
      <c r="U7" s="13">
        <f t="shared" si="1"/>
        <v>5975000.378</v>
      </c>
      <c r="V7" s="13">
        <f t="shared" si="1"/>
        <v>6298435.56</v>
      </c>
      <c r="W7" s="13">
        <f t="shared" si="1"/>
        <v>6698718.855</v>
      </c>
      <c r="X7" s="13">
        <f t="shared" si="1"/>
        <v>7982801.75</v>
      </c>
      <c r="Y7" s="13">
        <f t="shared" si="1"/>
        <v>7709679.172</v>
      </c>
      <c r="Z7" s="13">
        <f t="shared" si="1"/>
        <v>8862028.001</v>
      </c>
      <c r="AA7" s="13">
        <f t="shared" si="1"/>
        <v>9718692.613</v>
      </c>
      <c r="AB7" s="13">
        <f t="shared" si="1"/>
        <v>10208770.98</v>
      </c>
      <c r="AC7" s="13">
        <f t="shared" si="1"/>
        <v>10785331.69</v>
      </c>
      <c r="AD7" s="13">
        <f t="shared" si="1"/>
        <v>12147347.45</v>
      </c>
      <c r="AE7" s="13">
        <f t="shared" si="1"/>
        <v>12382016.38</v>
      </c>
      <c r="AF7" s="13">
        <f t="shared" si="1"/>
        <v>13859750.77</v>
      </c>
      <c r="AG7" s="13">
        <f t="shared" si="1"/>
        <v>14626722.1</v>
      </c>
      <c r="AH7" s="13">
        <f t="shared" si="1"/>
        <v>14904057.34</v>
      </c>
      <c r="AI7" s="13">
        <f t="shared" si="1"/>
        <v>16166741.35</v>
      </c>
      <c r="AJ7" s="13">
        <f t="shared" si="1"/>
        <v>17900357.92</v>
      </c>
      <c r="AK7" s="13">
        <f t="shared" si="1"/>
        <v>17889397.71</v>
      </c>
      <c r="AL7" s="7"/>
      <c r="AM7" s="7"/>
      <c r="AN7" s="7"/>
      <c r="AO7" s="7"/>
      <c r="AP7" s="7"/>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7"/>
      <c r="AJ8" s="7"/>
      <c r="AK8" s="7"/>
      <c r="AL8" s="7"/>
      <c r="AM8" s="7"/>
      <c r="AN8" s="7"/>
      <c r="AO8" s="7"/>
      <c r="AP8" s="7"/>
    </row>
    <row r="9">
      <c r="A9" s="26" t="s">
        <v>219</v>
      </c>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7"/>
      <c r="AJ9" s="7"/>
      <c r="AK9" s="7"/>
      <c r="AL9" s="7"/>
      <c r="AM9" s="7"/>
      <c r="AN9" s="7"/>
      <c r="AO9" s="7"/>
      <c r="AP9" s="7"/>
    </row>
    <row r="10">
      <c r="A10" s="23" t="s">
        <v>220</v>
      </c>
      <c r="B10" s="8">
        <f>Purchases!B33</f>
        <v>151560</v>
      </c>
      <c r="C10" s="8">
        <f>Purchases!C33</f>
        <v>174538.4</v>
      </c>
      <c r="D10" s="8">
        <f>Purchases!D33</f>
        <v>259534.2132</v>
      </c>
      <c r="E10" s="8">
        <f>Purchases!E33</f>
        <v>119423.706</v>
      </c>
      <c r="F10" s="8">
        <f>Purchases!F33</f>
        <v>451257.4267</v>
      </c>
      <c r="G10" s="8">
        <f>Purchases!G33</f>
        <v>108225.3557</v>
      </c>
      <c r="H10" s="8">
        <f>Purchases!H33</f>
        <v>454022.723</v>
      </c>
      <c r="I10" s="8">
        <f>Purchases!I33</f>
        <v>342824.3641</v>
      </c>
      <c r="J10" s="8">
        <f>Purchases!J33</f>
        <v>183735.3061</v>
      </c>
      <c r="K10" s="8">
        <f>Purchases!K33</f>
        <v>300465.6094</v>
      </c>
      <c r="L10" s="8">
        <f>Purchases!L33</f>
        <v>676326.6388</v>
      </c>
      <c r="M10" s="8">
        <f>Purchases!M33</f>
        <v>0</v>
      </c>
      <c r="N10" s="8">
        <f>Purchases!N33</f>
        <v>392040.2988</v>
      </c>
      <c r="O10" s="8">
        <f>Purchases!O33</f>
        <v>521219.6585</v>
      </c>
      <c r="P10" s="8">
        <f>Purchases!P33</f>
        <v>342163.0184</v>
      </c>
      <c r="Q10" s="8">
        <f>Purchases!Q33</f>
        <v>204418.8611</v>
      </c>
      <c r="R10" s="8">
        <f>Purchases!R33</f>
        <v>631328.1705</v>
      </c>
      <c r="S10" s="8">
        <f>Purchases!S33</f>
        <v>147976.529</v>
      </c>
      <c r="T10" s="8">
        <f>Purchases!T33</f>
        <v>593669.386</v>
      </c>
      <c r="U10" s="8">
        <f>Purchases!U33</f>
        <v>440500.6116</v>
      </c>
      <c r="V10" s="8">
        <f>Purchases!V33</f>
        <v>237980.4942</v>
      </c>
      <c r="W10" s="8">
        <f>Purchases!W33</f>
        <v>396793.3506</v>
      </c>
      <c r="X10" s="8">
        <f>Purchases!X33</f>
        <v>883006.6457</v>
      </c>
      <c r="Y10" s="8">
        <f>Purchases!Y33</f>
        <v>0</v>
      </c>
      <c r="Z10" s="8">
        <f>Purchases!Z33</f>
        <v>508061.281</v>
      </c>
      <c r="AA10" s="8">
        <f>Purchases!AA33</f>
        <v>684466.1164</v>
      </c>
      <c r="AB10" s="8">
        <f>Purchases!AB33</f>
        <v>454294.7137</v>
      </c>
      <c r="AC10" s="8">
        <f>Purchases!AC33</f>
        <v>265179.5076</v>
      </c>
      <c r="AD10" s="8">
        <f>Purchases!AD33</f>
        <v>820414.682</v>
      </c>
      <c r="AE10" s="8">
        <f>Purchases!AE33</f>
        <v>202955.0445</v>
      </c>
      <c r="AF10" s="8">
        <f>Purchases!AF33</f>
        <v>783647.769</v>
      </c>
      <c r="AG10" s="8">
        <f>Purchases!AG33</f>
        <v>573639.8435</v>
      </c>
      <c r="AH10" s="8">
        <f>Purchases!AH33</f>
        <v>310797.688</v>
      </c>
      <c r="AI10" s="8">
        <f>Purchases!AI33</f>
        <v>529157.6702</v>
      </c>
      <c r="AJ10" s="8">
        <f>Purchases!AJ33</f>
        <v>1164865.108</v>
      </c>
      <c r="AK10" s="8">
        <f>Purchases!AK33</f>
        <v>0</v>
      </c>
      <c r="AL10" s="7"/>
      <c r="AM10" s="7"/>
      <c r="AN10" s="7"/>
      <c r="AO10" s="7"/>
      <c r="AP10" s="7"/>
    </row>
    <row r="11">
      <c r="A11" s="23" t="s">
        <v>221</v>
      </c>
      <c r="B11" s="8">
        <f>'Loan And Interests'!B21</f>
        <v>0</v>
      </c>
      <c r="C11" s="8">
        <f>'Loan And Interests'!C21</f>
        <v>0</v>
      </c>
      <c r="D11" s="8">
        <f>'Loan And Interests'!D21</f>
        <v>0</v>
      </c>
      <c r="E11" s="8">
        <f>'Loan And Interests'!E21</f>
        <v>0</v>
      </c>
      <c r="F11" s="8">
        <f>'Loan And Interests'!F21</f>
        <v>0</v>
      </c>
      <c r="G11" s="8">
        <f>'Loan And Interests'!G21</f>
        <v>148700</v>
      </c>
      <c r="H11" s="8">
        <f>'Loan And Interests'!H21</f>
        <v>148700</v>
      </c>
      <c r="I11" s="8">
        <f>'Loan And Interests'!I21</f>
        <v>148700</v>
      </c>
      <c r="J11" s="8">
        <f>'Loan And Interests'!J21</f>
        <v>148700</v>
      </c>
      <c r="K11" s="8">
        <f>'Loan And Interests'!K21</f>
        <v>148700</v>
      </c>
      <c r="L11" s="8">
        <f>'Loan And Interests'!L21</f>
        <v>148700</v>
      </c>
      <c r="M11" s="8">
        <f>'Loan And Interests'!M21</f>
        <v>148700</v>
      </c>
      <c r="N11" s="8">
        <f>'Loan And Interests'!N21</f>
        <v>148700</v>
      </c>
      <c r="O11" s="8">
        <f>'Loan And Interests'!O21</f>
        <v>148700</v>
      </c>
      <c r="P11" s="8">
        <f>'Loan And Interests'!P21</f>
        <v>148700</v>
      </c>
      <c r="Q11" s="8">
        <f>'Loan And Interests'!Q21</f>
        <v>148700</v>
      </c>
      <c r="R11" s="8">
        <f>'Loan And Interests'!R21</f>
        <v>0</v>
      </c>
      <c r="S11" s="8">
        <f>'Loan And Interests'!S21</f>
        <v>0</v>
      </c>
      <c r="T11" s="8">
        <f>'Loan And Interests'!T21</f>
        <v>0</v>
      </c>
      <c r="U11" s="8">
        <f>'Loan And Interests'!U21</f>
        <v>0</v>
      </c>
      <c r="V11" s="8">
        <f>'Loan And Interests'!V21</f>
        <v>0</v>
      </c>
      <c r="W11" s="8">
        <f>'Loan And Interests'!W21</f>
        <v>0</v>
      </c>
      <c r="X11" s="8">
        <f>'Loan And Interests'!X21</f>
        <v>212400</v>
      </c>
      <c r="Y11" s="8">
        <f>'Loan And Interests'!Y21</f>
        <v>212400</v>
      </c>
      <c r="Z11" s="8">
        <f>'Loan And Interests'!Z21</f>
        <v>212400</v>
      </c>
      <c r="AA11" s="8">
        <f>'Loan And Interests'!AA21</f>
        <v>212400</v>
      </c>
      <c r="AB11" s="8">
        <f>'Loan And Interests'!AB21</f>
        <v>212400</v>
      </c>
      <c r="AC11" s="8">
        <f>'Loan And Interests'!AC21</f>
        <v>212400</v>
      </c>
      <c r="AD11" s="8">
        <f>'Loan And Interests'!AD21</f>
        <v>212400</v>
      </c>
      <c r="AE11" s="8">
        <f>'Loan And Interests'!AE21</f>
        <v>212400</v>
      </c>
      <c r="AF11" s="8">
        <f>'Loan And Interests'!AF21</f>
        <v>212400</v>
      </c>
      <c r="AG11" s="8">
        <f>'Loan And Interests'!AG21</f>
        <v>212400</v>
      </c>
      <c r="AH11" s="8">
        <f>'Loan And Interests'!AH21</f>
        <v>212400</v>
      </c>
      <c r="AI11" s="8">
        <f>'Loan And Interests'!AI21</f>
        <v>212400</v>
      </c>
      <c r="AJ11" s="8">
        <f>'Loan And Interests'!AJ21</f>
        <v>212400</v>
      </c>
      <c r="AK11" s="8">
        <f>'Loan And Interests'!AK21</f>
        <v>212400</v>
      </c>
      <c r="AL11" s="7"/>
      <c r="AM11" s="7"/>
      <c r="AN11" s="7"/>
      <c r="AO11" s="7"/>
      <c r="AP11" s="7"/>
    </row>
    <row r="12">
      <c r="A12" s="26" t="s">
        <v>120</v>
      </c>
      <c r="B12" s="8">
        <f t="shared" ref="B12:AK12" si="2">B10+B11</f>
        <v>151560</v>
      </c>
      <c r="C12" s="8">
        <f t="shared" si="2"/>
        <v>174538.4</v>
      </c>
      <c r="D12" s="8">
        <f t="shared" si="2"/>
        <v>259534.2132</v>
      </c>
      <c r="E12" s="8">
        <f t="shared" si="2"/>
        <v>119423.706</v>
      </c>
      <c r="F12" s="8">
        <f t="shared" si="2"/>
        <v>451257.4267</v>
      </c>
      <c r="G12" s="8">
        <f t="shared" si="2"/>
        <v>256925.3557</v>
      </c>
      <c r="H12" s="8">
        <f t="shared" si="2"/>
        <v>602722.723</v>
      </c>
      <c r="I12" s="8">
        <f t="shared" si="2"/>
        <v>491524.3641</v>
      </c>
      <c r="J12" s="8">
        <f t="shared" si="2"/>
        <v>332435.3061</v>
      </c>
      <c r="K12" s="8">
        <f t="shared" si="2"/>
        <v>449165.6094</v>
      </c>
      <c r="L12" s="8">
        <f t="shared" si="2"/>
        <v>825026.6388</v>
      </c>
      <c r="M12" s="8">
        <f t="shared" si="2"/>
        <v>148700</v>
      </c>
      <c r="N12" s="8">
        <f t="shared" si="2"/>
        <v>540740.2988</v>
      </c>
      <c r="O12" s="8">
        <f t="shared" si="2"/>
        <v>669919.6585</v>
      </c>
      <c r="P12" s="8">
        <f t="shared" si="2"/>
        <v>490863.0184</v>
      </c>
      <c r="Q12" s="8">
        <f t="shared" si="2"/>
        <v>353118.8611</v>
      </c>
      <c r="R12" s="8">
        <f t="shared" si="2"/>
        <v>631328.1705</v>
      </c>
      <c r="S12" s="8">
        <f t="shared" si="2"/>
        <v>147976.529</v>
      </c>
      <c r="T12" s="8">
        <f t="shared" si="2"/>
        <v>593669.386</v>
      </c>
      <c r="U12" s="8">
        <f t="shared" si="2"/>
        <v>440500.6116</v>
      </c>
      <c r="V12" s="8">
        <f t="shared" si="2"/>
        <v>237980.4942</v>
      </c>
      <c r="W12" s="8">
        <f t="shared" si="2"/>
        <v>396793.3506</v>
      </c>
      <c r="X12" s="8">
        <f t="shared" si="2"/>
        <v>1095406.646</v>
      </c>
      <c r="Y12" s="8">
        <f t="shared" si="2"/>
        <v>212400</v>
      </c>
      <c r="Z12" s="8">
        <f t="shared" si="2"/>
        <v>720461.281</v>
      </c>
      <c r="AA12" s="8">
        <f t="shared" si="2"/>
        <v>896866.1164</v>
      </c>
      <c r="AB12" s="8">
        <f t="shared" si="2"/>
        <v>666694.7137</v>
      </c>
      <c r="AC12" s="8">
        <f t="shared" si="2"/>
        <v>477579.5076</v>
      </c>
      <c r="AD12" s="8">
        <f t="shared" si="2"/>
        <v>1032814.682</v>
      </c>
      <c r="AE12" s="8">
        <f t="shared" si="2"/>
        <v>415355.0445</v>
      </c>
      <c r="AF12" s="8">
        <f t="shared" si="2"/>
        <v>996047.769</v>
      </c>
      <c r="AG12" s="8">
        <f t="shared" si="2"/>
        <v>786039.8435</v>
      </c>
      <c r="AH12" s="8">
        <f t="shared" si="2"/>
        <v>523197.688</v>
      </c>
      <c r="AI12" s="8">
        <f t="shared" si="2"/>
        <v>741557.6702</v>
      </c>
      <c r="AJ12" s="8">
        <f t="shared" si="2"/>
        <v>1377265.108</v>
      </c>
      <c r="AK12" s="8">
        <f t="shared" si="2"/>
        <v>212400</v>
      </c>
      <c r="AL12" s="7"/>
      <c r="AM12" s="7"/>
      <c r="AN12" s="7"/>
      <c r="AO12" s="7"/>
      <c r="AP12" s="7"/>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7"/>
      <c r="AJ13" s="7"/>
      <c r="AK13" s="7"/>
      <c r="AL13" s="7"/>
      <c r="AM13" s="7"/>
      <c r="AN13" s="7"/>
      <c r="AO13" s="7"/>
      <c r="AP13" s="7"/>
    </row>
    <row r="14">
      <c r="A14" s="26" t="s">
        <v>222</v>
      </c>
      <c r="B14" s="13">
        <f t="shared" ref="B14:AK14" si="3">B7-B12</f>
        <v>72007.24</v>
      </c>
      <c r="C14" s="13">
        <f t="shared" si="3"/>
        <v>252871.5554</v>
      </c>
      <c r="D14" s="13">
        <f t="shared" si="3"/>
        <v>356116.6204</v>
      </c>
      <c r="E14" s="13">
        <f t="shared" si="3"/>
        <v>469327.2422</v>
      </c>
      <c r="F14" s="13">
        <f t="shared" si="3"/>
        <v>663557.0775</v>
      </c>
      <c r="G14" s="13">
        <f t="shared" si="3"/>
        <v>870721.2563</v>
      </c>
      <c r="H14" s="13">
        <f t="shared" si="3"/>
        <v>1093083.524</v>
      </c>
      <c r="I14" s="13">
        <f t="shared" si="3"/>
        <v>1328371.445</v>
      </c>
      <c r="J14" s="13">
        <f t="shared" si="3"/>
        <v>1580328.623</v>
      </c>
      <c r="K14" s="13">
        <f t="shared" si="3"/>
        <v>1849740.1</v>
      </c>
      <c r="L14" s="13">
        <f t="shared" si="3"/>
        <v>1923775.816</v>
      </c>
      <c r="M14" s="13">
        <f t="shared" si="3"/>
        <v>2228212.128</v>
      </c>
      <c r="N14" s="13">
        <f t="shared" si="3"/>
        <v>2552673.405</v>
      </c>
      <c r="O14" s="13">
        <f t="shared" si="3"/>
        <v>2898093.674</v>
      </c>
      <c r="P14" s="13">
        <f t="shared" si="3"/>
        <v>3263068.361</v>
      </c>
      <c r="Q14" s="13">
        <f t="shared" si="3"/>
        <v>3655756.082</v>
      </c>
      <c r="R14" s="13">
        <f t="shared" si="3"/>
        <v>4074035.417</v>
      </c>
      <c r="S14" s="13">
        <f t="shared" si="3"/>
        <v>4517442.221</v>
      </c>
      <c r="T14" s="13">
        <f t="shared" si="3"/>
        <v>5037307.32</v>
      </c>
      <c r="U14" s="13">
        <f t="shared" si="3"/>
        <v>5534499.766</v>
      </c>
      <c r="V14" s="13">
        <f t="shared" si="3"/>
        <v>6060455.065</v>
      </c>
      <c r="W14" s="13">
        <f t="shared" si="3"/>
        <v>6301925.504</v>
      </c>
      <c r="X14" s="13">
        <f t="shared" si="3"/>
        <v>6887395.105</v>
      </c>
      <c r="Y14" s="13">
        <f t="shared" si="3"/>
        <v>7497279.172</v>
      </c>
      <c r="Z14" s="13">
        <f t="shared" si="3"/>
        <v>8141566.72</v>
      </c>
      <c r="AA14" s="13">
        <f t="shared" si="3"/>
        <v>8821826.497</v>
      </c>
      <c r="AB14" s="13">
        <f t="shared" si="3"/>
        <v>9542076.262</v>
      </c>
      <c r="AC14" s="13">
        <f t="shared" si="3"/>
        <v>10307752.18</v>
      </c>
      <c r="AD14" s="13">
        <f t="shared" si="3"/>
        <v>11114532.77</v>
      </c>
      <c r="AE14" s="13">
        <f t="shared" si="3"/>
        <v>11966661.34</v>
      </c>
      <c r="AF14" s="13">
        <f t="shared" si="3"/>
        <v>12863703</v>
      </c>
      <c r="AG14" s="13">
        <f t="shared" si="3"/>
        <v>13840682.25</v>
      </c>
      <c r="AH14" s="13">
        <f t="shared" si="3"/>
        <v>14380859.65</v>
      </c>
      <c r="AI14" s="13">
        <f t="shared" si="3"/>
        <v>15425183.68</v>
      </c>
      <c r="AJ14" s="13">
        <f t="shared" si="3"/>
        <v>16523092.81</v>
      </c>
      <c r="AK14" s="13">
        <f t="shared" si="3"/>
        <v>17676997.71</v>
      </c>
      <c r="AL14" s="7"/>
      <c r="AM14" s="7"/>
      <c r="AN14" s="7"/>
      <c r="AO14" s="7"/>
      <c r="AP14" s="7"/>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7"/>
      <c r="AJ15" s="7"/>
      <c r="AK15" s="7"/>
      <c r="AL15" s="7"/>
      <c r="AM15" s="7"/>
      <c r="AN15" s="7"/>
      <c r="AO15" s="7"/>
      <c r="AP15" s="7"/>
    </row>
    <row r="16">
      <c r="A16" s="26" t="s">
        <v>223</v>
      </c>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7"/>
      <c r="AJ16" s="7"/>
      <c r="AK16" s="7"/>
      <c r="AL16" s="7"/>
      <c r="AM16" s="7"/>
      <c r="AN16" s="7"/>
      <c r="AO16" s="7"/>
      <c r="AP16" s="7"/>
    </row>
    <row r="17">
      <c r="A17" s="23" t="s">
        <v>224</v>
      </c>
      <c r="B17" s="13">
        <f>Capital!B14</f>
        <v>0</v>
      </c>
      <c r="C17" s="13">
        <f>Capital!C14</f>
        <v>102552</v>
      </c>
      <c r="D17" s="13">
        <f>Capital!D14</f>
        <v>102552</v>
      </c>
      <c r="E17" s="13">
        <f>Capital!E14</f>
        <v>102552</v>
      </c>
      <c r="F17" s="13">
        <f>Capital!F14</f>
        <v>102552</v>
      </c>
      <c r="G17" s="13">
        <f>Capital!G14</f>
        <v>102552</v>
      </c>
      <c r="H17" s="13">
        <f>Capital!H14</f>
        <v>102552</v>
      </c>
      <c r="I17" s="13">
        <f>Capital!I14</f>
        <v>102552</v>
      </c>
      <c r="J17" s="13">
        <f>Capital!J14</f>
        <v>102552</v>
      </c>
      <c r="K17" s="13">
        <f>Capital!K14</f>
        <v>102552</v>
      </c>
      <c r="L17" s="13">
        <f>Capital!L14</f>
        <v>102552</v>
      </c>
      <c r="M17" s="13">
        <f>Capital!M14</f>
        <v>102552</v>
      </c>
      <c r="N17" s="13">
        <f>Capital!N14</f>
        <v>102552</v>
      </c>
      <c r="O17" s="13">
        <f>Capital!O14</f>
        <v>102552</v>
      </c>
      <c r="P17" s="13">
        <f>Capital!P14</f>
        <v>102552</v>
      </c>
      <c r="Q17" s="13">
        <f>Capital!Q14</f>
        <v>102552</v>
      </c>
      <c r="R17" s="13">
        <f>Capital!R14</f>
        <v>102552</v>
      </c>
      <c r="S17" s="13">
        <f>Capital!S14</f>
        <v>102552</v>
      </c>
      <c r="T17" s="13">
        <f>Capital!T14</f>
        <v>152723</v>
      </c>
      <c r="U17" s="13">
        <f>Capital!U14</f>
        <v>152723</v>
      </c>
      <c r="V17" s="13">
        <f>Capital!V14</f>
        <v>152723</v>
      </c>
      <c r="W17" s="13">
        <f>Capital!W14</f>
        <v>152723</v>
      </c>
      <c r="X17" s="13">
        <f>Capital!X14</f>
        <v>152723</v>
      </c>
      <c r="Y17" s="13">
        <f>Capital!Y14</f>
        <v>152723</v>
      </c>
      <c r="Z17" s="13">
        <f>Capital!Z14</f>
        <v>152723</v>
      </c>
      <c r="AA17" s="13">
        <f>Capital!AA14</f>
        <v>152723</v>
      </c>
      <c r="AB17" s="13">
        <f>Capital!AB14</f>
        <v>152723</v>
      </c>
      <c r="AC17" s="13">
        <f>Capital!AC14</f>
        <v>152723</v>
      </c>
      <c r="AD17" s="13">
        <f>Capital!AD14</f>
        <v>152723</v>
      </c>
      <c r="AE17" s="13">
        <f>Capital!AE14</f>
        <v>152723</v>
      </c>
      <c r="AF17" s="13">
        <f>Capital!AF14</f>
        <v>152723</v>
      </c>
      <c r="AG17" s="13">
        <f>Capital!AG14</f>
        <v>185717</v>
      </c>
      <c r="AH17" s="13">
        <f>Capital!AH14</f>
        <v>185717</v>
      </c>
      <c r="AI17" s="11">
        <f>Capital!AI14</f>
        <v>185717</v>
      </c>
      <c r="AJ17" s="11">
        <f>Capital!AJ14</f>
        <v>185717</v>
      </c>
      <c r="AK17" s="11">
        <f>Capital!AK14</f>
        <v>185717</v>
      </c>
      <c r="AL17" s="7"/>
      <c r="AM17" s="7"/>
      <c r="AN17" s="7"/>
      <c r="AO17" s="7"/>
      <c r="AP17" s="7"/>
    </row>
    <row r="18">
      <c r="A18" s="23" t="s">
        <v>120</v>
      </c>
      <c r="B18" s="13">
        <f t="shared" ref="B18:AK18" si="4">sum(B17)</f>
        <v>0</v>
      </c>
      <c r="C18" s="13">
        <f t="shared" si="4"/>
        <v>102552</v>
      </c>
      <c r="D18" s="13">
        <f t="shared" si="4"/>
        <v>102552</v>
      </c>
      <c r="E18" s="13">
        <f t="shared" si="4"/>
        <v>102552</v>
      </c>
      <c r="F18" s="13">
        <f t="shared" si="4"/>
        <v>102552</v>
      </c>
      <c r="G18" s="13">
        <f t="shared" si="4"/>
        <v>102552</v>
      </c>
      <c r="H18" s="13">
        <f t="shared" si="4"/>
        <v>102552</v>
      </c>
      <c r="I18" s="13">
        <f t="shared" si="4"/>
        <v>102552</v>
      </c>
      <c r="J18" s="13">
        <f t="shared" si="4"/>
        <v>102552</v>
      </c>
      <c r="K18" s="13">
        <f t="shared" si="4"/>
        <v>102552</v>
      </c>
      <c r="L18" s="13">
        <f t="shared" si="4"/>
        <v>102552</v>
      </c>
      <c r="M18" s="13">
        <f t="shared" si="4"/>
        <v>102552</v>
      </c>
      <c r="N18" s="13">
        <f t="shared" si="4"/>
        <v>102552</v>
      </c>
      <c r="O18" s="13">
        <f t="shared" si="4"/>
        <v>102552</v>
      </c>
      <c r="P18" s="13">
        <f t="shared" si="4"/>
        <v>102552</v>
      </c>
      <c r="Q18" s="13">
        <f t="shared" si="4"/>
        <v>102552</v>
      </c>
      <c r="R18" s="13">
        <f t="shared" si="4"/>
        <v>102552</v>
      </c>
      <c r="S18" s="13">
        <f t="shared" si="4"/>
        <v>102552</v>
      </c>
      <c r="T18" s="13">
        <f t="shared" si="4"/>
        <v>152723</v>
      </c>
      <c r="U18" s="13">
        <f t="shared" si="4"/>
        <v>152723</v>
      </c>
      <c r="V18" s="13">
        <f t="shared" si="4"/>
        <v>152723</v>
      </c>
      <c r="W18" s="13">
        <f t="shared" si="4"/>
        <v>152723</v>
      </c>
      <c r="X18" s="13">
        <f t="shared" si="4"/>
        <v>152723</v>
      </c>
      <c r="Y18" s="13">
        <f t="shared" si="4"/>
        <v>152723</v>
      </c>
      <c r="Z18" s="13">
        <f t="shared" si="4"/>
        <v>152723</v>
      </c>
      <c r="AA18" s="13">
        <f t="shared" si="4"/>
        <v>152723</v>
      </c>
      <c r="AB18" s="13">
        <f t="shared" si="4"/>
        <v>152723</v>
      </c>
      <c r="AC18" s="13">
        <f t="shared" si="4"/>
        <v>152723</v>
      </c>
      <c r="AD18" s="13">
        <f t="shared" si="4"/>
        <v>152723</v>
      </c>
      <c r="AE18" s="13">
        <f t="shared" si="4"/>
        <v>152723</v>
      </c>
      <c r="AF18" s="13">
        <f t="shared" si="4"/>
        <v>152723</v>
      </c>
      <c r="AG18" s="13">
        <f t="shared" si="4"/>
        <v>185717</v>
      </c>
      <c r="AH18" s="13">
        <f t="shared" si="4"/>
        <v>185717</v>
      </c>
      <c r="AI18" s="11">
        <f t="shared" si="4"/>
        <v>185717</v>
      </c>
      <c r="AJ18" s="11">
        <f t="shared" si="4"/>
        <v>185717</v>
      </c>
      <c r="AK18" s="11">
        <f t="shared" si="4"/>
        <v>185717</v>
      </c>
      <c r="AL18" s="7"/>
      <c r="AM18" s="7"/>
      <c r="AN18" s="7"/>
      <c r="AO18" s="7"/>
      <c r="AP18" s="7"/>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7"/>
      <c r="AJ19" s="7"/>
      <c r="AK19" s="7"/>
      <c r="AL19" s="7"/>
      <c r="AM19" s="7"/>
      <c r="AN19" s="7"/>
      <c r="AO19" s="7"/>
      <c r="AP19" s="7"/>
    </row>
    <row r="20">
      <c r="A20" s="26" t="s">
        <v>225</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7"/>
      <c r="AJ20" s="7"/>
      <c r="AK20" s="7"/>
      <c r="AL20" s="7"/>
      <c r="AM20" s="7"/>
      <c r="AN20" s="7"/>
      <c r="AO20" s="7"/>
      <c r="AP20" s="7"/>
    </row>
    <row r="21">
      <c r="A21" s="23" t="s">
        <v>226</v>
      </c>
      <c r="B21" s="13">
        <v>0.0</v>
      </c>
      <c r="C21" s="8">
        <f t="shared" ref="C21:AK21" si="5">B24</f>
        <v>72007.24</v>
      </c>
      <c r="D21" s="8">
        <f t="shared" si="5"/>
        <v>150319.5554</v>
      </c>
      <c r="E21" s="8">
        <f t="shared" si="5"/>
        <v>253564.6204</v>
      </c>
      <c r="F21" s="8">
        <f t="shared" si="5"/>
        <v>366775.2422</v>
      </c>
      <c r="G21" s="8">
        <f t="shared" si="5"/>
        <v>561005.0775</v>
      </c>
      <c r="H21" s="8">
        <f t="shared" si="5"/>
        <v>768169.2563</v>
      </c>
      <c r="I21" s="8">
        <f t="shared" si="5"/>
        <v>990531.5244</v>
      </c>
      <c r="J21" s="8">
        <f t="shared" si="5"/>
        <v>1225819.445</v>
      </c>
      <c r="K21" s="8">
        <f t="shared" si="5"/>
        <v>1477776.623</v>
      </c>
      <c r="L21" s="8">
        <f t="shared" si="5"/>
        <v>1747188.1</v>
      </c>
      <c r="M21" s="8">
        <f t="shared" si="5"/>
        <v>1821223.816</v>
      </c>
      <c r="N21" s="8">
        <f t="shared" si="5"/>
        <v>2125660.128</v>
      </c>
      <c r="O21" s="8">
        <f t="shared" si="5"/>
        <v>2450121.405</v>
      </c>
      <c r="P21" s="8">
        <f t="shared" si="5"/>
        <v>2795541.674</v>
      </c>
      <c r="Q21" s="8">
        <f t="shared" si="5"/>
        <v>3160516.361</v>
      </c>
      <c r="R21" s="8">
        <f t="shared" si="5"/>
        <v>3553204.082</v>
      </c>
      <c r="S21" s="8">
        <f t="shared" si="5"/>
        <v>3971483.417</v>
      </c>
      <c r="T21" s="8">
        <f t="shared" si="5"/>
        <v>4414890.221</v>
      </c>
      <c r="U21" s="8">
        <f t="shared" si="5"/>
        <v>4884584.32</v>
      </c>
      <c r="V21" s="8">
        <f t="shared" si="5"/>
        <v>5381776.766</v>
      </c>
      <c r="W21" s="8">
        <f t="shared" si="5"/>
        <v>5907732.065</v>
      </c>
      <c r="X21" s="8">
        <f t="shared" si="5"/>
        <v>6149202.504</v>
      </c>
      <c r="Y21" s="8">
        <f t="shared" si="5"/>
        <v>6734672.105</v>
      </c>
      <c r="Z21" s="8">
        <f t="shared" si="5"/>
        <v>7344556.172</v>
      </c>
      <c r="AA21" s="8">
        <f t="shared" si="5"/>
        <v>7988843.72</v>
      </c>
      <c r="AB21" s="8">
        <f t="shared" si="5"/>
        <v>8669103.497</v>
      </c>
      <c r="AC21" s="8">
        <f t="shared" si="5"/>
        <v>9389353.262</v>
      </c>
      <c r="AD21" s="8">
        <f t="shared" si="5"/>
        <v>10155029.18</v>
      </c>
      <c r="AE21" s="8">
        <f t="shared" si="5"/>
        <v>10961809.77</v>
      </c>
      <c r="AF21" s="8">
        <f t="shared" si="5"/>
        <v>11813938.34</v>
      </c>
      <c r="AG21" s="8">
        <f t="shared" si="5"/>
        <v>12710980</v>
      </c>
      <c r="AH21" s="8">
        <f t="shared" si="5"/>
        <v>13654965.25</v>
      </c>
      <c r="AI21" s="8">
        <f t="shared" si="5"/>
        <v>14195142.65</v>
      </c>
      <c r="AJ21" s="8">
        <f t="shared" si="5"/>
        <v>15239466.68</v>
      </c>
      <c r="AK21" s="8">
        <f t="shared" si="5"/>
        <v>16337375.81</v>
      </c>
      <c r="AL21" s="7"/>
      <c r="AM21" s="7"/>
      <c r="AN21" s="7"/>
      <c r="AO21" s="7"/>
      <c r="AP21" s="7"/>
    </row>
    <row r="22">
      <c r="A22" s="23" t="s">
        <v>227</v>
      </c>
      <c r="B22" s="8">
        <f>'Sales and cost'!B38</f>
        <v>72007.24</v>
      </c>
      <c r="C22" s="8">
        <f>'Sales and cost'!C38</f>
        <v>78312.3154</v>
      </c>
      <c r="D22" s="8">
        <f>'Sales and cost'!D38</f>
        <v>103245.065</v>
      </c>
      <c r="E22" s="8">
        <f>'Sales and cost'!E38</f>
        <v>113210.6219</v>
      </c>
      <c r="F22" s="8">
        <f>'Sales and cost'!F38</f>
        <v>194229.8352</v>
      </c>
      <c r="G22" s="8">
        <f>'Sales and cost'!G38</f>
        <v>207164.1789</v>
      </c>
      <c r="H22" s="8">
        <f>'Sales and cost'!H38</f>
        <v>222362.268</v>
      </c>
      <c r="I22" s="8">
        <f>'Sales and cost'!I38</f>
        <v>235287.921</v>
      </c>
      <c r="J22" s="8">
        <f>'Sales and cost'!J38</f>
        <v>251957.1778</v>
      </c>
      <c r="K22" s="8">
        <f>'Sales and cost'!K38</f>
        <v>269411.4769</v>
      </c>
      <c r="L22" s="8">
        <f>'Sales and cost'!L38</f>
        <v>287685.7155</v>
      </c>
      <c r="M22" s="8">
        <f>'Sales and cost'!M38</f>
        <v>304436.3128</v>
      </c>
      <c r="N22" s="8">
        <f>'Sales and cost'!N38</f>
        <v>324461.2762</v>
      </c>
      <c r="O22" s="8">
        <f>'Sales and cost'!O38</f>
        <v>345420.2698</v>
      </c>
      <c r="P22" s="8">
        <f>'Sales and cost'!P38</f>
        <v>364974.6861</v>
      </c>
      <c r="Q22" s="8">
        <f>'Sales and cost'!Q38</f>
        <v>392687.7214</v>
      </c>
      <c r="R22" s="8">
        <f>'Sales and cost'!R38</f>
        <v>418279.335</v>
      </c>
      <c r="S22" s="8">
        <f>'Sales and cost'!S38</f>
        <v>443406.8041</v>
      </c>
      <c r="T22" s="8">
        <f>'Sales and cost'!T38</f>
        <v>469694.0993</v>
      </c>
      <c r="U22" s="8">
        <f>'Sales and cost'!U38</f>
        <v>497192.446</v>
      </c>
      <c r="V22" s="8">
        <f>'Sales and cost'!V38</f>
        <v>525955.299</v>
      </c>
      <c r="W22" s="8">
        <f>'Sales and cost'!W38</f>
        <v>556038.4391</v>
      </c>
      <c r="X22" s="8">
        <f>'Sales and cost'!X38</f>
        <v>585469.6003</v>
      </c>
      <c r="Y22" s="8">
        <f>'Sales and cost'!Y38</f>
        <v>609884.0676</v>
      </c>
      <c r="Z22" s="8">
        <f>'Sales and cost'!Z38</f>
        <v>644287.5479</v>
      </c>
      <c r="AA22" s="8">
        <f>'Sales and cost'!AA38</f>
        <v>680259.7769</v>
      </c>
      <c r="AB22" s="8">
        <f>'Sales and cost'!AB38</f>
        <v>720249.7651</v>
      </c>
      <c r="AC22" s="8">
        <f>'Sales and cost'!AC38</f>
        <v>765675.9224</v>
      </c>
      <c r="AD22" s="8">
        <f>'Sales and cost'!AD38</f>
        <v>806780.588</v>
      </c>
      <c r="AE22" s="8">
        <f>'Sales and cost'!AE38</f>
        <v>852128.5657</v>
      </c>
      <c r="AF22" s="8">
        <f>'Sales and cost'!AF38</f>
        <v>897041.6655</v>
      </c>
      <c r="AG22" s="8">
        <f>'Sales and cost'!AG38</f>
        <v>943985.2509</v>
      </c>
      <c r="AH22" s="8">
        <f>'Sales and cost'!AH38</f>
        <v>993048.3928</v>
      </c>
      <c r="AI22" s="8">
        <f>'Sales and cost'!AI38</f>
        <v>1044324.03</v>
      </c>
      <c r="AJ22" s="8">
        <f>'Sales and cost'!AJ38</f>
        <v>1097909.137</v>
      </c>
      <c r="AK22" s="8">
        <f>'Sales and cost'!AK38</f>
        <v>1153904.898</v>
      </c>
      <c r="AL22" s="7"/>
      <c r="AM22" s="7"/>
      <c r="AN22" s="7"/>
      <c r="AO22" s="7"/>
      <c r="AP22" s="7"/>
    </row>
    <row r="23">
      <c r="A23" s="23" t="s">
        <v>228</v>
      </c>
      <c r="B23" s="13">
        <f>Capital!B18</f>
        <v>0</v>
      </c>
      <c r="C23" s="13">
        <f>Capital!C18</f>
        <v>0</v>
      </c>
      <c r="D23" s="13">
        <f>Capital!D18</f>
        <v>0</v>
      </c>
      <c r="E23" s="13">
        <f>Capital!E18</f>
        <v>0</v>
      </c>
      <c r="F23" s="13">
        <f>Capital!F18</f>
        <v>0</v>
      </c>
      <c r="G23" s="13">
        <f>Capital!G18</f>
        <v>0</v>
      </c>
      <c r="H23" s="13">
        <f>Capital!H18</f>
        <v>0</v>
      </c>
      <c r="I23" s="13">
        <f>Capital!I18</f>
        <v>0</v>
      </c>
      <c r="J23" s="13">
        <f>Capital!J18</f>
        <v>0</v>
      </c>
      <c r="K23" s="13">
        <f>Capital!K18</f>
        <v>0</v>
      </c>
      <c r="L23" s="13">
        <f>Capital!L18</f>
        <v>213650</v>
      </c>
      <c r="M23" s="13">
        <f>Capital!M18</f>
        <v>0</v>
      </c>
      <c r="N23" s="13">
        <f>Capital!N18</f>
        <v>0</v>
      </c>
      <c r="O23" s="13">
        <f>Capital!O18</f>
        <v>0</v>
      </c>
      <c r="P23" s="13">
        <f>Capital!P18</f>
        <v>0</v>
      </c>
      <c r="Q23" s="13">
        <f>Capital!Q18</f>
        <v>0</v>
      </c>
      <c r="R23" s="13">
        <f>Capital!R18</f>
        <v>0</v>
      </c>
      <c r="S23" s="13">
        <f>Capital!S18</f>
        <v>0</v>
      </c>
      <c r="T23" s="13">
        <f>Capital!T18</f>
        <v>0</v>
      </c>
      <c r="U23" s="13">
        <f>Capital!U18</f>
        <v>0</v>
      </c>
      <c r="V23" s="13">
        <f>Capital!V18</f>
        <v>0</v>
      </c>
      <c r="W23" s="13">
        <f>Capital!W18</f>
        <v>314568</v>
      </c>
      <c r="X23" s="13">
        <f>Capital!X18</f>
        <v>0</v>
      </c>
      <c r="Y23" s="13">
        <f>Capital!Y18</f>
        <v>0</v>
      </c>
      <c r="Z23" s="13">
        <f>Capital!Z18</f>
        <v>0</v>
      </c>
      <c r="AA23" s="13">
        <f>Capital!AA18</f>
        <v>0</v>
      </c>
      <c r="AB23" s="13">
        <f>Capital!AB18</f>
        <v>0</v>
      </c>
      <c r="AC23" s="13">
        <f>Capital!AC18</f>
        <v>0</v>
      </c>
      <c r="AD23" s="13">
        <f>Capital!AD18</f>
        <v>0</v>
      </c>
      <c r="AE23" s="13">
        <f>Capital!AE18</f>
        <v>0</v>
      </c>
      <c r="AF23" s="13">
        <f>Capital!AF18</f>
        <v>0</v>
      </c>
      <c r="AG23" s="13">
        <f>Capital!AG18</f>
        <v>0</v>
      </c>
      <c r="AH23" s="13">
        <f>Capital!AH18</f>
        <v>452871</v>
      </c>
      <c r="AI23" s="11">
        <f>Capital!AI18</f>
        <v>0</v>
      </c>
      <c r="AJ23" s="11">
        <f>Capital!AJ18</f>
        <v>0</v>
      </c>
      <c r="AK23" s="11">
        <f>Capital!AK18</f>
        <v>0</v>
      </c>
      <c r="AL23" s="7"/>
      <c r="AM23" s="7"/>
      <c r="AN23" s="7"/>
      <c r="AO23" s="7"/>
      <c r="AP23" s="7"/>
    </row>
    <row r="24">
      <c r="A24" s="23" t="s">
        <v>225</v>
      </c>
      <c r="B24" s="8">
        <f t="shared" ref="B24:AK24" si="6">(B21+B22)-B23</f>
        <v>72007.24</v>
      </c>
      <c r="C24" s="8">
        <f t="shared" si="6"/>
        <v>150319.5554</v>
      </c>
      <c r="D24" s="8">
        <f t="shared" si="6"/>
        <v>253564.6204</v>
      </c>
      <c r="E24" s="8">
        <f t="shared" si="6"/>
        <v>366775.2422</v>
      </c>
      <c r="F24" s="8">
        <f t="shared" si="6"/>
        <v>561005.0775</v>
      </c>
      <c r="G24" s="8">
        <f t="shared" si="6"/>
        <v>768169.2563</v>
      </c>
      <c r="H24" s="8">
        <f t="shared" si="6"/>
        <v>990531.5244</v>
      </c>
      <c r="I24" s="8">
        <f t="shared" si="6"/>
        <v>1225819.445</v>
      </c>
      <c r="J24" s="8">
        <f t="shared" si="6"/>
        <v>1477776.623</v>
      </c>
      <c r="K24" s="8">
        <f t="shared" si="6"/>
        <v>1747188.1</v>
      </c>
      <c r="L24" s="8">
        <f t="shared" si="6"/>
        <v>1821223.816</v>
      </c>
      <c r="M24" s="8">
        <f t="shared" si="6"/>
        <v>2125660.128</v>
      </c>
      <c r="N24" s="8">
        <f t="shared" si="6"/>
        <v>2450121.405</v>
      </c>
      <c r="O24" s="8">
        <f t="shared" si="6"/>
        <v>2795541.674</v>
      </c>
      <c r="P24" s="8">
        <f t="shared" si="6"/>
        <v>3160516.361</v>
      </c>
      <c r="Q24" s="8">
        <f t="shared" si="6"/>
        <v>3553204.082</v>
      </c>
      <c r="R24" s="8">
        <f t="shared" si="6"/>
        <v>3971483.417</v>
      </c>
      <c r="S24" s="8">
        <f t="shared" si="6"/>
        <v>4414890.221</v>
      </c>
      <c r="T24" s="8">
        <f t="shared" si="6"/>
        <v>4884584.32</v>
      </c>
      <c r="U24" s="8">
        <f t="shared" si="6"/>
        <v>5381776.766</v>
      </c>
      <c r="V24" s="8">
        <f t="shared" si="6"/>
        <v>5907732.065</v>
      </c>
      <c r="W24" s="8">
        <f t="shared" si="6"/>
        <v>6149202.504</v>
      </c>
      <c r="X24" s="8">
        <f t="shared" si="6"/>
        <v>6734672.105</v>
      </c>
      <c r="Y24" s="8">
        <f t="shared" si="6"/>
        <v>7344556.172</v>
      </c>
      <c r="Z24" s="8">
        <f t="shared" si="6"/>
        <v>7988843.72</v>
      </c>
      <c r="AA24" s="8">
        <f t="shared" si="6"/>
        <v>8669103.497</v>
      </c>
      <c r="AB24" s="8">
        <f t="shared" si="6"/>
        <v>9389353.262</v>
      </c>
      <c r="AC24" s="8">
        <f t="shared" si="6"/>
        <v>10155029.18</v>
      </c>
      <c r="AD24" s="8">
        <f t="shared" si="6"/>
        <v>10961809.77</v>
      </c>
      <c r="AE24" s="8">
        <f t="shared" si="6"/>
        <v>11813938.34</v>
      </c>
      <c r="AF24" s="8">
        <f t="shared" si="6"/>
        <v>12710980</v>
      </c>
      <c r="AG24" s="8">
        <f t="shared" si="6"/>
        <v>13654965.25</v>
      </c>
      <c r="AH24" s="8">
        <f t="shared" si="6"/>
        <v>14195142.65</v>
      </c>
      <c r="AI24" s="8">
        <f t="shared" si="6"/>
        <v>15239466.68</v>
      </c>
      <c r="AJ24" s="8">
        <f t="shared" si="6"/>
        <v>16337375.81</v>
      </c>
      <c r="AK24" s="8">
        <f t="shared" si="6"/>
        <v>17491280.71</v>
      </c>
      <c r="AL24" s="7"/>
      <c r="AM24" s="7"/>
      <c r="AN24" s="7"/>
      <c r="AO24" s="7"/>
      <c r="AP24" s="7"/>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7"/>
      <c r="AJ25" s="7"/>
      <c r="AK25" s="7"/>
      <c r="AL25" s="7"/>
      <c r="AM25" s="7"/>
      <c r="AN25" s="7"/>
      <c r="AO25" s="7"/>
      <c r="AP25" s="7"/>
    </row>
    <row r="26">
      <c r="A26" s="26" t="s">
        <v>229</v>
      </c>
      <c r="B26" s="8">
        <f t="shared" ref="B26:AK26" si="7">B18+B24</f>
        <v>72007.24</v>
      </c>
      <c r="C26" s="8">
        <f t="shared" si="7"/>
        <v>252871.5554</v>
      </c>
      <c r="D26" s="8">
        <f t="shared" si="7"/>
        <v>356116.6204</v>
      </c>
      <c r="E26" s="8">
        <f t="shared" si="7"/>
        <v>469327.2422</v>
      </c>
      <c r="F26" s="8">
        <f t="shared" si="7"/>
        <v>663557.0775</v>
      </c>
      <c r="G26" s="8">
        <f t="shared" si="7"/>
        <v>870721.2563</v>
      </c>
      <c r="H26" s="8">
        <f t="shared" si="7"/>
        <v>1093083.524</v>
      </c>
      <c r="I26" s="8">
        <f t="shared" si="7"/>
        <v>1328371.445</v>
      </c>
      <c r="J26" s="8">
        <f t="shared" si="7"/>
        <v>1580328.623</v>
      </c>
      <c r="K26" s="8">
        <f t="shared" si="7"/>
        <v>1849740.1</v>
      </c>
      <c r="L26" s="8">
        <f t="shared" si="7"/>
        <v>1923775.816</v>
      </c>
      <c r="M26" s="8">
        <f t="shared" si="7"/>
        <v>2228212.128</v>
      </c>
      <c r="N26" s="8">
        <f t="shared" si="7"/>
        <v>2552673.405</v>
      </c>
      <c r="O26" s="8">
        <f t="shared" si="7"/>
        <v>2898093.674</v>
      </c>
      <c r="P26" s="8">
        <f t="shared" si="7"/>
        <v>3263068.361</v>
      </c>
      <c r="Q26" s="8">
        <f t="shared" si="7"/>
        <v>3655756.082</v>
      </c>
      <c r="R26" s="8">
        <f t="shared" si="7"/>
        <v>4074035.417</v>
      </c>
      <c r="S26" s="8">
        <f t="shared" si="7"/>
        <v>4517442.221</v>
      </c>
      <c r="T26" s="8">
        <f t="shared" si="7"/>
        <v>5037307.32</v>
      </c>
      <c r="U26" s="8">
        <f t="shared" si="7"/>
        <v>5534499.766</v>
      </c>
      <c r="V26" s="8">
        <f t="shared" si="7"/>
        <v>6060455.065</v>
      </c>
      <c r="W26" s="8">
        <f t="shared" si="7"/>
        <v>6301925.504</v>
      </c>
      <c r="X26" s="8">
        <f t="shared" si="7"/>
        <v>6887395.105</v>
      </c>
      <c r="Y26" s="8">
        <f t="shared" si="7"/>
        <v>7497279.172</v>
      </c>
      <c r="Z26" s="8">
        <f t="shared" si="7"/>
        <v>8141566.72</v>
      </c>
      <c r="AA26" s="8">
        <f t="shared" si="7"/>
        <v>8821826.497</v>
      </c>
      <c r="AB26" s="8">
        <f t="shared" si="7"/>
        <v>9542076.262</v>
      </c>
      <c r="AC26" s="8">
        <f t="shared" si="7"/>
        <v>10307752.18</v>
      </c>
      <c r="AD26" s="8">
        <f t="shared" si="7"/>
        <v>11114532.77</v>
      </c>
      <c r="AE26" s="8">
        <f t="shared" si="7"/>
        <v>11966661.34</v>
      </c>
      <c r="AF26" s="8">
        <f t="shared" si="7"/>
        <v>12863703</v>
      </c>
      <c r="AG26" s="8">
        <f t="shared" si="7"/>
        <v>13840682.25</v>
      </c>
      <c r="AH26" s="8">
        <f t="shared" si="7"/>
        <v>14380859.65</v>
      </c>
      <c r="AI26" s="8">
        <f t="shared" si="7"/>
        <v>15425183.68</v>
      </c>
      <c r="AJ26" s="8">
        <f t="shared" si="7"/>
        <v>16523092.81</v>
      </c>
      <c r="AK26" s="8">
        <f t="shared" si="7"/>
        <v>17676997.71</v>
      </c>
      <c r="AL26" s="7"/>
      <c r="AM26" s="7"/>
      <c r="AN26" s="7"/>
      <c r="AO26" s="7"/>
      <c r="AP26" s="7"/>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7"/>
      <c r="AJ27" s="7"/>
      <c r="AK27" s="7"/>
      <c r="AL27" s="7"/>
      <c r="AM27" s="7"/>
      <c r="AN27" s="7"/>
      <c r="AO27" s="7"/>
      <c r="AP27" s="7"/>
    </row>
    <row r="28">
      <c r="A28" s="26" t="s">
        <v>230</v>
      </c>
      <c r="B28" s="13">
        <f t="shared" ref="B28:AK28" si="8">B14-B26</f>
        <v>0</v>
      </c>
      <c r="C28" s="13">
        <f t="shared" si="8"/>
        <v>0</v>
      </c>
      <c r="D28" s="13">
        <f t="shared" si="8"/>
        <v>0</v>
      </c>
      <c r="E28" s="13">
        <f t="shared" si="8"/>
        <v>0</v>
      </c>
      <c r="F28" s="13">
        <f t="shared" si="8"/>
        <v>-0.0000000002328306437</v>
      </c>
      <c r="G28" s="13">
        <f t="shared" si="8"/>
        <v>-0.0000000001164153218</v>
      </c>
      <c r="H28" s="13">
        <f t="shared" si="8"/>
        <v>-0.0000000004656612873</v>
      </c>
      <c r="I28" s="13">
        <f t="shared" si="8"/>
        <v>0</v>
      </c>
      <c r="J28" s="13">
        <f t="shared" si="8"/>
        <v>0</v>
      </c>
      <c r="K28" s="13">
        <f t="shared" si="8"/>
        <v>0.0000000002328306437</v>
      </c>
      <c r="L28" s="13">
        <f t="shared" si="8"/>
        <v>0.0000000002328306437</v>
      </c>
      <c r="M28" s="13">
        <f t="shared" si="8"/>
        <v>0.0000000004656612873</v>
      </c>
      <c r="N28" s="13">
        <f t="shared" si="8"/>
        <v>0.0000000004656612873</v>
      </c>
      <c r="O28" s="13">
        <f t="shared" si="8"/>
        <v>0.0000000009313225746</v>
      </c>
      <c r="P28" s="13">
        <f t="shared" si="8"/>
        <v>0.0000000004656612873</v>
      </c>
      <c r="Q28" s="13">
        <f t="shared" si="8"/>
        <v>0.0000000004656612873</v>
      </c>
      <c r="R28" s="13">
        <f t="shared" si="8"/>
        <v>0</v>
      </c>
      <c r="S28" s="13">
        <f t="shared" si="8"/>
        <v>0.0000000009313225746</v>
      </c>
      <c r="T28" s="13">
        <f t="shared" si="8"/>
        <v>0.0000000009313225746</v>
      </c>
      <c r="U28" s="13">
        <f t="shared" si="8"/>
        <v>0</v>
      </c>
      <c r="V28" s="13">
        <f t="shared" si="8"/>
        <v>0</v>
      </c>
      <c r="W28" s="13">
        <f t="shared" si="8"/>
        <v>0</v>
      </c>
      <c r="X28" s="13">
        <f t="shared" si="8"/>
        <v>0</v>
      </c>
      <c r="Y28" s="13">
        <f t="shared" si="8"/>
        <v>0</v>
      </c>
      <c r="Z28" s="13">
        <f t="shared" si="8"/>
        <v>0</v>
      </c>
      <c r="AA28" s="13">
        <f t="shared" si="8"/>
        <v>0</v>
      </c>
      <c r="AB28" s="13">
        <f t="shared" si="8"/>
        <v>0</v>
      </c>
      <c r="AC28" s="13">
        <f t="shared" si="8"/>
        <v>0.000000001862645149</v>
      </c>
      <c r="AD28" s="13">
        <f t="shared" si="8"/>
        <v>0</v>
      </c>
      <c r="AE28" s="13">
        <f t="shared" si="8"/>
        <v>0</v>
      </c>
      <c r="AF28" s="13">
        <f t="shared" si="8"/>
        <v>0</v>
      </c>
      <c r="AG28" s="13">
        <f t="shared" si="8"/>
        <v>0</v>
      </c>
      <c r="AH28" s="13">
        <f t="shared" si="8"/>
        <v>0</v>
      </c>
      <c r="AI28" s="13">
        <f t="shared" si="8"/>
        <v>0</v>
      </c>
      <c r="AJ28" s="13">
        <f t="shared" si="8"/>
        <v>0.000000001862645149</v>
      </c>
      <c r="AK28" s="13">
        <f t="shared" si="8"/>
        <v>0</v>
      </c>
      <c r="AL28" s="7"/>
      <c r="AM28" s="7"/>
      <c r="AN28" s="7"/>
      <c r="AO28" s="7"/>
      <c r="AP28" s="7"/>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7"/>
      <c r="AJ29" s="7"/>
      <c r="AK29" s="7"/>
      <c r="AL29" s="7"/>
      <c r="AM29" s="7"/>
      <c r="AN29" s="7"/>
      <c r="AO29" s="7"/>
      <c r="AP29" s="7"/>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7"/>
      <c r="AJ30" s="7"/>
      <c r="AK30" s="7"/>
      <c r="AL30" s="7"/>
      <c r="AM30" s="7"/>
      <c r="AN30" s="7"/>
      <c r="AO30" s="7"/>
      <c r="AP30" s="7"/>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7"/>
      <c r="AJ31" s="7"/>
      <c r="AK31" s="7"/>
      <c r="AL31" s="7"/>
      <c r="AM31" s="7"/>
      <c r="AN31" s="7"/>
      <c r="AO31" s="7"/>
      <c r="AP31" s="7"/>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7"/>
      <c r="AJ32" s="7"/>
      <c r="AK32" s="7"/>
      <c r="AL32" s="7"/>
      <c r="AM32" s="7"/>
      <c r="AN32" s="7"/>
      <c r="AO32" s="7"/>
      <c r="AP32" s="7"/>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7"/>
      <c r="AJ33" s="7"/>
      <c r="AK33" s="7"/>
      <c r="AL33" s="7"/>
      <c r="AM33" s="7"/>
      <c r="AN33" s="7"/>
      <c r="AO33" s="7"/>
      <c r="AP33" s="7"/>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7"/>
      <c r="AJ34" s="7"/>
      <c r="AK34" s="7"/>
      <c r="AL34" s="7"/>
      <c r="AM34" s="7"/>
      <c r="AN34" s="7"/>
      <c r="AO34" s="7"/>
      <c r="AP34" s="7"/>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7"/>
      <c r="AJ35" s="7"/>
      <c r="AK35" s="7"/>
      <c r="AL35" s="7"/>
      <c r="AM35" s="7"/>
      <c r="AN35" s="7"/>
      <c r="AO35" s="7"/>
      <c r="AP35" s="7"/>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7"/>
      <c r="AJ36" s="7"/>
      <c r="AK36" s="7"/>
      <c r="AL36" s="7"/>
      <c r="AM36" s="7"/>
      <c r="AN36" s="7"/>
      <c r="AO36" s="7"/>
      <c r="AP36" s="7"/>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7"/>
      <c r="AJ37" s="7"/>
      <c r="AK37" s="7"/>
      <c r="AL37" s="7"/>
      <c r="AM37" s="7"/>
      <c r="AN37" s="7"/>
      <c r="AO37" s="7"/>
      <c r="AP37" s="7"/>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7"/>
      <c r="AJ38" s="7"/>
      <c r="AK38" s="7"/>
      <c r="AL38" s="7"/>
      <c r="AM38" s="7"/>
      <c r="AN38" s="7"/>
      <c r="AO38" s="7"/>
      <c r="AP38" s="7"/>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7"/>
      <c r="AJ39" s="7"/>
      <c r="AK39" s="7"/>
      <c r="AL39" s="7"/>
      <c r="AM39" s="7"/>
      <c r="AN39" s="7"/>
      <c r="AO39" s="7"/>
      <c r="AP39" s="7"/>
    </row>
    <row r="40">
      <c r="A40" s="23"/>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row>
    <row r="41">
      <c r="A41" s="23"/>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row>
    <row r="42">
      <c r="A42" s="23"/>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row>
    <row r="43">
      <c r="A43" s="23"/>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row>
    <row r="44">
      <c r="A44" s="23"/>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5.38"/>
    <col customWidth="1" min="3" max="3" width="29.13"/>
    <col customWidth="1" min="4" max="4" width="18.38"/>
    <col customWidth="1" min="5" max="5" width="19.88"/>
    <col customWidth="1" min="6" max="6" width="17.75"/>
    <col customWidth="1" min="7" max="7" width="18.75"/>
    <col customWidth="1" min="8" max="8" width="12.75"/>
    <col customWidth="1" min="9" max="9" width="15.25"/>
  </cols>
  <sheetData>
    <row r="1">
      <c r="A1" s="6" t="s">
        <v>25</v>
      </c>
      <c r="B1" s="6" t="s">
        <v>26</v>
      </c>
      <c r="C1" s="6" t="s">
        <v>27</v>
      </c>
      <c r="D1" s="6" t="s">
        <v>28</v>
      </c>
      <c r="E1" s="6" t="s">
        <v>29</v>
      </c>
      <c r="F1" s="7"/>
      <c r="G1" s="7"/>
      <c r="H1" s="7"/>
      <c r="I1" s="7"/>
      <c r="J1" s="7"/>
      <c r="K1" s="7"/>
      <c r="L1" s="7"/>
      <c r="M1" s="7"/>
      <c r="N1" s="7"/>
      <c r="O1" s="7"/>
      <c r="P1" s="7"/>
      <c r="Q1" s="7"/>
      <c r="R1" s="7"/>
    </row>
    <row r="2">
      <c r="A2" s="7" t="s">
        <v>30</v>
      </c>
      <c r="B2" s="8">
        <v>835.0</v>
      </c>
      <c r="C2" s="9">
        <v>0.02</v>
      </c>
      <c r="D2" s="8">
        <v>121.0</v>
      </c>
      <c r="E2" s="9">
        <v>0.02</v>
      </c>
      <c r="F2" s="10"/>
      <c r="G2" s="10"/>
      <c r="H2" s="10"/>
      <c r="I2" s="7"/>
      <c r="J2" s="7"/>
      <c r="K2" s="7"/>
      <c r="L2" s="7"/>
      <c r="M2" s="7"/>
      <c r="N2" s="7"/>
      <c r="O2" s="7"/>
      <c r="P2" s="7"/>
      <c r="Q2" s="7"/>
      <c r="R2" s="7"/>
    </row>
    <row r="3">
      <c r="A3" s="7" t="s">
        <v>31</v>
      </c>
      <c r="B3" s="8">
        <v>1354.0</v>
      </c>
      <c r="C3" s="9">
        <v>0.03</v>
      </c>
      <c r="D3" s="8">
        <v>149.0</v>
      </c>
      <c r="E3" s="9">
        <v>0.015</v>
      </c>
      <c r="F3" s="10"/>
      <c r="G3" s="10"/>
      <c r="H3" s="10"/>
      <c r="I3" s="7"/>
      <c r="J3" s="7"/>
      <c r="K3" s="7"/>
      <c r="L3" s="7"/>
      <c r="M3" s="7"/>
      <c r="N3" s="7"/>
      <c r="O3" s="7"/>
      <c r="P3" s="7"/>
      <c r="Q3" s="7"/>
      <c r="R3" s="7"/>
    </row>
    <row r="4">
      <c r="A4" s="7" t="s">
        <v>32</v>
      </c>
      <c r="B4" s="8">
        <v>1576.0</v>
      </c>
      <c r="C4" s="9">
        <v>0.01</v>
      </c>
      <c r="D4" s="8">
        <v>101.0</v>
      </c>
      <c r="E4" s="9">
        <v>0.025</v>
      </c>
      <c r="F4" s="10"/>
      <c r="G4" s="10"/>
      <c r="H4" s="10"/>
      <c r="I4" s="7"/>
      <c r="J4" s="7"/>
      <c r="K4" s="7"/>
      <c r="L4" s="7"/>
      <c r="M4" s="7"/>
      <c r="N4" s="7"/>
      <c r="O4" s="7"/>
      <c r="P4" s="7"/>
      <c r="Q4" s="7"/>
      <c r="R4" s="7"/>
    </row>
    <row r="5">
      <c r="A5" s="7" t="s">
        <v>33</v>
      </c>
      <c r="B5" s="8">
        <v>1221.0</v>
      </c>
      <c r="C5" s="9">
        <v>0.03</v>
      </c>
      <c r="D5" s="8">
        <v>169.0</v>
      </c>
      <c r="E5" s="9">
        <v>0.01</v>
      </c>
      <c r="F5" s="7"/>
      <c r="G5" s="7"/>
      <c r="H5" s="7"/>
      <c r="I5" s="7"/>
      <c r="J5" s="7"/>
      <c r="K5" s="7"/>
      <c r="L5" s="7"/>
      <c r="M5" s="7"/>
      <c r="N5" s="7"/>
      <c r="O5" s="7"/>
      <c r="P5" s="7"/>
      <c r="Q5" s="7"/>
      <c r="R5" s="7"/>
    </row>
    <row r="6">
      <c r="A6" s="7"/>
      <c r="B6" s="7"/>
      <c r="C6" s="7"/>
      <c r="D6" s="7"/>
      <c r="E6" s="7"/>
      <c r="F6" s="7"/>
      <c r="G6" s="7"/>
      <c r="H6" s="7"/>
      <c r="I6" s="7"/>
      <c r="J6" s="7"/>
      <c r="K6" s="7"/>
      <c r="L6" s="7"/>
      <c r="M6" s="7"/>
      <c r="N6" s="7"/>
      <c r="O6" s="7"/>
      <c r="P6" s="7"/>
      <c r="Q6" s="7"/>
      <c r="R6" s="7"/>
    </row>
    <row r="7">
      <c r="A7" s="7"/>
      <c r="B7" s="7"/>
      <c r="C7" s="7"/>
      <c r="D7" s="7"/>
      <c r="E7" s="7"/>
      <c r="F7" s="7"/>
      <c r="G7" s="7"/>
      <c r="H7" s="7"/>
      <c r="I7" s="7"/>
      <c r="J7" s="7"/>
      <c r="K7" s="7"/>
      <c r="L7" s="7"/>
      <c r="M7" s="7"/>
      <c r="N7" s="7"/>
      <c r="O7" s="7"/>
      <c r="P7" s="7"/>
      <c r="Q7" s="7"/>
      <c r="R7" s="7"/>
    </row>
    <row r="8">
      <c r="A8" s="6" t="s">
        <v>34</v>
      </c>
      <c r="B8" s="7" t="s">
        <v>35</v>
      </c>
      <c r="C8" s="7" t="s">
        <v>36</v>
      </c>
      <c r="D8" s="7" t="s">
        <v>37</v>
      </c>
      <c r="E8" s="7" t="s">
        <v>38</v>
      </c>
      <c r="F8" s="7" t="s">
        <v>39</v>
      </c>
      <c r="G8" s="7" t="s">
        <v>40</v>
      </c>
      <c r="H8" s="7" t="s">
        <v>41</v>
      </c>
      <c r="I8" s="7" t="s">
        <v>42</v>
      </c>
      <c r="J8" s="7"/>
      <c r="K8" s="7"/>
      <c r="L8" s="7"/>
      <c r="M8" s="7"/>
      <c r="N8" s="7"/>
      <c r="O8" s="7"/>
      <c r="P8" s="7"/>
      <c r="Q8" s="7"/>
      <c r="R8" s="7"/>
    </row>
    <row r="9">
      <c r="A9" s="7" t="s">
        <v>30</v>
      </c>
      <c r="B9" s="11">
        <v>1.0</v>
      </c>
      <c r="C9" s="11">
        <v>2.0</v>
      </c>
      <c r="D9" s="11">
        <v>2.0</v>
      </c>
      <c r="E9" s="11">
        <v>0.0</v>
      </c>
      <c r="F9" s="11">
        <v>0.0</v>
      </c>
      <c r="G9" s="11">
        <v>0.0</v>
      </c>
      <c r="H9" s="11">
        <v>0.0</v>
      </c>
      <c r="I9" s="11">
        <v>0.0</v>
      </c>
      <c r="J9" s="7"/>
      <c r="K9" s="7"/>
      <c r="L9" s="7"/>
      <c r="M9" s="7"/>
      <c r="N9" s="7"/>
      <c r="O9" s="7"/>
      <c r="P9" s="7"/>
      <c r="Q9" s="7"/>
      <c r="R9" s="7"/>
    </row>
    <row r="10">
      <c r="A10" s="7" t="s">
        <v>31</v>
      </c>
      <c r="B10" s="11">
        <v>1.0</v>
      </c>
      <c r="C10" s="11">
        <v>2.0</v>
      </c>
      <c r="D10" s="11">
        <v>0.0</v>
      </c>
      <c r="E10" s="11">
        <v>2.0</v>
      </c>
      <c r="F10" s="11">
        <v>0.0</v>
      </c>
      <c r="G10" s="11">
        <v>0.0</v>
      </c>
      <c r="H10" s="11">
        <v>0.0</v>
      </c>
      <c r="I10" s="11">
        <v>0.0</v>
      </c>
      <c r="J10" s="7"/>
      <c r="K10" s="7"/>
      <c r="L10" s="7"/>
      <c r="M10" s="7"/>
      <c r="N10" s="7"/>
      <c r="O10" s="7"/>
      <c r="P10" s="7"/>
      <c r="Q10" s="7"/>
      <c r="R10" s="7"/>
    </row>
    <row r="11">
      <c r="A11" s="7" t="s">
        <v>32</v>
      </c>
      <c r="B11" s="11">
        <v>0.0</v>
      </c>
      <c r="C11" s="11">
        <v>0.0</v>
      </c>
      <c r="D11" s="11">
        <v>1.0</v>
      </c>
      <c r="E11" s="11">
        <v>1.0</v>
      </c>
      <c r="F11" s="11">
        <v>1.0</v>
      </c>
      <c r="G11" s="11">
        <v>0.0</v>
      </c>
      <c r="H11" s="11">
        <v>1.0</v>
      </c>
      <c r="I11" s="11">
        <v>1.0</v>
      </c>
      <c r="J11" s="7"/>
      <c r="K11" s="7"/>
      <c r="L11" s="7"/>
      <c r="M11" s="7"/>
      <c r="N11" s="7"/>
      <c r="O11" s="7"/>
      <c r="P11" s="7"/>
      <c r="Q11" s="7"/>
      <c r="R11" s="7"/>
    </row>
    <row r="12">
      <c r="A12" s="7" t="s">
        <v>33</v>
      </c>
      <c r="B12" s="11">
        <v>0.0</v>
      </c>
      <c r="C12" s="11">
        <v>0.0</v>
      </c>
      <c r="D12" s="11">
        <v>0.0</v>
      </c>
      <c r="E12" s="11">
        <v>1.0</v>
      </c>
      <c r="F12" s="11">
        <v>0.0</v>
      </c>
      <c r="G12" s="11">
        <v>2.0</v>
      </c>
      <c r="H12" s="11">
        <v>1.0</v>
      </c>
      <c r="I12" s="11">
        <v>0.0</v>
      </c>
      <c r="J12" s="7"/>
      <c r="K12" s="7"/>
      <c r="L12" s="7"/>
      <c r="M12" s="7"/>
      <c r="N12" s="7"/>
      <c r="O12" s="7"/>
      <c r="P12" s="7"/>
      <c r="Q12" s="7"/>
      <c r="R12" s="7"/>
    </row>
    <row r="13">
      <c r="A13" s="7"/>
      <c r="B13" s="7"/>
      <c r="C13" s="7"/>
      <c r="D13" s="7"/>
      <c r="E13" s="7"/>
      <c r="F13" s="7"/>
      <c r="G13" s="7"/>
      <c r="H13" s="7"/>
      <c r="I13" s="7"/>
      <c r="J13" s="7"/>
      <c r="K13" s="7"/>
      <c r="L13" s="7"/>
      <c r="M13" s="7"/>
      <c r="N13" s="7"/>
      <c r="O13" s="7"/>
      <c r="P13" s="7"/>
      <c r="Q13" s="7"/>
      <c r="R13" s="7"/>
    </row>
    <row r="14">
      <c r="A14" s="6" t="s">
        <v>43</v>
      </c>
      <c r="B14" s="7"/>
      <c r="C14" s="12" t="s">
        <v>44</v>
      </c>
      <c r="D14" s="7"/>
      <c r="E14" s="7"/>
      <c r="F14" s="7"/>
      <c r="G14" s="7"/>
      <c r="H14" s="7"/>
      <c r="I14" s="7"/>
      <c r="J14" s="7"/>
      <c r="K14" s="7"/>
      <c r="L14" s="7"/>
      <c r="M14" s="7"/>
      <c r="N14" s="7"/>
      <c r="O14" s="7"/>
      <c r="P14" s="7"/>
      <c r="Q14" s="7"/>
      <c r="R14" s="7"/>
    </row>
    <row r="15">
      <c r="A15" s="7" t="s">
        <v>35</v>
      </c>
      <c r="B15" s="11">
        <v>20.0</v>
      </c>
      <c r="C15" s="11" t="s">
        <v>45</v>
      </c>
      <c r="D15" s="7"/>
      <c r="E15" s="7"/>
      <c r="F15" s="7"/>
      <c r="G15" s="7"/>
      <c r="H15" s="7"/>
      <c r="I15" s="7"/>
      <c r="J15" s="7"/>
      <c r="K15" s="7"/>
      <c r="L15" s="7"/>
      <c r="M15" s="7"/>
      <c r="N15" s="7"/>
      <c r="O15" s="7"/>
      <c r="P15" s="7"/>
      <c r="Q15" s="7"/>
      <c r="R15" s="7"/>
    </row>
    <row r="16">
      <c r="A16" s="7" t="s">
        <v>36</v>
      </c>
      <c r="B16" s="11">
        <v>11.0</v>
      </c>
      <c r="C16" s="11" t="s">
        <v>46</v>
      </c>
      <c r="D16" s="7"/>
      <c r="E16" s="7"/>
      <c r="F16" s="7"/>
      <c r="G16" s="7"/>
      <c r="H16" s="7"/>
      <c r="I16" s="7"/>
      <c r="J16" s="7"/>
      <c r="K16" s="7"/>
      <c r="L16" s="7"/>
      <c r="M16" s="7"/>
      <c r="N16" s="7"/>
      <c r="O16" s="7"/>
      <c r="P16" s="7"/>
      <c r="Q16" s="7"/>
      <c r="R16" s="7"/>
    </row>
    <row r="17">
      <c r="A17" s="7" t="s">
        <v>37</v>
      </c>
      <c r="B17" s="11">
        <v>13.0</v>
      </c>
      <c r="C17" s="11" t="s">
        <v>45</v>
      </c>
      <c r="D17" s="7"/>
      <c r="E17" s="7"/>
      <c r="F17" s="7"/>
      <c r="G17" s="7"/>
      <c r="H17" s="7"/>
      <c r="I17" s="7"/>
      <c r="J17" s="7"/>
      <c r="K17" s="7"/>
      <c r="L17" s="7"/>
      <c r="M17" s="7"/>
      <c r="N17" s="7"/>
      <c r="O17" s="7"/>
      <c r="P17" s="7"/>
      <c r="Q17" s="7"/>
      <c r="R17" s="7"/>
    </row>
    <row r="18">
      <c r="A18" s="7" t="s">
        <v>38</v>
      </c>
      <c r="B18" s="11">
        <v>14.0</v>
      </c>
      <c r="C18" s="11" t="s">
        <v>47</v>
      </c>
      <c r="D18" s="7"/>
      <c r="E18" s="7"/>
      <c r="F18" s="7"/>
      <c r="G18" s="7"/>
      <c r="H18" s="7"/>
      <c r="I18" s="7"/>
      <c r="J18" s="7"/>
      <c r="K18" s="7"/>
      <c r="L18" s="7"/>
      <c r="M18" s="7"/>
      <c r="N18" s="7"/>
      <c r="O18" s="7"/>
      <c r="P18" s="7"/>
      <c r="Q18" s="7"/>
      <c r="R18" s="7"/>
    </row>
    <row r="19">
      <c r="A19" s="7" t="s">
        <v>39</v>
      </c>
      <c r="B19" s="11">
        <v>14.0</v>
      </c>
      <c r="C19" s="11" t="s">
        <v>45</v>
      </c>
      <c r="D19" s="7"/>
      <c r="E19" s="7"/>
      <c r="F19" s="7"/>
      <c r="G19" s="7"/>
      <c r="H19" s="7"/>
      <c r="I19" s="7"/>
      <c r="J19" s="7"/>
      <c r="K19" s="7"/>
      <c r="L19" s="7"/>
      <c r="M19" s="7"/>
      <c r="N19" s="7"/>
      <c r="O19" s="7"/>
      <c r="P19" s="7"/>
      <c r="Q19" s="7"/>
      <c r="R19" s="7"/>
    </row>
    <row r="20">
      <c r="A20" s="7" t="s">
        <v>40</v>
      </c>
      <c r="B20" s="11">
        <v>25.0</v>
      </c>
      <c r="C20" s="7" t="s">
        <v>48</v>
      </c>
      <c r="D20" s="7"/>
      <c r="E20" s="7"/>
      <c r="F20" s="7"/>
      <c r="G20" s="7"/>
      <c r="H20" s="7"/>
      <c r="I20" s="7"/>
      <c r="J20" s="7"/>
      <c r="K20" s="7"/>
      <c r="L20" s="7"/>
      <c r="M20" s="7"/>
      <c r="N20" s="7"/>
      <c r="O20" s="7"/>
      <c r="P20" s="7"/>
      <c r="Q20" s="7"/>
      <c r="R20" s="7"/>
    </row>
    <row r="21">
      <c r="A21" s="7" t="s">
        <v>41</v>
      </c>
      <c r="B21" s="11">
        <v>20.0</v>
      </c>
      <c r="C21" s="11" t="s">
        <v>47</v>
      </c>
      <c r="D21" s="7"/>
      <c r="E21" s="7"/>
      <c r="F21" s="7"/>
      <c r="G21" s="7"/>
      <c r="H21" s="7"/>
      <c r="I21" s="7"/>
      <c r="J21" s="7"/>
      <c r="K21" s="7"/>
      <c r="L21" s="7"/>
      <c r="M21" s="7"/>
      <c r="N21" s="7"/>
      <c r="O21" s="7"/>
      <c r="P21" s="7"/>
      <c r="Q21" s="7"/>
      <c r="R21" s="7"/>
    </row>
    <row r="22">
      <c r="A22" s="7" t="s">
        <v>42</v>
      </c>
      <c r="B22" s="11">
        <v>15.0</v>
      </c>
      <c r="C22" s="11" t="s">
        <v>47</v>
      </c>
      <c r="D22" s="7"/>
      <c r="E22" s="7"/>
      <c r="F22" s="7"/>
      <c r="G22" s="7"/>
      <c r="H22" s="7"/>
      <c r="I22" s="7"/>
      <c r="J22" s="7"/>
      <c r="K22" s="7"/>
      <c r="L22" s="7"/>
      <c r="M22" s="7"/>
      <c r="N22" s="7"/>
      <c r="O22" s="7"/>
      <c r="P22" s="7"/>
      <c r="Q22" s="7"/>
      <c r="R22" s="7"/>
    </row>
    <row r="23">
      <c r="A23" s="7"/>
      <c r="B23" s="7"/>
      <c r="C23" s="7"/>
      <c r="D23" s="7"/>
      <c r="E23" s="7"/>
      <c r="F23" s="7"/>
      <c r="G23" s="7"/>
      <c r="H23" s="7"/>
      <c r="I23" s="7"/>
      <c r="J23" s="7"/>
      <c r="K23" s="7"/>
      <c r="L23" s="7"/>
      <c r="M23" s="7"/>
      <c r="N23" s="7"/>
      <c r="O23" s="7"/>
      <c r="P23" s="7"/>
      <c r="Q23" s="7"/>
      <c r="R23" s="7"/>
    </row>
    <row r="24">
      <c r="A24" s="6" t="s">
        <v>49</v>
      </c>
      <c r="B24" s="6" t="s">
        <v>50</v>
      </c>
      <c r="C24" s="6" t="s">
        <v>51</v>
      </c>
      <c r="D24" s="7"/>
      <c r="E24" s="7"/>
      <c r="F24" s="7"/>
      <c r="G24" s="7"/>
      <c r="H24" s="7"/>
      <c r="I24" s="7"/>
      <c r="J24" s="7"/>
      <c r="K24" s="7"/>
      <c r="L24" s="7"/>
      <c r="M24" s="7"/>
      <c r="N24" s="7"/>
      <c r="O24" s="7"/>
      <c r="P24" s="7"/>
      <c r="Q24" s="7"/>
      <c r="R24" s="7"/>
    </row>
    <row r="25">
      <c r="A25" s="7" t="s">
        <v>52</v>
      </c>
      <c r="B25" s="9">
        <v>0.17</v>
      </c>
      <c r="C25" s="11" t="s">
        <v>53</v>
      </c>
      <c r="D25" s="7"/>
      <c r="E25" s="7"/>
      <c r="F25" s="7"/>
      <c r="G25" s="7"/>
      <c r="H25" s="7"/>
      <c r="I25" s="7"/>
      <c r="J25" s="7"/>
      <c r="K25" s="7"/>
      <c r="L25" s="7"/>
      <c r="M25" s="7"/>
      <c r="N25" s="7"/>
      <c r="O25" s="7"/>
      <c r="P25" s="7"/>
      <c r="Q25" s="7"/>
      <c r="R25" s="7"/>
    </row>
    <row r="26">
      <c r="A26" s="7" t="s">
        <v>54</v>
      </c>
      <c r="B26" s="9">
        <v>0.13</v>
      </c>
      <c r="C26" s="11" t="s">
        <v>55</v>
      </c>
      <c r="D26" s="7"/>
      <c r="E26" s="7"/>
      <c r="F26" s="7"/>
      <c r="G26" s="7"/>
      <c r="H26" s="7"/>
      <c r="I26" s="7"/>
      <c r="J26" s="7"/>
      <c r="K26" s="7"/>
      <c r="L26" s="7"/>
      <c r="M26" s="7"/>
      <c r="N26" s="7"/>
      <c r="O26" s="7"/>
      <c r="P26" s="7"/>
      <c r="Q26" s="7"/>
      <c r="R26" s="7"/>
    </row>
    <row r="27">
      <c r="A27" s="7" t="s">
        <v>56</v>
      </c>
      <c r="B27" s="9">
        <v>0.7</v>
      </c>
      <c r="C27" s="11" t="s">
        <v>56</v>
      </c>
      <c r="D27" s="7"/>
      <c r="E27" s="7"/>
      <c r="F27" s="7"/>
      <c r="G27" s="7"/>
      <c r="H27" s="7"/>
      <c r="I27" s="7"/>
      <c r="J27" s="7"/>
      <c r="K27" s="7"/>
      <c r="L27" s="7"/>
      <c r="M27" s="7"/>
      <c r="N27" s="7"/>
      <c r="O27" s="7"/>
      <c r="P27" s="7"/>
      <c r="Q27" s="7"/>
      <c r="R27" s="7"/>
    </row>
    <row r="28">
      <c r="A28" s="7"/>
      <c r="B28" s="7"/>
      <c r="C28" s="7"/>
      <c r="D28" s="7"/>
      <c r="E28" s="7"/>
      <c r="F28" s="7"/>
      <c r="G28" s="7"/>
      <c r="H28" s="7"/>
      <c r="I28" s="7"/>
      <c r="J28" s="7"/>
      <c r="K28" s="7"/>
      <c r="L28" s="7"/>
      <c r="M28" s="7"/>
      <c r="N28" s="7"/>
      <c r="O28" s="7"/>
      <c r="P28" s="7"/>
      <c r="Q28" s="7"/>
      <c r="R28" s="7"/>
    </row>
    <row r="29">
      <c r="A29" s="6" t="s">
        <v>57</v>
      </c>
      <c r="B29" s="7"/>
      <c r="C29" s="7"/>
      <c r="D29" s="7"/>
      <c r="E29" s="7"/>
      <c r="F29" s="7"/>
      <c r="G29" s="7"/>
      <c r="H29" s="7"/>
      <c r="I29" s="7"/>
      <c r="J29" s="7"/>
      <c r="K29" s="7"/>
      <c r="L29" s="7"/>
      <c r="M29" s="7"/>
      <c r="N29" s="7"/>
      <c r="O29" s="7"/>
      <c r="P29" s="7"/>
      <c r="Q29" s="7"/>
      <c r="R29" s="7"/>
    </row>
    <row r="30">
      <c r="A30" s="7" t="s">
        <v>58</v>
      </c>
      <c r="B30" s="11">
        <v>21500.0</v>
      </c>
      <c r="C30" s="7"/>
      <c r="D30" s="7"/>
      <c r="E30" s="7"/>
      <c r="F30" s="7"/>
      <c r="G30" s="7"/>
      <c r="H30" s="7"/>
      <c r="I30" s="7"/>
      <c r="J30" s="7"/>
      <c r="K30" s="7"/>
      <c r="L30" s="7"/>
      <c r="M30" s="7"/>
      <c r="N30" s="7"/>
      <c r="O30" s="7"/>
      <c r="P30" s="7"/>
      <c r="Q30" s="7"/>
      <c r="R30" s="7"/>
    </row>
    <row r="31">
      <c r="A31" s="7" t="s">
        <v>59</v>
      </c>
      <c r="B31" s="11">
        <v>6281.0</v>
      </c>
      <c r="C31" s="7"/>
      <c r="D31" s="7"/>
      <c r="E31" s="7"/>
      <c r="F31" s="7"/>
      <c r="G31" s="7"/>
      <c r="H31" s="7"/>
      <c r="I31" s="7"/>
      <c r="J31" s="7"/>
      <c r="K31" s="7"/>
      <c r="L31" s="7"/>
      <c r="M31" s="7"/>
      <c r="N31" s="7"/>
      <c r="O31" s="7"/>
      <c r="P31" s="7"/>
      <c r="Q31" s="7"/>
      <c r="R31" s="7"/>
    </row>
    <row r="32">
      <c r="A32" s="7" t="s">
        <v>60</v>
      </c>
      <c r="B32" s="11">
        <v>10547.0</v>
      </c>
      <c r="C32" s="7"/>
      <c r="D32" s="7"/>
      <c r="E32" s="7"/>
      <c r="F32" s="7"/>
      <c r="G32" s="7"/>
      <c r="H32" s="7"/>
      <c r="I32" s="7"/>
      <c r="J32" s="7"/>
      <c r="K32" s="7"/>
      <c r="L32" s="7"/>
      <c r="M32" s="7"/>
      <c r="N32" s="7"/>
      <c r="O32" s="7"/>
      <c r="P32" s="7"/>
      <c r="Q32" s="7"/>
      <c r="R32" s="7"/>
    </row>
    <row r="33">
      <c r="A33" s="7"/>
      <c r="B33" s="7"/>
      <c r="C33" s="7"/>
      <c r="D33" s="7"/>
      <c r="E33" s="7"/>
      <c r="F33" s="7"/>
      <c r="G33" s="7"/>
      <c r="H33" s="7"/>
      <c r="I33" s="7"/>
      <c r="J33" s="7"/>
      <c r="K33" s="7"/>
      <c r="L33" s="7"/>
      <c r="M33" s="7"/>
      <c r="N33" s="7"/>
      <c r="O33" s="7"/>
      <c r="P33" s="7"/>
      <c r="Q33" s="7"/>
      <c r="R33" s="7"/>
    </row>
    <row r="34">
      <c r="A34" s="6" t="s">
        <v>61</v>
      </c>
      <c r="B34" s="6" t="s">
        <v>62</v>
      </c>
      <c r="C34" s="6" t="s">
        <v>63</v>
      </c>
      <c r="D34" s="6" t="s">
        <v>64</v>
      </c>
      <c r="E34" s="7"/>
      <c r="F34" s="7"/>
      <c r="G34" s="7"/>
      <c r="H34" s="7"/>
      <c r="I34" s="7"/>
      <c r="J34" s="7"/>
      <c r="K34" s="7"/>
      <c r="L34" s="7"/>
      <c r="M34" s="7"/>
      <c r="N34" s="7"/>
      <c r="O34" s="7"/>
      <c r="P34" s="7"/>
      <c r="Q34" s="7"/>
      <c r="R34" s="7"/>
    </row>
    <row r="35">
      <c r="A35" s="7" t="s">
        <v>65</v>
      </c>
      <c r="B35" s="11">
        <v>12.0</v>
      </c>
      <c r="C35" s="11">
        <v>11.0</v>
      </c>
      <c r="D35" s="11">
        <v>9.0</v>
      </c>
      <c r="E35" s="7"/>
      <c r="F35" s="7"/>
      <c r="G35" s="7"/>
      <c r="H35" s="7"/>
      <c r="I35" s="7"/>
      <c r="J35" s="7"/>
      <c r="K35" s="7"/>
      <c r="L35" s="7"/>
      <c r="M35" s="7"/>
      <c r="N35" s="7"/>
      <c r="O35" s="7"/>
      <c r="P35" s="7"/>
      <c r="Q35" s="7"/>
      <c r="R35" s="7"/>
    </row>
    <row r="36">
      <c r="A36" s="7" t="s">
        <v>66</v>
      </c>
      <c r="B36" s="11">
        <v>8546.0</v>
      </c>
      <c r="C36" s="11">
        <v>4561.0</v>
      </c>
      <c r="D36" s="11">
        <v>3666.0</v>
      </c>
      <c r="E36" s="7"/>
      <c r="F36" s="7"/>
      <c r="G36" s="7"/>
      <c r="H36" s="7"/>
      <c r="I36" s="7"/>
      <c r="J36" s="7"/>
      <c r="K36" s="7"/>
      <c r="L36" s="7"/>
      <c r="M36" s="7"/>
      <c r="N36" s="7"/>
      <c r="O36" s="7"/>
      <c r="P36" s="7"/>
      <c r="Q36" s="7"/>
      <c r="R36" s="7"/>
    </row>
    <row r="37">
      <c r="A37" s="7"/>
      <c r="B37" s="7"/>
      <c r="C37" s="7"/>
      <c r="D37" s="7"/>
      <c r="E37" s="7"/>
      <c r="F37" s="7"/>
      <c r="G37" s="7"/>
      <c r="H37" s="7"/>
      <c r="I37" s="7"/>
      <c r="J37" s="7"/>
      <c r="K37" s="7"/>
      <c r="L37" s="7"/>
      <c r="M37" s="7"/>
      <c r="N37" s="7"/>
      <c r="O37" s="7"/>
      <c r="P37" s="7"/>
      <c r="Q37" s="7"/>
      <c r="R37" s="7"/>
    </row>
    <row r="38">
      <c r="A38" s="6" t="s">
        <v>67</v>
      </c>
      <c r="B38" s="6" t="s">
        <v>68</v>
      </c>
      <c r="C38" s="6" t="s">
        <v>69</v>
      </c>
      <c r="D38" s="6" t="s">
        <v>70</v>
      </c>
      <c r="E38" s="6" t="s">
        <v>71</v>
      </c>
      <c r="F38" s="6" t="s">
        <v>72</v>
      </c>
      <c r="G38" s="6" t="s">
        <v>73</v>
      </c>
      <c r="H38" s="7"/>
      <c r="I38" s="7"/>
      <c r="J38" s="7"/>
      <c r="K38" s="7"/>
      <c r="L38" s="7"/>
      <c r="M38" s="7"/>
      <c r="N38" s="7"/>
      <c r="O38" s="7"/>
      <c r="P38" s="7"/>
      <c r="Q38" s="7"/>
      <c r="R38" s="7"/>
    </row>
    <row r="39">
      <c r="A39" s="7" t="s">
        <v>74</v>
      </c>
      <c r="B39" s="11">
        <v>6.0</v>
      </c>
      <c r="C39" s="11">
        <v>148700.0</v>
      </c>
      <c r="D39" s="9">
        <v>0.1869</v>
      </c>
      <c r="E39" s="7" t="s">
        <v>75</v>
      </c>
      <c r="F39" s="11">
        <v>11.0</v>
      </c>
      <c r="G39" s="11">
        <f t="shared" ref="G39:G40" si="1">B39+F39</f>
        <v>17</v>
      </c>
      <c r="H39" s="7"/>
      <c r="I39" s="7"/>
      <c r="J39" s="7"/>
      <c r="K39" s="7"/>
      <c r="L39" s="7"/>
      <c r="M39" s="7"/>
      <c r="N39" s="7"/>
      <c r="O39" s="7"/>
      <c r="P39" s="7"/>
      <c r="Q39" s="7"/>
      <c r="R39" s="7"/>
    </row>
    <row r="40">
      <c r="A40" s="7" t="s">
        <v>76</v>
      </c>
      <c r="B40" s="11">
        <v>23.0</v>
      </c>
      <c r="C40" s="11">
        <v>212400.0</v>
      </c>
      <c r="D40" s="9">
        <v>0.1687</v>
      </c>
      <c r="E40" s="7" t="s">
        <v>75</v>
      </c>
      <c r="F40" s="11">
        <v>15.0</v>
      </c>
      <c r="G40" s="11">
        <f t="shared" si="1"/>
        <v>38</v>
      </c>
      <c r="H40" s="7"/>
      <c r="I40" s="7"/>
      <c r="J40" s="7"/>
      <c r="K40" s="7"/>
      <c r="L40" s="7"/>
      <c r="M40" s="7"/>
      <c r="N40" s="7"/>
      <c r="O40" s="7"/>
      <c r="P40" s="7"/>
      <c r="Q40" s="7"/>
      <c r="R40" s="7"/>
    </row>
    <row r="41">
      <c r="A41" s="7"/>
      <c r="B41" s="7"/>
      <c r="C41" s="7"/>
      <c r="D41" s="7"/>
      <c r="E41" s="7"/>
      <c r="F41" s="7"/>
      <c r="G41" s="7"/>
      <c r="H41" s="7"/>
      <c r="I41" s="7"/>
      <c r="J41" s="7"/>
      <c r="K41" s="7"/>
      <c r="L41" s="7"/>
      <c r="M41" s="7"/>
      <c r="N41" s="7"/>
      <c r="O41" s="7"/>
      <c r="P41" s="7"/>
      <c r="Q41" s="7"/>
      <c r="R41" s="7"/>
    </row>
    <row r="42">
      <c r="A42" s="6" t="s">
        <v>77</v>
      </c>
      <c r="B42" s="7"/>
      <c r="C42" s="7"/>
      <c r="D42" s="7"/>
      <c r="E42" s="7"/>
      <c r="F42" s="7"/>
      <c r="G42" s="7"/>
      <c r="H42" s="7"/>
      <c r="I42" s="7"/>
      <c r="J42" s="7"/>
      <c r="K42" s="7"/>
      <c r="L42" s="7"/>
      <c r="M42" s="7"/>
      <c r="N42" s="7"/>
      <c r="O42" s="7"/>
      <c r="P42" s="7"/>
      <c r="Q42" s="7"/>
      <c r="R42" s="7"/>
    </row>
    <row r="43">
      <c r="A43" s="7" t="s">
        <v>78</v>
      </c>
      <c r="B43" s="11">
        <v>25.0</v>
      </c>
      <c r="C43" s="11">
        <v>24.0</v>
      </c>
      <c r="D43" s="11">
        <v>27.0</v>
      </c>
      <c r="E43" s="7"/>
      <c r="F43" s="7"/>
      <c r="G43" s="7"/>
      <c r="H43" s="7"/>
      <c r="I43" s="7"/>
      <c r="J43" s="7"/>
      <c r="K43" s="7"/>
      <c r="L43" s="7"/>
      <c r="M43" s="7"/>
      <c r="N43" s="7"/>
      <c r="O43" s="7"/>
      <c r="P43" s="7"/>
      <c r="Q43" s="7"/>
      <c r="R43" s="7"/>
    </row>
    <row r="44">
      <c r="A44" s="7" t="s">
        <v>79</v>
      </c>
      <c r="B44" s="11">
        <v>11.0</v>
      </c>
      <c r="C44" s="11">
        <v>22.0</v>
      </c>
      <c r="D44" s="13">
        <v>33.0</v>
      </c>
      <c r="E44" s="7"/>
      <c r="F44" s="7"/>
      <c r="G44" s="7"/>
      <c r="H44" s="7"/>
      <c r="I44" s="7"/>
      <c r="J44" s="7"/>
      <c r="K44" s="7"/>
      <c r="L44" s="7"/>
      <c r="M44" s="7"/>
      <c r="N44" s="7"/>
      <c r="O44" s="7"/>
      <c r="P44" s="7"/>
      <c r="Q44" s="7"/>
      <c r="R44" s="7"/>
    </row>
    <row r="45">
      <c r="A45" s="7"/>
      <c r="B45" s="7"/>
      <c r="C45" s="7"/>
      <c r="D45" s="14"/>
      <c r="E45" s="7"/>
      <c r="F45" s="7"/>
      <c r="G45" s="7"/>
      <c r="H45" s="7"/>
      <c r="I45" s="7"/>
      <c r="J45" s="7"/>
      <c r="K45" s="7"/>
      <c r="L45" s="7"/>
      <c r="M45" s="7"/>
      <c r="N45" s="7"/>
      <c r="O45" s="7"/>
      <c r="P45" s="7"/>
      <c r="Q45" s="7"/>
      <c r="R45" s="7"/>
    </row>
    <row r="46">
      <c r="A46" s="6" t="s">
        <v>80</v>
      </c>
      <c r="B46" s="9">
        <v>0.32</v>
      </c>
      <c r="C46" s="6" t="s">
        <v>81</v>
      </c>
      <c r="D46" s="14"/>
      <c r="E46" s="7"/>
      <c r="F46" s="7"/>
      <c r="G46" s="7"/>
      <c r="H46" s="7"/>
      <c r="I46" s="7"/>
      <c r="J46" s="7"/>
      <c r="K46" s="7"/>
      <c r="L46" s="7"/>
      <c r="M46" s="7"/>
      <c r="N46" s="7"/>
      <c r="O46" s="7"/>
      <c r="P46" s="7"/>
      <c r="Q46" s="7"/>
      <c r="R46" s="7"/>
    </row>
    <row r="47">
      <c r="A47" s="7"/>
      <c r="B47" s="7"/>
      <c r="C47" s="7"/>
      <c r="D47" s="7"/>
      <c r="E47" s="7"/>
      <c r="F47" s="7"/>
      <c r="G47" s="7"/>
      <c r="H47" s="7"/>
      <c r="I47" s="7"/>
      <c r="J47" s="7"/>
      <c r="K47" s="7"/>
      <c r="L47" s="7"/>
      <c r="M47" s="7"/>
      <c r="N47" s="7"/>
      <c r="O47" s="7"/>
      <c r="P47" s="7"/>
      <c r="Q47" s="7"/>
      <c r="R47" s="7"/>
    </row>
    <row r="48">
      <c r="A48" s="7"/>
      <c r="B48" s="7"/>
      <c r="C48" s="7"/>
      <c r="D48" s="7"/>
      <c r="E48" s="7"/>
      <c r="F48" s="7"/>
      <c r="G48" s="7"/>
      <c r="H48" s="7"/>
      <c r="I48" s="7"/>
      <c r="J48" s="7"/>
      <c r="K48" s="7"/>
      <c r="L48" s="7"/>
      <c r="M48" s="7"/>
      <c r="N48" s="7"/>
      <c r="O48" s="7"/>
      <c r="P48" s="7"/>
      <c r="Q48" s="7"/>
      <c r="R48" s="7"/>
    </row>
    <row r="49">
      <c r="A49" s="7"/>
      <c r="B49" s="7"/>
      <c r="C49" s="7"/>
      <c r="D49" s="7"/>
      <c r="E49" s="7"/>
      <c r="F49" s="7"/>
      <c r="G49" s="7"/>
      <c r="H49" s="7"/>
      <c r="I49" s="7"/>
      <c r="J49" s="7"/>
      <c r="K49" s="7"/>
      <c r="L49" s="7"/>
      <c r="M49" s="7"/>
      <c r="N49" s="7"/>
      <c r="O49" s="7"/>
      <c r="P49" s="7"/>
      <c r="Q49" s="7"/>
      <c r="R49" s="7"/>
    </row>
    <row r="50">
      <c r="A50" s="7"/>
      <c r="B50" s="7"/>
      <c r="C50" s="7"/>
      <c r="D50" s="7"/>
      <c r="E50" s="7"/>
      <c r="F50" s="7"/>
      <c r="G50" s="7"/>
      <c r="H50" s="7"/>
      <c r="I50" s="7"/>
      <c r="J50" s="7"/>
      <c r="K50" s="7"/>
      <c r="L50" s="7"/>
      <c r="M50" s="7"/>
      <c r="N50" s="7"/>
      <c r="O50" s="7"/>
      <c r="P50" s="7"/>
      <c r="Q50" s="7"/>
      <c r="R50" s="7"/>
    </row>
    <row r="51">
      <c r="A51" s="7"/>
      <c r="B51" s="14"/>
      <c r="C51" s="7"/>
      <c r="D51" s="7"/>
      <c r="E51" s="7"/>
      <c r="F51" s="7"/>
      <c r="G51" s="7"/>
      <c r="H51" s="7"/>
      <c r="I51" s="7"/>
      <c r="J51" s="7"/>
      <c r="K51" s="7"/>
      <c r="L51" s="7"/>
      <c r="M51" s="7"/>
      <c r="N51" s="7"/>
      <c r="O51" s="7"/>
      <c r="P51" s="7"/>
      <c r="Q51" s="7"/>
      <c r="R51" s="7"/>
    </row>
    <row r="52">
      <c r="A52" s="7"/>
      <c r="B52" s="14"/>
      <c r="C52" s="7"/>
      <c r="D52" s="7"/>
      <c r="E52" s="7"/>
      <c r="F52" s="7"/>
      <c r="G52" s="7"/>
      <c r="H52" s="7"/>
      <c r="I52" s="7"/>
      <c r="J52" s="7"/>
      <c r="K52" s="7"/>
      <c r="L52" s="7"/>
      <c r="M52" s="7"/>
      <c r="N52" s="7"/>
      <c r="O52" s="7"/>
      <c r="P52" s="7"/>
      <c r="Q52" s="7"/>
      <c r="R52" s="7"/>
    </row>
    <row r="53">
      <c r="A53" s="7"/>
      <c r="B53" s="7"/>
      <c r="C53" s="7"/>
      <c r="D53" s="7"/>
      <c r="E53" s="7"/>
      <c r="F53" s="7"/>
      <c r="G53" s="7"/>
      <c r="H53" s="7"/>
      <c r="I53" s="7"/>
      <c r="J53" s="7"/>
      <c r="K53" s="7"/>
      <c r="L53" s="7"/>
      <c r="M53" s="7"/>
      <c r="N53" s="7"/>
      <c r="O53" s="7"/>
      <c r="P53" s="7"/>
      <c r="Q53" s="7"/>
      <c r="R53" s="7"/>
    </row>
    <row r="54">
      <c r="A54" s="7"/>
      <c r="B54" s="7"/>
      <c r="C54" s="7"/>
      <c r="D54" s="7"/>
      <c r="E54" s="7"/>
      <c r="F54" s="7"/>
      <c r="G54" s="7"/>
      <c r="H54" s="7"/>
      <c r="I54" s="7"/>
      <c r="J54" s="7"/>
      <c r="K54" s="7"/>
      <c r="L54" s="7"/>
      <c r="M54" s="7"/>
      <c r="N54" s="7"/>
      <c r="O54" s="7"/>
      <c r="P54" s="7"/>
      <c r="Q54" s="7"/>
      <c r="R54" s="7"/>
    </row>
    <row r="55">
      <c r="A55" s="7"/>
      <c r="B55" s="7"/>
      <c r="C55" s="7"/>
      <c r="D55" s="7"/>
      <c r="E55" s="7"/>
      <c r="F55" s="7"/>
      <c r="G55" s="7"/>
      <c r="H55" s="7"/>
      <c r="I55" s="7"/>
      <c r="J55" s="7"/>
      <c r="K55" s="7"/>
      <c r="L55" s="7"/>
      <c r="M55" s="7"/>
      <c r="N55" s="7"/>
      <c r="O55" s="7"/>
      <c r="P55" s="7"/>
      <c r="Q55" s="7"/>
      <c r="R55" s="7"/>
    </row>
    <row r="56">
      <c r="A56" s="7"/>
      <c r="B56" s="7"/>
      <c r="C56" s="7"/>
      <c r="D56" s="7"/>
      <c r="E56" s="7"/>
      <c r="F56" s="7"/>
      <c r="G56" s="7"/>
      <c r="H56" s="7"/>
      <c r="I56" s="7"/>
      <c r="J56" s="7"/>
      <c r="K56" s="7"/>
      <c r="L56" s="7"/>
      <c r="M56" s="7"/>
      <c r="N56" s="7"/>
      <c r="O56" s="7"/>
      <c r="P56" s="7"/>
      <c r="Q56" s="7"/>
      <c r="R56" s="7"/>
    </row>
    <row r="57">
      <c r="A57" s="7"/>
      <c r="B57" s="7"/>
      <c r="C57" s="7"/>
      <c r="D57" s="7"/>
      <c r="E57" s="7"/>
      <c r="F57" s="7"/>
      <c r="G57" s="7"/>
      <c r="H57" s="7"/>
      <c r="I57" s="7"/>
      <c r="J57" s="7"/>
      <c r="K57" s="7"/>
      <c r="L57" s="7"/>
      <c r="M57" s="7"/>
      <c r="N57" s="7"/>
      <c r="O57" s="7"/>
      <c r="P57" s="7"/>
      <c r="Q57" s="7"/>
      <c r="R57" s="7"/>
    </row>
    <row r="58">
      <c r="A58" s="7"/>
      <c r="B58" s="7"/>
      <c r="C58" s="7"/>
      <c r="D58" s="7"/>
      <c r="E58" s="7"/>
      <c r="F58" s="7"/>
      <c r="G58" s="7"/>
      <c r="H58" s="7"/>
      <c r="I58" s="7"/>
      <c r="J58" s="7"/>
      <c r="K58" s="7"/>
      <c r="L58" s="7"/>
      <c r="M58" s="7"/>
      <c r="N58" s="7"/>
      <c r="O58" s="7"/>
      <c r="P58" s="7"/>
      <c r="Q58" s="7"/>
      <c r="R58" s="7"/>
    </row>
    <row r="59">
      <c r="A59" s="7"/>
      <c r="B59" s="7"/>
      <c r="C59" s="7"/>
      <c r="D59" s="7"/>
      <c r="E59" s="7"/>
      <c r="F59" s="7"/>
      <c r="G59" s="7"/>
      <c r="H59" s="7"/>
      <c r="I59" s="7"/>
      <c r="J59" s="7"/>
      <c r="K59" s="7"/>
      <c r="L59" s="7"/>
      <c r="M59" s="7"/>
      <c r="N59" s="7"/>
      <c r="O59" s="7"/>
      <c r="P59" s="7"/>
      <c r="Q59" s="7"/>
      <c r="R59" s="7"/>
    </row>
    <row r="60">
      <c r="A60" s="7"/>
      <c r="B60" s="7"/>
      <c r="C60" s="7"/>
      <c r="D60" s="7"/>
      <c r="E60" s="7"/>
      <c r="F60" s="7"/>
      <c r="G60" s="7"/>
      <c r="H60" s="7"/>
      <c r="I60" s="7"/>
      <c r="J60" s="7"/>
      <c r="K60" s="7"/>
      <c r="L60" s="7"/>
      <c r="M60" s="7"/>
    </row>
    <row r="61">
      <c r="A61" s="7"/>
      <c r="B61" s="7"/>
      <c r="C61" s="7"/>
      <c r="D61" s="7"/>
      <c r="E61" s="7"/>
      <c r="F61" s="7"/>
      <c r="G61" s="7"/>
      <c r="H61" s="7"/>
      <c r="I61" s="7"/>
      <c r="J61" s="7"/>
      <c r="K61" s="7"/>
      <c r="L61" s="7"/>
      <c r="M61" s="7"/>
    </row>
    <row r="62">
      <c r="A62" s="7"/>
      <c r="B62" s="7"/>
      <c r="C62" s="7"/>
      <c r="D62" s="7"/>
      <c r="E62" s="7"/>
      <c r="F62" s="7"/>
      <c r="G62" s="7"/>
      <c r="H62" s="7"/>
      <c r="I62" s="7"/>
      <c r="J62" s="7"/>
      <c r="K62" s="7"/>
      <c r="L62" s="7"/>
      <c r="M62" s="7"/>
    </row>
    <row r="63">
      <c r="A63" s="7"/>
      <c r="B63" s="7"/>
      <c r="C63" s="7"/>
      <c r="D63" s="7"/>
      <c r="E63" s="7"/>
      <c r="F63" s="7"/>
      <c r="G63" s="7"/>
      <c r="H63" s="7"/>
      <c r="I63" s="7"/>
      <c r="J63" s="7"/>
      <c r="K63" s="7"/>
      <c r="L63" s="7"/>
      <c r="M63" s="7"/>
    </row>
    <row r="64">
      <c r="A64" s="7"/>
      <c r="B64" s="7"/>
      <c r="C64" s="7"/>
      <c r="D64" s="7"/>
      <c r="E64" s="7"/>
      <c r="F64" s="7"/>
      <c r="G64" s="7"/>
      <c r="H64" s="7"/>
      <c r="I64" s="7"/>
      <c r="J64" s="7"/>
      <c r="K64" s="7"/>
      <c r="L64" s="7"/>
      <c r="M64" s="7"/>
    </row>
    <row r="65">
      <c r="A65" s="7"/>
      <c r="B65" s="7"/>
      <c r="C65" s="7"/>
      <c r="D65" s="7"/>
      <c r="E65" s="7"/>
      <c r="F65" s="7"/>
      <c r="G65" s="7"/>
      <c r="H65" s="7"/>
      <c r="I65" s="7"/>
      <c r="J65" s="7"/>
      <c r="K65" s="7"/>
      <c r="L65" s="7"/>
      <c r="M65" s="7"/>
    </row>
    <row r="66">
      <c r="A66" s="7"/>
      <c r="B66" s="7"/>
      <c r="C66" s="7"/>
      <c r="D66" s="7"/>
      <c r="E66" s="7"/>
      <c r="F66" s="7"/>
      <c r="G66" s="7"/>
      <c r="H66" s="7"/>
      <c r="I66" s="7"/>
      <c r="J66" s="7"/>
      <c r="K66" s="7"/>
      <c r="L66" s="7"/>
      <c r="M66" s="7"/>
    </row>
    <row r="67">
      <c r="A67" s="7"/>
      <c r="B67" s="7"/>
      <c r="C67" s="7"/>
      <c r="D67" s="7"/>
      <c r="E67" s="7"/>
      <c r="F67" s="7"/>
      <c r="G67" s="7"/>
      <c r="H67" s="7"/>
      <c r="I67" s="7"/>
      <c r="J67" s="7"/>
      <c r="K67" s="7"/>
      <c r="L67" s="7"/>
      <c r="M6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75"/>
    <col customWidth="1" min="2" max="2" width="5.63"/>
    <col customWidth="1" min="3" max="3" width="5.5"/>
    <col customWidth="1" min="4" max="19" width="5.63"/>
    <col customWidth="1" min="20" max="20" width="5.5"/>
    <col customWidth="1" min="21" max="37" width="5.63"/>
  </cols>
  <sheetData>
    <row r="1">
      <c r="A1" s="15"/>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16" t="s">
        <v>114</v>
      </c>
      <c r="AI1" s="16" t="s">
        <v>115</v>
      </c>
      <c r="AJ1" s="16" t="s">
        <v>116</v>
      </c>
      <c r="AK1" s="16" t="s">
        <v>117</v>
      </c>
      <c r="AL1" s="17"/>
      <c r="AM1" s="17"/>
      <c r="AN1" s="17"/>
      <c r="AO1" s="17"/>
      <c r="AP1" s="17"/>
    </row>
    <row r="2">
      <c r="A2" s="18" t="s">
        <v>118</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7"/>
      <c r="AM2" s="7"/>
      <c r="AN2" s="7"/>
      <c r="AO2" s="7"/>
      <c r="AP2" s="7"/>
    </row>
    <row r="3">
      <c r="A3" s="19" t="s">
        <v>30</v>
      </c>
      <c r="B3" s="8">
        <f>Assumption!$B2</f>
        <v>835</v>
      </c>
      <c r="C3" s="8">
        <f>B3*(1+Assumption!$C2)</f>
        <v>851.7</v>
      </c>
      <c r="D3" s="8">
        <f>C3*(1+Assumption!$C2)</f>
        <v>868.734</v>
      </c>
      <c r="E3" s="8">
        <f>D3*(1+Assumption!$C2)</f>
        <v>886.10868</v>
      </c>
      <c r="F3" s="8">
        <f>E3*(1+Assumption!$C2)</f>
        <v>903.8308536</v>
      </c>
      <c r="G3" s="8">
        <f>F3*(1+Assumption!$C2)</f>
        <v>921.9074707</v>
      </c>
      <c r="H3" s="8">
        <f>G3*(1+Assumption!$C2)</f>
        <v>940.3456201</v>
      </c>
      <c r="I3" s="8">
        <f>H3*(1+Assumption!$C2)</f>
        <v>959.1525325</v>
      </c>
      <c r="J3" s="8">
        <f>I3*(1+Assumption!$C2)</f>
        <v>978.3355831</v>
      </c>
      <c r="K3" s="8">
        <f>J3*(1+Assumption!$C2)</f>
        <v>997.9022948</v>
      </c>
      <c r="L3" s="8">
        <f>K3*(1+Assumption!$C2)</f>
        <v>1017.860341</v>
      </c>
      <c r="M3" s="8">
        <f>L3*(1+Assumption!$C2)</f>
        <v>1038.217548</v>
      </c>
      <c r="N3" s="8">
        <f>M3*(1+Assumption!$C2)</f>
        <v>1058.981898</v>
      </c>
      <c r="O3" s="8">
        <f>N3*(1+Assumption!$C2)</f>
        <v>1080.161536</v>
      </c>
      <c r="P3" s="8">
        <f>O3*(1+Assumption!$C2)</f>
        <v>1101.764767</v>
      </c>
      <c r="Q3" s="8">
        <f>P3*(1+Assumption!$C2)</f>
        <v>1123.800063</v>
      </c>
      <c r="R3" s="8">
        <f>Q3*(1+Assumption!$C2)</f>
        <v>1146.276064</v>
      </c>
      <c r="S3" s="8">
        <f>R3*(1+Assumption!$C2)</f>
        <v>1169.201585</v>
      </c>
      <c r="T3" s="8">
        <f>S3*(1+Assumption!$C2)</f>
        <v>1192.585617</v>
      </c>
      <c r="U3" s="8">
        <f>T3*(1+Assumption!$C2)</f>
        <v>1216.437329</v>
      </c>
      <c r="V3" s="8">
        <f>U3*(1+Assumption!$C2)</f>
        <v>1240.766076</v>
      </c>
      <c r="W3" s="8">
        <f>V3*(1+Assumption!$C2)</f>
        <v>1265.581397</v>
      </c>
      <c r="X3" s="8">
        <f>W3*(1+Assumption!$C2)</f>
        <v>1290.893025</v>
      </c>
      <c r="Y3" s="8">
        <f>X3*(1+Assumption!$C2)</f>
        <v>1316.710886</v>
      </c>
      <c r="Z3" s="8">
        <f>Y3*(1+Assumption!$C2)</f>
        <v>1343.045103</v>
      </c>
      <c r="AA3" s="8">
        <f>Z3*(1+Assumption!$C2)</f>
        <v>1369.906005</v>
      </c>
      <c r="AB3" s="8">
        <f>AA3*(1+Assumption!$C2)</f>
        <v>1397.304125</v>
      </c>
      <c r="AC3" s="8">
        <f>AB3*(1+Assumption!$C2)</f>
        <v>1425.250208</v>
      </c>
      <c r="AD3" s="8">
        <f>AC3*(1+Assumption!$C2)</f>
        <v>1453.755212</v>
      </c>
      <c r="AE3" s="8">
        <f>AD3*(1+Assumption!$C2)</f>
        <v>1482.830316</v>
      </c>
      <c r="AF3" s="8">
        <f>AE3*(1+Assumption!$C2)</f>
        <v>1512.486923</v>
      </c>
      <c r="AG3" s="8">
        <f>AF3*(1+Assumption!$C2)</f>
        <v>1542.736661</v>
      </c>
      <c r="AH3" s="8">
        <f>AG3*(1+Assumption!$C2)</f>
        <v>1573.591394</v>
      </c>
      <c r="AI3" s="8">
        <f>AH3*(1+Assumption!$C2)</f>
        <v>1605.063222</v>
      </c>
      <c r="AJ3" s="8">
        <f>AI3*(1+Assumption!$C2)</f>
        <v>1637.164487</v>
      </c>
      <c r="AK3" s="8">
        <f>AJ3*(1+Assumption!$C2)</f>
        <v>1669.907776</v>
      </c>
      <c r="AL3" s="7"/>
      <c r="AM3" s="7"/>
      <c r="AN3" s="7"/>
      <c r="AO3" s="7"/>
      <c r="AP3" s="7"/>
    </row>
    <row r="4">
      <c r="A4" s="19" t="s">
        <v>31</v>
      </c>
      <c r="B4" s="8">
        <f>Assumption!$B3</f>
        <v>1354</v>
      </c>
      <c r="C4" s="8">
        <f>B4*(1+Assumption!$C3)</f>
        <v>1394.62</v>
      </c>
      <c r="D4" s="8">
        <f>C4*(1+Assumption!$C3)</f>
        <v>1436.4586</v>
      </c>
      <c r="E4" s="8">
        <f>D4*(1+Assumption!$C3)</f>
        <v>1479.552358</v>
      </c>
      <c r="F4" s="8">
        <f>E4*(1+Assumption!$C3)</f>
        <v>1523.938929</v>
      </c>
      <c r="G4" s="8">
        <f>F4*(1+Assumption!$C3)</f>
        <v>1569.657097</v>
      </c>
      <c r="H4" s="8">
        <f>G4*(1+Assumption!$C3)</f>
        <v>1616.74681</v>
      </c>
      <c r="I4" s="8">
        <f>H4*(1+Assumption!$C3)</f>
        <v>1665.249214</v>
      </c>
      <c r="J4" s="8">
        <f>I4*(1+Assumption!$C3)</f>
        <v>1715.20669</v>
      </c>
      <c r="K4" s="8">
        <f>J4*(1+Assumption!$C3)</f>
        <v>1766.662891</v>
      </c>
      <c r="L4" s="8">
        <f>K4*(1+Assumption!$C3)</f>
        <v>1819.662778</v>
      </c>
      <c r="M4" s="8">
        <f>L4*(1+Assumption!$C3)</f>
        <v>1874.252661</v>
      </c>
      <c r="N4" s="8">
        <f>M4*(1+Assumption!$C3)</f>
        <v>1930.480241</v>
      </c>
      <c r="O4" s="8">
        <f>N4*(1+Assumption!$C3)</f>
        <v>1988.394648</v>
      </c>
      <c r="P4" s="8">
        <f>O4*(1+Assumption!$C3)</f>
        <v>2048.046487</v>
      </c>
      <c r="Q4" s="8">
        <f>P4*(1+Assumption!$C3)</f>
        <v>2109.487882</v>
      </c>
      <c r="R4" s="8">
        <f>Q4*(1+Assumption!$C3)</f>
        <v>2172.772519</v>
      </c>
      <c r="S4" s="8">
        <f>R4*(1+Assumption!$C3)</f>
        <v>2237.955694</v>
      </c>
      <c r="T4" s="8">
        <f>S4*(1+Assumption!$C3)</f>
        <v>2305.094365</v>
      </c>
      <c r="U4" s="8">
        <f>T4*(1+Assumption!$C3)</f>
        <v>2374.247196</v>
      </c>
      <c r="V4" s="8">
        <f>U4*(1+Assumption!$C3)</f>
        <v>2445.474612</v>
      </c>
      <c r="W4" s="8">
        <f>V4*(1+Assumption!$C3)</f>
        <v>2518.83885</v>
      </c>
      <c r="X4" s="8">
        <f>W4*(1+Assumption!$C3)</f>
        <v>2594.404016</v>
      </c>
      <c r="Y4" s="8">
        <f>X4*(1+Assumption!$C3)</f>
        <v>2672.236136</v>
      </c>
      <c r="Z4" s="8">
        <f>Y4*(1+Assumption!$C3)</f>
        <v>2752.40322</v>
      </c>
      <c r="AA4" s="8">
        <f>Z4*(1+Assumption!$C3)</f>
        <v>2834.975317</v>
      </c>
      <c r="AB4" s="8">
        <f>AA4*(1+Assumption!$C3)</f>
        <v>2920.024576</v>
      </c>
      <c r="AC4" s="8">
        <f>AB4*(1+Assumption!$C3)</f>
        <v>3007.625314</v>
      </c>
      <c r="AD4" s="8">
        <f>AC4*(1+Assumption!$C3)</f>
        <v>3097.854073</v>
      </c>
      <c r="AE4" s="8">
        <f>AD4*(1+Assumption!$C3)</f>
        <v>3190.789695</v>
      </c>
      <c r="AF4" s="8">
        <f>AE4*(1+Assumption!$C3)</f>
        <v>3286.513386</v>
      </c>
      <c r="AG4" s="8">
        <f>AF4*(1+Assumption!$C3)</f>
        <v>3385.108788</v>
      </c>
      <c r="AH4" s="8">
        <f>AG4*(1+Assumption!$C3)</f>
        <v>3486.662051</v>
      </c>
      <c r="AI4" s="8">
        <f>AH4*(1+Assumption!$C3)</f>
        <v>3591.261913</v>
      </c>
      <c r="AJ4" s="8">
        <f>AI4*(1+Assumption!$C3)</f>
        <v>3698.99977</v>
      </c>
      <c r="AK4" s="8">
        <f>AJ4*(1+Assumption!$C3)</f>
        <v>3809.969763</v>
      </c>
      <c r="AL4" s="7"/>
      <c r="AM4" s="7"/>
      <c r="AN4" s="7"/>
      <c r="AO4" s="7"/>
      <c r="AP4" s="7"/>
    </row>
    <row r="5">
      <c r="A5" s="19" t="s">
        <v>32</v>
      </c>
      <c r="B5" s="8">
        <v>0.0</v>
      </c>
      <c r="C5" s="8">
        <v>0.0</v>
      </c>
      <c r="D5" s="8">
        <f>Assumption!$B$4</f>
        <v>1576</v>
      </c>
      <c r="E5" s="8">
        <f>D5*(1+Assumption!$C4)</f>
        <v>1591.76</v>
      </c>
      <c r="F5" s="8">
        <f>E5*(1+Assumption!$C4)</f>
        <v>1607.6776</v>
      </c>
      <c r="G5" s="8">
        <f>F5*(1+Assumption!$C4)</f>
        <v>1623.754376</v>
      </c>
      <c r="H5" s="8">
        <f>G5*(1+Assumption!$C4)</f>
        <v>1639.99192</v>
      </c>
      <c r="I5" s="8">
        <f>H5*(1+Assumption!$C4)</f>
        <v>1656.391839</v>
      </c>
      <c r="J5" s="8">
        <f>I5*(1+Assumption!$C4)</f>
        <v>1672.955757</v>
      </c>
      <c r="K5" s="8">
        <f>J5*(1+Assumption!$C4)</f>
        <v>1689.685315</v>
      </c>
      <c r="L5" s="8">
        <f>K5*(1+Assumption!$C4)</f>
        <v>1706.582168</v>
      </c>
      <c r="M5" s="8">
        <f>L5*(1+Assumption!$C4)</f>
        <v>1723.64799</v>
      </c>
      <c r="N5" s="8">
        <f>M5*(1+Assumption!$C4)</f>
        <v>1740.88447</v>
      </c>
      <c r="O5" s="8">
        <f>N5*(1+Assumption!$C4)</f>
        <v>1758.293314</v>
      </c>
      <c r="P5" s="8">
        <f>O5*(1+Assumption!$C4)</f>
        <v>1775.876247</v>
      </c>
      <c r="Q5" s="8">
        <f>P5*(1+Assumption!$C4)</f>
        <v>1793.63501</v>
      </c>
      <c r="R5" s="8">
        <f>Q5*(1+Assumption!$C4)</f>
        <v>1811.57136</v>
      </c>
      <c r="S5" s="8">
        <f>R5*(1+Assumption!$C4)</f>
        <v>1829.687074</v>
      </c>
      <c r="T5" s="8">
        <f>S5*(1+Assumption!$C4)</f>
        <v>1847.983944</v>
      </c>
      <c r="U5" s="8">
        <f>T5*(1+Assumption!$C4)</f>
        <v>1866.463784</v>
      </c>
      <c r="V5" s="8">
        <f>U5*(1+Assumption!$C4)</f>
        <v>1885.128422</v>
      </c>
      <c r="W5" s="8">
        <f>V5*(1+Assumption!$C4)</f>
        <v>1903.979706</v>
      </c>
      <c r="X5" s="8">
        <f>W5*(1+Assumption!$C4)</f>
        <v>1923.019503</v>
      </c>
      <c r="Y5" s="8">
        <f>X5*(1+Assumption!$C4)</f>
        <v>1942.249698</v>
      </c>
      <c r="Z5" s="8">
        <f>Y5*(1+Assumption!$C4)</f>
        <v>1961.672195</v>
      </c>
      <c r="AA5" s="8">
        <f>Z5*(1+Assumption!$C4)</f>
        <v>1981.288917</v>
      </c>
      <c r="AB5" s="8">
        <f>AA5*(1+Assumption!$C4)</f>
        <v>2001.101806</v>
      </c>
      <c r="AC5" s="8">
        <f>AB5*(1+Assumption!$C4)</f>
        <v>2021.112824</v>
      </c>
      <c r="AD5" s="8">
        <f>AC5*(1+Assumption!$C4)</f>
        <v>2041.323952</v>
      </c>
      <c r="AE5" s="8">
        <f>AD5*(1+Assumption!$C4)</f>
        <v>2061.737192</v>
      </c>
      <c r="AF5" s="8">
        <f>AE5*(1+Assumption!$C4)</f>
        <v>2082.354564</v>
      </c>
      <c r="AG5" s="8">
        <f>AF5*(1+Assumption!$C4)</f>
        <v>2103.178109</v>
      </c>
      <c r="AH5" s="8">
        <f>AG5*(1+Assumption!$C4)</f>
        <v>2124.209891</v>
      </c>
      <c r="AI5" s="8">
        <f>AH5*(1+Assumption!$C4)</f>
        <v>2145.451989</v>
      </c>
      <c r="AJ5" s="8">
        <f>AI5*(1+Assumption!$C4)</f>
        <v>2166.906509</v>
      </c>
      <c r="AK5" s="8">
        <f>AJ5*(1+Assumption!$C4)</f>
        <v>2188.575574</v>
      </c>
      <c r="AL5" s="7"/>
      <c r="AM5" s="7"/>
      <c r="AN5" s="7"/>
      <c r="AO5" s="7"/>
      <c r="AP5" s="7"/>
    </row>
    <row r="6">
      <c r="A6" s="19" t="s">
        <v>33</v>
      </c>
      <c r="B6" s="8">
        <v>0.0</v>
      </c>
      <c r="C6" s="8">
        <v>0.0</v>
      </c>
      <c r="D6" s="8">
        <v>0.0</v>
      </c>
      <c r="E6" s="8">
        <v>0.0</v>
      </c>
      <c r="F6" s="8">
        <f>Assumption!$B$5</f>
        <v>1221</v>
      </c>
      <c r="G6" s="8">
        <f>F6*(1+Assumption!$C5)</f>
        <v>1257.63</v>
      </c>
      <c r="H6" s="8">
        <f>G6*(1+Assumption!$C5)</f>
        <v>1295.3589</v>
      </c>
      <c r="I6" s="8">
        <f>H6*(1+Assumption!$C5)</f>
        <v>1334.219667</v>
      </c>
      <c r="J6" s="8">
        <f>I6*(1+Assumption!$C5)</f>
        <v>1374.246257</v>
      </c>
      <c r="K6" s="8">
        <f>J6*(1+Assumption!$C5)</f>
        <v>1415.473645</v>
      </c>
      <c r="L6" s="8">
        <f>K6*(1+Assumption!$C5)</f>
        <v>1457.937854</v>
      </c>
      <c r="M6" s="8">
        <f>L6*(1+Assumption!$C5)</f>
        <v>1501.67599</v>
      </c>
      <c r="N6" s="8">
        <f>M6*(1+Assumption!$C5)</f>
        <v>1546.726269</v>
      </c>
      <c r="O6" s="8">
        <f>N6*(1+Assumption!$C5)</f>
        <v>1593.128057</v>
      </c>
      <c r="P6" s="8">
        <f>O6*(1+Assumption!$C5)</f>
        <v>1640.921899</v>
      </c>
      <c r="Q6" s="8">
        <f>P6*(1+Assumption!$C5)</f>
        <v>1690.149556</v>
      </c>
      <c r="R6" s="8">
        <f>Q6*(1+Assumption!$C5)</f>
        <v>1740.854043</v>
      </c>
      <c r="S6" s="8">
        <f>R6*(1+Assumption!$C5)</f>
        <v>1793.079664</v>
      </c>
      <c r="T6" s="8">
        <f>S6*(1+Assumption!$C5)</f>
        <v>1846.872054</v>
      </c>
      <c r="U6" s="8">
        <f>T6*(1+Assumption!$C5)</f>
        <v>1902.278216</v>
      </c>
      <c r="V6" s="8">
        <f>U6*(1+Assumption!$C5)</f>
        <v>1959.346562</v>
      </c>
      <c r="W6" s="8">
        <f>V6*(1+Assumption!$C5)</f>
        <v>2018.126959</v>
      </c>
      <c r="X6" s="8">
        <f>W6*(1+Assumption!$C5)</f>
        <v>2078.670768</v>
      </c>
      <c r="Y6" s="8">
        <f>X6*(1+Assumption!$C5)</f>
        <v>2141.030891</v>
      </c>
      <c r="Z6" s="8">
        <f>Y6*(1+Assumption!$C5)</f>
        <v>2205.261818</v>
      </c>
      <c r="AA6" s="8">
        <f>Z6*(1+Assumption!$C5)</f>
        <v>2271.419672</v>
      </c>
      <c r="AB6" s="8">
        <f>AA6*(1+Assumption!$C5)</f>
        <v>2339.562262</v>
      </c>
      <c r="AC6" s="8">
        <f>AB6*(1+Assumption!$C5)</f>
        <v>2409.74913</v>
      </c>
      <c r="AD6" s="8">
        <f>AC6*(1+Assumption!$C5)</f>
        <v>2482.041604</v>
      </c>
      <c r="AE6" s="8">
        <f>AD6*(1+Assumption!$C5)</f>
        <v>2556.502852</v>
      </c>
      <c r="AF6" s="8">
        <f>AE6*(1+Assumption!$C5)</f>
        <v>2633.197938</v>
      </c>
      <c r="AG6" s="8">
        <f>AF6*(1+Assumption!$C5)</f>
        <v>2712.193876</v>
      </c>
      <c r="AH6" s="8">
        <f>AG6*(1+Assumption!$C5)</f>
        <v>2793.559692</v>
      </c>
      <c r="AI6" s="8">
        <f>AH6*(1+Assumption!$C5)</f>
        <v>2877.366483</v>
      </c>
      <c r="AJ6" s="8">
        <f>AI6*(1+Assumption!$C5)</f>
        <v>2963.687477</v>
      </c>
      <c r="AK6" s="8">
        <f>AJ6*(1+Assumption!$C5)</f>
        <v>3052.598102</v>
      </c>
      <c r="AL6" s="7"/>
      <c r="AM6" s="7"/>
      <c r="AN6" s="7"/>
      <c r="AO6" s="7"/>
      <c r="AP6" s="7"/>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7"/>
      <c r="AM7" s="7"/>
      <c r="AN7" s="7"/>
      <c r="AO7" s="7"/>
      <c r="AP7" s="7"/>
    </row>
    <row r="8">
      <c r="A8" s="18" t="s">
        <v>119</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7"/>
      <c r="AM8" s="7"/>
      <c r="AN8" s="7"/>
      <c r="AO8" s="7"/>
      <c r="AP8" s="7"/>
    </row>
    <row r="9">
      <c r="A9" s="6" t="s">
        <v>30</v>
      </c>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7"/>
      <c r="AM9" s="7"/>
      <c r="AN9" s="7"/>
      <c r="AO9" s="7"/>
      <c r="AP9" s="7"/>
    </row>
    <row r="10">
      <c r="A10" s="7" t="s">
        <v>35</v>
      </c>
      <c r="B10" s="8">
        <f>B3*Assumption!$B$9</f>
        <v>835</v>
      </c>
      <c r="C10" s="8">
        <f>C3*Assumption!$B$9</f>
        <v>851.7</v>
      </c>
      <c r="D10" s="8">
        <f>D3*Assumption!$B$9</f>
        <v>868.734</v>
      </c>
      <c r="E10" s="8">
        <f>E3*Assumption!$B$9</f>
        <v>886.10868</v>
      </c>
      <c r="F10" s="8">
        <f>F3*Assumption!$B$9</f>
        <v>903.8308536</v>
      </c>
      <c r="G10" s="8">
        <f>G3*Assumption!$B$9</f>
        <v>921.9074707</v>
      </c>
      <c r="H10" s="8">
        <f>H3*Assumption!$B$9</f>
        <v>940.3456201</v>
      </c>
      <c r="I10" s="8">
        <f>I3*Assumption!$B$9</f>
        <v>959.1525325</v>
      </c>
      <c r="J10" s="8">
        <f>J3*Assumption!$B$9</f>
        <v>978.3355831</v>
      </c>
      <c r="K10" s="8">
        <f>K3*Assumption!$B$9</f>
        <v>997.9022948</v>
      </c>
      <c r="L10" s="8">
        <f>L3*Assumption!$B$9</f>
        <v>1017.860341</v>
      </c>
      <c r="M10" s="8">
        <f>M3*Assumption!$B$9</f>
        <v>1038.217548</v>
      </c>
      <c r="N10" s="8">
        <f>N3*Assumption!$B$9</f>
        <v>1058.981898</v>
      </c>
      <c r="O10" s="8">
        <f>O3*Assumption!$B$9</f>
        <v>1080.161536</v>
      </c>
      <c r="P10" s="8">
        <f>P3*Assumption!$B$9</f>
        <v>1101.764767</v>
      </c>
      <c r="Q10" s="8">
        <f>Q3*Assumption!$B$9</f>
        <v>1123.800063</v>
      </c>
      <c r="R10" s="8">
        <f>R3*Assumption!$B$9</f>
        <v>1146.276064</v>
      </c>
      <c r="S10" s="8">
        <f>S3*Assumption!$B$9</f>
        <v>1169.201585</v>
      </c>
      <c r="T10" s="8">
        <f>T3*Assumption!$B$9</f>
        <v>1192.585617</v>
      </c>
      <c r="U10" s="8">
        <f>U3*Assumption!$B$9</f>
        <v>1216.437329</v>
      </c>
      <c r="V10" s="8">
        <f>V3*Assumption!$B$9</f>
        <v>1240.766076</v>
      </c>
      <c r="W10" s="8">
        <f>W3*Assumption!$B$9</f>
        <v>1265.581397</v>
      </c>
      <c r="X10" s="8">
        <f>X3*Assumption!$B$9</f>
        <v>1290.893025</v>
      </c>
      <c r="Y10" s="8">
        <f>Y3*Assumption!$B$9</f>
        <v>1316.710886</v>
      </c>
      <c r="Z10" s="8">
        <f>Z3*Assumption!$B$9</f>
        <v>1343.045103</v>
      </c>
      <c r="AA10" s="8">
        <f>AA3*Assumption!$B$9</f>
        <v>1369.906005</v>
      </c>
      <c r="AB10" s="8">
        <f>AB3*Assumption!$B$9</f>
        <v>1397.304125</v>
      </c>
      <c r="AC10" s="8">
        <f>AC3*Assumption!$B$9</f>
        <v>1425.250208</v>
      </c>
      <c r="AD10" s="8">
        <f>AD3*Assumption!$B$9</f>
        <v>1453.755212</v>
      </c>
      <c r="AE10" s="8">
        <f>AE3*Assumption!$B$9</f>
        <v>1482.830316</v>
      </c>
      <c r="AF10" s="8">
        <f>AF3*Assumption!$B$9</f>
        <v>1512.486923</v>
      </c>
      <c r="AG10" s="8">
        <f>AG3*Assumption!$B$9</f>
        <v>1542.736661</v>
      </c>
      <c r="AH10" s="8">
        <f>AH3*Assumption!$B$9</f>
        <v>1573.591394</v>
      </c>
      <c r="AI10" s="8">
        <f>AI3*Assumption!$B$9</f>
        <v>1605.063222</v>
      </c>
      <c r="AJ10" s="8">
        <f>AJ3*Assumption!$B$9</f>
        <v>1637.164487</v>
      </c>
      <c r="AK10" s="8">
        <f>AK3*Assumption!$B$9</f>
        <v>1669.907776</v>
      </c>
      <c r="AL10" s="7"/>
      <c r="AM10" s="7"/>
      <c r="AN10" s="7"/>
      <c r="AO10" s="7"/>
      <c r="AP10" s="7"/>
    </row>
    <row r="11">
      <c r="A11" s="7" t="s">
        <v>36</v>
      </c>
      <c r="B11" s="8">
        <f>B3*Assumption!$C$9</f>
        <v>1670</v>
      </c>
      <c r="C11" s="8">
        <f>C3*Assumption!$C$9</f>
        <v>1703.4</v>
      </c>
      <c r="D11" s="8">
        <f>D3*Assumption!$C$9</f>
        <v>1737.468</v>
      </c>
      <c r="E11" s="8">
        <f>E3*Assumption!$C$9</f>
        <v>1772.21736</v>
      </c>
      <c r="F11" s="8">
        <f>F3*Assumption!$C$9</f>
        <v>1807.661707</v>
      </c>
      <c r="G11" s="8">
        <f>G3*Assumption!$C$9</f>
        <v>1843.814941</v>
      </c>
      <c r="H11" s="8">
        <f>H3*Assumption!$C$9</f>
        <v>1880.69124</v>
      </c>
      <c r="I11" s="8">
        <f>I3*Assumption!$C$9</f>
        <v>1918.305065</v>
      </c>
      <c r="J11" s="8">
        <f>J3*Assumption!$C$9</f>
        <v>1956.671166</v>
      </c>
      <c r="K11" s="8">
        <f>K3*Assumption!$C$9</f>
        <v>1995.80459</v>
      </c>
      <c r="L11" s="8">
        <f>L3*Assumption!$C$9</f>
        <v>2035.720681</v>
      </c>
      <c r="M11" s="8">
        <f>M3*Assumption!$C$9</f>
        <v>2076.435095</v>
      </c>
      <c r="N11" s="8">
        <f>N3*Assumption!$C$9</f>
        <v>2117.963797</v>
      </c>
      <c r="O11" s="8">
        <f>O3*Assumption!$C$9</f>
        <v>2160.323073</v>
      </c>
      <c r="P11" s="8">
        <f>P3*Assumption!$C$9</f>
        <v>2203.529534</v>
      </c>
      <c r="Q11" s="8">
        <f>Q3*Assumption!$C$9</f>
        <v>2247.600125</v>
      </c>
      <c r="R11" s="8">
        <f>R3*Assumption!$C$9</f>
        <v>2292.552128</v>
      </c>
      <c r="S11" s="8">
        <f>S3*Assumption!$C$9</f>
        <v>2338.40317</v>
      </c>
      <c r="T11" s="8">
        <f>T3*Assumption!$C$9</f>
        <v>2385.171233</v>
      </c>
      <c r="U11" s="8">
        <f>U3*Assumption!$C$9</f>
        <v>2432.874658</v>
      </c>
      <c r="V11" s="8">
        <f>V3*Assumption!$C$9</f>
        <v>2481.532151</v>
      </c>
      <c r="W11" s="8">
        <f>W3*Assumption!$C$9</f>
        <v>2531.162794</v>
      </c>
      <c r="X11" s="8">
        <f>X3*Assumption!$C$9</f>
        <v>2581.78605</v>
      </c>
      <c r="Y11" s="8">
        <f>Y3*Assumption!$C$9</f>
        <v>2633.421771</v>
      </c>
      <c r="Z11" s="8">
        <f>Z3*Assumption!$C$9</f>
        <v>2686.090207</v>
      </c>
      <c r="AA11" s="8">
        <f>AA3*Assumption!$C$9</f>
        <v>2739.812011</v>
      </c>
      <c r="AB11" s="8">
        <f>AB3*Assumption!$C$9</f>
        <v>2794.608251</v>
      </c>
      <c r="AC11" s="8">
        <f>AC3*Assumption!$C$9</f>
        <v>2850.500416</v>
      </c>
      <c r="AD11" s="8">
        <f>AD3*Assumption!$C$9</f>
        <v>2907.510424</v>
      </c>
      <c r="AE11" s="8">
        <f>AE3*Assumption!$C$9</f>
        <v>2965.660633</v>
      </c>
      <c r="AF11" s="8">
        <f>AF3*Assumption!$C$9</f>
        <v>3024.973845</v>
      </c>
      <c r="AG11" s="8">
        <f>AG3*Assumption!$C$9</f>
        <v>3085.473322</v>
      </c>
      <c r="AH11" s="8">
        <f>AH3*Assumption!$C$9</f>
        <v>3147.182789</v>
      </c>
      <c r="AI11" s="8">
        <f>AI3*Assumption!$C$9</f>
        <v>3210.126445</v>
      </c>
      <c r="AJ11" s="8">
        <f>AJ3*Assumption!$C$9</f>
        <v>3274.328973</v>
      </c>
      <c r="AK11" s="8">
        <f>AK3*Assumption!$C$9</f>
        <v>3339.815553</v>
      </c>
      <c r="AL11" s="7"/>
      <c r="AM11" s="7"/>
      <c r="AN11" s="7"/>
      <c r="AO11" s="7"/>
      <c r="AP11" s="7"/>
    </row>
    <row r="12">
      <c r="A12" s="7" t="s">
        <v>37</v>
      </c>
      <c r="B12" s="8">
        <f>B3*Assumption!$D$9</f>
        <v>1670</v>
      </c>
      <c r="C12" s="8">
        <f>C3*Assumption!$D$9</f>
        <v>1703.4</v>
      </c>
      <c r="D12" s="8">
        <f>D3*Assumption!$D$9</f>
        <v>1737.468</v>
      </c>
      <c r="E12" s="8">
        <f>E3*Assumption!$D$9</f>
        <v>1772.21736</v>
      </c>
      <c r="F12" s="8">
        <f>F3*Assumption!$D$9</f>
        <v>1807.661707</v>
      </c>
      <c r="G12" s="8">
        <f>G3*Assumption!$D$9</f>
        <v>1843.814941</v>
      </c>
      <c r="H12" s="8">
        <f>H3*Assumption!$D$9</f>
        <v>1880.69124</v>
      </c>
      <c r="I12" s="8">
        <f>I3*Assumption!$D$9</f>
        <v>1918.305065</v>
      </c>
      <c r="J12" s="8">
        <f>J3*Assumption!$D$9</f>
        <v>1956.671166</v>
      </c>
      <c r="K12" s="8">
        <f>K3*Assumption!$D$9</f>
        <v>1995.80459</v>
      </c>
      <c r="L12" s="8">
        <f>L3*Assumption!$D$9</f>
        <v>2035.720681</v>
      </c>
      <c r="M12" s="8">
        <f>M3*Assumption!$D$9</f>
        <v>2076.435095</v>
      </c>
      <c r="N12" s="8">
        <f>N3*Assumption!$D$9</f>
        <v>2117.963797</v>
      </c>
      <c r="O12" s="8">
        <f>O3*Assumption!$D$9</f>
        <v>2160.323073</v>
      </c>
      <c r="P12" s="8">
        <f>P3*Assumption!$D$9</f>
        <v>2203.529534</v>
      </c>
      <c r="Q12" s="8">
        <f>Q3*Assumption!$D$9</f>
        <v>2247.600125</v>
      </c>
      <c r="R12" s="8">
        <f>R3*Assumption!$D$9</f>
        <v>2292.552128</v>
      </c>
      <c r="S12" s="8">
        <f>S3*Assumption!$D$9</f>
        <v>2338.40317</v>
      </c>
      <c r="T12" s="8">
        <f>T3*Assumption!$D$9</f>
        <v>2385.171233</v>
      </c>
      <c r="U12" s="8">
        <f>U3*Assumption!$D$9</f>
        <v>2432.874658</v>
      </c>
      <c r="V12" s="8">
        <f>V3*Assumption!$D$9</f>
        <v>2481.532151</v>
      </c>
      <c r="W12" s="8">
        <f>W3*Assumption!$D$9</f>
        <v>2531.162794</v>
      </c>
      <c r="X12" s="8">
        <f>X3*Assumption!$D$9</f>
        <v>2581.78605</v>
      </c>
      <c r="Y12" s="8">
        <f>Y3*Assumption!$D$9</f>
        <v>2633.421771</v>
      </c>
      <c r="Z12" s="8">
        <f>Z3*Assumption!$D$9</f>
        <v>2686.090207</v>
      </c>
      <c r="AA12" s="8">
        <f>AA3*Assumption!$D$9</f>
        <v>2739.812011</v>
      </c>
      <c r="AB12" s="8">
        <f>AB3*Assumption!$D$9</f>
        <v>2794.608251</v>
      </c>
      <c r="AC12" s="8">
        <f>AC3*Assumption!$D$9</f>
        <v>2850.500416</v>
      </c>
      <c r="AD12" s="8">
        <f>AD3*Assumption!$D$9</f>
        <v>2907.510424</v>
      </c>
      <c r="AE12" s="8">
        <f>AE3*Assumption!$D$9</f>
        <v>2965.660633</v>
      </c>
      <c r="AF12" s="8">
        <f>AF3*Assumption!$D$9</f>
        <v>3024.973845</v>
      </c>
      <c r="AG12" s="8">
        <f>AG3*Assumption!$D$9</f>
        <v>3085.473322</v>
      </c>
      <c r="AH12" s="8">
        <f>AH3*Assumption!$D$9</f>
        <v>3147.182789</v>
      </c>
      <c r="AI12" s="8">
        <f>AI3*Assumption!$D$9</f>
        <v>3210.126445</v>
      </c>
      <c r="AJ12" s="8">
        <f>AJ3*Assumption!$D$9</f>
        <v>3274.328973</v>
      </c>
      <c r="AK12" s="8">
        <f>AK3*Assumption!$D$9</f>
        <v>3339.815553</v>
      </c>
      <c r="AL12" s="7"/>
      <c r="AM12" s="7"/>
      <c r="AN12" s="7"/>
      <c r="AO12" s="7"/>
      <c r="AP12" s="7"/>
    </row>
    <row r="13">
      <c r="A13" s="7" t="s">
        <v>38</v>
      </c>
      <c r="B13" s="8">
        <f>B3*Assumption!$E$9</f>
        <v>0</v>
      </c>
      <c r="C13" s="8">
        <f>C3*Assumption!$E$9</f>
        <v>0</v>
      </c>
      <c r="D13" s="8">
        <f>D3*Assumption!$E$9</f>
        <v>0</v>
      </c>
      <c r="E13" s="8">
        <f>E3*Assumption!$E$9</f>
        <v>0</v>
      </c>
      <c r="F13" s="8">
        <f>F3*Assumption!$E$9</f>
        <v>0</v>
      </c>
      <c r="G13" s="8">
        <f>G3*Assumption!$E$9</f>
        <v>0</v>
      </c>
      <c r="H13" s="8">
        <f>H3*Assumption!$E$9</f>
        <v>0</v>
      </c>
      <c r="I13" s="8">
        <f>I3*Assumption!$E$9</f>
        <v>0</v>
      </c>
      <c r="J13" s="8">
        <f>J3*Assumption!$E$9</f>
        <v>0</v>
      </c>
      <c r="K13" s="8">
        <f>K3*Assumption!$E$9</f>
        <v>0</v>
      </c>
      <c r="L13" s="8">
        <f>L3*Assumption!$E$9</f>
        <v>0</v>
      </c>
      <c r="M13" s="8">
        <f>M3*Assumption!$E$9</f>
        <v>0</v>
      </c>
      <c r="N13" s="8">
        <f>N3*Assumption!$E$9</f>
        <v>0</v>
      </c>
      <c r="O13" s="8">
        <f>O3*Assumption!$E$9</f>
        <v>0</v>
      </c>
      <c r="P13" s="8">
        <f>P3*Assumption!$E$9</f>
        <v>0</v>
      </c>
      <c r="Q13" s="8">
        <f>Q3*Assumption!$E$9</f>
        <v>0</v>
      </c>
      <c r="R13" s="8">
        <f>R3*Assumption!$E$9</f>
        <v>0</v>
      </c>
      <c r="S13" s="8">
        <f>S3*Assumption!$E$9</f>
        <v>0</v>
      </c>
      <c r="T13" s="8">
        <f>T3*Assumption!$E$9</f>
        <v>0</v>
      </c>
      <c r="U13" s="8">
        <f>U3*Assumption!$E$9</f>
        <v>0</v>
      </c>
      <c r="V13" s="8">
        <f>V3*Assumption!$E$9</f>
        <v>0</v>
      </c>
      <c r="W13" s="8">
        <f>W3*Assumption!$E$9</f>
        <v>0</v>
      </c>
      <c r="X13" s="8">
        <f>X3*Assumption!$E$9</f>
        <v>0</v>
      </c>
      <c r="Y13" s="8">
        <f>Y3*Assumption!$E$9</f>
        <v>0</v>
      </c>
      <c r="Z13" s="8">
        <f>Z3*Assumption!$E$9</f>
        <v>0</v>
      </c>
      <c r="AA13" s="8">
        <f>AA3*Assumption!$E$9</f>
        <v>0</v>
      </c>
      <c r="AB13" s="8">
        <f>AB3*Assumption!$E$9</f>
        <v>0</v>
      </c>
      <c r="AC13" s="8">
        <f>AC3*Assumption!$E$9</f>
        <v>0</v>
      </c>
      <c r="AD13" s="8">
        <f>AD3*Assumption!$E$9</f>
        <v>0</v>
      </c>
      <c r="AE13" s="8">
        <f>AE3*Assumption!$E$9</f>
        <v>0</v>
      </c>
      <c r="AF13" s="8">
        <f>AF3*Assumption!$E$9</f>
        <v>0</v>
      </c>
      <c r="AG13" s="8">
        <f>AG3*Assumption!$E$9</f>
        <v>0</v>
      </c>
      <c r="AH13" s="8">
        <f>AH3*Assumption!$E$9</f>
        <v>0</v>
      </c>
      <c r="AI13" s="8">
        <f>AI3*Assumption!$E$9</f>
        <v>0</v>
      </c>
      <c r="AJ13" s="8">
        <f>AJ3*Assumption!$E$9</f>
        <v>0</v>
      </c>
      <c r="AK13" s="8">
        <f>AK3*Assumption!$E$9</f>
        <v>0</v>
      </c>
      <c r="AL13" s="7"/>
      <c r="AM13" s="7"/>
      <c r="AN13" s="7"/>
      <c r="AO13" s="7"/>
      <c r="AP13" s="7"/>
    </row>
    <row r="14">
      <c r="A14" s="7" t="s">
        <v>39</v>
      </c>
      <c r="B14" s="8">
        <f>B3*Assumption!$F$9</f>
        <v>0</v>
      </c>
      <c r="C14" s="8">
        <f>C3*Assumption!$F$9</f>
        <v>0</v>
      </c>
      <c r="D14" s="8">
        <f>D3*Assumption!$F$9</f>
        <v>0</v>
      </c>
      <c r="E14" s="8">
        <f>E3*Assumption!$F$9</f>
        <v>0</v>
      </c>
      <c r="F14" s="8">
        <f>F3*Assumption!$F$9</f>
        <v>0</v>
      </c>
      <c r="G14" s="8">
        <f>G3*Assumption!$F$9</f>
        <v>0</v>
      </c>
      <c r="H14" s="8">
        <f>H3*Assumption!$F$9</f>
        <v>0</v>
      </c>
      <c r="I14" s="8">
        <f>I3*Assumption!$F$9</f>
        <v>0</v>
      </c>
      <c r="J14" s="8">
        <f>J3*Assumption!$F$9</f>
        <v>0</v>
      </c>
      <c r="K14" s="8">
        <f>K3*Assumption!$F$9</f>
        <v>0</v>
      </c>
      <c r="L14" s="8">
        <f>L3*Assumption!$F$9</f>
        <v>0</v>
      </c>
      <c r="M14" s="8">
        <f>M3*Assumption!$F$9</f>
        <v>0</v>
      </c>
      <c r="N14" s="8">
        <f>N3*Assumption!$F$9</f>
        <v>0</v>
      </c>
      <c r="O14" s="8">
        <f>O3*Assumption!$F$9</f>
        <v>0</v>
      </c>
      <c r="P14" s="8">
        <f>P3*Assumption!$F$9</f>
        <v>0</v>
      </c>
      <c r="Q14" s="8">
        <f>Q3*Assumption!$F$9</f>
        <v>0</v>
      </c>
      <c r="R14" s="8">
        <f>R3*Assumption!$F$9</f>
        <v>0</v>
      </c>
      <c r="S14" s="8">
        <f>S3*Assumption!$F$9</f>
        <v>0</v>
      </c>
      <c r="T14" s="8">
        <f>T3*Assumption!$F$9</f>
        <v>0</v>
      </c>
      <c r="U14" s="8">
        <f>U3*Assumption!$F$9</f>
        <v>0</v>
      </c>
      <c r="V14" s="8">
        <f>V3*Assumption!$F$9</f>
        <v>0</v>
      </c>
      <c r="W14" s="8">
        <f>W3*Assumption!$F$9</f>
        <v>0</v>
      </c>
      <c r="X14" s="8">
        <f>X3*Assumption!$F$9</f>
        <v>0</v>
      </c>
      <c r="Y14" s="8">
        <f>Y3*Assumption!$F$9</f>
        <v>0</v>
      </c>
      <c r="Z14" s="8">
        <f>Z3*Assumption!$F$9</f>
        <v>0</v>
      </c>
      <c r="AA14" s="8">
        <f>AA3*Assumption!$F$9</f>
        <v>0</v>
      </c>
      <c r="AB14" s="8">
        <f>AB3*Assumption!$F$9</f>
        <v>0</v>
      </c>
      <c r="AC14" s="8">
        <f>AC3*Assumption!$F$9</f>
        <v>0</v>
      </c>
      <c r="AD14" s="8">
        <f>AD3*Assumption!$F$9</f>
        <v>0</v>
      </c>
      <c r="AE14" s="8">
        <f>AE3*Assumption!$F$9</f>
        <v>0</v>
      </c>
      <c r="AF14" s="8">
        <f>AF3*Assumption!$F$9</f>
        <v>0</v>
      </c>
      <c r="AG14" s="8">
        <f>AG3*Assumption!$F$9</f>
        <v>0</v>
      </c>
      <c r="AH14" s="8">
        <f>AH3*Assumption!$F$9</f>
        <v>0</v>
      </c>
      <c r="AI14" s="8">
        <f>AI3*Assumption!$F$9</f>
        <v>0</v>
      </c>
      <c r="AJ14" s="8">
        <f>AJ3*Assumption!$F$9</f>
        <v>0</v>
      </c>
      <c r="AK14" s="8">
        <f>AK3*Assumption!$F$9</f>
        <v>0</v>
      </c>
      <c r="AL14" s="7"/>
      <c r="AM14" s="7"/>
      <c r="AN14" s="7"/>
      <c r="AO14" s="7"/>
      <c r="AP14" s="7"/>
    </row>
    <row r="15">
      <c r="A15" s="7" t="s">
        <v>40</v>
      </c>
      <c r="B15" s="8">
        <f>B3*Assumption!$G$9</f>
        <v>0</v>
      </c>
      <c r="C15" s="8">
        <f>C3*Assumption!$G$9</f>
        <v>0</v>
      </c>
      <c r="D15" s="8">
        <f>D3*Assumption!$G$9</f>
        <v>0</v>
      </c>
      <c r="E15" s="8">
        <f>E3*Assumption!$G$9</f>
        <v>0</v>
      </c>
      <c r="F15" s="8">
        <f>F3*Assumption!$G$9</f>
        <v>0</v>
      </c>
      <c r="G15" s="8">
        <f>G3*Assumption!$G$9</f>
        <v>0</v>
      </c>
      <c r="H15" s="8">
        <f>H3*Assumption!$G$9</f>
        <v>0</v>
      </c>
      <c r="I15" s="8">
        <f>I3*Assumption!$G$9</f>
        <v>0</v>
      </c>
      <c r="J15" s="8">
        <f>J3*Assumption!$G$9</f>
        <v>0</v>
      </c>
      <c r="K15" s="8">
        <f>K3*Assumption!$G$9</f>
        <v>0</v>
      </c>
      <c r="L15" s="8">
        <f>L3*Assumption!$G$9</f>
        <v>0</v>
      </c>
      <c r="M15" s="8">
        <f>M3*Assumption!$G$9</f>
        <v>0</v>
      </c>
      <c r="N15" s="8">
        <f>N3*Assumption!$G$9</f>
        <v>0</v>
      </c>
      <c r="O15" s="8">
        <f>O3*Assumption!$G$9</f>
        <v>0</v>
      </c>
      <c r="P15" s="8">
        <f>P3*Assumption!$G$9</f>
        <v>0</v>
      </c>
      <c r="Q15" s="8">
        <f>Q3*Assumption!$G$9</f>
        <v>0</v>
      </c>
      <c r="R15" s="8">
        <f>R3*Assumption!$G$9</f>
        <v>0</v>
      </c>
      <c r="S15" s="8">
        <f>S3*Assumption!$G$9</f>
        <v>0</v>
      </c>
      <c r="T15" s="8">
        <f>T3*Assumption!$G$9</f>
        <v>0</v>
      </c>
      <c r="U15" s="8">
        <f>U3*Assumption!$G$9</f>
        <v>0</v>
      </c>
      <c r="V15" s="8">
        <f>V3*Assumption!$G$9</f>
        <v>0</v>
      </c>
      <c r="W15" s="8">
        <f>W3*Assumption!$G$9</f>
        <v>0</v>
      </c>
      <c r="X15" s="8">
        <f>X3*Assumption!$G$9</f>
        <v>0</v>
      </c>
      <c r="Y15" s="8">
        <f>Y3*Assumption!$G$9</f>
        <v>0</v>
      </c>
      <c r="Z15" s="8">
        <f>Z3*Assumption!$G$9</f>
        <v>0</v>
      </c>
      <c r="AA15" s="8">
        <f>AA3*Assumption!$G$9</f>
        <v>0</v>
      </c>
      <c r="AB15" s="8">
        <f>AB3*Assumption!$G$9</f>
        <v>0</v>
      </c>
      <c r="AC15" s="8">
        <f>AC3*Assumption!$G$9</f>
        <v>0</v>
      </c>
      <c r="AD15" s="8">
        <f>AD3*Assumption!$G$9</f>
        <v>0</v>
      </c>
      <c r="AE15" s="8">
        <f>AE3*Assumption!$G$9</f>
        <v>0</v>
      </c>
      <c r="AF15" s="8">
        <f>AF3*Assumption!$G$9</f>
        <v>0</v>
      </c>
      <c r="AG15" s="8">
        <f>AG3*Assumption!$G$9</f>
        <v>0</v>
      </c>
      <c r="AH15" s="8">
        <f>AH3*Assumption!$G$9</f>
        <v>0</v>
      </c>
      <c r="AI15" s="8">
        <f>AI3*Assumption!$G$9</f>
        <v>0</v>
      </c>
      <c r="AJ15" s="8">
        <f>AJ3*Assumption!$G$9</f>
        <v>0</v>
      </c>
      <c r="AK15" s="8">
        <f>AK3*Assumption!$G$9</f>
        <v>0</v>
      </c>
      <c r="AL15" s="7"/>
      <c r="AM15" s="7"/>
      <c r="AN15" s="7"/>
      <c r="AO15" s="7"/>
      <c r="AP15" s="7"/>
    </row>
    <row r="16">
      <c r="A16" s="7" t="s">
        <v>41</v>
      </c>
      <c r="B16" s="8">
        <f>B3*Assumption!$H$9</f>
        <v>0</v>
      </c>
      <c r="C16" s="8">
        <f>C3*Assumption!$H$9</f>
        <v>0</v>
      </c>
      <c r="D16" s="8">
        <f>D3*Assumption!$H$9</f>
        <v>0</v>
      </c>
      <c r="E16" s="8">
        <f>E3*Assumption!$H$9</f>
        <v>0</v>
      </c>
      <c r="F16" s="8">
        <f>F3*Assumption!$H$9</f>
        <v>0</v>
      </c>
      <c r="G16" s="8">
        <f>G3*Assumption!$H$9</f>
        <v>0</v>
      </c>
      <c r="H16" s="8">
        <f>H3*Assumption!$H$9</f>
        <v>0</v>
      </c>
      <c r="I16" s="8">
        <f>I3*Assumption!$H$9</f>
        <v>0</v>
      </c>
      <c r="J16" s="8">
        <f>J3*Assumption!$H$9</f>
        <v>0</v>
      </c>
      <c r="K16" s="8">
        <f>K3*Assumption!$H$9</f>
        <v>0</v>
      </c>
      <c r="L16" s="8">
        <f>L3*Assumption!$H$9</f>
        <v>0</v>
      </c>
      <c r="M16" s="8">
        <f>M3*Assumption!$H$9</f>
        <v>0</v>
      </c>
      <c r="N16" s="8">
        <f>N3*Assumption!$H$9</f>
        <v>0</v>
      </c>
      <c r="O16" s="8">
        <f>O3*Assumption!$H$9</f>
        <v>0</v>
      </c>
      <c r="P16" s="8">
        <f>P3*Assumption!$H$9</f>
        <v>0</v>
      </c>
      <c r="Q16" s="8">
        <f>Q3*Assumption!$H$9</f>
        <v>0</v>
      </c>
      <c r="R16" s="8">
        <f>R3*Assumption!$H$9</f>
        <v>0</v>
      </c>
      <c r="S16" s="8">
        <f>S3*Assumption!$H$9</f>
        <v>0</v>
      </c>
      <c r="T16" s="8">
        <f>T3*Assumption!$H$9</f>
        <v>0</v>
      </c>
      <c r="U16" s="8">
        <f>U3*Assumption!$H$9</f>
        <v>0</v>
      </c>
      <c r="V16" s="8">
        <f>V3*Assumption!$H$9</f>
        <v>0</v>
      </c>
      <c r="W16" s="8">
        <f>W3*Assumption!$H$9</f>
        <v>0</v>
      </c>
      <c r="X16" s="8">
        <f>X3*Assumption!$H$9</f>
        <v>0</v>
      </c>
      <c r="Y16" s="8">
        <f>Y3*Assumption!$H$9</f>
        <v>0</v>
      </c>
      <c r="Z16" s="8">
        <f>Z3*Assumption!$H$9</f>
        <v>0</v>
      </c>
      <c r="AA16" s="8">
        <f>AA3*Assumption!$H$9</f>
        <v>0</v>
      </c>
      <c r="AB16" s="8">
        <f>AB3*Assumption!$H$9</f>
        <v>0</v>
      </c>
      <c r="AC16" s="8">
        <f>AC3*Assumption!$H$9</f>
        <v>0</v>
      </c>
      <c r="AD16" s="8">
        <f>AD3*Assumption!$H$9</f>
        <v>0</v>
      </c>
      <c r="AE16" s="8">
        <f>AE3*Assumption!$H$9</f>
        <v>0</v>
      </c>
      <c r="AF16" s="8">
        <f>AF3*Assumption!$H$9</f>
        <v>0</v>
      </c>
      <c r="AG16" s="8">
        <f>AG3*Assumption!$H$9</f>
        <v>0</v>
      </c>
      <c r="AH16" s="8">
        <f>AH3*Assumption!$H$9</f>
        <v>0</v>
      </c>
      <c r="AI16" s="8">
        <f>AI3*Assumption!$H$9</f>
        <v>0</v>
      </c>
      <c r="AJ16" s="8">
        <f>AJ3*Assumption!$H$9</f>
        <v>0</v>
      </c>
      <c r="AK16" s="8">
        <f>AK3*Assumption!$H$9</f>
        <v>0</v>
      </c>
      <c r="AL16" s="7"/>
      <c r="AM16" s="7"/>
      <c r="AN16" s="7"/>
      <c r="AO16" s="7"/>
      <c r="AP16" s="7"/>
    </row>
    <row r="17">
      <c r="A17" s="7" t="s">
        <v>42</v>
      </c>
      <c r="B17" s="8">
        <f>B3*Assumption!$I$9</f>
        <v>0</v>
      </c>
      <c r="C17" s="8">
        <f>C3*Assumption!$I$9</f>
        <v>0</v>
      </c>
      <c r="D17" s="8">
        <f>D3*Assumption!$I$9</f>
        <v>0</v>
      </c>
      <c r="E17" s="8">
        <f>E3*Assumption!$I$9</f>
        <v>0</v>
      </c>
      <c r="F17" s="8">
        <f>F3*Assumption!$I$9</f>
        <v>0</v>
      </c>
      <c r="G17" s="8">
        <f>G3*Assumption!$I$9</f>
        <v>0</v>
      </c>
      <c r="H17" s="8">
        <f>H3*Assumption!$I$9</f>
        <v>0</v>
      </c>
      <c r="I17" s="8">
        <f>I3*Assumption!$I$9</f>
        <v>0</v>
      </c>
      <c r="J17" s="8">
        <f>J3*Assumption!$I$9</f>
        <v>0</v>
      </c>
      <c r="K17" s="8">
        <f>K3*Assumption!$I$9</f>
        <v>0</v>
      </c>
      <c r="L17" s="8">
        <f>L3*Assumption!$I$9</f>
        <v>0</v>
      </c>
      <c r="M17" s="8">
        <f>M3*Assumption!$I$9</f>
        <v>0</v>
      </c>
      <c r="N17" s="8">
        <f>N3*Assumption!$I$9</f>
        <v>0</v>
      </c>
      <c r="O17" s="8">
        <f>O3*Assumption!$I$9</f>
        <v>0</v>
      </c>
      <c r="P17" s="8">
        <f>P3*Assumption!$I$9</f>
        <v>0</v>
      </c>
      <c r="Q17" s="8">
        <f>Q3*Assumption!$I$9</f>
        <v>0</v>
      </c>
      <c r="R17" s="8">
        <f>R3*Assumption!$I$9</f>
        <v>0</v>
      </c>
      <c r="S17" s="8">
        <f>S3*Assumption!$I$9</f>
        <v>0</v>
      </c>
      <c r="T17" s="8">
        <f>T3*Assumption!$I$9</f>
        <v>0</v>
      </c>
      <c r="U17" s="8">
        <f>U3*Assumption!$I$9</f>
        <v>0</v>
      </c>
      <c r="V17" s="8">
        <f>V3*Assumption!$I$9</f>
        <v>0</v>
      </c>
      <c r="W17" s="8">
        <f>W3*Assumption!$I$9</f>
        <v>0</v>
      </c>
      <c r="X17" s="8">
        <f>X3*Assumption!$I$9</f>
        <v>0</v>
      </c>
      <c r="Y17" s="8">
        <f>Y3*Assumption!$I$9</f>
        <v>0</v>
      </c>
      <c r="Z17" s="8">
        <f>Z3*Assumption!$I$9</f>
        <v>0</v>
      </c>
      <c r="AA17" s="8">
        <f>AA3*Assumption!$I$9</f>
        <v>0</v>
      </c>
      <c r="AB17" s="8">
        <f>AB3*Assumption!$I$9</f>
        <v>0</v>
      </c>
      <c r="AC17" s="8">
        <f>AC3*Assumption!$I$9</f>
        <v>0</v>
      </c>
      <c r="AD17" s="8">
        <f>AD3*Assumption!$I$9</f>
        <v>0</v>
      </c>
      <c r="AE17" s="8">
        <f>AE3*Assumption!$I$9</f>
        <v>0</v>
      </c>
      <c r="AF17" s="8">
        <f>AF3*Assumption!$I$9</f>
        <v>0</v>
      </c>
      <c r="AG17" s="8">
        <f>AG3*Assumption!$I$9</f>
        <v>0</v>
      </c>
      <c r="AH17" s="8">
        <f>AH3*Assumption!$I$9</f>
        <v>0</v>
      </c>
      <c r="AI17" s="8">
        <f>AI3*Assumption!$I$9</f>
        <v>0</v>
      </c>
      <c r="AJ17" s="8">
        <f>AJ3*Assumption!$I$9</f>
        <v>0</v>
      </c>
      <c r="AK17" s="8">
        <f>AK3*Assumption!$I$9</f>
        <v>0</v>
      </c>
      <c r="AL17" s="7"/>
      <c r="AM17" s="7"/>
      <c r="AN17" s="7"/>
      <c r="AO17" s="7"/>
      <c r="AP17" s="7"/>
    </row>
    <row r="18">
      <c r="A18" s="6" t="s">
        <v>120</v>
      </c>
      <c r="B18" s="8">
        <f t="shared" ref="B18:AK18" si="1">SUM(B10:B17)</f>
        <v>4175</v>
      </c>
      <c r="C18" s="8">
        <f t="shared" si="1"/>
        <v>4258.5</v>
      </c>
      <c r="D18" s="8">
        <f t="shared" si="1"/>
        <v>4343.67</v>
      </c>
      <c r="E18" s="8">
        <f t="shared" si="1"/>
        <v>4430.5434</v>
      </c>
      <c r="F18" s="8">
        <f t="shared" si="1"/>
        <v>4519.154268</v>
      </c>
      <c r="G18" s="8">
        <f t="shared" si="1"/>
        <v>4609.537353</v>
      </c>
      <c r="H18" s="8">
        <f t="shared" si="1"/>
        <v>4701.7281</v>
      </c>
      <c r="I18" s="8">
        <f t="shared" si="1"/>
        <v>4795.762662</v>
      </c>
      <c r="J18" s="8">
        <f t="shared" si="1"/>
        <v>4891.677916</v>
      </c>
      <c r="K18" s="8">
        <f t="shared" si="1"/>
        <v>4989.511474</v>
      </c>
      <c r="L18" s="8">
        <f t="shared" si="1"/>
        <v>5089.301703</v>
      </c>
      <c r="M18" s="8">
        <f t="shared" si="1"/>
        <v>5191.087738</v>
      </c>
      <c r="N18" s="8">
        <f t="shared" si="1"/>
        <v>5294.909492</v>
      </c>
      <c r="O18" s="8">
        <f t="shared" si="1"/>
        <v>5400.807682</v>
      </c>
      <c r="P18" s="8">
        <f t="shared" si="1"/>
        <v>5508.823836</v>
      </c>
      <c r="Q18" s="8">
        <f t="shared" si="1"/>
        <v>5619.000313</v>
      </c>
      <c r="R18" s="8">
        <f t="shared" si="1"/>
        <v>5731.380319</v>
      </c>
      <c r="S18" s="8">
        <f t="shared" si="1"/>
        <v>5846.007925</v>
      </c>
      <c r="T18" s="8">
        <f t="shared" si="1"/>
        <v>5962.928084</v>
      </c>
      <c r="U18" s="8">
        <f t="shared" si="1"/>
        <v>6082.186645</v>
      </c>
      <c r="V18" s="8">
        <f t="shared" si="1"/>
        <v>6203.830378</v>
      </c>
      <c r="W18" s="8">
        <f t="shared" si="1"/>
        <v>6327.906986</v>
      </c>
      <c r="X18" s="8">
        <f t="shared" si="1"/>
        <v>6454.465125</v>
      </c>
      <c r="Y18" s="8">
        <f t="shared" si="1"/>
        <v>6583.554428</v>
      </c>
      <c r="Z18" s="8">
        <f t="shared" si="1"/>
        <v>6715.225517</v>
      </c>
      <c r="AA18" s="8">
        <f t="shared" si="1"/>
        <v>6849.530027</v>
      </c>
      <c r="AB18" s="8">
        <f t="shared" si="1"/>
        <v>6986.520627</v>
      </c>
      <c r="AC18" s="8">
        <f t="shared" si="1"/>
        <v>7126.25104</v>
      </c>
      <c r="AD18" s="8">
        <f t="shared" si="1"/>
        <v>7268.776061</v>
      </c>
      <c r="AE18" s="8">
        <f t="shared" si="1"/>
        <v>7414.151582</v>
      </c>
      <c r="AF18" s="8">
        <f t="shared" si="1"/>
        <v>7562.434614</v>
      </c>
      <c r="AG18" s="8">
        <f t="shared" si="1"/>
        <v>7713.683306</v>
      </c>
      <c r="AH18" s="8">
        <f t="shared" si="1"/>
        <v>7867.956972</v>
      </c>
      <c r="AI18" s="8">
        <f t="shared" si="1"/>
        <v>8025.316111</v>
      </c>
      <c r="AJ18" s="8">
        <f t="shared" si="1"/>
        <v>8185.822434</v>
      </c>
      <c r="AK18" s="8">
        <f t="shared" si="1"/>
        <v>8349.538882</v>
      </c>
      <c r="AL18" s="7"/>
      <c r="AM18" s="7"/>
      <c r="AN18" s="7"/>
      <c r="AO18" s="7"/>
      <c r="AP18" s="7"/>
    </row>
    <row r="19">
      <c r="A19" s="7"/>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7"/>
      <c r="AM19" s="7"/>
      <c r="AN19" s="7"/>
      <c r="AO19" s="7"/>
      <c r="AP19" s="7"/>
    </row>
    <row r="20">
      <c r="A20" s="6" t="s">
        <v>31</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7"/>
      <c r="AM20" s="7"/>
      <c r="AN20" s="7"/>
      <c r="AO20" s="7"/>
      <c r="AP20" s="7"/>
    </row>
    <row r="21">
      <c r="A21" s="7" t="s">
        <v>35</v>
      </c>
      <c r="B21" s="8">
        <f>B4*Assumption!$B$10</f>
        <v>1354</v>
      </c>
      <c r="C21" s="8">
        <f>C4*Assumption!$B$10</f>
        <v>1394.62</v>
      </c>
      <c r="D21" s="8">
        <f>D4*Assumption!$B$10</f>
        <v>1436.4586</v>
      </c>
      <c r="E21" s="8">
        <f>E4*Assumption!$B$10</f>
        <v>1479.552358</v>
      </c>
      <c r="F21" s="8">
        <f>F4*Assumption!$B$10</f>
        <v>1523.938929</v>
      </c>
      <c r="G21" s="8">
        <f>G4*Assumption!$B$10</f>
        <v>1569.657097</v>
      </c>
      <c r="H21" s="8">
        <f>H4*Assumption!$B$10</f>
        <v>1616.74681</v>
      </c>
      <c r="I21" s="8">
        <f>I4*Assumption!$B$10</f>
        <v>1665.249214</v>
      </c>
      <c r="J21" s="8">
        <f>J4*Assumption!$B$10</f>
        <v>1715.20669</v>
      </c>
      <c r="K21" s="8">
        <f>K4*Assumption!$B$10</f>
        <v>1766.662891</v>
      </c>
      <c r="L21" s="8">
        <f>L4*Assumption!$B$10</f>
        <v>1819.662778</v>
      </c>
      <c r="M21" s="8">
        <f>M4*Assumption!$B$10</f>
        <v>1874.252661</v>
      </c>
      <c r="N21" s="8">
        <f>N4*Assumption!$B$10</f>
        <v>1930.480241</v>
      </c>
      <c r="O21" s="8">
        <f>O4*Assumption!$B$10</f>
        <v>1988.394648</v>
      </c>
      <c r="P21" s="8">
        <f>P4*Assumption!$B$10</f>
        <v>2048.046487</v>
      </c>
      <c r="Q21" s="8">
        <f>Q4*Assumption!$B$10</f>
        <v>2109.487882</v>
      </c>
      <c r="R21" s="8">
        <f>R4*Assumption!$B$10</f>
        <v>2172.772519</v>
      </c>
      <c r="S21" s="8">
        <f>S4*Assumption!$B$10</f>
        <v>2237.955694</v>
      </c>
      <c r="T21" s="8">
        <f>T4*Assumption!$B$10</f>
        <v>2305.094365</v>
      </c>
      <c r="U21" s="8">
        <f>U4*Assumption!$B$10</f>
        <v>2374.247196</v>
      </c>
      <c r="V21" s="8">
        <f>V4*Assumption!$B$10</f>
        <v>2445.474612</v>
      </c>
      <c r="W21" s="8">
        <f>W4*Assumption!$B$10</f>
        <v>2518.83885</v>
      </c>
      <c r="X21" s="8">
        <f>X4*Assumption!$B$10</f>
        <v>2594.404016</v>
      </c>
      <c r="Y21" s="8">
        <f>Y4*Assumption!$B$10</f>
        <v>2672.236136</v>
      </c>
      <c r="Z21" s="8">
        <f>Z4*Assumption!$B$10</f>
        <v>2752.40322</v>
      </c>
      <c r="AA21" s="8">
        <f>AA4*Assumption!$B$10</f>
        <v>2834.975317</v>
      </c>
      <c r="AB21" s="8">
        <f>AB4*Assumption!$B$10</f>
        <v>2920.024576</v>
      </c>
      <c r="AC21" s="8">
        <f>AC4*Assumption!$B$10</f>
        <v>3007.625314</v>
      </c>
      <c r="AD21" s="8">
        <f>AD4*Assumption!$B$10</f>
        <v>3097.854073</v>
      </c>
      <c r="AE21" s="8">
        <f>AE4*Assumption!$B$10</f>
        <v>3190.789695</v>
      </c>
      <c r="AF21" s="8">
        <f>AF4*Assumption!$B$10</f>
        <v>3286.513386</v>
      </c>
      <c r="AG21" s="8">
        <f>AG4*Assumption!$B$10</f>
        <v>3385.108788</v>
      </c>
      <c r="AH21" s="8">
        <f>AH4*Assumption!$B$10</f>
        <v>3486.662051</v>
      </c>
      <c r="AI21" s="8">
        <f>AI4*Assumption!$B$10</f>
        <v>3591.261913</v>
      </c>
      <c r="AJ21" s="8">
        <f>AJ4*Assumption!$B$10</f>
        <v>3698.99977</v>
      </c>
      <c r="AK21" s="8">
        <f>AK4*Assumption!$B$10</f>
        <v>3809.969763</v>
      </c>
      <c r="AL21" s="7"/>
      <c r="AM21" s="7"/>
      <c r="AN21" s="7"/>
      <c r="AO21" s="7"/>
      <c r="AP21" s="7"/>
    </row>
    <row r="22">
      <c r="A22" s="7" t="s">
        <v>36</v>
      </c>
      <c r="B22" s="8">
        <f>B4*Assumption!$C$10</f>
        <v>2708</v>
      </c>
      <c r="C22" s="8">
        <f>C4*Assumption!$C$10</f>
        <v>2789.24</v>
      </c>
      <c r="D22" s="8">
        <f>D4*Assumption!$C$10</f>
        <v>2872.9172</v>
      </c>
      <c r="E22" s="8">
        <f>E4*Assumption!$C$10</f>
        <v>2959.104716</v>
      </c>
      <c r="F22" s="8">
        <f>F4*Assumption!$C$10</f>
        <v>3047.877857</v>
      </c>
      <c r="G22" s="8">
        <f>G4*Assumption!$C$10</f>
        <v>3139.314193</v>
      </c>
      <c r="H22" s="8">
        <f>H4*Assumption!$C$10</f>
        <v>3233.493619</v>
      </c>
      <c r="I22" s="8">
        <f>I4*Assumption!$C$10</f>
        <v>3330.498428</v>
      </c>
      <c r="J22" s="8">
        <f>J4*Assumption!$C$10</f>
        <v>3430.41338</v>
      </c>
      <c r="K22" s="8">
        <f>K4*Assumption!$C$10</f>
        <v>3533.325782</v>
      </c>
      <c r="L22" s="8">
        <f>L4*Assumption!$C$10</f>
        <v>3639.325555</v>
      </c>
      <c r="M22" s="8">
        <f>M4*Assumption!$C$10</f>
        <v>3748.505322</v>
      </c>
      <c r="N22" s="8">
        <f>N4*Assumption!$C$10</f>
        <v>3860.960482</v>
      </c>
      <c r="O22" s="8">
        <f>O4*Assumption!$C$10</f>
        <v>3976.789296</v>
      </c>
      <c r="P22" s="8">
        <f>P4*Assumption!$C$10</f>
        <v>4096.092975</v>
      </c>
      <c r="Q22" s="8">
        <f>Q4*Assumption!$C$10</f>
        <v>4218.975764</v>
      </c>
      <c r="R22" s="8">
        <f>R4*Assumption!$C$10</f>
        <v>4345.545037</v>
      </c>
      <c r="S22" s="8">
        <f>S4*Assumption!$C$10</f>
        <v>4475.911388</v>
      </c>
      <c r="T22" s="8">
        <f>T4*Assumption!$C$10</f>
        <v>4610.18873</v>
      </c>
      <c r="U22" s="8">
        <f>U4*Assumption!$C$10</f>
        <v>4748.494392</v>
      </c>
      <c r="V22" s="8">
        <f>V4*Assumption!$C$10</f>
        <v>4890.949223</v>
      </c>
      <c r="W22" s="8">
        <f>W4*Assumption!$C$10</f>
        <v>5037.6777</v>
      </c>
      <c r="X22" s="8">
        <f>X4*Assumption!$C$10</f>
        <v>5188.808031</v>
      </c>
      <c r="Y22" s="8">
        <f>Y4*Assumption!$C$10</f>
        <v>5344.472272</v>
      </c>
      <c r="Z22" s="8">
        <f>Z4*Assumption!$C$10</f>
        <v>5504.80644</v>
      </c>
      <c r="AA22" s="8">
        <f>AA4*Assumption!$C$10</f>
        <v>5669.950634</v>
      </c>
      <c r="AB22" s="8">
        <f>AB4*Assumption!$C$10</f>
        <v>5840.049153</v>
      </c>
      <c r="AC22" s="8">
        <f>AC4*Assumption!$C$10</f>
        <v>6015.250627</v>
      </c>
      <c r="AD22" s="8">
        <f>AD4*Assumption!$C$10</f>
        <v>6195.708146</v>
      </c>
      <c r="AE22" s="8">
        <f>AE4*Assumption!$C$10</f>
        <v>6381.57939</v>
      </c>
      <c r="AF22" s="8">
        <f>AF4*Assumption!$C$10</f>
        <v>6573.026772</v>
      </c>
      <c r="AG22" s="8">
        <f>AG4*Assumption!$C$10</f>
        <v>6770.217575</v>
      </c>
      <c r="AH22" s="8">
        <f>AH4*Assumption!$C$10</f>
        <v>6973.324102</v>
      </c>
      <c r="AI22" s="8">
        <f>AI4*Assumption!$C$10</f>
        <v>7182.523825</v>
      </c>
      <c r="AJ22" s="8">
        <f>AJ4*Assumption!$C$10</f>
        <v>7397.99954</v>
      </c>
      <c r="AK22" s="8">
        <f>AK4*Assumption!$C$10</f>
        <v>7619.939526</v>
      </c>
      <c r="AL22" s="7"/>
      <c r="AM22" s="7"/>
      <c r="AN22" s="7"/>
      <c r="AO22" s="7"/>
      <c r="AP22" s="7"/>
    </row>
    <row r="23">
      <c r="A23" s="7" t="s">
        <v>37</v>
      </c>
      <c r="B23" s="8">
        <f>B4*Assumption!$D$10</f>
        <v>0</v>
      </c>
      <c r="C23" s="8">
        <f>C4*Assumption!$D$10</f>
        <v>0</v>
      </c>
      <c r="D23" s="8">
        <f>D4*Assumption!$D$10</f>
        <v>0</v>
      </c>
      <c r="E23" s="8">
        <f>E4*Assumption!$D$10</f>
        <v>0</v>
      </c>
      <c r="F23" s="8">
        <f>F4*Assumption!$D$10</f>
        <v>0</v>
      </c>
      <c r="G23" s="8">
        <f>G4*Assumption!$D$10</f>
        <v>0</v>
      </c>
      <c r="H23" s="8">
        <f>H4*Assumption!$D$10</f>
        <v>0</v>
      </c>
      <c r="I23" s="8">
        <f>I4*Assumption!$D$10</f>
        <v>0</v>
      </c>
      <c r="J23" s="8">
        <f>J4*Assumption!$D$10</f>
        <v>0</v>
      </c>
      <c r="K23" s="8">
        <f>K4*Assumption!$D$10</f>
        <v>0</v>
      </c>
      <c r="L23" s="8">
        <f>L4*Assumption!$D$10</f>
        <v>0</v>
      </c>
      <c r="M23" s="8">
        <f>M4*Assumption!$D$10</f>
        <v>0</v>
      </c>
      <c r="N23" s="8">
        <f>N4*Assumption!$D$10</f>
        <v>0</v>
      </c>
      <c r="O23" s="8">
        <f>O4*Assumption!$D$10</f>
        <v>0</v>
      </c>
      <c r="P23" s="8">
        <f>P4*Assumption!$D$10</f>
        <v>0</v>
      </c>
      <c r="Q23" s="8">
        <f>Q4*Assumption!$D$10</f>
        <v>0</v>
      </c>
      <c r="R23" s="8">
        <f>R4*Assumption!$D$10</f>
        <v>0</v>
      </c>
      <c r="S23" s="8">
        <f>S4*Assumption!$D$10</f>
        <v>0</v>
      </c>
      <c r="T23" s="8">
        <f>T4*Assumption!$D$10</f>
        <v>0</v>
      </c>
      <c r="U23" s="8">
        <f>U4*Assumption!$D$10</f>
        <v>0</v>
      </c>
      <c r="V23" s="8">
        <f>V4*Assumption!$D$10</f>
        <v>0</v>
      </c>
      <c r="W23" s="8">
        <f>W4*Assumption!$D$10</f>
        <v>0</v>
      </c>
      <c r="X23" s="8">
        <f>X4*Assumption!$D$10</f>
        <v>0</v>
      </c>
      <c r="Y23" s="8">
        <f>Y4*Assumption!$D$10</f>
        <v>0</v>
      </c>
      <c r="Z23" s="8">
        <f>Z4*Assumption!$D$10</f>
        <v>0</v>
      </c>
      <c r="AA23" s="8">
        <f>AA4*Assumption!$D$10</f>
        <v>0</v>
      </c>
      <c r="AB23" s="8">
        <f>AB4*Assumption!$D$10</f>
        <v>0</v>
      </c>
      <c r="AC23" s="8">
        <f>AC4*Assumption!$D$10</f>
        <v>0</v>
      </c>
      <c r="AD23" s="8">
        <f>AD4*Assumption!$D$10</f>
        <v>0</v>
      </c>
      <c r="AE23" s="8">
        <f>AE4*Assumption!$D$10</f>
        <v>0</v>
      </c>
      <c r="AF23" s="8">
        <f>AF4*Assumption!$D$10</f>
        <v>0</v>
      </c>
      <c r="AG23" s="8">
        <f>AG4*Assumption!$D$10</f>
        <v>0</v>
      </c>
      <c r="AH23" s="8">
        <f>AH4*Assumption!$D$10</f>
        <v>0</v>
      </c>
      <c r="AI23" s="8">
        <f>AI4*Assumption!$D$10</f>
        <v>0</v>
      </c>
      <c r="AJ23" s="8">
        <f>AJ4*Assumption!$D$10</f>
        <v>0</v>
      </c>
      <c r="AK23" s="8">
        <f>AK4*Assumption!$D$10</f>
        <v>0</v>
      </c>
      <c r="AL23" s="7"/>
      <c r="AM23" s="7"/>
      <c r="AN23" s="7"/>
      <c r="AO23" s="7"/>
      <c r="AP23" s="7"/>
    </row>
    <row r="24">
      <c r="A24" s="7" t="s">
        <v>38</v>
      </c>
      <c r="B24" s="8">
        <f>B4*Assumption!$E$10</f>
        <v>2708</v>
      </c>
      <c r="C24" s="8">
        <f>C4*Assumption!$E$10</f>
        <v>2789.24</v>
      </c>
      <c r="D24" s="8">
        <f>D4*Assumption!$E$10</f>
        <v>2872.9172</v>
      </c>
      <c r="E24" s="8">
        <f>E4*Assumption!$E$10</f>
        <v>2959.104716</v>
      </c>
      <c r="F24" s="8">
        <f>F4*Assumption!$E$10</f>
        <v>3047.877857</v>
      </c>
      <c r="G24" s="8">
        <f>G4*Assumption!$E$10</f>
        <v>3139.314193</v>
      </c>
      <c r="H24" s="8">
        <f>H4*Assumption!$E$10</f>
        <v>3233.493619</v>
      </c>
      <c r="I24" s="8">
        <f>I4*Assumption!$E$10</f>
        <v>3330.498428</v>
      </c>
      <c r="J24" s="8">
        <f>J4*Assumption!$E$10</f>
        <v>3430.41338</v>
      </c>
      <c r="K24" s="8">
        <f>K4*Assumption!$E$10</f>
        <v>3533.325782</v>
      </c>
      <c r="L24" s="8">
        <f>L4*Assumption!$E$10</f>
        <v>3639.325555</v>
      </c>
      <c r="M24" s="8">
        <f>M4*Assumption!$E$10</f>
        <v>3748.505322</v>
      </c>
      <c r="N24" s="8">
        <f>N4*Assumption!$E$10</f>
        <v>3860.960482</v>
      </c>
      <c r="O24" s="8">
        <f>O4*Assumption!$E$10</f>
        <v>3976.789296</v>
      </c>
      <c r="P24" s="8">
        <f>P4*Assumption!$E$10</f>
        <v>4096.092975</v>
      </c>
      <c r="Q24" s="8">
        <f>Q4*Assumption!$E$10</f>
        <v>4218.975764</v>
      </c>
      <c r="R24" s="8">
        <f>R4*Assumption!$E$10</f>
        <v>4345.545037</v>
      </c>
      <c r="S24" s="8">
        <f>S4*Assumption!$E$10</f>
        <v>4475.911388</v>
      </c>
      <c r="T24" s="8">
        <f>T4*Assumption!$E$10</f>
        <v>4610.18873</v>
      </c>
      <c r="U24" s="8">
        <f>U4*Assumption!$E$10</f>
        <v>4748.494392</v>
      </c>
      <c r="V24" s="8">
        <f>V4*Assumption!$E$10</f>
        <v>4890.949223</v>
      </c>
      <c r="W24" s="8">
        <f>W4*Assumption!$E$10</f>
        <v>5037.6777</v>
      </c>
      <c r="X24" s="8">
        <f>X4*Assumption!$E$10</f>
        <v>5188.808031</v>
      </c>
      <c r="Y24" s="8">
        <f>Y4*Assumption!$E$10</f>
        <v>5344.472272</v>
      </c>
      <c r="Z24" s="8">
        <f>Z4*Assumption!$E$10</f>
        <v>5504.80644</v>
      </c>
      <c r="AA24" s="8">
        <f>AA4*Assumption!$E$10</f>
        <v>5669.950634</v>
      </c>
      <c r="AB24" s="8">
        <f>AB4*Assumption!$E$10</f>
        <v>5840.049153</v>
      </c>
      <c r="AC24" s="8">
        <f>AC4*Assumption!$E$10</f>
        <v>6015.250627</v>
      </c>
      <c r="AD24" s="8">
        <f>AD4*Assumption!$E$10</f>
        <v>6195.708146</v>
      </c>
      <c r="AE24" s="8">
        <f>AE4*Assumption!$E$10</f>
        <v>6381.57939</v>
      </c>
      <c r="AF24" s="8">
        <f>AF4*Assumption!$E$10</f>
        <v>6573.026772</v>
      </c>
      <c r="AG24" s="8">
        <f>AG4*Assumption!$E$10</f>
        <v>6770.217575</v>
      </c>
      <c r="AH24" s="8">
        <f>AH4*Assumption!$E$10</f>
        <v>6973.324102</v>
      </c>
      <c r="AI24" s="8">
        <f>AI4*Assumption!$E$10</f>
        <v>7182.523825</v>
      </c>
      <c r="AJ24" s="8">
        <f>AJ4*Assumption!$E$10</f>
        <v>7397.99954</v>
      </c>
      <c r="AK24" s="8">
        <f>AK4*Assumption!$E$10</f>
        <v>7619.939526</v>
      </c>
      <c r="AL24" s="7"/>
      <c r="AM24" s="7"/>
      <c r="AN24" s="7"/>
      <c r="AO24" s="7"/>
      <c r="AP24" s="7"/>
    </row>
    <row r="25">
      <c r="A25" s="7" t="s">
        <v>39</v>
      </c>
      <c r="B25" s="8">
        <f>B4*Assumption!$F$10</f>
        <v>0</v>
      </c>
      <c r="C25" s="8">
        <f>C4*Assumption!$F$10</f>
        <v>0</v>
      </c>
      <c r="D25" s="8">
        <f>D4*Assumption!$F$10</f>
        <v>0</v>
      </c>
      <c r="E25" s="8">
        <f>E4*Assumption!$F$10</f>
        <v>0</v>
      </c>
      <c r="F25" s="8">
        <f>F4*Assumption!$F$10</f>
        <v>0</v>
      </c>
      <c r="G25" s="8">
        <f>G4*Assumption!$F$10</f>
        <v>0</v>
      </c>
      <c r="H25" s="8">
        <f>H4*Assumption!$F$10</f>
        <v>0</v>
      </c>
      <c r="I25" s="8">
        <f>I4*Assumption!$F$10</f>
        <v>0</v>
      </c>
      <c r="J25" s="8">
        <f>J4*Assumption!$F$10</f>
        <v>0</v>
      </c>
      <c r="K25" s="8">
        <f>K4*Assumption!$F$10</f>
        <v>0</v>
      </c>
      <c r="L25" s="8">
        <f>L4*Assumption!$F$10</f>
        <v>0</v>
      </c>
      <c r="M25" s="8">
        <f>M4*Assumption!$F$10</f>
        <v>0</v>
      </c>
      <c r="N25" s="8">
        <f>N4*Assumption!$F$10</f>
        <v>0</v>
      </c>
      <c r="O25" s="8">
        <f>O4*Assumption!$F$10</f>
        <v>0</v>
      </c>
      <c r="P25" s="8">
        <f>P4*Assumption!$F$10</f>
        <v>0</v>
      </c>
      <c r="Q25" s="8">
        <f>Q4*Assumption!$F$10</f>
        <v>0</v>
      </c>
      <c r="R25" s="8">
        <f>R4*Assumption!$F$10</f>
        <v>0</v>
      </c>
      <c r="S25" s="8">
        <f>S4*Assumption!$F$10</f>
        <v>0</v>
      </c>
      <c r="T25" s="8">
        <f>T4*Assumption!$F$10</f>
        <v>0</v>
      </c>
      <c r="U25" s="8">
        <f>U4*Assumption!$F$10</f>
        <v>0</v>
      </c>
      <c r="V25" s="8">
        <f>V4*Assumption!$F$10</f>
        <v>0</v>
      </c>
      <c r="W25" s="8">
        <f>W4*Assumption!$F$10</f>
        <v>0</v>
      </c>
      <c r="X25" s="8">
        <f>X4*Assumption!$F$10</f>
        <v>0</v>
      </c>
      <c r="Y25" s="8">
        <f>Y4*Assumption!$F$10</f>
        <v>0</v>
      </c>
      <c r="Z25" s="8">
        <f>Z4*Assumption!$F$10</f>
        <v>0</v>
      </c>
      <c r="AA25" s="8">
        <f>AA4*Assumption!$F$10</f>
        <v>0</v>
      </c>
      <c r="AB25" s="8">
        <f>AB4*Assumption!$F$10</f>
        <v>0</v>
      </c>
      <c r="AC25" s="8">
        <f>AC4*Assumption!$F$10</f>
        <v>0</v>
      </c>
      <c r="AD25" s="8">
        <f>AD4*Assumption!$F$10</f>
        <v>0</v>
      </c>
      <c r="AE25" s="8">
        <f>AE4*Assumption!$F$10</f>
        <v>0</v>
      </c>
      <c r="AF25" s="8">
        <f>AF4*Assumption!$F$10</f>
        <v>0</v>
      </c>
      <c r="AG25" s="8">
        <f>AG4*Assumption!$F$10</f>
        <v>0</v>
      </c>
      <c r="AH25" s="8">
        <f>AH4*Assumption!$F$10</f>
        <v>0</v>
      </c>
      <c r="AI25" s="8">
        <f>AI4*Assumption!$F$10</f>
        <v>0</v>
      </c>
      <c r="AJ25" s="8">
        <f>AJ4*Assumption!$F$10</f>
        <v>0</v>
      </c>
      <c r="AK25" s="8">
        <f>AK4*Assumption!$F$10</f>
        <v>0</v>
      </c>
      <c r="AL25" s="7"/>
      <c r="AM25" s="7"/>
      <c r="AN25" s="7"/>
      <c r="AO25" s="7"/>
      <c r="AP25" s="7"/>
    </row>
    <row r="26">
      <c r="A26" s="7" t="s">
        <v>40</v>
      </c>
      <c r="B26" s="8">
        <f>B4*Assumption!$G$10</f>
        <v>0</v>
      </c>
      <c r="C26" s="8">
        <f>C4*Assumption!$G$10</f>
        <v>0</v>
      </c>
      <c r="D26" s="8">
        <f>D4*Assumption!$G$10</f>
        <v>0</v>
      </c>
      <c r="E26" s="8">
        <f>E4*Assumption!$G$10</f>
        <v>0</v>
      </c>
      <c r="F26" s="8">
        <f>F4*Assumption!$G$10</f>
        <v>0</v>
      </c>
      <c r="G26" s="8">
        <f>G4*Assumption!$G$10</f>
        <v>0</v>
      </c>
      <c r="H26" s="8">
        <f>H4*Assumption!$G$10</f>
        <v>0</v>
      </c>
      <c r="I26" s="8">
        <f>I4*Assumption!$G$10</f>
        <v>0</v>
      </c>
      <c r="J26" s="8">
        <f>J4*Assumption!$G$10</f>
        <v>0</v>
      </c>
      <c r="K26" s="8">
        <f>K4*Assumption!$G$10</f>
        <v>0</v>
      </c>
      <c r="L26" s="8">
        <f>L4*Assumption!$G$10</f>
        <v>0</v>
      </c>
      <c r="M26" s="8">
        <f>M4*Assumption!$G$10</f>
        <v>0</v>
      </c>
      <c r="N26" s="8">
        <f>N4*Assumption!$G$10</f>
        <v>0</v>
      </c>
      <c r="O26" s="8">
        <f>O4*Assumption!$G$10</f>
        <v>0</v>
      </c>
      <c r="P26" s="8">
        <f>P4*Assumption!$G$10</f>
        <v>0</v>
      </c>
      <c r="Q26" s="8">
        <f>Q4*Assumption!$G$10</f>
        <v>0</v>
      </c>
      <c r="R26" s="8">
        <f>R4*Assumption!$G$10</f>
        <v>0</v>
      </c>
      <c r="S26" s="8">
        <f>S4*Assumption!$G$10</f>
        <v>0</v>
      </c>
      <c r="T26" s="8">
        <f>T4*Assumption!$G$10</f>
        <v>0</v>
      </c>
      <c r="U26" s="8">
        <f>U4*Assumption!$G$10</f>
        <v>0</v>
      </c>
      <c r="V26" s="8">
        <f>V4*Assumption!$G$10</f>
        <v>0</v>
      </c>
      <c r="W26" s="8">
        <f>W4*Assumption!$G$10</f>
        <v>0</v>
      </c>
      <c r="X26" s="8">
        <f>X4*Assumption!$G$10</f>
        <v>0</v>
      </c>
      <c r="Y26" s="8">
        <f>Y4*Assumption!$G$10</f>
        <v>0</v>
      </c>
      <c r="Z26" s="8">
        <f>Z4*Assumption!$G$10</f>
        <v>0</v>
      </c>
      <c r="AA26" s="8">
        <f>AA4*Assumption!$G$10</f>
        <v>0</v>
      </c>
      <c r="AB26" s="8">
        <f>AB4*Assumption!$G$10</f>
        <v>0</v>
      </c>
      <c r="AC26" s="8">
        <f>AC4*Assumption!$G$10</f>
        <v>0</v>
      </c>
      <c r="AD26" s="8">
        <f>AD4*Assumption!$G$10</f>
        <v>0</v>
      </c>
      <c r="AE26" s="8">
        <f>AE4*Assumption!$G$10</f>
        <v>0</v>
      </c>
      <c r="AF26" s="8">
        <f>AF4*Assumption!$G$10</f>
        <v>0</v>
      </c>
      <c r="AG26" s="8">
        <f>AG4*Assumption!$G$10</f>
        <v>0</v>
      </c>
      <c r="AH26" s="8">
        <f>AH4*Assumption!$G$10</f>
        <v>0</v>
      </c>
      <c r="AI26" s="8">
        <f>AI4*Assumption!$G$10</f>
        <v>0</v>
      </c>
      <c r="AJ26" s="8">
        <f>AJ4*Assumption!$G$10</f>
        <v>0</v>
      </c>
      <c r="AK26" s="8">
        <f>AK4*Assumption!$G$10</f>
        <v>0</v>
      </c>
      <c r="AL26" s="7"/>
      <c r="AM26" s="7"/>
      <c r="AN26" s="7"/>
      <c r="AO26" s="7"/>
      <c r="AP26" s="7"/>
    </row>
    <row r="27">
      <c r="A27" s="7" t="s">
        <v>41</v>
      </c>
      <c r="B27" s="8">
        <f>B4*Assumption!$H$10</f>
        <v>0</v>
      </c>
      <c r="C27" s="8">
        <f>C4*Assumption!$H$10</f>
        <v>0</v>
      </c>
      <c r="D27" s="8">
        <f>D4*Assumption!$H$10</f>
        <v>0</v>
      </c>
      <c r="E27" s="8">
        <f>E4*Assumption!$H$10</f>
        <v>0</v>
      </c>
      <c r="F27" s="8">
        <f>F4*Assumption!$H$10</f>
        <v>0</v>
      </c>
      <c r="G27" s="8">
        <f>G4*Assumption!$H$10</f>
        <v>0</v>
      </c>
      <c r="H27" s="8">
        <f>H4*Assumption!$H$10</f>
        <v>0</v>
      </c>
      <c r="I27" s="8">
        <f>I4*Assumption!$H$10</f>
        <v>0</v>
      </c>
      <c r="J27" s="8">
        <f>J4*Assumption!$H$10</f>
        <v>0</v>
      </c>
      <c r="K27" s="8">
        <f>K4*Assumption!$H$10</f>
        <v>0</v>
      </c>
      <c r="L27" s="8">
        <f>L4*Assumption!$H$10</f>
        <v>0</v>
      </c>
      <c r="M27" s="8">
        <f>M4*Assumption!$H$10</f>
        <v>0</v>
      </c>
      <c r="N27" s="8">
        <f>N4*Assumption!$H$10</f>
        <v>0</v>
      </c>
      <c r="O27" s="8">
        <f>O4*Assumption!$H$10</f>
        <v>0</v>
      </c>
      <c r="P27" s="8">
        <f>P4*Assumption!$H$10</f>
        <v>0</v>
      </c>
      <c r="Q27" s="8">
        <f>Q4*Assumption!$H$10</f>
        <v>0</v>
      </c>
      <c r="R27" s="8">
        <f>R4*Assumption!$H$10</f>
        <v>0</v>
      </c>
      <c r="S27" s="8">
        <f>S4*Assumption!$H$10</f>
        <v>0</v>
      </c>
      <c r="T27" s="8">
        <f>T4*Assumption!$H$10</f>
        <v>0</v>
      </c>
      <c r="U27" s="8">
        <f>U4*Assumption!$H$10</f>
        <v>0</v>
      </c>
      <c r="V27" s="8">
        <f>V4*Assumption!$H$10</f>
        <v>0</v>
      </c>
      <c r="W27" s="8">
        <f>W4*Assumption!$H$10</f>
        <v>0</v>
      </c>
      <c r="X27" s="8">
        <f>X4*Assumption!$H$10</f>
        <v>0</v>
      </c>
      <c r="Y27" s="8">
        <f>Y4*Assumption!$H$10</f>
        <v>0</v>
      </c>
      <c r="Z27" s="8">
        <f>Z4*Assumption!$H$10</f>
        <v>0</v>
      </c>
      <c r="AA27" s="8">
        <f>AA4*Assumption!$H$10</f>
        <v>0</v>
      </c>
      <c r="AB27" s="8">
        <f>AB4*Assumption!$H$10</f>
        <v>0</v>
      </c>
      <c r="AC27" s="8">
        <f>AC4*Assumption!$H$10</f>
        <v>0</v>
      </c>
      <c r="AD27" s="8">
        <f>AD4*Assumption!$H$10</f>
        <v>0</v>
      </c>
      <c r="AE27" s="8">
        <f>AE4*Assumption!$H$10</f>
        <v>0</v>
      </c>
      <c r="AF27" s="8">
        <f>AF4*Assumption!$H$10</f>
        <v>0</v>
      </c>
      <c r="AG27" s="8">
        <f>AG4*Assumption!$H$10</f>
        <v>0</v>
      </c>
      <c r="AH27" s="8">
        <f>AH4*Assumption!$H$10</f>
        <v>0</v>
      </c>
      <c r="AI27" s="8">
        <f>AI4*Assumption!$H$10</f>
        <v>0</v>
      </c>
      <c r="AJ27" s="8">
        <f>AJ4*Assumption!$H$10</f>
        <v>0</v>
      </c>
      <c r="AK27" s="8">
        <f>AK4*Assumption!$H$10</f>
        <v>0</v>
      </c>
      <c r="AL27" s="7"/>
      <c r="AM27" s="7"/>
      <c r="AN27" s="7"/>
      <c r="AO27" s="7"/>
      <c r="AP27" s="7"/>
    </row>
    <row r="28">
      <c r="A28" s="7" t="s">
        <v>42</v>
      </c>
      <c r="B28" s="8">
        <f>B4*Assumption!$I$10</f>
        <v>0</v>
      </c>
      <c r="C28" s="8">
        <f>C4*Assumption!$I$10</f>
        <v>0</v>
      </c>
      <c r="D28" s="8">
        <f>D4*Assumption!$I$10</f>
        <v>0</v>
      </c>
      <c r="E28" s="8">
        <f>E4*Assumption!$I$10</f>
        <v>0</v>
      </c>
      <c r="F28" s="8">
        <f>F4*Assumption!$I$10</f>
        <v>0</v>
      </c>
      <c r="G28" s="8">
        <f>G4*Assumption!$I$10</f>
        <v>0</v>
      </c>
      <c r="H28" s="8">
        <f>H4*Assumption!$I$10</f>
        <v>0</v>
      </c>
      <c r="I28" s="8">
        <f>I4*Assumption!$I$10</f>
        <v>0</v>
      </c>
      <c r="J28" s="8">
        <f>J4*Assumption!$I$10</f>
        <v>0</v>
      </c>
      <c r="K28" s="8">
        <f>K4*Assumption!$I$10</f>
        <v>0</v>
      </c>
      <c r="L28" s="8">
        <f>L4*Assumption!$I$10</f>
        <v>0</v>
      </c>
      <c r="M28" s="8">
        <f>M4*Assumption!$I$10</f>
        <v>0</v>
      </c>
      <c r="N28" s="8">
        <f>N4*Assumption!$I$10</f>
        <v>0</v>
      </c>
      <c r="O28" s="8">
        <f>O4*Assumption!$I$10</f>
        <v>0</v>
      </c>
      <c r="P28" s="8">
        <f>P4*Assumption!$I$10</f>
        <v>0</v>
      </c>
      <c r="Q28" s="8">
        <f>Q4*Assumption!$I$10</f>
        <v>0</v>
      </c>
      <c r="R28" s="8">
        <f>R4*Assumption!$I$10</f>
        <v>0</v>
      </c>
      <c r="S28" s="8">
        <f>S4*Assumption!$I$10</f>
        <v>0</v>
      </c>
      <c r="T28" s="8">
        <f>T4*Assumption!$I$10</f>
        <v>0</v>
      </c>
      <c r="U28" s="8">
        <f>U4*Assumption!$I$10</f>
        <v>0</v>
      </c>
      <c r="V28" s="8">
        <f>V4*Assumption!$I$10</f>
        <v>0</v>
      </c>
      <c r="W28" s="8">
        <f>W4*Assumption!$I$10</f>
        <v>0</v>
      </c>
      <c r="X28" s="8">
        <f>X4*Assumption!$I$10</f>
        <v>0</v>
      </c>
      <c r="Y28" s="8">
        <f>Y4*Assumption!$I$10</f>
        <v>0</v>
      </c>
      <c r="Z28" s="8">
        <f>Z4*Assumption!$I$10</f>
        <v>0</v>
      </c>
      <c r="AA28" s="8">
        <f>AA4*Assumption!$I$10</f>
        <v>0</v>
      </c>
      <c r="AB28" s="8">
        <f>AB4*Assumption!$I$10</f>
        <v>0</v>
      </c>
      <c r="AC28" s="8">
        <f>AC4*Assumption!$I$10</f>
        <v>0</v>
      </c>
      <c r="AD28" s="8">
        <f>AD4*Assumption!$I$10</f>
        <v>0</v>
      </c>
      <c r="AE28" s="8">
        <f>AE4*Assumption!$I$10</f>
        <v>0</v>
      </c>
      <c r="AF28" s="8">
        <f>AF4*Assumption!$I$10</f>
        <v>0</v>
      </c>
      <c r="AG28" s="8">
        <f>AG4*Assumption!$I$10</f>
        <v>0</v>
      </c>
      <c r="AH28" s="8">
        <f>AH4*Assumption!$I$10</f>
        <v>0</v>
      </c>
      <c r="AI28" s="8">
        <f>AI4*Assumption!$I$10</f>
        <v>0</v>
      </c>
      <c r="AJ28" s="8">
        <f>AJ4*Assumption!$I$10</f>
        <v>0</v>
      </c>
      <c r="AK28" s="8">
        <f>AK4*Assumption!$I$10</f>
        <v>0</v>
      </c>
      <c r="AL28" s="7"/>
      <c r="AM28" s="7"/>
      <c r="AN28" s="7"/>
      <c r="AO28" s="7"/>
      <c r="AP28" s="7"/>
    </row>
    <row r="29">
      <c r="A29" s="6" t="s">
        <v>120</v>
      </c>
      <c r="B29" s="8">
        <f t="shared" ref="B29:AK29" si="2">SUM(B21:B28)</f>
        <v>6770</v>
      </c>
      <c r="C29" s="8">
        <f t="shared" si="2"/>
        <v>6973.1</v>
      </c>
      <c r="D29" s="8">
        <f t="shared" si="2"/>
        <v>7182.293</v>
      </c>
      <c r="E29" s="8">
        <f t="shared" si="2"/>
        <v>7397.76179</v>
      </c>
      <c r="F29" s="8">
        <f t="shared" si="2"/>
        <v>7619.694644</v>
      </c>
      <c r="G29" s="8">
        <f t="shared" si="2"/>
        <v>7848.285483</v>
      </c>
      <c r="H29" s="8">
        <f t="shared" si="2"/>
        <v>8083.734048</v>
      </c>
      <c r="I29" s="8">
        <f t="shared" si="2"/>
        <v>8326.246069</v>
      </c>
      <c r="J29" s="8">
        <f t="shared" si="2"/>
        <v>8576.033451</v>
      </c>
      <c r="K29" s="8">
        <f t="shared" si="2"/>
        <v>8833.314455</v>
      </c>
      <c r="L29" s="8">
        <f t="shared" si="2"/>
        <v>9098.313888</v>
      </c>
      <c r="M29" s="8">
        <f t="shared" si="2"/>
        <v>9371.263305</v>
      </c>
      <c r="N29" s="8">
        <f t="shared" si="2"/>
        <v>9652.401204</v>
      </c>
      <c r="O29" s="8">
        <f t="shared" si="2"/>
        <v>9941.97324</v>
      </c>
      <c r="P29" s="8">
        <f t="shared" si="2"/>
        <v>10240.23244</v>
      </c>
      <c r="Q29" s="8">
        <f t="shared" si="2"/>
        <v>10547.43941</v>
      </c>
      <c r="R29" s="8">
        <f t="shared" si="2"/>
        <v>10863.86259</v>
      </c>
      <c r="S29" s="8">
        <f t="shared" si="2"/>
        <v>11189.77847</v>
      </c>
      <c r="T29" s="8">
        <f t="shared" si="2"/>
        <v>11525.47182</v>
      </c>
      <c r="U29" s="8">
        <f t="shared" si="2"/>
        <v>11871.23598</v>
      </c>
      <c r="V29" s="8">
        <f t="shared" si="2"/>
        <v>12227.37306</v>
      </c>
      <c r="W29" s="8">
        <f t="shared" si="2"/>
        <v>12594.19425</v>
      </c>
      <c r="X29" s="8">
        <f t="shared" si="2"/>
        <v>12972.02008</v>
      </c>
      <c r="Y29" s="8">
        <f t="shared" si="2"/>
        <v>13361.18068</v>
      </c>
      <c r="Z29" s="8">
        <f t="shared" si="2"/>
        <v>13762.0161</v>
      </c>
      <c r="AA29" s="8">
        <f t="shared" si="2"/>
        <v>14174.87658</v>
      </c>
      <c r="AB29" s="8">
        <f t="shared" si="2"/>
        <v>14600.12288</v>
      </c>
      <c r="AC29" s="8">
        <f t="shared" si="2"/>
        <v>15038.12657</v>
      </c>
      <c r="AD29" s="8">
        <f t="shared" si="2"/>
        <v>15489.27036</v>
      </c>
      <c r="AE29" s="8">
        <f t="shared" si="2"/>
        <v>15953.94848</v>
      </c>
      <c r="AF29" s="8">
        <f t="shared" si="2"/>
        <v>16432.56693</v>
      </c>
      <c r="AG29" s="8">
        <f t="shared" si="2"/>
        <v>16925.54394</v>
      </c>
      <c r="AH29" s="8">
        <f t="shared" si="2"/>
        <v>17433.31026</v>
      </c>
      <c r="AI29" s="8">
        <f t="shared" si="2"/>
        <v>17956.30956</v>
      </c>
      <c r="AJ29" s="8">
        <f t="shared" si="2"/>
        <v>18494.99885</v>
      </c>
      <c r="AK29" s="8">
        <f t="shared" si="2"/>
        <v>19049.84882</v>
      </c>
      <c r="AL29" s="7"/>
      <c r="AM29" s="7"/>
      <c r="AN29" s="7"/>
      <c r="AO29" s="7"/>
      <c r="AP29" s="7"/>
    </row>
    <row r="30">
      <c r="A30" s="7"/>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7"/>
      <c r="AM30" s="7"/>
      <c r="AN30" s="7"/>
      <c r="AO30" s="7"/>
      <c r="AP30" s="7"/>
    </row>
    <row r="31">
      <c r="A31" s="6" t="s">
        <v>32</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7"/>
      <c r="AM31" s="7"/>
      <c r="AN31" s="7"/>
      <c r="AO31" s="7"/>
      <c r="AP31" s="7"/>
    </row>
    <row r="32">
      <c r="A32" s="7" t="s">
        <v>35</v>
      </c>
      <c r="B32" s="8">
        <f>B5*Assumption!$B$11</f>
        <v>0</v>
      </c>
      <c r="C32" s="8">
        <f>C5*Assumption!$B$11</f>
        <v>0</v>
      </c>
      <c r="D32" s="8">
        <f>D5*Assumption!$B$11</f>
        <v>0</v>
      </c>
      <c r="E32" s="8">
        <f>E5*Assumption!$B$11</f>
        <v>0</v>
      </c>
      <c r="F32" s="8">
        <f>F5*Assumption!$B$11</f>
        <v>0</v>
      </c>
      <c r="G32" s="8">
        <f>G5*Assumption!$B$11</f>
        <v>0</v>
      </c>
      <c r="H32" s="8">
        <f>H5*Assumption!$B$11</f>
        <v>0</v>
      </c>
      <c r="I32" s="8">
        <f>I5*Assumption!$B$11</f>
        <v>0</v>
      </c>
      <c r="J32" s="8">
        <f>J5*Assumption!$B$11</f>
        <v>0</v>
      </c>
      <c r="K32" s="8">
        <f>K5*Assumption!$B$11</f>
        <v>0</v>
      </c>
      <c r="L32" s="8">
        <f>L5*Assumption!$B$11</f>
        <v>0</v>
      </c>
      <c r="M32" s="8">
        <f>M5*Assumption!$B$11</f>
        <v>0</v>
      </c>
      <c r="N32" s="8">
        <f>N5*Assumption!$B$11</f>
        <v>0</v>
      </c>
      <c r="O32" s="8">
        <f>O5*Assumption!$B$11</f>
        <v>0</v>
      </c>
      <c r="P32" s="8">
        <f>P5*Assumption!$B$11</f>
        <v>0</v>
      </c>
      <c r="Q32" s="8">
        <f>Q5*Assumption!$B$11</f>
        <v>0</v>
      </c>
      <c r="R32" s="8">
        <f>R5*Assumption!$B$11</f>
        <v>0</v>
      </c>
      <c r="S32" s="8">
        <f>S5*Assumption!$B$11</f>
        <v>0</v>
      </c>
      <c r="T32" s="8">
        <f>T5*Assumption!$B$11</f>
        <v>0</v>
      </c>
      <c r="U32" s="8">
        <f>U5*Assumption!$B$11</f>
        <v>0</v>
      </c>
      <c r="V32" s="8">
        <f>V5*Assumption!$B$11</f>
        <v>0</v>
      </c>
      <c r="W32" s="8">
        <f>W5*Assumption!$B$11</f>
        <v>0</v>
      </c>
      <c r="X32" s="8">
        <f>X5*Assumption!$B$11</f>
        <v>0</v>
      </c>
      <c r="Y32" s="8">
        <f>Y5*Assumption!$B$11</f>
        <v>0</v>
      </c>
      <c r="Z32" s="8">
        <f>Z5*Assumption!$B$11</f>
        <v>0</v>
      </c>
      <c r="AA32" s="8">
        <f>AA5*Assumption!$B$11</f>
        <v>0</v>
      </c>
      <c r="AB32" s="8">
        <f>AB5*Assumption!$B$11</f>
        <v>0</v>
      </c>
      <c r="AC32" s="8">
        <f>AC5*Assumption!$B$11</f>
        <v>0</v>
      </c>
      <c r="AD32" s="8">
        <f>AD5*Assumption!$B$11</f>
        <v>0</v>
      </c>
      <c r="AE32" s="8">
        <f>AE5*Assumption!$B$11</f>
        <v>0</v>
      </c>
      <c r="AF32" s="8">
        <f>AF5*Assumption!$B$11</f>
        <v>0</v>
      </c>
      <c r="AG32" s="8">
        <f>AG5*Assumption!$B$11</f>
        <v>0</v>
      </c>
      <c r="AH32" s="8">
        <f>AH5*Assumption!$B$11</f>
        <v>0</v>
      </c>
      <c r="AI32" s="8">
        <f>AI5*Assumption!$B$11</f>
        <v>0</v>
      </c>
      <c r="AJ32" s="8">
        <f>AJ5*Assumption!$B$11</f>
        <v>0</v>
      </c>
      <c r="AK32" s="8">
        <f>AK5*Assumption!$B$11</f>
        <v>0</v>
      </c>
      <c r="AL32" s="7"/>
      <c r="AM32" s="7"/>
      <c r="AN32" s="7"/>
      <c r="AO32" s="7"/>
      <c r="AP32" s="7"/>
    </row>
    <row r="33">
      <c r="A33" s="7" t="s">
        <v>36</v>
      </c>
      <c r="B33" s="8">
        <f>B5*Assumption!$C$11</f>
        <v>0</v>
      </c>
      <c r="C33" s="8">
        <f>C5*Assumption!$C$11</f>
        <v>0</v>
      </c>
      <c r="D33" s="8">
        <f>D5*Assumption!$C$11</f>
        <v>0</v>
      </c>
      <c r="E33" s="8">
        <f>E5*Assumption!$C$11</f>
        <v>0</v>
      </c>
      <c r="F33" s="8">
        <f>F5*Assumption!$C$11</f>
        <v>0</v>
      </c>
      <c r="G33" s="8">
        <f>G5*Assumption!$C$11</f>
        <v>0</v>
      </c>
      <c r="H33" s="8">
        <f>H5*Assumption!$C$11</f>
        <v>0</v>
      </c>
      <c r="I33" s="8">
        <f>I5*Assumption!$C$11</f>
        <v>0</v>
      </c>
      <c r="J33" s="8">
        <f>J5*Assumption!$C$11</f>
        <v>0</v>
      </c>
      <c r="K33" s="8">
        <f>K5*Assumption!$C$11</f>
        <v>0</v>
      </c>
      <c r="L33" s="8">
        <f>L5*Assumption!$C$11</f>
        <v>0</v>
      </c>
      <c r="M33" s="8">
        <f>M5*Assumption!$C$11</f>
        <v>0</v>
      </c>
      <c r="N33" s="8">
        <f>N5*Assumption!$C$11</f>
        <v>0</v>
      </c>
      <c r="O33" s="8">
        <f>O5*Assumption!$C$11</f>
        <v>0</v>
      </c>
      <c r="P33" s="8">
        <f>P5*Assumption!$C$11</f>
        <v>0</v>
      </c>
      <c r="Q33" s="8">
        <f>Q5*Assumption!$C$11</f>
        <v>0</v>
      </c>
      <c r="R33" s="8">
        <f>R5*Assumption!$C$11</f>
        <v>0</v>
      </c>
      <c r="S33" s="8">
        <f>S5*Assumption!$C$11</f>
        <v>0</v>
      </c>
      <c r="T33" s="8">
        <f>T5*Assumption!$C$11</f>
        <v>0</v>
      </c>
      <c r="U33" s="8">
        <f>U5*Assumption!$C$11</f>
        <v>0</v>
      </c>
      <c r="V33" s="8">
        <f>V5*Assumption!$C$11</f>
        <v>0</v>
      </c>
      <c r="W33" s="8">
        <f>W5*Assumption!$C$11</f>
        <v>0</v>
      </c>
      <c r="X33" s="8">
        <f>X5*Assumption!$C$11</f>
        <v>0</v>
      </c>
      <c r="Y33" s="8">
        <f>Y5*Assumption!$C$11</f>
        <v>0</v>
      </c>
      <c r="Z33" s="8">
        <f>Z5*Assumption!$C$11</f>
        <v>0</v>
      </c>
      <c r="AA33" s="8">
        <f>AA5*Assumption!$C$11</f>
        <v>0</v>
      </c>
      <c r="AB33" s="8">
        <f>AB5*Assumption!$C$11</f>
        <v>0</v>
      </c>
      <c r="AC33" s="8">
        <f>AC5*Assumption!$C$11</f>
        <v>0</v>
      </c>
      <c r="AD33" s="8">
        <f>AD5*Assumption!$C$11</f>
        <v>0</v>
      </c>
      <c r="AE33" s="8">
        <f>AE5*Assumption!$C$11</f>
        <v>0</v>
      </c>
      <c r="AF33" s="8">
        <f>AF5*Assumption!$C$11</f>
        <v>0</v>
      </c>
      <c r="AG33" s="8">
        <f>AG5*Assumption!$C$11</f>
        <v>0</v>
      </c>
      <c r="AH33" s="8">
        <f>AH5*Assumption!$C$11</f>
        <v>0</v>
      </c>
      <c r="AI33" s="8">
        <f>AI5*Assumption!$C$11</f>
        <v>0</v>
      </c>
      <c r="AJ33" s="8">
        <f>AJ5*Assumption!$C$11</f>
        <v>0</v>
      </c>
      <c r="AK33" s="8">
        <f>AK5*Assumption!$C$11</f>
        <v>0</v>
      </c>
      <c r="AL33" s="7"/>
      <c r="AM33" s="7"/>
      <c r="AN33" s="7"/>
      <c r="AO33" s="7"/>
      <c r="AP33" s="7"/>
    </row>
    <row r="34">
      <c r="A34" s="7" t="s">
        <v>37</v>
      </c>
      <c r="B34" s="8">
        <f>B5*Assumption!$D$11</f>
        <v>0</v>
      </c>
      <c r="C34" s="8">
        <f>C5*Assumption!$D$11</f>
        <v>0</v>
      </c>
      <c r="D34" s="8">
        <f>D5*Assumption!$D$11</f>
        <v>1576</v>
      </c>
      <c r="E34" s="8">
        <f>E5*Assumption!$D$11</f>
        <v>1591.76</v>
      </c>
      <c r="F34" s="8">
        <f>F5*Assumption!$D$11</f>
        <v>1607.6776</v>
      </c>
      <c r="G34" s="8">
        <f>G5*Assumption!$D$11</f>
        <v>1623.754376</v>
      </c>
      <c r="H34" s="8">
        <f>H5*Assumption!$D$11</f>
        <v>1639.99192</v>
      </c>
      <c r="I34" s="8">
        <f>I5*Assumption!$D$11</f>
        <v>1656.391839</v>
      </c>
      <c r="J34" s="8">
        <f>J5*Assumption!$D$11</f>
        <v>1672.955757</v>
      </c>
      <c r="K34" s="8">
        <f>K5*Assumption!$D$11</f>
        <v>1689.685315</v>
      </c>
      <c r="L34" s="8">
        <f>L5*Assumption!$D$11</f>
        <v>1706.582168</v>
      </c>
      <c r="M34" s="8">
        <f>M5*Assumption!$D$11</f>
        <v>1723.64799</v>
      </c>
      <c r="N34" s="8">
        <f>N5*Assumption!$D$11</f>
        <v>1740.88447</v>
      </c>
      <c r="O34" s="8">
        <f>O5*Assumption!$D$11</f>
        <v>1758.293314</v>
      </c>
      <c r="P34" s="8">
        <f>P5*Assumption!$D$11</f>
        <v>1775.876247</v>
      </c>
      <c r="Q34" s="8">
        <f>Q5*Assumption!$D$11</f>
        <v>1793.63501</v>
      </c>
      <c r="R34" s="8">
        <f>R5*Assumption!$D$11</f>
        <v>1811.57136</v>
      </c>
      <c r="S34" s="8">
        <f>S5*Assumption!$D$11</f>
        <v>1829.687074</v>
      </c>
      <c r="T34" s="8">
        <f>T5*Assumption!$D$11</f>
        <v>1847.983944</v>
      </c>
      <c r="U34" s="8">
        <f>U5*Assumption!$D$11</f>
        <v>1866.463784</v>
      </c>
      <c r="V34" s="8">
        <f>V5*Assumption!$D$11</f>
        <v>1885.128422</v>
      </c>
      <c r="W34" s="8">
        <f>W5*Assumption!$D$11</f>
        <v>1903.979706</v>
      </c>
      <c r="X34" s="8">
        <f>X5*Assumption!$D$11</f>
        <v>1923.019503</v>
      </c>
      <c r="Y34" s="8">
        <f>Y5*Assumption!$D$11</f>
        <v>1942.249698</v>
      </c>
      <c r="Z34" s="8">
        <f>Z5*Assumption!$D$11</f>
        <v>1961.672195</v>
      </c>
      <c r="AA34" s="8">
        <f>AA5*Assumption!$D$11</f>
        <v>1981.288917</v>
      </c>
      <c r="AB34" s="8">
        <f>AB5*Assumption!$D$11</f>
        <v>2001.101806</v>
      </c>
      <c r="AC34" s="8">
        <f>AC5*Assumption!$D$11</f>
        <v>2021.112824</v>
      </c>
      <c r="AD34" s="8">
        <f>AD5*Assumption!$D$11</f>
        <v>2041.323952</v>
      </c>
      <c r="AE34" s="8">
        <f>AE5*Assumption!$D$11</f>
        <v>2061.737192</v>
      </c>
      <c r="AF34" s="8">
        <f>AF5*Assumption!$D$11</f>
        <v>2082.354564</v>
      </c>
      <c r="AG34" s="8">
        <f>AG5*Assumption!$D$11</f>
        <v>2103.178109</v>
      </c>
      <c r="AH34" s="8">
        <f>AH5*Assumption!$D$11</f>
        <v>2124.209891</v>
      </c>
      <c r="AI34" s="8">
        <f>AI5*Assumption!$D$11</f>
        <v>2145.451989</v>
      </c>
      <c r="AJ34" s="8">
        <f>AJ5*Assumption!$D$11</f>
        <v>2166.906509</v>
      </c>
      <c r="AK34" s="8">
        <f>AK5*Assumption!$D$11</f>
        <v>2188.575574</v>
      </c>
      <c r="AL34" s="7"/>
      <c r="AM34" s="7"/>
      <c r="AN34" s="7"/>
      <c r="AO34" s="7"/>
      <c r="AP34" s="7"/>
    </row>
    <row r="35">
      <c r="A35" s="7" t="s">
        <v>38</v>
      </c>
      <c r="B35" s="8">
        <f>B5*Assumption!$E$11</f>
        <v>0</v>
      </c>
      <c r="C35" s="8">
        <f>C5*Assumption!$E$11</f>
        <v>0</v>
      </c>
      <c r="D35" s="8">
        <f>D5*Assumption!$E$11</f>
        <v>1576</v>
      </c>
      <c r="E35" s="8">
        <f>E5*Assumption!$E$11</f>
        <v>1591.76</v>
      </c>
      <c r="F35" s="8">
        <f>F5*Assumption!$E$11</f>
        <v>1607.6776</v>
      </c>
      <c r="G35" s="8">
        <f>G5*Assumption!$E$11</f>
        <v>1623.754376</v>
      </c>
      <c r="H35" s="8">
        <f>H5*Assumption!$E$11</f>
        <v>1639.99192</v>
      </c>
      <c r="I35" s="8">
        <f>I5*Assumption!$E$11</f>
        <v>1656.391839</v>
      </c>
      <c r="J35" s="8">
        <f>J5*Assumption!$E$11</f>
        <v>1672.955757</v>
      </c>
      <c r="K35" s="8">
        <f>K5*Assumption!$E$11</f>
        <v>1689.685315</v>
      </c>
      <c r="L35" s="8">
        <f>L5*Assumption!$E$11</f>
        <v>1706.582168</v>
      </c>
      <c r="M35" s="8">
        <f>M5*Assumption!$E$11</f>
        <v>1723.64799</v>
      </c>
      <c r="N35" s="8">
        <f>N5*Assumption!$E$11</f>
        <v>1740.88447</v>
      </c>
      <c r="O35" s="8">
        <f>O5*Assumption!$E$11</f>
        <v>1758.293314</v>
      </c>
      <c r="P35" s="8">
        <f>P5*Assumption!$E$11</f>
        <v>1775.876247</v>
      </c>
      <c r="Q35" s="8">
        <f>Q5*Assumption!$E$11</f>
        <v>1793.63501</v>
      </c>
      <c r="R35" s="8">
        <f>R5*Assumption!$E$11</f>
        <v>1811.57136</v>
      </c>
      <c r="S35" s="8">
        <f>S5*Assumption!$E$11</f>
        <v>1829.687074</v>
      </c>
      <c r="T35" s="8">
        <f>T5*Assumption!$E$11</f>
        <v>1847.983944</v>
      </c>
      <c r="U35" s="8">
        <f>U5*Assumption!$E$11</f>
        <v>1866.463784</v>
      </c>
      <c r="V35" s="8">
        <f>V5*Assumption!$E$11</f>
        <v>1885.128422</v>
      </c>
      <c r="W35" s="8">
        <f>W5*Assumption!$E$11</f>
        <v>1903.979706</v>
      </c>
      <c r="X35" s="8">
        <f>X5*Assumption!$E$11</f>
        <v>1923.019503</v>
      </c>
      <c r="Y35" s="8">
        <f>Y5*Assumption!$E$11</f>
        <v>1942.249698</v>
      </c>
      <c r="Z35" s="8">
        <f>Z5*Assumption!$E$11</f>
        <v>1961.672195</v>
      </c>
      <c r="AA35" s="8">
        <f>AA5*Assumption!$E$11</f>
        <v>1981.288917</v>
      </c>
      <c r="AB35" s="8">
        <f>AB5*Assumption!$E$11</f>
        <v>2001.101806</v>
      </c>
      <c r="AC35" s="8">
        <f>AC5*Assumption!$E$11</f>
        <v>2021.112824</v>
      </c>
      <c r="AD35" s="8">
        <f>AD5*Assumption!$E$11</f>
        <v>2041.323952</v>
      </c>
      <c r="AE35" s="8">
        <f>AE5*Assumption!$E$11</f>
        <v>2061.737192</v>
      </c>
      <c r="AF35" s="8">
        <f>AF5*Assumption!$E$11</f>
        <v>2082.354564</v>
      </c>
      <c r="AG35" s="8">
        <f>AG5*Assumption!$E$11</f>
        <v>2103.178109</v>
      </c>
      <c r="AH35" s="8">
        <f>AH5*Assumption!$E$11</f>
        <v>2124.209891</v>
      </c>
      <c r="AI35" s="8">
        <f>AI5*Assumption!$E$11</f>
        <v>2145.451989</v>
      </c>
      <c r="AJ35" s="8">
        <f>AJ5*Assumption!$E$11</f>
        <v>2166.906509</v>
      </c>
      <c r="AK35" s="8">
        <f>AK5*Assumption!$E$11</f>
        <v>2188.575574</v>
      </c>
      <c r="AL35" s="7"/>
      <c r="AM35" s="7"/>
      <c r="AN35" s="7"/>
      <c r="AO35" s="7"/>
      <c r="AP35" s="7"/>
    </row>
    <row r="36">
      <c r="A36" s="7" t="s">
        <v>39</v>
      </c>
      <c r="B36" s="8">
        <f>B5*Assumption!$F$11</f>
        <v>0</v>
      </c>
      <c r="C36" s="8">
        <f>C5*Assumption!$F$11</f>
        <v>0</v>
      </c>
      <c r="D36" s="8">
        <f>D5*Assumption!$F$11</f>
        <v>1576</v>
      </c>
      <c r="E36" s="8">
        <f>E5*Assumption!$F$11</f>
        <v>1591.76</v>
      </c>
      <c r="F36" s="8">
        <f>F5*Assumption!$F$11</f>
        <v>1607.6776</v>
      </c>
      <c r="G36" s="8">
        <f>G5*Assumption!$F$11</f>
        <v>1623.754376</v>
      </c>
      <c r="H36" s="8">
        <f>H5*Assumption!$F$11</f>
        <v>1639.99192</v>
      </c>
      <c r="I36" s="8">
        <f>I5*Assumption!$F$11</f>
        <v>1656.391839</v>
      </c>
      <c r="J36" s="8">
        <f>J5*Assumption!$F$11</f>
        <v>1672.955757</v>
      </c>
      <c r="K36" s="8">
        <f>K5*Assumption!$F$11</f>
        <v>1689.685315</v>
      </c>
      <c r="L36" s="8">
        <f>L5*Assumption!$F$11</f>
        <v>1706.582168</v>
      </c>
      <c r="M36" s="8">
        <f>M5*Assumption!$F$11</f>
        <v>1723.64799</v>
      </c>
      <c r="N36" s="8">
        <f>N5*Assumption!$F$11</f>
        <v>1740.88447</v>
      </c>
      <c r="O36" s="8">
        <f>O5*Assumption!$F$11</f>
        <v>1758.293314</v>
      </c>
      <c r="P36" s="8">
        <f>P5*Assumption!$F$11</f>
        <v>1775.876247</v>
      </c>
      <c r="Q36" s="8">
        <f>Q5*Assumption!$F$11</f>
        <v>1793.63501</v>
      </c>
      <c r="R36" s="8">
        <f>R5*Assumption!$F$11</f>
        <v>1811.57136</v>
      </c>
      <c r="S36" s="8">
        <f>S5*Assumption!$F$11</f>
        <v>1829.687074</v>
      </c>
      <c r="T36" s="8">
        <f>T5*Assumption!$F$11</f>
        <v>1847.983944</v>
      </c>
      <c r="U36" s="8">
        <f>U5*Assumption!$F$11</f>
        <v>1866.463784</v>
      </c>
      <c r="V36" s="8">
        <f>V5*Assumption!$F$11</f>
        <v>1885.128422</v>
      </c>
      <c r="W36" s="8">
        <f>W5*Assumption!$F$11</f>
        <v>1903.979706</v>
      </c>
      <c r="X36" s="8">
        <f>X5*Assumption!$F$11</f>
        <v>1923.019503</v>
      </c>
      <c r="Y36" s="8">
        <f>Y5*Assumption!$F$11</f>
        <v>1942.249698</v>
      </c>
      <c r="Z36" s="8">
        <f>Z5*Assumption!$F$11</f>
        <v>1961.672195</v>
      </c>
      <c r="AA36" s="8">
        <f>AA5*Assumption!$F$11</f>
        <v>1981.288917</v>
      </c>
      <c r="AB36" s="8">
        <f>AB5*Assumption!$F$11</f>
        <v>2001.101806</v>
      </c>
      <c r="AC36" s="8">
        <f>AC5*Assumption!$F$11</f>
        <v>2021.112824</v>
      </c>
      <c r="AD36" s="8">
        <f>AD5*Assumption!$F$11</f>
        <v>2041.323952</v>
      </c>
      <c r="AE36" s="8">
        <f>AE5*Assumption!$F$11</f>
        <v>2061.737192</v>
      </c>
      <c r="AF36" s="8">
        <f>AF5*Assumption!$F$11</f>
        <v>2082.354564</v>
      </c>
      <c r="AG36" s="8">
        <f>AG5*Assumption!$F$11</f>
        <v>2103.178109</v>
      </c>
      <c r="AH36" s="8">
        <f>AH5*Assumption!$F$11</f>
        <v>2124.209891</v>
      </c>
      <c r="AI36" s="8">
        <f>AI5*Assumption!$F$11</f>
        <v>2145.451989</v>
      </c>
      <c r="AJ36" s="8">
        <f>AJ5*Assumption!$F$11</f>
        <v>2166.906509</v>
      </c>
      <c r="AK36" s="8">
        <f>AK5*Assumption!$F$11</f>
        <v>2188.575574</v>
      </c>
      <c r="AL36" s="7"/>
      <c r="AM36" s="7"/>
      <c r="AN36" s="7"/>
      <c r="AO36" s="7"/>
      <c r="AP36" s="7"/>
    </row>
    <row r="37">
      <c r="A37" s="7" t="s">
        <v>40</v>
      </c>
      <c r="B37" s="8">
        <f>B5*Assumption!$G$11</f>
        <v>0</v>
      </c>
      <c r="C37" s="8">
        <f>C5*Assumption!$G$11</f>
        <v>0</v>
      </c>
      <c r="D37" s="8">
        <f>D5*Assumption!$G$11</f>
        <v>0</v>
      </c>
      <c r="E37" s="8">
        <f>E5*Assumption!$G$11</f>
        <v>0</v>
      </c>
      <c r="F37" s="8">
        <f>F5*Assumption!$G$11</f>
        <v>0</v>
      </c>
      <c r="G37" s="8">
        <f>G5*Assumption!$G$11</f>
        <v>0</v>
      </c>
      <c r="H37" s="8">
        <f>H5*Assumption!$G$11</f>
        <v>0</v>
      </c>
      <c r="I37" s="8">
        <f>I5*Assumption!$G$11</f>
        <v>0</v>
      </c>
      <c r="J37" s="8">
        <f>J5*Assumption!$G$11</f>
        <v>0</v>
      </c>
      <c r="K37" s="8">
        <f>K5*Assumption!$G$11</f>
        <v>0</v>
      </c>
      <c r="L37" s="8">
        <f>L5*Assumption!$G$11</f>
        <v>0</v>
      </c>
      <c r="M37" s="8">
        <f>M5*Assumption!$G$11</f>
        <v>0</v>
      </c>
      <c r="N37" s="8">
        <f>N5*Assumption!$G$11</f>
        <v>0</v>
      </c>
      <c r="O37" s="8">
        <f>O5*Assumption!$G$11</f>
        <v>0</v>
      </c>
      <c r="P37" s="8">
        <f>P5*Assumption!$G$11</f>
        <v>0</v>
      </c>
      <c r="Q37" s="8">
        <f>Q5*Assumption!$G$11</f>
        <v>0</v>
      </c>
      <c r="R37" s="8">
        <f>R5*Assumption!$G$11</f>
        <v>0</v>
      </c>
      <c r="S37" s="8">
        <f>S5*Assumption!$G$11</f>
        <v>0</v>
      </c>
      <c r="T37" s="8">
        <f>T5*Assumption!$G$11</f>
        <v>0</v>
      </c>
      <c r="U37" s="8">
        <f>U5*Assumption!$G$11</f>
        <v>0</v>
      </c>
      <c r="V37" s="8">
        <f>V5*Assumption!$G$11</f>
        <v>0</v>
      </c>
      <c r="W37" s="8">
        <f>W5*Assumption!$G$11</f>
        <v>0</v>
      </c>
      <c r="X37" s="8">
        <f>X5*Assumption!$G$11</f>
        <v>0</v>
      </c>
      <c r="Y37" s="8">
        <f>Y5*Assumption!$G$11</f>
        <v>0</v>
      </c>
      <c r="Z37" s="8">
        <f>Z5*Assumption!$G$11</f>
        <v>0</v>
      </c>
      <c r="AA37" s="8">
        <f>AA5*Assumption!$G$11</f>
        <v>0</v>
      </c>
      <c r="AB37" s="8">
        <f>AB5*Assumption!$G$11</f>
        <v>0</v>
      </c>
      <c r="AC37" s="8">
        <f>AC5*Assumption!$G$11</f>
        <v>0</v>
      </c>
      <c r="AD37" s="8">
        <f>AD5*Assumption!$G$11</f>
        <v>0</v>
      </c>
      <c r="AE37" s="8">
        <f>AE5*Assumption!$G$11</f>
        <v>0</v>
      </c>
      <c r="AF37" s="8">
        <f>AF5*Assumption!$G$11</f>
        <v>0</v>
      </c>
      <c r="AG37" s="8">
        <f>AG5*Assumption!$G$11</f>
        <v>0</v>
      </c>
      <c r="AH37" s="8">
        <f>AH5*Assumption!$G$11</f>
        <v>0</v>
      </c>
      <c r="AI37" s="8">
        <f>AI5*Assumption!$G$11</f>
        <v>0</v>
      </c>
      <c r="AJ37" s="8">
        <f>AJ5*Assumption!$G$11</f>
        <v>0</v>
      </c>
      <c r="AK37" s="8">
        <f>AK5*Assumption!$G$11</f>
        <v>0</v>
      </c>
      <c r="AL37" s="7"/>
      <c r="AM37" s="7"/>
      <c r="AN37" s="7"/>
      <c r="AO37" s="7"/>
      <c r="AP37" s="7"/>
    </row>
    <row r="38">
      <c r="A38" s="7" t="s">
        <v>41</v>
      </c>
      <c r="B38" s="8">
        <f>B5*Assumption!$H$11</f>
        <v>0</v>
      </c>
      <c r="C38" s="8">
        <f>C5*Assumption!$H$11</f>
        <v>0</v>
      </c>
      <c r="D38" s="8">
        <f>D5*Assumption!$H$11</f>
        <v>1576</v>
      </c>
      <c r="E38" s="8">
        <f>E5*Assumption!$H$11</f>
        <v>1591.76</v>
      </c>
      <c r="F38" s="8">
        <f>F5*Assumption!$H$11</f>
        <v>1607.6776</v>
      </c>
      <c r="G38" s="8">
        <f>G5*Assumption!$H$11</f>
        <v>1623.754376</v>
      </c>
      <c r="H38" s="8">
        <f>H5*Assumption!$H$11</f>
        <v>1639.99192</v>
      </c>
      <c r="I38" s="8">
        <f>I5*Assumption!$H$11</f>
        <v>1656.391839</v>
      </c>
      <c r="J38" s="8">
        <f>J5*Assumption!$H$11</f>
        <v>1672.955757</v>
      </c>
      <c r="K38" s="8">
        <f>K5*Assumption!$H$11</f>
        <v>1689.685315</v>
      </c>
      <c r="L38" s="8">
        <f>L5*Assumption!$H$11</f>
        <v>1706.582168</v>
      </c>
      <c r="M38" s="8">
        <f>M5*Assumption!$H$11</f>
        <v>1723.64799</v>
      </c>
      <c r="N38" s="8">
        <f>N5*Assumption!$H$11</f>
        <v>1740.88447</v>
      </c>
      <c r="O38" s="8">
        <f>O5*Assumption!$H$11</f>
        <v>1758.293314</v>
      </c>
      <c r="P38" s="8">
        <f>P5*Assumption!$H$11</f>
        <v>1775.876247</v>
      </c>
      <c r="Q38" s="8">
        <f>Q5*Assumption!$H$11</f>
        <v>1793.63501</v>
      </c>
      <c r="R38" s="8">
        <f>R5*Assumption!$H$11</f>
        <v>1811.57136</v>
      </c>
      <c r="S38" s="8">
        <f>S5*Assumption!$H$11</f>
        <v>1829.687074</v>
      </c>
      <c r="T38" s="8">
        <f>T5*Assumption!$H$11</f>
        <v>1847.983944</v>
      </c>
      <c r="U38" s="8">
        <f>U5*Assumption!$H$11</f>
        <v>1866.463784</v>
      </c>
      <c r="V38" s="8">
        <f>V5*Assumption!$H$11</f>
        <v>1885.128422</v>
      </c>
      <c r="W38" s="8">
        <f>W5*Assumption!$H$11</f>
        <v>1903.979706</v>
      </c>
      <c r="X38" s="8">
        <f>X5*Assumption!$H$11</f>
        <v>1923.019503</v>
      </c>
      <c r="Y38" s="8">
        <f>Y5*Assumption!$H$11</f>
        <v>1942.249698</v>
      </c>
      <c r="Z38" s="8">
        <f>Z5*Assumption!$H$11</f>
        <v>1961.672195</v>
      </c>
      <c r="AA38" s="8">
        <f>AA5*Assumption!$H$11</f>
        <v>1981.288917</v>
      </c>
      <c r="AB38" s="8">
        <f>AB5*Assumption!$H$11</f>
        <v>2001.101806</v>
      </c>
      <c r="AC38" s="8">
        <f>AC5*Assumption!$H$11</f>
        <v>2021.112824</v>
      </c>
      <c r="AD38" s="8">
        <f>AD5*Assumption!$H$11</f>
        <v>2041.323952</v>
      </c>
      <c r="AE38" s="8">
        <f>AE5*Assumption!$H$11</f>
        <v>2061.737192</v>
      </c>
      <c r="AF38" s="8">
        <f>AF5*Assumption!$H$11</f>
        <v>2082.354564</v>
      </c>
      <c r="AG38" s="8">
        <f>AG5*Assumption!$H$11</f>
        <v>2103.178109</v>
      </c>
      <c r="AH38" s="8">
        <f>AH5*Assumption!$H$11</f>
        <v>2124.209891</v>
      </c>
      <c r="AI38" s="8">
        <f>AI5*Assumption!$H$11</f>
        <v>2145.451989</v>
      </c>
      <c r="AJ38" s="8">
        <f>AJ5*Assumption!$H$11</f>
        <v>2166.906509</v>
      </c>
      <c r="AK38" s="8">
        <f>AK5*Assumption!$H$11</f>
        <v>2188.575574</v>
      </c>
      <c r="AL38" s="7"/>
      <c r="AM38" s="7"/>
      <c r="AN38" s="7"/>
      <c r="AO38" s="7"/>
      <c r="AP38" s="7"/>
    </row>
    <row r="39">
      <c r="A39" s="7" t="s">
        <v>42</v>
      </c>
      <c r="B39" s="8">
        <f>B5*Assumption!$I$11</f>
        <v>0</v>
      </c>
      <c r="C39" s="8">
        <f>C5*Assumption!$I$11</f>
        <v>0</v>
      </c>
      <c r="D39" s="8">
        <f>D5*Assumption!$I$11</f>
        <v>1576</v>
      </c>
      <c r="E39" s="8">
        <f>E5*Assumption!$I$11</f>
        <v>1591.76</v>
      </c>
      <c r="F39" s="8">
        <f>F5*Assumption!$I$11</f>
        <v>1607.6776</v>
      </c>
      <c r="G39" s="8">
        <f>G5*Assumption!$I$11</f>
        <v>1623.754376</v>
      </c>
      <c r="H39" s="8">
        <f>H5*Assumption!$I$11</f>
        <v>1639.99192</v>
      </c>
      <c r="I39" s="8">
        <f>I5*Assumption!$I$11</f>
        <v>1656.391839</v>
      </c>
      <c r="J39" s="8">
        <f>J5*Assumption!$I$11</f>
        <v>1672.955757</v>
      </c>
      <c r="K39" s="8">
        <f>K5*Assumption!$I$11</f>
        <v>1689.685315</v>
      </c>
      <c r="L39" s="8">
        <f>L5*Assumption!$I$11</f>
        <v>1706.582168</v>
      </c>
      <c r="M39" s="8">
        <f>M5*Assumption!$I$11</f>
        <v>1723.64799</v>
      </c>
      <c r="N39" s="8">
        <f>N5*Assumption!$I$11</f>
        <v>1740.88447</v>
      </c>
      <c r="O39" s="8">
        <f>O5*Assumption!$I$11</f>
        <v>1758.293314</v>
      </c>
      <c r="P39" s="8">
        <f>P5*Assumption!$I$11</f>
        <v>1775.876247</v>
      </c>
      <c r="Q39" s="8">
        <f>Q5*Assumption!$I$11</f>
        <v>1793.63501</v>
      </c>
      <c r="R39" s="8">
        <f>R5*Assumption!$I$11</f>
        <v>1811.57136</v>
      </c>
      <c r="S39" s="8">
        <f>S5*Assumption!$I$11</f>
        <v>1829.687074</v>
      </c>
      <c r="T39" s="8">
        <f>T5*Assumption!$I$11</f>
        <v>1847.983944</v>
      </c>
      <c r="U39" s="8">
        <f>U5*Assumption!$I$11</f>
        <v>1866.463784</v>
      </c>
      <c r="V39" s="8">
        <f>V5*Assumption!$I$11</f>
        <v>1885.128422</v>
      </c>
      <c r="W39" s="8">
        <f>W5*Assumption!$I$11</f>
        <v>1903.979706</v>
      </c>
      <c r="X39" s="8">
        <f>X5*Assumption!$I$11</f>
        <v>1923.019503</v>
      </c>
      <c r="Y39" s="8">
        <f>Y5*Assumption!$I$11</f>
        <v>1942.249698</v>
      </c>
      <c r="Z39" s="8">
        <f>Z5*Assumption!$I$11</f>
        <v>1961.672195</v>
      </c>
      <c r="AA39" s="8">
        <f>AA5*Assumption!$I$11</f>
        <v>1981.288917</v>
      </c>
      <c r="AB39" s="8">
        <f>AB5*Assumption!$I$11</f>
        <v>2001.101806</v>
      </c>
      <c r="AC39" s="8">
        <f>AC5*Assumption!$I$11</f>
        <v>2021.112824</v>
      </c>
      <c r="AD39" s="8">
        <f>AD5*Assumption!$I$11</f>
        <v>2041.323952</v>
      </c>
      <c r="AE39" s="8">
        <f>AE5*Assumption!$I$11</f>
        <v>2061.737192</v>
      </c>
      <c r="AF39" s="8">
        <f>AF5*Assumption!$I$11</f>
        <v>2082.354564</v>
      </c>
      <c r="AG39" s="8">
        <f>AG5*Assumption!$I$11</f>
        <v>2103.178109</v>
      </c>
      <c r="AH39" s="8">
        <f>AH5*Assumption!$I$11</f>
        <v>2124.209891</v>
      </c>
      <c r="AI39" s="8">
        <f>AI5*Assumption!$I$11</f>
        <v>2145.451989</v>
      </c>
      <c r="AJ39" s="8">
        <f>AJ5*Assumption!$I$11</f>
        <v>2166.906509</v>
      </c>
      <c r="AK39" s="8">
        <f>AK5*Assumption!$I$11</f>
        <v>2188.575574</v>
      </c>
      <c r="AL39" s="7"/>
      <c r="AM39" s="7"/>
      <c r="AN39" s="7"/>
      <c r="AO39" s="7"/>
      <c r="AP39" s="7"/>
    </row>
    <row r="40">
      <c r="A40" s="6" t="s">
        <v>120</v>
      </c>
      <c r="B40" s="8">
        <f t="shared" ref="B40:AK40" si="3">SUM(B32:B39)</f>
        <v>0</v>
      </c>
      <c r="C40" s="8">
        <f t="shared" si="3"/>
        <v>0</v>
      </c>
      <c r="D40" s="8">
        <f t="shared" si="3"/>
        <v>7880</v>
      </c>
      <c r="E40" s="8">
        <f t="shared" si="3"/>
        <v>7958.8</v>
      </c>
      <c r="F40" s="8">
        <f t="shared" si="3"/>
        <v>8038.388</v>
      </c>
      <c r="G40" s="8">
        <f t="shared" si="3"/>
        <v>8118.77188</v>
      </c>
      <c r="H40" s="8">
        <f t="shared" si="3"/>
        <v>8199.959599</v>
      </c>
      <c r="I40" s="8">
        <f t="shared" si="3"/>
        <v>8281.959195</v>
      </c>
      <c r="J40" s="8">
        <f t="shared" si="3"/>
        <v>8364.778787</v>
      </c>
      <c r="K40" s="8">
        <f t="shared" si="3"/>
        <v>8448.426575</v>
      </c>
      <c r="L40" s="8">
        <f t="shared" si="3"/>
        <v>8532.91084</v>
      </c>
      <c r="M40" s="8">
        <f t="shared" si="3"/>
        <v>8618.239949</v>
      </c>
      <c r="N40" s="8">
        <f t="shared" si="3"/>
        <v>8704.422348</v>
      </c>
      <c r="O40" s="8">
        <f t="shared" si="3"/>
        <v>8791.466572</v>
      </c>
      <c r="P40" s="8">
        <f t="shared" si="3"/>
        <v>8879.381237</v>
      </c>
      <c r="Q40" s="8">
        <f t="shared" si="3"/>
        <v>8968.17505</v>
      </c>
      <c r="R40" s="8">
        <f t="shared" si="3"/>
        <v>9057.8568</v>
      </c>
      <c r="S40" s="8">
        <f t="shared" si="3"/>
        <v>9148.435368</v>
      </c>
      <c r="T40" s="8">
        <f t="shared" si="3"/>
        <v>9239.919722</v>
      </c>
      <c r="U40" s="8">
        <f t="shared" si="3"/>
        <v>9332.318919</v>
      </c>
      <c r="V40" s="8">
        <f t="shared" si="3"/>
        <v>9425.642108</v>
      </c>
      <c r="W40" s="8">
        <f t="shared" si="3"/>
        <v>9519.898529</v>
      </c>
      <c r="X40" s="8">
        <f t="shared" si="3"/>
        <v>9615.097515</v>
      </c>
      <c r="Y40" s="8">
        <f t="shared" si="3"/>
        <v>9711.24849</v>
      </c>
      <c r="Z40" s="8">
        <f t="shared" si="3"/>
        <v>9808.360975</v>
      </c>
      <c r="AA40" s="8">
        <f t="shared" si="3"/>
        <v>9906.444585</v>
      </c>
      <c r="AB40" s="8">
        <f t="shared" si="3"/>
        <v>10005.50903</v>
      </c>
      <c r="AC40" s="8">
        <f t="shared" si="3"/>
        <v>10105.56412</v>
      </c>
      <c r="AD40" s="8">
        <f t="shared" si="3"/>
        <v>10206.61976</v>
      </c>
      <c r="AE40" s="8">
        <f t="shared" si="3"/>
        <v>10308.68596</v>
      </c>
      <c r="AF40" s="8">
        <f t="shared" si="3"/>
        <v>10411.77282</v>
      </c>
      <c r="AG40" s="8">
        <f t="shared" si="3"/>
        <v>10515.89055</v>
      </c>
      <c r="AH40" s="8">
        <f t="shared" si="3"/>
        <v>10621.04945</v>
      </c>
      <c r="AI40" s="8">
        <f t="shared" si="3"/>
        <v>10727.25995</v>
      </c>
      <c r="AJ40" s="8">
        <f t="shared" si="3"/>
        <v>10834.53255</v>
      </c>
      <c r="AK40" s="8">
        <f t="shared" si="3"/>
        <v>10942.87787</v>
      </c>
      <c r="AL40" s="7"/>
      <c r="AM40" s="7"/>
      <c r="AN40" s="7"/>
      <c r="AO40" s="7"/>
      <c r="AP40" s="7"/>
    </row>
    <row r="41">
      <c r="A41" s="7"/>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7"/>
      <c r="AM41" s="7"/>
      <c r="AN41" s="7"/>
      <c r="AO41" s="7"/>
      <c r="AP41" s="7"/>
    </row>
    <row r="42">
      <c r="A42" s="6" t="s">
        <v>33</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7"/>
      <c r="AM42" s="7"/>
      <c r="AN42" s="7"/>
      <c r="AO42" s="7"/>
      <c r="AP42" s="7"/>
    </row>
    <row r="43">
      <c r="A43" s="7" t="s">
        <v>35</v>
      </c>
      <c r="B43" s="8">
        <f>B6*Assumption!$B$12</f>
        <v>0</v>
      </c>
      <c r="C43" s="8">
        <f>C6*Assumption!$B$12</f>
        <v>0</v>
      </c>
      <c r="D43" s="8">
        <f>D6*Assumption!$B$12</f>
        <v>0</v>
      </c>
      <c r="E43" s="8">
        <f>E6*Assumption!$B$12</f>
        <v>0</v>
      </c>
      <c r="F43" s="8">
        <f>F6*Assumption!$B$12</f>
        <v>0</v>
      </c>
      <c r="G43" s="8">
        <f>G6*Assumption!$B$12</f>
        <v>0</v>
      </c>
      <c r="H43" s="8">
        <f>H6*Assumption!$B$12</f>
        <v>0</v>
      </c>
      <c r="I43" s="8">
        <f>I6*Assumption!$B$12</f>
        <v>0</v>
      </c>
      <c r="J43" s="8">
        <f>J6*Assumption!$B$12</f>
        <v>0</v>
      </c>
      <c r="K43" s="8">
        <f>K6*Assumption!$B$12</f>
        <v>0</v>
      </c>
      <c r="L43" s="8">
        <f>L6*Assumption!$B$12</f>
        <v>0</v>
      </c>
      <c r="M43" s="8">
        <f>M6*Assumption!$B$12</f>
        <v>0</v>
      </c>
      <c r="N43" s="8">
        <f>N6*Assumption!$B$12</f>
        <v>0</v>
      </c>
      <c r="O43" s="8">
        <f>O6*Assumption!$B$12</f>
        <v>0</v>
      </c>
      <c r="P43" s="8">
        <f>P6*Assumption!$B$12</f>
        <v>0</v>
      </c>
      <c r="Q43" s="8">
        <f>Q6*Assumption!$B$12</f>
        <v>0</v>
      </c>
      <c r="R43" s="8">
        <f>R6*Assumption!$B$12</f>
        <v>0</v>
      </c>
      <c r="S43" s="8">
        <f>S6*Assumption!$B$12</f>
        <v>0</v>
      </c>
      <c r="T43" s="8">
        <f>T6*Assumption!$B$12</f>
        <v>0</v>
      </c>
      <c r="U43" s="8">
        <f>U6*Assumption!$B$12</f>
        <v>0</v>
      </c>
      <c r="V43" s="8">
        <f>V6*Assumption!$B$12</f>
        <v>0</v>
      </c>
      <c r="W43" s="8">
        <f>W6*Assumption!$B$12</f>
        <v>0</v>
      </c>
      <c r="X43" s="8">
        <f>X6*Assumption!$B$12</f>
        <v>0</v>
      </c>
      <c r="Y43" s="8">
        <f>Y6*Assumption!$B$12</f>
        <v>0</v>
      </c>
      <c r="Z43" s="8">
        <f>Z6*Assumption!$B$12</f>
        <v>0</v>
      </c>
      <c r="AA43" s="8">
        <f>AA6*Assumption!$B$12</f>
        <v>0</v>
      </c>
      <c r="AB43" s="8">
        <f>AB6*Assumption!$B$12</f>
        <v>0</v>
      </c>
      <c r="AC43" s="8">
        <f>AC6*Assumption!$B$12</f>
        <v>0</v>
      </c>
      <c r="AD43" s="8">
        <f>AD6*Assumption!$B$12</f>
        <v>0</v>
      </c>
      <c r="AE43" s="8">
        <f>AE6*Assumption!$B$12</f>
        <v>0</v>
      </c>
      <c r="AF43" s="8">
        <f>AF6*Assumption!$B$12</f>
        <v>0</v>
      </c>
      <c r="AG43" s="8">
        <f>AG6*Assumption!$B$12</f>
        <v>0</v>
      </c>
      <c r="AH43" s="8">
        <f>AH6*Assumption!$B$12</f>
        <v>0</v>
      </c>
      <c r="AI43" s="8">
        <f>AI6*Assumption!$B$12</f>
        <v>0</v>
      </c>
      <c r="AJ43" s="8">
        <f>AJ6*Assumption!$B$12</f>
        <v>0</v>
      </c>
      <c r="AK43" s="8">
        <f>AK6*Assumption!$B$12</f>
        <v>0</v>
      </c>
      <c r="AL43" s="7"/>
      <c r="AM43" s="7"/>
      <c r="AN43" s="7"/>
      <c r="AO43" s="7"/>
      <c r="AP43" s="7"/>
    </row>
    <row r="44">
      <c r="A44" s="7" t="s">
        <v>36</v>
      </c>
      <c r="B44" s="8">
        <f>B6*Assumption!$C$12</f>
        <v>0</v>
      </c>
      <c r="C44" s="8">
        <f>C6*Assumption!$C$12</f>
        <v>0</v>
      </c>
      <c r="D44" s="8">
        <f>D6*Assumption!$C$12</f>
        <v>0</v>
      </c>
      <c r="E44" s="8">
        <f>E6*Assumption!$C$12</f>
        <v>0</v>
      </c>
      <c r="F44" s="8">
        <f>F6*Assumption!$C$12</f>
        <v>0</v>
      </c>
      <c r="G44" s="8">
        <f>G6*Assumption!$C$12</f>
        <v>0</v>
      </c>
      <c r="H44" s="8">
        <f>H6*Assumption!$C$12</f>
        <v>0</v>
      </c>
      <c r="I44" s="8">
        <f>I6*Assumption!$C$12</f>
        <v>0</v>
      </c>
      <c r="J44" s="8">
        <f>J6*Assumption!$C$12</f>
        <v>0</v>
      </c>
      <c r="K44" s="8">
        <f>K6*Assumption!$C$12</f>
        <v>0</v>
      </c>
      <c r="L44" s="8">
        <f>L6*Assumption!$C$12</f>
        <v>0</v>
      </c>
      <c r="M44" s="8">
        <f>M6*Assumption!$C$12</f>
        <v>0</v>
      </c>
      <c r="N44" s="8">
        <f>N6*Assumption!$C$12</f>
        <v>0</v>
      </c>
      <c r="O44" s="8">
        <f>O6*Assumption!$C$12</f>
        <v>0</v>
      </c>
      <c r="P44" s="8">
        <f>P6*Assumption!$C$12</f>
        <v>0</v>
      </c>
      <c r="Q44" s="8">
        <f>Q6*Assumption!$C$12</f>
        <v>0</v>
      </c>
      <c r="R44" s="8">
        <f>R6*Assumption!$C$12</f>
        <v>0</v>
      </c>
      <c r="S44" s="8">
        <f>S6*Assumption!$C$12</f>
        <v>0</v>
      </c>
      <c r="T44" s="8">
        <f>T6*Assumption!$C$12</f>
        <v>0</v>
      </c>
      <c r="U44" s="8">
        <f>U6*Assumption!$C$12</f>
        <v>0</v>
      </c>
      <c r="V44" s="8">
        <f>V6*Assumption!$C$12</f>
        <v>0</v>
      </c>
      <c r="W44" s="8">
        <f>W6*Assumption!$C$12</f>
        <v>0</v>
      </c>
      <c r="X44" s="8">
        <f>X6*Assumption!$C$12</f>
        <v>0</v>
      </c>
      <c r="Y44" s="8">
        <f>Y6*Assumption!$C$12</f>
        <v>0</v>
      </c>
      <c r="Z44" s="8">
        <f>Z6*Assumption!$C$12</f>
        <v>0</v>
      </c>
      <c r="AA44" s="8">
        <f>AA6*Assumption!$C$12</f>
        <v>0</v>
      </c>
      <c r="AB44" s="8">
        <f>AB6*Assumption!$C$12</f>
        <v>0</v>
      </c>
      <c r="AC44" s="8">
        <f>AC6*Assumption!$C$12</f>
        <v>0</v>
      </c>
      <c r="AD44" s="8">
        <f>AD6*Assumption!$C$12</f>
        <v>0</v>
      </c>
      <c r="AE44" s="8">
        <f>AE6*Assumption!$C$12</f>
        <v>0</v>
      </c>
      <c r="AF44" s="8">
        <f>AF6*Assumption!$C$12</f>
        <v>0</v>
      </c>
      <c r="AG44" s="8">
        <f>AG6*Assumption!$C$12</f>
        <v>0</v>
      </c>
      <c r="AH44" s="8">
        <f>AH6*Assumption!$C$12</f>
        <v>0</v>
      </c>
      <c r="AI44" s="8">
        <f>AI6*Assumption!$C$12</f>
        <v>0</v>
      </c>
      <c r="AJ44" s="8">
        <f>AJ6*Assumption!$C$12</f>
        <v>0</v>
      </c>
      <c r="AK44" s="8">
        <f>AK6*Assumption!$C$12</f>
        <v>0</v>
      </c>
      <c r="AL44" s="7"/>
      <c r="AM44" s="7"/>
      <c r="AN44" s="7"/>
      <c r="AO44" s="7"/>
      <c r="AP44" s="7"/>
    </row>
    <row r="45">
      <c r="A45" s="7" t="s">
        <v>37</v>
      </c>
      <c r="B45" s="8">
        <f>B6*Assumption!$D$12</f>
        <v>0</v>
      </c>
      <c r="C45" s="8">
        <f>C6*Assumption!$D$12</f>
        <v>0</v>
      </c>
      <c r="D45" s="8">
        <f>D6*Assumption!$D$12</f>
        <v>0</v>
      </c>
      <c r="E45" s="8">
        <f>E6*Assumption!$D$12</f>
        <v>0</v>
      </c>
      <c r="F45" s="8">
        <f>F6*Assumption!$D$12</f>
        <v>0</v>
      </c>
      <c r="G45" s="8">
        <f>G6*Assumption!$D$12</f>
        <v>0</v>
      </c>
      <c r="H45" s="8">
        <f>H6*Assumption!$D$12</f>
        <v>0</v>
      </c>
      <c r="I45" s="8">
        <f>I6*Assumption!$D$12</f>
        <v>0</v>
      </c>
      <c r="J45" s="8">
        <f>J6*Assumption!$D$12</f>
        <v>0</v>
      </c>
      <c r="K45" s="8">
        <f>K6*Assumption!$D$12</f>
        <v>0</v>
      </c>
      <c r="L45" s="8">
        <f>L6*Assumption!$D$12</f>
        <v>0</v>
      </c>
      <c r="M45" s="8">
        <f>M6*Assumption!$D$12</f>
        <v>0</v>
      </c>
      <c r="N45" s="8">
        <f>N6*Assumption!$D$12</f>
        <v>0</v>
      </c>
      <c r="O45" s="8">
        <f>O6*Assumption!$D$12</f>
        <v>0</v>
      </c>
      <c r="P45" s="8">
        <f>P6*Assumption!$D$12</f>
        <v>0</v>
      </c>
      <c r="Q45" s="8">
        <f>Q6*Assumption!$D$12</f>
        <v>0</v>
      </c>
      <c r="R45" s="8">
        <f>R6*Assumption!$D$12</f>
        <v>0</v>
      </c>
      <c r="S45" s="8">
        <f>S6*Assumption!$D$12</f>
        <v>0</v>
      </c>
      <c r="T45" s="8">
        <f>T6*Assumption!$D$12</f>
        <v>0</v>
      </c>
      <c r="U45" s="8">
        <f>U6*Assumption!$D$12</f>
        <v>0</v>
      </c>
      <c r="V45" s="8">
        <f>V6*Assumption!$D$12</f>
        <v>0</v>
      </c>
      <c r="W45" s="8">
        <f>W6*Assumption!$D$12</f>
        <v>0</v>
      </c>
      <c r="X45" s="8">
        <f>X6*Assumption!$D$12</f>
        <v>0</v>
      </c>
      <c r="Y45" s="8">
        <f>Y6*Assumption!$D$12</f>
        <v>0</v>
      </c>
      <c r="Z45" s="8">
        <f>Z6*Assumption!$D$12</f>
        <v>0</v>
      </c>
      <c r="AA45" s="8">
        <f>AA6*Assumption!$D$12</f>
        <v>0</v>
      </c>
      <c r="AB45" s="8">
        <f>AB6*Assumption!$D$12</f>
        <v>0</v>
      </c>
      <c r="AC45" s="8">
        <f>AC6*Assumption!$D$12</f>
        <v>0</v>
      </c>
      <c r="AD45" s="8">
        <f>AD6*Assumption!$D$12</f>
        <v>0</v>
      </c>
      <c r="AE45" s="8">
        <f>AE6*Assumption!$D$12</f>
        <v>0</v>
      </c>
      <c r="AF45" s="8">
        <f>AF6*Assumption!$D$12</f>
        <v>0</v>
      </c>
      <c r="AG45" s="8">
        <f>AG6*Assumption!$D$12</f>
        <v>0</v>
      </c>
      <c r="AH45" s="8">
        <f>AH6*Assumption!$D$12</f>
        <v>0</v>
      </c>
      <c r="AI45" s="8">
        <f>AI6*Assumption!$D$12</f>
        <v>0</v>
      </c>
      <c r="AJ45" s="8">
        <f>AJ6*Assumption!$D$12</f>
        <v>0</v>
      </c>
      <c r="AK45" s="8">
        <f>AK6*Assumption!$D$12</f>
        <v>0</v>
      </c>
      <c r="AL45" s="7"/>
      <c r="AM45" s="7"/>
      <c r="AN45" s="7"/>
      <c r="AO45" s="7"/>
      <c r="AP45" s="7"/>
    </row>
    <row r="46">
      <c r="A46" s="7" t="s">
        <v>38</v>
      </c>
      <c r="B46" s="8">
        <f>B6*Assumption!$E$12</f>
        <v>0</v>
      </c>
      <c r="C46" s="8">
        <f>C6*Assumption!$E$12</f>
        <v>0</v>
      </c>
      <c r="D46" s="8">
        <f>D6*Assumption!$E$12</f>
        <v>0</v>
      </c>
      <c r="E46" s="8">
        <f>E6*Assumption!$E$12</f>
        <v>0</v>
      </c>
      <c r="F46" s="8">
        <f>F6*Assumption!$E$12</f>
        <v>1221</v>
      </c>
      <c r="G46" s="8">
        <f>G6*Assumption!$E$12</f>
        <v>1257.63</v>
      </c>
      <c r="H46" s="8">
        <f>H6*Assumption!$E$12</f>
        <v>1295.3589</v>
      </c>
      <c r="I46" s="8">
        <f>I6*Assumption!$E$12</f>
        <v>1334.219667</v>
      </c>
      <c r="J46" s="8">
        <f>J6*Assumption!$E$12</f>
        <v>1374.246257</v>
      </c>
      <c r="K46" s="8">
        <f>K6*Assumption!$E$12</f>
        <v>1415.473645</v>
      </c>
      <c r="L46" s="8">
        <f>L6*Assumption!$E$12</f>
        <v>1457.937854</v>
      </c>
      <c r="M46" s="8">
        <f>M6*Assumption!$E$12</f>
        <v>1501.67599</v>
      </c>
      <c r="N46" s="8">
        <f>N6*Assumption!$E$12</f>
        <v>1546.726269</v>
      </c>
      <c r="O46" s="8">
        <f>O6*Assumption!$E$12</f>
        <v>1593.128057</v>
      </c>
      <c r="P46" s="8">
        <f>P6*Assumption!$E$12</f>
        <v>1640.921899</v>
      </c>
      <c r="Q46" s="8">
        <f>Q6*Assumption!$E$12</f>
        <v>1690.149556</v>
      </c>
      <c r="R46" s="8">
        <f>R6*Assumption!$E$12</f>
        <v>1740.854043</v>
      </c>
      <c r="S46" s="8">
        <f>S6*Assumption!$E$12</f>
        <v>1793.079664</v>
      </c>
      <c r="T46" s="8">
        <f>T6*Assumption!$E$12</f>
        <v>1846.872054</v>
      </c>
      <c r="U46" s="8">
        <f>U6*Assumption!$E$12</f>
        <v>1902.278216</v>
      </c>
      <c r="V46" s="8">
        <f>V6*Assumption!$E$12</f>
        <v>1959.346562</v>
      </c>
      <c r="W46" s="8">
        <f>W6*Assumption!$E$12</f>
        <v>2018.126959</v>
      </c>
      <c r="X46" s="8">
        <f>X6*Assumption!$E$12</f>
        <v>2078.670768</v>
      </c>
      <c r="Y46" s="8">
        <f>Y6*Assumption!$E$12</f>
        <v>2141.030891</v>
      </c>
      <c r="Z46" s="8">
        <f>Z6*Assumption!$E$12</f>
        <v>2205.261818</v>
      </c>
      <c r="AA46" s="8">
        <f>AA6*Assumption!$E$12</f>
        <v>2271.419672</v>
      </c>
      <c r="AB46" s="8">
        <f>AB6*Assumption!$E$12</f>
        <v>2339.562262</v>
      </c>
      <c r="AC46" s="8">
        <f>AC6*Assumption!$E$12</f>
        <v>2409.74913</v>
      </c>
      <c r="AD46" s="8">
        <f>AD6*Assumption!$E$12</f>
        <v>2482.041604</v>
      </c>
      <c r="AE46" s="8">
        <f>AE6*Assumption!$E$12</f>
        <v>2556.502852</v>
      </c>
      <c r="AF46" s="8">
        <f>AF6*Assumption!$E$12</f>
        <v>2633.197938</v>
      </c>
      <c r="AG46" s="8">
        <f>AG6*Assumption!$E$12</f>
        <v>2712.193876</v>
      </c>
      <c r="AH46" s="8">
        <f>AH6*Assumption!$E$12</f>
        <v>2793.559692</v>
      </c>
      <c r="AI46" s="8">
        <f>AI6*Assumption!$E$12</f>
        <v>2877.366483</v>
      </c>
      <c r="AJ46" s="8">
        <f>AJ6*Assumption!$E$12</f>
        <v>2963.687477</v>
      </c>
      <c r="AK46" s="8">
        <f>AK6*Assumption!$E$12</f>
        <v>3052.598102</v>
      </c>
      <c r="AL46" s="7"/>
      <c r="AM46" s="7"/>
      <c r="AN46" s="7"/>
      <c r="AO46" s="7"/>
      <c r="AP46" s="7"/>
    </row>
    <row r="47">
      <c r="A47" s="7" t="s">
        <v>39</v>
      </c>
      <c r="B47" s="8">
        <f>B6*Assumption!$F$12</f>
        <v>0</v>
      </c>
      <c r="C47" s="8">
        <f>C6*Assumption!$F$12</f>
        <v>0</v>
      </c>
      <c r="D47" s="8">
        <f>D6*Assumption!$F$12</f>
        <v>0</v>
      </c>
      <c r="E47" s="8">
        <f>E6*Assumption!$F$12</f>
        <v>0</v>
      </c>
      <c r="F47" s="8">
        <f>F6*Assumption!$F$12</f>
        <v>0</v>
      </c>
      <c r="G47" s="8">
        <f>G6*Assumption!$F$12</f>
        <v>0</v>
      </c>
      <c r="H47" s="8">
        <f>H6*Assumption!$F$12</f>
        <v>0</v>
      </c>
      <c r="I47" s="8">
        <f>I6*Assumption!$F$12</f>
        <v>0</v>
      </c>
      <c r="J47" s="8">
        <f>J6*Assumption!$F$12</f>
        <v>0</v>
      </c>
      <c r="K47" s="8">
        <f>K6*Assumption!$F$12</f>
        <v>0</v>
      </c>
      <c r="L47" s="8">
        <f>L6*Assumption!$F$12</f>
        <v>0</v>
      </c>
      <c r="M47" s="8">
        <f>M6*Assumption!$F$12</f>
        <v>0</v>
      </c>
      <c r="N47" s="8">
        <f>N6*Assumption!$F$12</f>
        <v>0</v>
      </c>
      <c r="O47" s="8">
        <f>O6*Assumption!$F$12</f>
        <v>0</v>
      </c>
      <c r="P47" s="8">
        <f>P6*Assumption!$F$12</f>
        <v>0</v>
      </c>
      <c r="Q47" s="8">
        <f>Q6*Assumption!$F$12</f>
        <v>0</v>
      </c>
      <c r="R47" s="8">
        <f>R6*Assumption!$F$12</f>
        <v>0</v>
      </c>
      <c r="S47" s="8">
        <f>S6*Assumption!$F$12</f>
        <v>0</v>
      </c>
      <c r="T47" s="8">
        <f>T6*Assumption!$F$12</f>
        <v>0</v>
      </c>
      <c r="U47" s="8">
        <f>U6*Assumption!$F$12</f>
        <v>0</v>
      </c>
      <c r="V47" s="8">
        <f>V6*Assumption!$F$12</f>
        <v>0</v>
      </c>
      <c r="W47" s="8">
        <f>W6*Assumption!$F$12</f>
        <v>0</v>
      </c>
      <c r="X47" s="8">
        <f>X6*Assumption!$F$12</f>
        <v>0</v>
      </c>
      <c r="Y47" s="8">
        <f>Y6*Assumption!$F$12</f>
        <v>0</v>
      </c>
      <c r="Z47" s="8">
        <f>Z6*Assumption!$F$12</f>
        <v>0</v>
      </c>
      <c r="AA47" s="8">
        <f>AA6*Assumption!$F$12</f>
        <v>0</v>
      </c>
      <c r="AB47" s="8">
        <f>AB6*Assumption!$F$12</f>
        <v>0</v>
      </c>
      <c r="AC47" s="8">
        <f>AC6*Assumption!$F$12</f>
        <v>0</v>
      </c>
      <c r="AD47" s="8">
        <f>AD6*Assumption!$F$12</f>
        <v>0</v>
      </c>
      <c r="AE47" s="8">
        <f>AE6*Assumption!$F$12</f>
        <v>0</v>
      </c>
      <c r="AF47" s="8">
        <f>AF6*Assumption!$F$12</f>
        <v>0</v>
      </c>
      <c r="AG47" s="8">
        <f>AG6*Assumption!$F$12</f>
        <v>0</v>
      </c>
      <c r="AH47" s="8">
        <f>AH6*Assumption!$F$12</f>
        <v>0</v>
      </c>
      <c r="AI47" s="8">
        <f>AI6*Assumption!$F$12</f>
        <v>0</v>
      </c>
      <c r="AJ47" s="8">
        <f>AJ6*Assumption!$F$12</f>
        <v>0</v>
      </c>
      <c r="AK47" s="8">
        <f>AK6*Assumption!$F$12</f>
        <v>0</v>
      </c>
      <c r="AL47" s="7"/>
      <c r="AM47" s="7"/>
      <c r="AN47" s="7"/>
      <c r="AO47" s="7"/>
      <c r="AP47" s="7"/>
    </row>
    <row r="48">
      <c r="A48" s="7" t="s">
        <v>40</v>
      </c>
      <c r="B48" s="8">
        <f>B6*Assumption!$G$12</f>
        <v>0</v>
      </c>
      <c r="C48" s="8">
        <f>C6*Assumption!$G$12</f>
        <v>0</v>
      </c>
      <c r="D48" s="8">
        <f>D6*Assumption!$G$12</f>
        <v>0</v>
      </c>
      <c r="E48" s="8">
        <f>E6*Assumption!$G$12</f>
        <v>0</v>
      </c>
      <c r="F48" s="8">
        <f>F6*Assumption!$G$12</f>
        <v>2442</v>
      </c>
      <c r="G48" s="8">
        <f>G6*Assumption!$G$12</f>
        <v>2515.26</v>
      </c>
      <c r="H48" s="8">
        <f>H6*Assumption!$G$12</f>
        <v>2590.7178</v>
      </c>
      <c r="I48" s="8">
        <f>I6*Assumption!$G$12</f>
        <v>2668.439334</v>
      </c>
      <c r="J48" s="8">
        <f>J6*Assumption!$G$12</f>
        <v>2748.492514</v>
      </c>
      <c r="K48" s="8">
        <f>K6*Assumption!$G$12</f>
        <v>2830.947289</v>
      </c>
      <c r="L48" s="8">
        <f>L6*Assumption!$G$12</f>
        <v>2915.875708</v>
      </c>
      <c r="M48" s="8">
        <f>M6*Assumption!$G$12</f>
        <v>3003.351979</v>
      </c>
      <c r="N48" s="8">
        <f>N6*Assumption!$G$12</f>
        <v>3093.452539</v>
      </c>
      <c r="O48" s="8">
        <f>O6*Assumption!$G$12</f>
        <v>3186.256115</v>
      </c>
      <c r="P48" s="8">
        <f>P6*Assumption!$G$12</f>
        <v>3281.843798</v>
      </c>
      <c r="Q48" s="8">
        <f>Q6*Assumption!$G$12</f>
        <v>3380.299112</v>
      </c>
      <c r="R48" s="8">
        <f>R6*Assumption!$G$12</f>
        <v>3481.708086</v>
      </c>
      <c r="S48" s="8">
        <f>S6*Assumption!$G$12</f>
        <v>3586.159328</v>
      </c>
      <c r="T48" s="8">
        <f>T6*Assumption!$G$12</f>
        <v>3693.744108</v>
      </c>
      <c r="U48" s="8">
        <f>U6*Assumption!$G$12</f>
        <v>3804.556431</v>
      </c>
      <c r="V48" s="8">
        <f>V6*Assumption!$G$12</f>
        <v>3918.693124</v>
      </c>
      <c r="W48" s="8">
        <f>W6*Assumption!$G$12</f>
        <v>4036.253918</v>
      </c>
      <c r="X48" s="8">
        <f>X6*Assumption!$G$12</f>
        <v>4157.341536</v>
      </c>
      <c r="Y48" s="8">
        <f>Y6*Assumption!$G$12</f>
        <v>4282.061782</v>
      </c>
      <c r="Z48" s="8">
        <f>Z6*Assumption!$G$12</f>
        <v>4410.523635</v>
      </c>
      <c r="AA48" s="8">
        <f>AA6*Assumption!$G$12</f>
        <v>4542.839344</v>
      </c>
      <c r="AB48" s="8">
        <f>AB6*Assumption!$G$12</f>
        <v>4679.124524</v>
      </c>
      <c r="AC48" s="8">
        <f>AC6*Assumption!$G$12</f>
        <v>4819.49826</v>
      </c>
      <c r="AD48" s="8">
        <f>AD6*Assumption!$G$12</f>
        <v>4964.083208</v>
      </c>
      <c r="AE48" s="8">
        <f>AE6*Assumption!$G$12</f>
        <v>5113.005704</v>
      </c>
      <c r="AF48" s="8">
        <f>AF6*Assumption!$G$12</f>
        <v>5266.395875</v>
      </c>
      <c r="AG48" s="8">
        <f>AG6*Assumption!$G$12</f>
        <v>5424.387752</v>
      </c>
      <c r="AH48" s="8">
        <f>AH6*Assumption!$G$12</f>
        <v>5587.119384</v>
      </c>
      <c r="AI48" s="8">
        <f>AI6*Assumption!$G$12</f>
        <v>5754.732966</v>
      </c>
      <c r="AJ48" s="8">
        <f>AJ6*Assumption!$G$12</f>
        <v>5927.374955</v>
      </c>
      <c r="AK48" s="8">
        <f>AK6*Assumption!$G$12</f>
        <v>6105.196203</v>
      </c>
      <c r="AL48" s="7"/>
      <c r="AM48" s="7"/>
      <c r="AN48" s="7"/>
      <c r="AO48" s="7"/>
      <c r="AP48" s="7"/>
    </row>
    <row r="49">
      <c r="A49" s="7" t="s">
        <v>41</v>
      </c>
      <c r="B49" s="8">
        <f>B6*Assumption!$H$12</f>
        <v>0</v>
      </c>
      <c r="C49" s="8">
        <f>C6*Assumption!$H$12</f>
        <v>0</v>
      </c>
      <c r="D49" s="8">
        <f>D6*Assumption!$H$12</f>
        <v>0</v>
      </c>
      <c r="E49" s="8">
        <f>E6*Assumption!$H$12</f>
        <v>0</v>
      </c>
      <c r="F49" s="8">
        <f>F6*Assumption!$H$12</f>
        <v>1221</v>
      </c>
      <c r="G49" s="8">
        <f>G6*Assumption!$H$12</f>
        <v>1257.63</v>
      </c>
      <c r="H49" s="8">
        <f>H6*Assumption!$H$12</f>
        <v>1295.3589</v>
      </c>
      <c r="I49" s="8">
        <f>I6*Assumption!$H$12</f>
        <v>1334.219667</v>
      </c>
      <c r="J49" s="8">
        <f>J6*Assumption!$H$12</f>
        <v>1374.246257</v>
      </c>
      <c r="K49" s="8">
        <f>K6*Assumption!$H$12</f>
        <v>1415.473645</v>
      </c>
      <c r="L49" s="8">
        <f>L6*Assumption!$H$12</f>
        <v>1457.937854</v>
      </c>
      <c r="M49" s="8">
        <f>M6*Assumption!$H$12</f>
        <v>1501.67599</v>
      </c>
      <c r="N49" s="8">
        <f>N6*Assumption!$H$12</f>
        <v>1546.726269</v>
      </c>
      <c r="O49" s="8">
        <f>O6*Assumption!$H$12</f>
        <v>1593.128057</v>
      </c>
      <c r="P49" s="8">
        <f>P6*Assumption!$H$12</f>
        <v>1640.921899</v>
      </c>
      <c r="Q49" s="8">
        <f>Q6*Assumption!$H$12</f>
        <v>1690.149556</v>
      </c>
      <c r="R49" s="8">
        <f>R6*Assumption!$H$12</f>
        <v>1740.854043</v>
      </c>
      <c r="S49" s="8">
        <f>S6*Assumption!$H$12</f>
        <v>1793.079664</v>
      </c>
      <c r="T49" s="8">
        <f>T6*Assumption!$H$12</f>
        <v>1846.872054</v>
      </c>
      <c r="U49" s="8">
        <f>U6*Assumption!$H$12</f>
        <v>1902.278216</v>
      </c>
      <c r="V49" s="8">
        <f>V6*Assumption!$H$12</f>
        <v>1959.346562</v>
      </c>
      <c r="W49" s="8">
        <f>W6*Assumption!$H$12</f>
        <v>2018.126959</v>
      </c>
      <c r="X49" s="8">
        <f>X6*Assumption!$H$12</f>
        <v>2078.670768</v>
      </c>
      <c r="Y49" s="8">
        <f>Y6*Assumption!$H$12</f>
        <v>2141.030891</v>
      </c>
      <c r="Z49" s="8">
        <f>Z6*Assumption!$H$12</f>
        <v>2205.261818</v>
      </c>
      <c r="AA49" s="8">
        <f>AA6*Assumption!$H$12</f>
        <v>2271.419672</v>
      </c>
      <c r="AB49" s="8">
        <f>AB6*Assumption!$H$12</f>
        <v>2339.562262</v>
      </c>
      <c r="AC49" s="8">
        <f>AC6*Assumption!$H$12</f>
        <v>2409.74913</v>
      </c>
      <c r="AD49" s="8">
        <f>AD6*Assumption!$H$12</f>
        <v>2482.041604</v>
      </c>
      <c r="AE49" s="8">
        <f>AE6*Assumption!$H$12</f>
        <v>2556.502852</v>
      </c>
      <c r="AF49" s="8">
        <f>AF6*Assumption!$H$12</f>
        <v>2633.197938</v>
      </c>
      <c r="AG49" s="8">
        <f>AG6*Assumption!$H$12</f>
        <v>2712.193876</v>
      </c>
      <c r="AH49" s="8">
        <f>AH6*Assumption!$H$12</f>
        <v>2793.559692</v>
      </c>
      <c r="AI49" s="8">
        <f>AI6*Assumption!$H$12</f>
        <v>2877.366483</v>
      </c>
      <c r="AJ49" s="8">
        <f>AJ6*Assumption!$H$12</f>
        <v>2963.687477</v>
      </c>
      <c r="AK49" s="8">
        <f>AK6*Assumption!$H$12</f>
        <v>3052.598102</v>
      </c>
      <c r="AL49" s="7"/>
      <c r="AM49" s="7"/>
      <c r="AN49" s="7"/>
      <c r="AO49" s="7"/>
    </row>
    <row r="50">
      <c r="A50" s="7" t="s">
        <v>42</v>
      </c>
      <c r="B50" s="8">
        <f>B6*Assumption!$I$12</f>
        <v>0</v>
      </c>
      <c r="C50" s="8">
        <f>C6*Assumption!$I$12</f>
        <v>0</v>
      </c>
      <c r="D50" s="8">
        <f>D6*Assumption!$I$12</f>
        <v>0</v>
      </c>
      <c r="E50" s="8">
        <f>E6*Assumption!$I$12</f>
        <v>0</v>
      </c>
      <c r="F50" s="8">
        <f>F6*Assumption!$I$12</f>
        <v>0</v>
      </c>
      <c r="G50" s="8">
        <f>G6*Assumption!$I$12</f>
        <v>0</v>
      </c>
      <c r="H50" s="8">
        <f>H6*Assumption!$I$12</f>
        <v>0</v>
      </c>
      <c r="I50" s="8">
        <f>I6*Assumption!$I$12</f>
        <v>0</v>
      </c>
      <c r="J50" s="8">
        <f>J6*Assumption!$I$12</f>
        <v>0</v>
      </c>
      <c r="K50" s="8">
        <f>K6*Assumption!$I$12</f>
        <v>0</v>
      </c>
      <c r="L50" s="8">
        <f>L6*Assumption!$I$12</f>
        <v>0</v>
      </c>
      <c r="M50" s="8">
        <f>M6*Assumption!$I$12</f>
        <v>0</v>
      </c>
      <c r="N50" s="8">
        <f>N6*Assumption!$I$12</f>
        <v>0</v>
      </c>
      <c r="O50" s="8">
        <f>O6*Assumption!$I$12</f>
        <v>0</v>
      </c>
      <c r="P50" s="8">
        <f>P6*Assumption!$I$12</f>
        <v>0</v>
      </c>
      <c r="Q50" s="8">
        <f>Q6*Assumption!$I$12</f>
        <v>0</v>
      </c>
      <c r="R50" s="8">
        <f>R6*Assumption!$I$12</f>
        <v>0</v>
      </c>
      <c r="S50" s="8">
        <f>S6*Assumption!$I$12</f>
        <v>0</v>
      </c>
      <c r="T50" s="8">
        <f>T6*Assumption!$I$12</f>
        <v>0</v>
      </c>
      <c r="U50" s="8">
        <f>U6*Assumption!$I$12</f>
        <v>0</v>
      </c>
      <c r="V50" s="8">
        <f>V6*Assumption!$I$12</f>
        <v>0</v>
      </c>
      <c r="W50" s="8">
        <f>W6*Assumption!$I$12</f>
        <v>0</v>
      </c>
      <c r="X50" s="8">
        <f>X6*Assumption!$I$12</f>
        <v>0</v>
      </c>
      <c r="Y50" s="8">
        <f>Y6*Assumption!$I$12</f>
        <v>0</v>
      </c>
      <c r="Z50" s="8">
        <f>Z6*Assumption!$I$12</f>
        <v>0</v>
      </c>
      <c r="AA50" s="8">
        <f>AA6*Assumption!$I$12</f>
        <v>0</v>
      </c>
      <c r="AB50" s="8">
        <f>AB6*Assumption!$I$12</f>
        <v>0</v>
      </c>
      <c r="AC50" s="8">
        <f>AC6*Assumption!$I$12</f>
        <v>0</v>
      </c>
      <c r="AD50" s="8">
        <f>AD6*Assumption!$I$12</f>
        <v>0</v>
      </c>
      <c r="AE50" s="8">
        <f>AE6*Assumption!$I$12</f>
        <v>0</v>
      </c>
      <c r="AF50" s="8">
        <f>AF6*Assumption!$I$12</f>
        <v>0</v>
      </c>
      <c r="AG50" s="8">
        <f>AG6*Assumption!$I$12</f>
        <v>0</v>
      </c>
      <c r="AH50" s="8">
        <f>AH6*Assumption!$I$12</f>
        <v>0</v>
      </c>
      <c r="AI50" s="8">
        <f>AI6*Assumption!$I$12</f>
        <v>0</v>
      </c>
      <c r="AJ50" s="8">
        <f>AJ6*Assumption!$I$12</f>
        <v>0</v>
      </c>
      <c r="AK50" s="8">
        <f>AK6*Assumption!$I$12</f>
        <v>0</v>
      </c>
      <c r="AL50" s="7"/>
      <c r="AM50" s="7"/>
      <c r="AN50" s="7"/>
      <c r="AO50" s="7"/>
    </row>
    <row r="51">
      <c r="A51" s="6" t="s">
        <v>120</v>
      </c>
      <c r="B51" s="8">
        <f t="shared" ref="B51:AK51" si="4">SUM(B43:B50)</f>
        <v>0</v>
      </c>
      <c r="C51" s="8">
        <f t="shared" si="4"/>
        <v>0</v>
      </c>
      <c r="D51" s="8">
        <f t="shared" si="4"/>
        <v>0</v>
      </c>
      <c r="E51" s="8">
        <f t="shared" si="4"/>
        <v>0</v>
      </c>
      <c r="F51" s="8">
        <f t="shared" si="4"/>
        <v>4884</v>
      </c>
      <c r="G51" s="8">
        <f t="shared" si="4"/>
        <v>5030.52</v>
      </c>
      <c r="H51" s="8">
        <f t="shared" si="4"/>
        <v>5181.4356</v>
      </c>
      <c r="I51" s="8">
        <f t="shared" si="4"/>
        <v>5336.878668</v>
      </c>
      <c r="J51" s="8">
        <f t="shared" si="4"/>
        <v>5496.985028</v>
      </c>
      <c r="K51" s="8">
        <f t="shared" si="4"/>
        <v>5661.894579</v>
      </c>
      <c r="L51" s="8">
        <f t="shared" si="4"/>
        <v>5831.751416</v>
      </c>
      <c r="M51" s="8">
        <f t="shared" si="4"/>
        <v>6006.703959</v>
      </c>
      <c r="N51" s="8">
        <f t="shared" si="4"/>
        <v>6186.905077</v>
      </c>
      <c r="O51" s="8">
        <f t="shared" si="4"/>
        <v>6372.51223</v>
      </c>
      <c r="P51" s="8">
        <f t="shared" si="4"/>
        <v>6563.687597</v>
      </c>
      <c r="Q51" s="8">
        <f t="shared" si="4"/>
        <v>6760.598225</v>
      </c>
      <c r="R51" s="8">
        <f t="shared" si="4"/>
        <v>6963.416171</v>
      </c>
      <c r="S51" s="8">
        <f t="shared" si="4"/>
        <v>7172.318656</v>
      </c>
      <c r="T51" s="8">
        <f t="shared" si="4"/>
        <v>7387.488216</v>
      </c>
      <c r="U51" s="8">
        <f t="shared" si="4"/>
        <v>7609.112863</v>
      </c>
      <c r="V51" s="8">
        <f t="shared" si="4"/>
        <v>7837.386249</v>
      </c>
      <c r="W51" s="8">
        <f t="shared" si="4"/>
        <v>8072.507836</v>
      </c>
      <c r="X51" s="8">
        <f t="shared" si="4"/>
        <v>8314.683071</v>
      </c>
      <c r="Y51" s="8">
        <f t="shared" si="4"/>
        <v>8564.123563</v>
      </c>
      <c r="Z51" s="8">
        <f t="shared" si="4"/>
        <v>8821.04727</v>
      </c>
      <c r="AA51" s="8">
        <f t="shared" si="4"/>
        <v>9085.678688</v>
      </c>
      <c r="AB51" s="8">
        <f t="shared" si="4"/>
        <v>9358.249049</v>
      </c>
      <c r="AC51" s="8">
        <f t="shared" si="4"/>
        <v>9638.99652</v>
      </c>
      <c r="AD51" s="8">
        <f t="shared" si="4"/>
        <v>9928.166416</v>
      </c>
      <c r="AE51" s="8">
        <f t="shared" si="4"/>
        <v>10226.01141</v>
      </c>
      <c r="AF51" s="8">
        <f t="shared" si="4"/>
        <v>10532.79175</v>
      </c>
      <c r="AG51" s="8">
        <f t="shared" si="4"/>
        <v>10848.7755</v>
      </c>
      <c r="AH51" s="8">
        <f t="shared" si="4"/>
        <v>11174.23877</v>
      </c>
      <c r="AI51" s="8">
        <f t="shared" si="4"/>
        <v>11509.46593</v>
      </c>
      <c r="AJ51" s="8">
        <f t="shared" si="4"/>
        <v>11854.74991</v>
      </c>
      <c r="AK51" s="8">
        <f t="shared" si="4"/>
        <v>12210.39241</v>
      </c>
      <c r="AL51" s="7"/>
      <c r="AM51" s="7"/>
      <c r="AN51" s="7"/>
      <c r="AO51" s="7"/>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7"/>
      <c r="AM52" s="7"/>
      <c r="AN52" s="7"/>
      <c r="AO52" s="7"/>
    </row>
    <row r="53">
      <c r="A53" s="18" t="s">
        <v>121</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7"/>
      <c r="AM53" s="7"/>
      <c r="AN53" s="7"/>
      <c r="AO53" s="7"/>
    </row>
    <row r="54">
      <c r="A54" s="7" t="s">
        <v>35</v>
      </c>
      <c r="B54" s="8">
        <f t="shared" ref="B54:AK54" si="5">B10+B21+B32+B43</f>
        <v>2189</v>
      </c>
      <c r="C54" s="8">
        <f t="shared" si="5"/>
        <v>2246.32</v>
      </c>
      <c r="D54" s="8">
        <f t="shared" si="5"/>
        <v>2305.1926</v>
      </c>
      <c r="E54" s="8">
        <f t="shared" si="5"/>
        <v>2365.661038</v>
      </c>
      <c r="F54" s="8">
        <f t="shared" si="5"/>
        <v>2427.769782</v>
      </c>
      <c r="G54" s="8">
        <f t="shared" si="5"/>
        <v>2491.564567</v>
      </c>
      <c r="H54" s="8">
        <f t="shared" si="5"/>
        <v>2557.09243</v>
      </c>
      <c r="I54" s="8">
        <f t="shared" si="5"/>
        <v>2624.401746</v>
      </c>
      <c r="J54" s="8">
        <f t="shared" si="5"/>
        <v>2693.542273</v>
      </c>
      <c r="K54" s="8">
        <f t="shared" si="5"/>
        <v>2764.565186</v>
      </c>
      <c r="L54" s="8">
        <f t="shared" si="5"/>
        <v>2837.523118</v>
      </c>
      <c r="M54" s="8">
        <f t="shared" si="5"/>
        <v>2912.470208</v>
      </c>
      <c r="N54" s="8">
        <f t="shared" si="5"/>
        <v>2989.462139</v>
      </c>
      <c r="O54" s="8">
        <f t="shared" si="5"/>
        <v>3068.556184</v>
      </c>
      <c r="P54" s="8">
        <f t="shared" si="5"/>
        <v>3149.811255</v>
      </c>
      <c r="Q54" s="8">
        <f t="shared" si="5"/>
        <v>3233.287945</v>
      </c>
      <c r="R54" s="8">
        <f t="shared" si="5"/>
        <v>3319.048582</v>
      </c>
      <c r="S54" s="8">
        <f t="shared" si="5"/>
        <v>3407.157279</v>
      </c>
      <c r="T54" s="8">
        <f t="shared" si="5"/>
        <v>3497.679982</v>
      </c>
      <c r="U54" s="8">
        <f t="shared" si="5"/>
        <v>3590.684525</v>
      </c>
      <c r="V54" s="8">
        <f t="shared" si="5"/>
        <v>3686.240687</v>
      </c>
      <c r="W54" s="8">
        <f t="shared" si="5"/>
        <v>3784.420247</v>
      </c>
      <c r="X54" s="8">
        <f t="shared" si="5"/>
        <v>3885.297041</v>
      </c>
      <c r="Y54" s="8">
        <f t="shared" si="5"/>
        <v>3988.947022</v>
      </c>
      <c r="Z54" s="8">
        <f t="shared" si="5"/>
        <v>4095.448323</v>
      </c>
      <c r="AA54" s="8">
        <f t="shared" si="5"/>
        <v>4204.881322</v>
      </c>
      <c r="AB54" s="8">
        <f t="shared" si="5"/>
        <v>4317.328702</v>
      </c>
      <c r="AC54" s="8">
        <f t="shared" si="5"/>
        <v>4432.875522</v>
      </c>
      <c r="AD54" s="8">
        <f t="shared" si="5"/>
        <v>4551.609285</v>
      </c>
      <c r="AE54" s="8">
        <f t="shared" si="5"/>
        <v>4673.620012</v>
      </c>
      <c r="AF54" s="8">
        <f t="shared" si="5"/>
        <v>4799.000309</v>
      </c>
      <c r="AG54" s="8">
        <f t="shared" si="5"/>
        <v>4927.845449</v>
      </c>
      <c r="AH54" s="8">
        <f t="shared" si="5"/>
        <v>5060.253446</v>
      </c>
      <c r="AI54" s="8">
        <f t="shared" si="5"/>
        <v>5196.325135</v>
      </c>
      <c r="AJ54" s="8">
        <f t="shared" si="5"/>
        <v>5336.164257</v>
      </c>
      <c r="AK54" s="8">
        <f t="shared" si="5"/>
        <v>5479.87754</v>
      </c>
      <c r="AL54" s="7"/>
      <c r="AM54" s="7"/>
      <c r="AN54" s="7"/>
      <c r="AO54" s="7"/>
    </row>
    <row r="55">
      <c r="A55" s="7" t="s">
        <v>36</v>
      </c>
      <c r="B55" s="8">
        <f t="shared" ref="B55:AK55" si="6">B11+B22+B33+B44</f>
        <v>4378</v>
      </c>
      <c r="C55" s="8">
        <f t="shared" si="6"/>
        <v>4492.64</v>
      </c>
      <c r="D55" s="8">
        <f t="shared" si="6"/>
        <v>4610.3852</v>
      </c>
      <c r="E55" s="8">
        <f t="shared" si="6"/>
        <v>4731.322076</v>
      </c>
      <c r="F55" s="8">
        <f t="shared" si="6"/>
        <v>4855.539565</v>
      </c>
      <c r="G55" s="8">
        <f t="shared" si="6"/>
        <v>4983.129135</v>
      </c>
      <c r="H55" s="8">
        <f t="shared" si="6"/>
        <v>5114.184859</v>
      </c>
      <c r="I55" s="8">
        <f t="shared" si="6"/>
        <v>5248.803493</v>
      </c>
      <c r="J55" s="8">
        <f t="shared" si="6"/>
        <v>5387.084547</v>
      </c>
      <c r="K55" s="8">
        <f t="shared" si="6"/>
        <v>5529.130371</v>
      </c>
      <c r="L55" s="8">
        <f t="shared" si="6"/>
        <v>5675.046237</v>
      </c>
      <c r="M55" s="8">
        <f t="shared" si="6"/>
        <v>5824.940417</v>
      </c>
      <c r="N55" s="8">
        <f t="shared" si="6"/>
        <v>5978.924278</v>
      </c>
      <c r="O55" s="8">
        <f t="shared" si="6"/>
        <v>6137.112369</v>
      </c>
      <c r="P55" s="8">
        <f t="shared" si="6"/>
        <v>6299.622509</v>
      </c>
      <c r="Q55" s="8">
        <f t="shared" si="6"/>
        <v>6466.575889</v>
      </c>
      <c r="R55" s="8">
        <f t="shared" si="6"/>
        <v>6638.097165</v>
      </c>
      <c r="S55" s="8">
        <f t="shared" si="6"/>
        <v>6814.314558</v>
      </c>
      <c r="T55" s="8">
        <f t="shared" si="6"/>
        <v>6995.359963</v>
      </c>
      <c r="U55" s="8">
        <f t="shared" si="6"/>
        <v>7181.36905</v>
      </c>
      <c r="V55" s="8">
        <f t="shared" si="6"/>
        <v>7372.481375</v>
      </c>
      <c r="W55" s="8">
        <f t="shared" si="6"/>
        <v>7568.840494</v>
      </c>
      <c r="X55" s="8">
        <f t="shared" si="6"/>
        <v>7770.594081</v>
      </c>
      <c r="Y55" s="8">
        <f t="shared" si="6"/>
        <v>7977.894043</v>
      </c>
      <c r="Z55" s="8">
        <f t="shared" si="6"/>
        <v>8190.896647</v>
      </c>
      <c r="AA55" s="8">
        <f t="shared" si="6"/>
        <v>8409.762644</v>
      </c>
      <c r="AB55" s="8">
        <f t="shared" si="6"/>
        <v>8634.657403</v>
      </c>
      <c r="AC55" s="8">
        <f t="shared" si="6"/>
        <v>8865.751043</v>
      </c>
      <c r="AD55" s="8">
        <f t="shared" si="6"/>
        <v>9103.21857</v>
      </c>
      <c r="AE55" s="8">
        <f t="shared" si="6"/>
        <v>9347.240023</v>
      </c>
      <c r="AF55" s="8">
        <f t="shared" si="6"/>
        <v>9598.000617</v>
      </c>
      <c r="AG55" s="8">
        <f t="shared" si="6"/>
        <v>9855.690898</v>
      </c>
      <c r="AH55" s="8">
        <f t="shared" si="6"/>
        <v>10120.50689</v>
      </c>
      <c r="AI55" s="8">
        <f t="shared" si="6"/>
        <v>10392.65027</v>
      </c>
      <c r="AJ55" s="8">
        <f t="shared" si="6"/>
        <v>10672.32851</v>
      </c>
      <c r="AK55" s="8">
        <f t="shared" si="6"/>
        <v>10959.75508</v>
      </c>
      <c r="AL55" s="7"/>
      <c r="AM55" s="7"/>
      <c r="AN55" s="7"/>
      <c r="AO55" s="7"/>
    </row>
    <row r="56">
      <c r="A56" s="7" t="s">
        <v>37</v>
      </c>
      <c r="B56" s="8">
        <f t="shared" ref="B56:AK56" si="7">B12+B23+B34+B45</f>
        <v>1670</v>
      </c>
      <c r="C56" s="8">
        <f t="shared" si="7"/>
        <v>1703.4</v>
      </c>
      <c r="D56" s="8">
        <f t="shared" si="7"/>
        <v>3313.468</v>
      </c>
      <c r="E56" s="8">
        <f t="shared" si="7"/>
        <v>3363.97736</v>
      </c>
      <c r="F56" s="8">
        <f t="shared" si="7"/>
        <v>3415.339307</v>
      </c>
      <c r="G56" s="8">
        <f t="shared" si="7"/>
        <v>3467.569317</v>
      </c>
      <c r="H56" s="8">
        <f t="shared" si="7"/>
        <v>3520.68316</v>
      </c>
      <c r="I56" s="8">
        <f t="shared" si="7"/>
        <v>3574.696904</v>
      </c>
      <c r="J56" s="8">
        <f t="shared" si="7"/>
        <v>3629.626924</v>
      </c>
      <c r="K56" s="8">
        <f t="shared" si="7"/>
        <v>3685.489905</v>
      </c>
      <c r="L56" s="8">
        <f t="shared" si="7"/>
        <v>3742.302849</v>
      </c>
      <c r="M56" s="8">
        <f t="shared" si="7"/>
        <v>3800.083085</v>
      </c>
      <c r="N56" s="8">
        <f t="shared" si="7"/>
        <v>3858.848267</v>
      </c>
      <c r="O56" s="8">
        <f t="shared" si="7"/>
        <v>3918.616387</v>
      </c>
      <c r="P56" s="8">
        <f t="shared" si="7"/>
        <v>3979.405782</v>
      </c>
      <c r="Q56" s="8">
        <f t="shared" si="7"/>
        <v>4041.235135</v>
      </c>
      <c r="R56" s="8">
        <f t="shared" si="7"/>
        <v>4104.123488</v>
      </c>
      <c r="S56" s="8">
        <f t="shared" si="7"/>
        <v>4168.090244</v>
      </c>
      <c r="T56" s="8">
        <f t="shared" si="7"/>
        <v>4233.155178</v>
      </c>
      <c r="U56" s="8">
        <f t="shared" si="7"/>
        <v>4299.338442</v>
      </c>
      <c r="V56" s="8">
        <f t="shared" si="7"/>
        <v>4366.660573</v>
      </c>
      <c r="W56" s="8">
        <f t="shared" si="7"/>
        <v>4435.1425</v>
      </c>
      <c r="X56" s="8">
        <f t="shared" si="7"/>
        <v>4504.805553</v>
      </c>
      <c r="Y56" s="8">
        <f t="shared" si="7"/>
        <v>4575.671469</v>
      </c>
      <c r="Z56" s="8">
        <f t="shared" si="7"/>
        <v>4647.762402</v>
      </c>
      <c r="AA56" s="8">
        <f t="shared" si="7"/>
        <v>4721.100928</v>
      </c>
      <c r="AB56" s="8">
        <f t="shared" si="7"/>
        <v>4795.710057</v>
      </c>
      <c r="AC56" s="8">
        <f t="shared" si="7"/>
        <v>4871.61324</v>
      </c>
      <c r="AD56" s="8">
        <f t="shared" si="7"/>
        <v>4948.834377</v>
      </c>
      <c r="AE56" s="8">
        <f t="shared" si="7"/>
        <v>5027.397825</v>
      </c>
      <c r="AF56" s="8">
        <f t="shared" si="7"/>
        <v>5107.328409</v>
      </c>
      <c r="AG56" s="8">
        <f t="shared" si="7"/>
        <v>5188.651432</v>
      </c>
      <c r="AH56" s="8">
        <f t="shared" si="7"/>
        <v>5271.392679</v>
      </c>
      <c r="AI56" s="8">
        <f t="shared" si="7"/>
        <v>5355.578434</v>
      </c>
      <c r="AJ56" s="8">
        <f t="shared" si="7"/>
        <v>5441.235483</v>
      </c>
      <c r="AK56" s="8">
        <f t="shared" si="7"/>
        <v>5528.391127</v>
      </c>
      <c r="AL56" s="7"/>
      <c r="AM56" s="7"/>
      <c r="AN56" s="7"/>
      <c r="AO56" s="7"/>
    </row>
    <row r="57">
      <c r="A57" s="7" t="s">
        <v>38</v>
      </c>
      <c r="B57" s="8">
        <f t="shared" ref="B57:AK57" si="8">B13+B24+B35+B46</f>
        <v>2708</v>
      </c>
      <c r="C57" s="8">
        <f t="shared" si="8"/>
        <v>2789.24</v>
      </c>
      <c r="D57" s="8">
        <f t="shared" si="8"/>
        <v>4448.9172</v>
      </c>
      <c r="E57" s="8">
        <f t="shared" si="8"/>
        <v>4550.864716</v>
      </c>
      <c r="F57" s="8">
        <f t="shared" si="8"/>
        <v>5876.555457</v>
      </c>
      <c r="G57" s="8">
        <f t="shared" si="8"/>
        <v>6020.698569</v>
      </c>
      <c r="H57" s="8">
        <f t="shared" si="8"/>
        <v>6168.844439</v>
      </c>
      <c r="I57" s="8">
        <f t="shared" si="8"/>
        <v>6321.109934</v>
      </c>
      <c r="J57" s="8">
        <f t="shared" si="8"/>
        <v>6477.615395</v>
      </c>
      <c r="K57" s="8">
        <f t="shared" si="8"/>
        <v>6638.484741</v>
      </c>
      <c r="L57" s="8">
        <f t="shared" si="8"/>
        <v>6803.845577</v>
      </c>
      <c r="M57" s="8">
        <f t="shared" si="8"/>
        <v>6973.829301</v>
      </c>
      <c r="N57" s="8">
        <f t="shared" si="8"/>
        <v>7148.571221</v>
      </c>
      <c r="O57" s="8">
        <f t="shared" si="8"/>
        <v>7328.210668</v>
      </c>
      <c r="P57" s="8">
        <f t="shared" si="8"/>
        <v>7512.891122</v>
      </c>
      <c r="Q57" s="8">
        <f t="shared" si="8"/>
        <v>7702.76033</v>
      </c>
      <c r="R57" s="8">
        <f t="shared" si="8"/>
        <v>7897.97044</v>
      </c>
      <c r="S57" s="8">
        <f t="shared" si="8"/>
        <v>8098.678126</v>
      </c>
      <c r="T57" s="8">
        <f t="shared" si="8"/>
        <v>8305.044728</v>
      </c>
      <c r="U57" s="8">
        <f t="shared" si="8"/>
        <v>8517.236391</v>
      </c>
      <c r="V57" s="8">
        <f t="shared" si="8"/>
        <v>8735.424207</v>
      </c>
      <c r="W57" s="8">
        <f t="shared" si="8"/>
        <v>8959.784365</v>
      </c>
      <c r="X57" s="8">
        <f t="shared" si="8"/>
        <v>9190.498302</v>
      </c>
      <c r="Y57" s="8">
        <f t="shared" si="8"/>
        <v>9427.752861</v>
      </c>
      <c r="Z57" s="8">
        <f t="shared" si="8"/>
        <v>9671.740453</v>
      </c>
      <c r="AA57" s="8">
        <f t="shared" si="8"/>
        <v>9922.659222</v>
      </c>
      <c r="AB57" s="8">
        <f t="shared" si="8"/>
        <v>10180.71322</v>
      </c>
      <c r="AC57" s="8">
        <f t="shared" si="8"/>
        <v>10446.11258</v>
      </c>
      <c r="AD57" s="8">
        <f t="shared" si="8"/>
        <v>10719.0737</v>
      </c>
      <c r="AE57" s="8">
        <f t="shared" si="8"/>
        <v>10999.81943</v>
      </c>
      <c r="AF57" s="8">
        <f t="shared" si="8"/>
        <v>11288.57927</v>
      </c>
      <c r="AG57" s="8">
        <f t="shared" si="8"/>
        <v>11585.58956</v>
      </c>
      <c r="AH57" s="8">
        <f t="shared" si="8"/>
        <v>11891.09369</v>
      </c>
      <c r="AI57" s="8">
        <f t="shared" si="8"/>
        <v>12205.3423</v>
      </c>
      <c r="AJ57" s="8">
        <f t="shared" si="8"/>
        <v>12528.59353</v>
      </c>
      <c r="AK57" s="8">
        <f t="shared" si="8"/>
        <v>12861.1132</v>
      </c>
      <c r="AL57" s="7"/>
      <c r="AM57" s="7"/>
      <c r="AN57" s="7"/>
      <c r="AO57" s="7"/>
    </row>
    <row r="58">
      <c r="A58" s="7" t="s">
        <v>39</v>
      </c>
      <c r="B58" s="8">
        <f t="shared" ref="B58:AK58" si="9">B14+B25+B36+B47</f>
        <v>0</v>
      </c>
      <c r="C58" s="8">
        <f t="shared" si="9"/>
        <v>0</v>
      </c>
      <c r="D58" s="8">
        <f t="shared" si="9"/>
        <v>1576</v>
      </c>
      <c r="E58" s="8">
        <f t="shared" si="9"/>
        <v>1591.76</v>
      </c>
      <c r="F58" s="8">
        <f t="shared" si="9"/>
        <v>1607.6776</v>
      </c>
      <c r="G58" s="8">
        <f t="shared" si="9"/>
        <v>1623.754376</v>
      </c>
      <c r="H58" s="8">
        <f t="shared" si="9"/>
        <v>1639.99192</v>
      </c>
      <c r="I58" s="8">
        <f t="shared" si="9"/>
        <v>1656.391839</v>
      </c>
      <c r="J58" s="8">
        <f t="shared" si="9"/>
        <v>1672.955757</v>
      </c>
      <c r="K58" s="8">
        <f t="shared" si="9"/>
        <v>1689.685315</v>
      </c>
      <c r="L58" s="8">
        <f t="shared" si="9"/>
        <v>1706.582168</v>
      </c>
      <c r="M58" s="8">
        <f t="shared" si="9"/>
        <v>1723.64799</v>
      </c>
      <c r="N58" s="8">
        <f t="shared" si="9"/>
        <v>1740.88447</v>
      </c>
      <c r="O58" s="8">
        <f t="shared" si="9"/>
        <v>1758.293314</v>
      </c>
      <c r="P58" s="8">
        <f t="shared" si="9"/>
        <v>1775.876247</v>
      </c>
      <c r="Q58" s="8">
        <f t="shared" si="9"/>
        <v>1793.63501</v>
      </c>
      <c r="R58" s="8">
        <f t="shared" si="9"/>
        <v>1811.57136</v>
      </c>
      <c r="S58" s="8">
        <f t="shared" si="9"/>
        <v>1829.687074</v>
      </c>
      <c r="T58" s="8">
        <f t="shared" si="9"/>
        <v>1847.983944</v>
      </c>
      <c r="U58" s="8">
        <f t="shared" si="9"/>
        <v>1866.463784</v>
      </c>
      <c r="V58" s="8">
        <f t="shared" si="9"/>
        <v>1885.128422</v>
      </c>
      <c r="W58" s="8">
        <f t="shared" si="9"/>
        <v>1903.979706</v>
      </c>
      <c r="X58" s="8">
        <f t="shared" si="9"/>
        <v>1923.019503</v>
      </c>
      <c r="Y58" s="8">
        <f t="shared" si="9"/>
        <v>1942.249698</v>
      </c>
      <c r="Z58" s="8">
        <f t="shared" si="9"/>
        <v>1961.672195</v>
      </c>
      <c r="AA58" s="8">
        <f t="shared" si="9"/>
        <v>1981.288917</v>
      </c>
      <c r="AB58" s="8">
        <f t="shared" si="9"/>
        <v>2001.101806</v>
      </c>
      <c r="AC58" s="8">
        <f t="shared" si="9"/>
        <v>2021.112824</v>
      </c>
      <c r="AD58" s="8">
        <f t="shared" si="9"/>
        <v>2041.323952</v>
      </c>
      <c r="AE58" s="8">
        <f t="shared" si="9"/>
        <v>2061.737192</v>
      </c>
      <c r="AF58" s="8">
        <f t="shared" si="9"/>
        <v>2082.354564</v>
      </c>
      <c r="AG58" s="8">
        <f t="shared" si="9"/>
        <v>2103.178109</v>
      </c>
      <c r="AH58" s="8">
        <f t="shared" si="9"/>
        <v>2124.209891</v>
      </c>
      <c r="AI58" s="8">
        <f t="shared" si="9"/>
        <v>2145.451989</v>
      </c>
      <c r="AJ58" s="8">
        <f t="shared" si="9"/>
        <v>2166.906509</v>
      </c>
      <c r="AK58" s="8">
        <f t="shared" si="9"/>
        <v>2188.575574</v>
      </c>
      <c r="AL58" s="7"/>
      <c r="AM58" s="7"/>
      <c r="AN58" s="7"/>
      <c r="AO58" s="7"/>
    </row>
    <row r="59">
      <c r="A59" s="7" t="s">
        <v>40</v>
      </c>
      <c r="B59" s="8">
        <f t="shared" ref="B59:AK59" si="10">B15+B26+B37+B48</f>
        <v>0</v>
      </c>
      <c r="C59" s="8">
        <f t="shared" si="10"/>
        <v>0</v>
      </c>
      <c r="D59" s="8">
        <f t="shared" si="10"/>
        <v>0</v>
      </c>
      <c r="E59" s="8">
        <f t="shared" si="10"/>
        <v>0</v>
      </c>
      <c r="F59" s="8">
        <f t="shared" si="10"/>
        <v>2442</v>
      </c>
      <c r="G59" s="8">
        <f t="shared" si="10"/>
        <v>2515.26</v>
      </c>
      <c r="H59" s="8">
        <f t="shared" si="10"/>
        <v>2590.7178</v>
      </c>
      <c r="I59" s="8">
        <f t="shared" si="10"/>
        <v>2668.439334</v>
      </c>
      <c r="J59" s="8">
        <f t="shared" si="10"/>
        <v>2748.492514</v>
      </c>
      <c r="K59" s="8">
        <f t="shared" si="10"/>
        <v>2830.947289</v>
      </c>
      <c r="L59" s="8">
        <f t="shared" si="10"/>
        <v>2915.875708</v>
      </c>
      <c r="M59" s="8">
        <f t="shared" si="10"/>
        <v>3003.351979</v>
      </c>
      <c r="N59" s="8">
        <f t="shared" si="10"/>
        <v>3093.452539</v>
      </c>
      <c r="O59" s="8">
        <f t="shared" si="10"/>
        <v>3186.256115</v>
      </c>
      <c r="P59" s="8">
        <f t="shared" si="10"/>
        <v>3281.843798</v>
      </c>
      <c r="Q59" s="8">
        <f t="shared" si="10"/>
        <v>3380.299112</v>
      </c>
      <c r="R59" s="8">
        <f t="shared" si="10"/>
        <v>3481.708086</v>
      </c>
      <c r="S59" s="8">
        <f t="shared" si="10"/>
        <v>3586.159328</v>
      </c>
      <c r="T59" s="8">
        <f t="shared" si="10"/>
        <v>3693.744108</v>
      </c>
      <c r="U59" s="8">
        <f t="shared" si="10"/>
        <v>3804.556431</v>
      </c>
      <c r="V59" s="8">
        <f t="shared" si="10"/>
        <v>3918.693124</v>
      </c>
      <c r="W59" s="8">
        <f t="shared" si="10"/>
        <v>4036.253918</v>
      </c>
      <c r="X59" s="8">
        <f t="shared" si="10"/>
        <v>4157.341536</v>
      </c>
      <c r="Y59" s="8">
        <f t="shared" si="10"/>
        <v>4282.061782</v>
      </c>
      <c r="Z59" s="8">
        <f t="shared" si="10"/>
        <v>4410.523635</v>
      </c>
      <c r="AA59" s="8">
        <f t="shared" si="10"/>
        <v>4542.839344</v>
      </c>
      <c r="AB59" s="8">
        <f t="shared" si="10"/>
        <v>4679.124524</v>
      </c>
      <c r="AC59" s="8">
        <f t="shared" si="10"/>
        <v>4819.49826</v>
      </c>
      <c r="AD59" s="8">
        <f t="shared" si="10"/>
        <v>4964.083208</v>
      </c>
      <c r="AE59" s="8">
        <f t="shared" si="10"/>
        <v>5113.005704</v>
      </c>
      <c r="AF59" s="8">
        <f t="shared" si="10"/>
        <v>5266.395875</v>
      </c>
      <c r="AG59" s="8">
        <f t="shared" si="10"/>
        <v>5424.387752</v>
      </c>
      <c r="AH59" s="8">
        <f t="shared" si="10"/>
        <v>5587.119384</v>
      </c>
      <c r="AI59" s="8">
        <f t="shared" si="10"/>
        <v>5754.732966</v>
      </c>
      <c r="AJ59" s="8">
        <f t="shared" si="10"/>
        <v>5927.374955</v>
      </c>
      <c r="AK59" s="8">
        <f t="shared" si="10"/>
        <v>6105.196203</v>
      </c>
      <c r="AL59" s="7"/>
      <c r="AM59" s="7"/>
      <c r="AN59" s="7"/>
      <c r="AO59" s="7"/>
    </row>
    <row r="60">
      <c r="A60" s="7" t="s">
        <v>41</v>
      </c>
      <c r="B60" s="8">
        <f t="shared" ref="B60:AK60" si="11">B16+B27+B38+B49</f>
        <v>0</v>
      </c>
      <c r="C60" s="8">
        <f t="shared" si="11"/>
        <v>0</v>
      </c>
      <c r="D60" s="8">
        <f t="shared" si="11"/>
        <v>1576</v>
      </c>
      <c r="E60" s="8">
        <f t="shared" si="11"/>
        <v>1591.76</v>
      </c>
      <c r="F60" s="8">
        <f t="shared" si="11"/>
        <v>2828.6776</v>
      </c>
      <c r="G60" s="8">
        <f t="shared" si="11"/>
        <v>2881.384376</v>
      </c>
      <c r="H60" s="8">
        <f t="shared" si="11"/>
        <v>2935.35082</v>
      </c>
      <c r="I60" s="8">
        <f t="shared" si="11"/>
        <v>2990.611506</v>
      </c>
      <c r="J60" s="8">
        <f t="shared" si="11"/>
        <v>3047.202014</v>
      </c>
      <c r="K60" s="8">
        <f t="shared" si="11"/>
        <v>3105.15896</v>
      </c>
      <c r="L60" s="8">
        <f t="shared" si="11"/>
        <v>3164.520022</v>
      </c>
      <c r="M60" s="8">
        <f t="shared" si="11"/>
        <v>3225.323979</v>
      </c>
      <c r="N60" s="8">
        <f t="shared" si="11"/>
        <v>3287.610739</v>
      </c>
      <c r="O60" s="8">
        <f t="shared" si="11"/>
        <v>3351.421372</v>
      </c>
      <c r="P60" s="8">
        <f t="shared" si="11"/>
        <v>3416.798147</v>
      </c>
      <c r="Q60" s="8">
        <f t="shared" si="11"/>
        <v>3483.784566</v>
      </c>
      <c r="R60" s="8">
        <f t="shared" si="11"/>
        <v>3552.425403</v>
      </c>
      <c r="S60" s="8">
        <f t="shared" si="11"/>
        <v>3622.766738</v>
      </c>
      <c r="T60" s="8">
        <f t="shared" si="11"/>
        <v>3694.855998</v>
      </c>
      <c r="U60" s="8">
        <f t="shared" si="11"/>
        <v>3768.742</v>
      </c>
      <c r="V60" s="8">
        <f t="shared" si="11"/>
        <v>3844.474984</v>
      </c>
      <c r="W60" s="8">
        <f t="shared" si="11"/>
        <v>3922.106665</v>
      </c>
      <c r="X60" s="8">
        <f t="shared" si="11"/>
        <v>4001.690271</v>
      </c>
      <c r="Y60" s="8">
        <f t="shared" si="11"/>
        <v>4083.280589</v>
      </c>
      <c r="Z60" s="8">
        <f t="shared" si="11"/>
        <v>4166.934012</v>
      </c>
      <c r="AA60" s="8">
        <f t="shared" si="11"/>
        <v>4252.708589</v>
      </c>
      <c r="AB60" s="8">
        <f t="shared" si="11"/>
        <v>4340.664068</v>
      </c>
      <c r="AC60" s="8">
        <f t="shared" si="11"/>
        <v>4430.861954</v>
      </c>
      <c r="AD60" s="8">
        <f t="shared" si="11"/>
        <v>4523.365556</v>
      </c>
      <c r="AE60" s="8">
        <f t="shared" si="11"/>
        <v>4618.240044</v>
      </c>
      <c r="AF60" s="8">
        <f t="shared" si="11"/>
        <v>4715.552502</v>
      </c>
      <c r="AG60" s="8">
        <f t="shared" si="11"/>
        <v>4815.371985</v>
      </c>
      <c r="AH60" s="8">
        <f t="shared" si="11"/>
        <v>4917.769583</v>
      </c>
      <c r="AI60" s="8">
        <f t="shared" si="11"/>
        <v>5022.818472</v>
      </c>
      <c r="AJ60" s="8">
        <f t="shared" si="11"/>
        <v>5130.593987</v>
      </c>
      <c r="AK60" s="8">
        <f t="shared" si="11"/>
        <v>5241.173676</v>
      </c>
      <c r="AL60" s="7"/>
      <c r="AM60" s="7"/>
      <c r="AN60" s="7"/>
      <c r="AO60" s="7"/>
    </row>
    <row r="61">
      <c r="A61" s="7" t="s">
        <v>42</v>
      </c>
      <c r="B61" s="8">
        <f t="shared" ref="B61:AK61" si="12">B17+B28+B39+B50</f>
        <v>0</v>
      </c>
      <c r="C61" s="8">
        <f t="shared" si="12"/>
        <v>0</v>
      </c>
      <c r="D61" s="8">
        <f t="shared" si="12"/>
        <v>1576</v>
      </c>
      <c r="E61" s="8">
        <f t="shared" si="12"/>
        <v>1591.76</v>
      </c>
      <c r="F61" s="8">
        <f t="shared" si="12"/>
        <v>1607.6776</v>
      </c>
      <c r="G61" s="8">
        <f t="shared" si="12"/>
        <v>1623.754376</v>
      </c>
      <c r="H61" s="8">
        <f t="shared" si="12"/>
        <v>1639.99192</v>
      </c>
      <c r="I61" s="8">
        <f t="shared" si="12"/>
        <v>1656.391839</v>
      </c>
      <c r="J61" s="8">
        <f t="shared" si="12"/>
        <v>1672.955757</v>
      </c>
      <c r="K61" s="8">
        <f t="shared" si="12"/>
        <v>1689.685315</v>
      </c>
      <c r="L61" s="8">
        <f t="shared" si="12"/>
        <v>1706.582168</v>
      </c>
      <c r="M61" s="8">
        <f t="shared" si="12"/>
        <v>1723.64799</v>
      </c>
      <c r="N61" s="8">
        <f t="shared" si="12"/>
        <v>1740.88447</v>
      </c>
      <c r="O61" s="8">
        <f t="shared" si="12"/>
        <v>1758.293314</v>
      </c>
      <c r="P61" s="8">
        <f t="shared" si="12"/>
        <v>1775.876247</v>
      </c>
      <c r="Q61" s="8">
        <f t="shared" si="12"/>
        <v>1793.63501</v>
      </c>
      <c r="R61" s="8">
        <f t="shared" si="12"/>
        <v>1811.57136</v>
      </c>
      <c r="S61" s="8">
        <f t="shared" si="12"/>
        <v>1829.687074</v>
      </c>
      <c r="T61" s="8">
        <f t="shared" si="12"/>
        <v>1847.983944</v>
      </c>
      <c r="U61" s="8">
        <f t="shared" si="12"/>
        <v>1866.463784</v>
      </c>
      <c r="V61" s="8">
        <f t="shared" si="12"/>
        <v>1885.128422</v>
      </c>
      <c r="W61" s="8">
        <f t="shared" si="12"/>
        <v>1903.979706</v>
      </c>
      <c r="X61" s="8">
        <f t="shared" si="12"/>
        <v>1923.019503</v>
      </c>
      <c r="Y61" s="8">
        <f t="shared" si="12"/>
        <v>1942.249698</v>
      </c>
      <c r="Z61" s="8">
        <f t="shared" si="12"/>
        <v>1961.672195</v>
      </c>
      <c r="AA61" s="8">
        <f t="shared" si="12"/>
        <v>1981.288917</v>
      </c>
      <c r="AB61" s="8">
        <f t="shared" si="12"/>
        <v>2001.101806</v>
      </c>
      <c r="AC61" s="8">
        <f t="shared" si="12"/>
        <v>2021.112824</v>
      </c>
      <c r="AD61" s="8">
        <f t="shared" si="12"/>
        <v>2041.323952</v>
      </c>
      <c r="AE61" s="8">
        <f t="shared" si="12"/>
        <v>2061.737192</v>
      </c>
      <c r="AF61" s="8">
        <f t="shared" si="12"/>
        <v>2082.354564</v>
      </c>
      <c r="AG61" s="8">
        <f t="shared" si="12"/>
        <v>2103.178109</v>
      </c>
      <c r="AH61" s="8">
        <f t="shared" si="12"/>
        <v>2124.209891</v>
      </c>
      <c r="AI61" s="8">
        <f t="shared" si="12"/>
        <v>2145.451989</v>
      </c>
      <c r="AJ61" s="8">
        <f t="shared" si="12"/>
        <v>2166.906509</v>
      </c>
      <c r="AK61" s="8">
        <f t="shared" si="12"/>
        <v>2188.575574</v>
      </c>
      <c r="AL61" s="7"/>
      <c r="AM61" s="7"/>
      <c r="AN61" s="7"/>
      <c r="AO61" s="7"/>
    </row>
    <row r="62">
      <c r="A62" s="6" t="s">
        <v>120</v>
      </c>
      <c r="B62" s="8">
        <f t="shared" ref="B62:AK62" si="13">SUM(B54:B61)</f>
        <v>10945</v>
      </c>
      <c r="C62" s="8">
        <f t="shared" si="13"/>
        <v>11231.6</v>
      </c>
      <c r="D62" s="8">
        <f t="shared" si="13"/>
        <v>19405.963</v>
      </c>
      <c r="E62" s="8">
        <f t="shared" si="13"/>
        <v>19787.10519</v>
      </c>
      <c r="F62" s="8">
        <f t="shared" si="13"/>
        <v>25061.23691</v>
      </c>
      <c r="G62" s="8">
        <f t="shared" si="13"/>
        <v>25607.11472</v>
      </c>
      <c r="H62" s="8">
        <f t="shared" si="13"/>
        <v>26166.85735</v>
      </c>
      <c r="I62" s="8">
        <f t="shared" si="13"/>
        <v>26740.84659</v>
      </c>
      <c r="J62" s="8">
        <f t="shared" si="13"/>
        <v>27329.47518</v>
      </c>
      <c r="K62" s="8">
        <f t="shared" si="13"/>
        <v>27933.14708</v>
      </c>
      <c r="L62" s="8">
        <f t="shared" si="13"/>
        <v>28552.27785</v>
      </c>
      <c r="M62" s="8">
        <f t="shared" si="13"/>
        <v>29187.29495</v>
      </c>
      <c r="N62" s="8">
        <f t="shared" si="13"/>
        <v>29838.63812</v>
      </c>
      <c r="O62" s="8">
        <f t="shared" si="13"/>
        <v>30506.75972</v>
      </c>
      <c r="P62" s="8">
        <f t="shared" si="13"/>
        <v>31192.12511</v>
      </c>
      <c r="Q62" s="8">
        <f t="shared" si="13"/>
        <v>31895.213</v>
      </c>
      <c r="R62" s="8">
        <f t="shared" si="13"/>
        <v>32616.51588</v>
      </c>
      <c r="S62" s="8">
        <f t="shared" si="13"/>
        <v>33356.54042</v>
      </c>
      <c r="T62" s="8">
        <f t="shared" si="13"/>
        <v>34115.80785</v>
      </c>
      <c r="U62" s="8">
        <f t="shared" si="13"/>
        <v>34894.85441</v>
      </c>
      <c r="V62" s="8">
        <f t="shared" si="13"/>
        <v>35694.23179</v>
      </c>
      <c r="W62" s="8">
        <f t="shared" si="13"/>
        <v>36514.5076</v>
      </c>
      <c r="X62" s="8">
        <f t="shared" si="13"/>
        <v>37356.26579</v>
      </c>
      <c r="Y62" s="8">
        <f t="shared" si="13"/>
        <v>38220.10716</v>
      </c>
      <c r="Z62" s="8">
        <f t="shared" si="13"/>
        <v>39106.64986</v>
      </c>
      <c r="AA62" s="8">
        <f t="shared" si="13"/>
        <v>40016.52988</v>
      </c>
      <c r="AB62" s="8">
        <f t="shared" si="13"/>
        <v>40950.40159</v>
      </c>
      <c r="AC62" s="8">
        <f t="shared" si="13"/>
        <v>41908.93825</v>
      </c>
      <c r="AD62" s="8">
        <f t="shared" si="13"/>
        <v>42892.8326</v>
      </c>
      <c r="AE62" s="8">
        <f t="shared" si="13"/>
        <v>43902.79743</v>
      </c>
      <c r="AF62" s="8">
        <f t="shared" si="13"/>
        <v>44939.56611</v>
      </c>
      <c r="AG62" s="8">
        <f t="shared" si="13"/>
        <v>46003.89329</v>
      </c>
      <c r="AH62" s="8">
        <f t="shared" si="13"/>
        <v>47096.55545</v>
      </c>
      <c r="AI62" s="8">
        <f t="shared" si="13"/>
        <v>48218.35155</v>
      </c>
      <c r="AJ62" s="8">
        <f t="shared" si="13"/>
        <v>49370.10374</v>
      </c>
      <c r="AK62" s="8">
        <f t="shared" si="13"/>
        <v>50552.65798</v>
      </c>
      <c r="AL62" s="7"/>
      <c r="AM62" s="7"/>
      <c r="AN62" s="7"/>
      <c r="AO62" s="7"/>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7"/>
      <c r="AM63" s="7"/>
      <c r="AN63" s="7"/>
      <c r="AO63" s="7"/>
    </row>
    <row r="64">
      <c r="A64" s="18" t="s">
        <v>122</v>
      </c>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7"/>
      <c r="AM64" s="7"/>
      <c r="AN64" s="7"/>
      <c r="AO64" s="7"/>
    </row>
    <row r="65">
      <c r="A65" s="7" t="s">
        <v>35</v>
      </c>
      <c r="B65" s="8">
        <f t="shared" ref="B65:AK65" si="14">B54</f>
        <v>2189</v>
      </c>
      <c r="C65" s="8">
        <f t="shared" si="14"/>
        <v>2246.32</v>
      </c>
      <c r="D65" s="8">
        <f t="shared" si="14"/>
        <v>2305.1926</v>
      </c>
      <c r="E65" s="8">
        <f t="shared" si="14"/>
        <v>2365.661038</v>
      </c>
      <c r="F65" s="8">
        <f t="shared" si="14"/>
        <v>2427.769782</v>
      </c>
      <c r="G65" s="8">
        <f t="shared" si="14"/>
        <v>2491.564567</v>
      </c>
      <c r="H65" s="8">
        <f t="shared" si="14"/>
        <v>2557.09243</v>
      </c>
      <c r="I65" s="8">
        <f t="shared" si="14"/>
        <v>2624.401746</v>
      </c>
      <c r="J65" s="8">
        <f t="shared" si="14"/>
        <v>2693.542273</v>
      </c>
      <c r="K65" s="8">
        <f t="shared" si="14"/>
        <v>2764.565186</v>
      </c>
      <c r="L65" s="8">
        <f t="shared" si="14"/>
        <v>2837.523118</v>
      </c>
      <c r="M65" s="8">
        <f t="shared" si="14"/>
        <v>2912.470208</v>
      </c>
      <c r="N65" s="8">
        <f t="shared" si="14"/>
        <v>2989.462139</v>
      </c>
      <c r="O65" s="8">
        <f t="shared" si="14"/>
        <v>3068.556184</v>
      </c>
      <c r="P65" s="8">
        <f t="shared" si="14"/>
        <v>3149.811255</v>
      </c>
      <c r="Q65" s="8">
        <f t="shared" si="14"/>
        <v>3233.287945</v>
      </c>
      <c r="R65" s="8">
        <f t="shared" si="14"/>
        <v>3319.048582</v>
      </c>
      <c r="S65" s="8">
        <f t="shared" si="14"/>
        <v>3407.157279</v>
      </c>
      <c r="T65" s="8">
        <f t="shared" si="14"/>
        <v>3497.679982</v>
      </c>
      <c r="U65" s="8">
        <f t="shared" si="14"/>
        <v>3590.684525</v>
      </c>
      <c r="V65" s="8">
        <f t="shared" si="14"/>
        <v>3686.240687</v>
      </c>
      <c r="W65" s="8">
        <f t="shared" si="14"/>
        <v>3784.420247</v>
      </c>
      <c r="X65" s="8">
        <f t="shared" si="14"/>
        <v>3885.297041</v>
      </c>
      <c r="Y65" s="8">
        <f t="shared" si="14"/>
        <v>3988.947022</v>
      </c>
      <c r="Z65" s="8">
        <f t="shared" si="14"/>
        <v>4095.448323</v>
      </c>
      <c r="AA65" s="8">
        <f t="shared" si="14"/>
        <v>4204.881322</v>
      </c>
      <c r="AB65" s="8">
        <f t="shared" si="14"/>
        <v>4317.328702</v>
      </c>
      <c r="AC65" s="8">
        <f t="shared" si="14"/>
        <v>4432.875522</v>
      </c>
      <c r="AD65" s="8">
        <f t="shared" si="14"/>
        <v>4551.609285</v>
      </c>
      <c r="AE65" s="8">
        <f t="shared" si="14"/>
        <v>4673.620012</v>
      </c>
      <c r="AF65" s="8">
        <f t="shared" si="14"/>
        <v>4799.000309</v>
      </c>
      <c r="AG65" s="8">
        <f t="shared" si="14"/>
        <v>4927.845449</v>
      </c>
      <c r="AH65" s="8">
        <f t="shared" si="14"/>
        <v>5060.253446</v>
      </c>
      <c r="AI65" s="8">
        <f t="shared" si="14"/>
        <v>5196.325135</v>
      </c>
      <c r="AJ65" s="8">
        <f t="shared" si="14"/>
        <v>5336.164257</v>
      </c>
      <c r="AK65" s="8">
        <f t="shared" si="14"/>
        <v>5479.87754</v>
      </c>
      <c r="AL65" s="7"/>
      <c r="AM65" s="7"/>
      <c r="AN65" s="7"/>
      <c r="AO65" s="7"/>
    </row>
    <row r="66">
      <c r="A66" s="7" t="s">
        <v>36</v>
      </c>
      <c r="B66" s="8">
        <f t="shared" ref="B66:AK66" si="15">B55</f>
        <v>4378</v>
      </c>
      <c r="C66" s="8">
        <f t="shared" si="15"/>
        <v>4492.64</v>
      </c>
      <c r="D66" s="8">
        <f t="shared" si="15"/>
        <v>4610.3852</v>
      </c>
      <c r="E66" s="8">
        <f t="shared" si="15"/>
        <v>4731.322076</v>
      </c>
      <c r="F66" s="8">
        <f t="shared" si="15"/>
        <v>4855.539565</v>
      </c>
      <c r="G66" s="8">
        <f t="shared" si="15"/>
        <v>4983.129135</v>
      </c>
      <c r="H66" s="8">
        <f t="shared" si="15"/>
        <v>5114.184859</v>
      </c>
      <c r="I66" s="8">
        <f t="shared" si="15"/>
        <v>5248.803493</v>
      </c>
      <c r="J66" s="8">
        <f t="shared" si="15"/>
        <v>5387.084547</v>
      </c>
      <c r="K66" s="8">
        <f t="shared" si="15"/>
        <v>5529.130371</v>
      </c>
      <c r="L66" s="8">
        <f t="shared" si="15"/>
        <v>5675.046237</v>
      </c>
      <c r="M66" s="8">
        <f t="shared" si="15"/>
        <v>5824.940417</v>
      </c>
      <c r="N66" s="8">
        <f t="shared" si="15"/>
        <v>5978.924278</v>
      </c>
      <c r="O66" s="8">
        <f t="shared" si="15"/>
        <v>6137.112369</v>
      </c>
      <c r="P66" s="8">
        <f t="shared" si="15"/>
        <v>6299.622509</v>
      </c>
      <c r="Q66" s="8">
        <f t="shared" si="15"/>
        <v>6466.575889</v>
      </c>
      <c r="R66" s="8">
        <f t="shared" si="15"/>
        <v>6638.097165</v>
      </c>
      <c r="S66" s="8">
        <f t="shared" si="15"/>
        <v>6814.314558</v>
      </c>
      <c r="T66" s="8">
        <f t="shared" si="15"/>
        <v>6995.359963</v>
      </c>
      <c r="U66" s="8">
        <f t="shared" si="15"/>
        <v>7181.36905</v>
      </c>
      <c r="V66" s="8">
        <f t="shared" si="15"/>
        <v>7372.481375</v>
      </c>
      <c r="W66" s="8">
        <f t="shared" si="15"/>
        <v>7568.840494</v>
      </c>
      <c r="X66" s="8">
        <f t="shared" si="15"/>
        <v>7770.594081</v>
      </c>
      <c r="Y66" s="8">
        <f t="shared" si="15"/>
        <v>7977.894043</v>
      </c>
      <c r="Z66" s="8">
        <f t="shared" si="15"/>
        <v>8190.896647</v>
      </c>
      <c r="AA66" s="8">
        <f t="shared" si="15"/>
        <v>8409.762644</v>
      </c>
      <c r="AB66" s="8">
        <f t="shared" si="15"/>
        <v>8634.657403</v>
      </c>
      <c r="AC66" s="8">
        <f t="shared" si="15"/>
        <v>8865.751043</v>
      </c>
      <c r="AD66" s="8">
        <f t="shared" si="15"/>
        <v>9103.21857</v>
      </c>
      <c r="AE66" s="8">
        <f t="shared" si="15"/>
        <v>9347.240023</v>
      </c>
      <c r="AF66" s="8">
        <f t="shared" si="15"/>
        <v>9598.000617</v>
      </c>
      <c r="AG66" s="8">
        <f t="shared" si="15"/>
        <v>9855.690898</v>
      </c>
      <c r="AH66" s="8">
        <f t="shared" si="15"/>
        <v>10120.50689</v>
      </c>
      <c r="AI66" s="8">
        <f t="shared" si="15"/>
        <v>10392.65027</v>
      </c>
      <c r="AJ66" s="8">
        <f t="shared" si="15"/>
        <v>10672.32851</v>
      </c>
      <c r="AK66" s="8">
        <f t="shared" si="15"/>
        <v>10959.75508</v>
      </c>
      <c r="AL66" s="7"/>
      <c r="AM66" s="7"/>
      <c r="AN66" s="7"/>
      <c r="AO66" s="7"/>
    </row>
    <row r="67">
      <c r="A67" s="7" t="s">
        <v>37</v>
      </c>
      <c r="B67" s="8">
        <f t="shared" ref="B67:AK67" si="16">B56</f>
        <v>1670</v>
      </c>
      <c r="C67" s="8">
        <f t="shared" si="16"/>
        <v>1703.4</v>
      </c>
      <c r="D67" s="8">
        <f t="shared" si="16"/>
        <v>3313.468</v>
      </c>
      <c r="E67" s="8">
        <f t="shared" si="16"/>
        <v>3363.97736</v>
      </c>
      <c r="F67" s="8">
        <f t="shared" si="16"/>
        <v>3415.339307</v>
      </c>
      <c r="G67" s="8">
        <f t="shared" si="16"/>
        <v>3467.569317</v>
      </c>
      <c r="H67" s="8">
        <f t="shared" si="16"/>
        <v>3520.68316</v>
      </c>
      <c r="I67" s="8">
        <f t="shared" si="16"/>
        <v>3574.696904</v>
      </c>
      <c r="J67" s="8">
        <f t="shared" si="16"/>
        <v>3629.626924</v>
      </c>
      <c r="K67" s="8">
        <f t="shared" si="16"/>
        <v>3685.489905</v>
      </c>
      <c r="L67" s="8">
        <f t="shared" si="16"/>
        <v>3742.302849</v>
      </c>
      <c r="M67" s="8">
        <f t="shared" si="16"/>
        <v>3800.083085</v>
      </c>
      <c r="N67" s="8">
        <f t="shared" si="16"/>
        <v>3858.848267</v>
      </c>
      <c r="O67" s="8">
        <f t="shared" si="16"/>
        <v>3918.616387</v>
      </c>
      <c r="P67" s="8">
        <f t="shared" si="16"/>
        <v>3979.405782</v>
      </c>
      <c r="Q67" s="8">
        <f t="shared" si="16"/>
        <v>4041.235135</v>
      </c>
      <c r="R67" s="8">
        <f t="shared" si="16"/>
        <v>4104.123488</v>
      </c>
      <c r="S67" s="8">
        <f t="shared" si="16"/>
        <v>4168.090244</v>
      </c>
      <c r="T67" s="8">
        <f t="shared" si="16"/>
        <v>4233.155178</v>
      </c>
      <c r="U67" s="8">
        <f t="shared" si="16"/>
        <v>4299.338442</v>
      </c>
      <c r="V67" s="8">
        <f t="shared" si="16"/>
        <v>4366.660573</v>
      </c>
      <c r="W67" s="8">
        <f t="shared" si="16"/>
        <v>4435.1425</v>
      </c>
      <c r="X67" s="8">
        <f t="shared" si="16"/>
        <v>4504.805553</v>
      </c>
      <c r="Y67" s="8">
        <f t="shared" si="16"/>
        <v>4575.671469</v>
      </c>
      <c r="Z67" s="8">
        <f t="shared" si="16"/>
        <v>4647.762402</v>
      </c>
      <c r="AA67" s="8">
        <f t="shared" si="16"/>
        <v>4721.100928</v>
      </c>
      <c r="AB67" s="8">
        <f t="shared" si="16"/>
        <v>4795.710057</v>
      </c>
      <c r="AC67" s="8">
        <f t="shared" si="16"/>
        <v>4871.61324</v>
      </c>
      <c r="AD67" s="8">
        <f t="shared" si="16"/>
        <v>4948.834377</v>
      </c>
      <c r="AE67" s="8">
        <f t="shared" si="16"/>
        <v>5027.397825</v>
      </c>
      <c r="AF67" s="8">
        <f t="shared" si="16"/>
        <v>5107.328409</v>
      </c>
      <c r="AG67" s="8">
        <f t="shared" si="16"/>
        <v>5188.651432</v>
      </c>
      <c r="AH67" s="8">
        <f t="shared" si="16"/>
        <v>5271.392679</v>
      </c>
      <c r="AI67" s="8">
        <f t="shared" si="16"/>
        <v>5355.578434</v>
      </c>
      <c r="AJ67" s="8">
        <f t="shared" si="16"/>
        <v>5441.235483</v>
      </c>
      <c r="AK67" s="8">
        <f t="shared" si="16"/>
        <v>5528.391127</v>
      </c>
      <c r="AL67" s="7"/>
      <c r="AM67" s="7"/>
      <c r="AN67" s="7"/>
      <c r="AO67" s="7"/>
    </row>
    <row r="68">
      <c r="A68" s="7" t="s">
        <v>38</v>
      </c>
      <c r="B68" s="8">
        <f t="shared" ref="B68:AK68" si="17">B57</f>
        <v>2708</v>
      </c>
      <c r="C68" s="8">
        <f t="shared" si="17"/>
        <v>2789.24</v>
      </c>
      <c r="D68" s="8">
        <f t="shared" si="17"/>
        <v>4448.9172</v>
      </c>
      <c r="E68" s="8">
        <f t="shared" si="17"/>
        <v>4550.864716</v>
      </c>
      <c r="F68" s="8">
        <f t="shared" si="17"/>
        <v>5876.555457</v>
      </c>
      <c r="G68" s="8">
        <f t="shared" si="17"/>
        <v>6020.698569</v>
      </c>
      <c r="H68" s="8">
        <f t="shared" si="17"/>
        <v>6168.844439</v>
      </c>
      <c r="I68" s="8">
        <f t="shared" si="17"/>
        <v>6321.109934</v>
      </c>
      <c r="J68" s="8">
        <f t="shared" si="17"/>
        <v>6477.615395</v>
      </c>
      <c r="K68" s="8">
        <f t="shared" si="17"/>
        <v>6638.484741</v>
      </c>
      <c r="L68" s="8">
        <f t="shared" si="17"/>
        <v>6803.845577</v>
      </c>
      <c r="M68" s="8">
        <f t="shared" si="17"/>
        <v>6973.829301</v>
      </c>
      <c r="N68" s="8">
        <f t="shared" si="17"/>
        <v>7148.571221</v>
      </c>
      <c r="O68" s="8">
        <f t="shared" si="17"/>
        <v>7328.210668</v>
      </c>
      <c r="P68" s="8">
        <f t="shared" si="17"/>
        <v>7512.891122</v>
      </c>
      <c r="Q68" s="8">
        <f t="shared" si="17"/>
        <v>7702.76033</v>
      </c>
      <c r="R68" s="8">
        <f t="shared" si="17"/>
        <v>7897.97044</v>
      </c>
      <c r="S68" s="8">
        <f t="shared" si="17"/>
        <v>8098.678126</v>
      </c>
      <c r="T68" s="8">
        <f t="shared" si="17"/>
        <v>8305.044728</v>
      </c>
      <c r="U68" s="8">
        <f t="shared" si="17"/>
        <v>8517.236391</v>
      </c>
      <c r="V68" s="8">
        <f t="shared" si="17"/>
        <v>8735.424207</v>
      </c>
      <c r="W68" s="8">
        <f t="shared" si="17"/>
        <v>8959.784365</v>
      </c>
      <c r="X68" s="8">
        <f t="shared" si="17"/>
        <v>9190.498302</v>
      </c>
      <c r="Y68" s="8">
        <f t="shared" si="17"/>
        <v>9427.752861</v>
      </c>
      <c r="Z68" s="8">
        <f t="shared" si="17"/>
        <v>9671.740453</v>
      </c>
      <c r="AA68" s="8">
        <f t="shared" si="17"/>
        <v>9922.659222</v>
      </c>
      <c r="AB68" s="8">
        <f t="shared" si="17"/>
        <v>10180.71322</v>
      </c>
      <c r="AC68" s="8">
        <f t="shared" si="17"/>
        <v>10446.11258</v>
      </c>
      <c r="AD68" s="8">
        <f t="shared" si="17"/>
        <v>10719.0737</v>
      </c>
      <c r="AE68" s="8">
        <f t="shared" si="17"/>
        <v>10999.81943</v>
      </c>
      <c r="AF68" s="8">
        <f t="shared" si="17"/>
        <v>11288.57927</v>
      </c>
      <c r="AG68" s="8">
        <f t="shared" si="17"/>
        <v>11585.58956</v>
      </c>
      <c r="AH68" s="8">
        <f t="shared" si="17"/>
        <v>11891.09369</v>
      </c>
      <c r="AI68" s="8">
        <f t="shared" si="17"/>
        <v>12205.3423</v>
      </c>
      <c r="AJ68" s="8">
        <f t="shared" si="17"/>
        <v>12528.59353</v>
      </c>
      <c r="AK68" s="8">
        <f t="shared" si="17"/>
        <v>12861.1132</v>
      </c>
      <c r="AL68" s="7"/>
      <c r="AM68" s="7"/>
      <c r="AN68" s="7"/>
      <c r="AO68" s="7"/>
    </row>
    <row r="69">
      <c r="A69" s="7" t="s">
        <v>39</v>
      </c>
      <c r="B69" s="8">
        <f t="shared" ref="B69:AK69" si="18">B58</f>
        <v>0</v>
      </c>
      <c r="C69" s="8">
        <f t="shared" si="18"/>
        <v>0</v>
      </c>
      <c r="D69" s="8">
        <f t="shared" si="18"/>
        <v>1576</v>
      </c>
      <c r="E69" s="8">
        <f t="shared" si="18"/>
        <v>1591.76</v>
      </c>
      <c r="F69" s="8">
        <f t="shared" si="18"/>
        <v>1607.6776</v>
      </c>
      <c r="G69" s="8">
        <f t="shared" si="18"/>
        <v>1623.754376</v>
      </c>
      <c r="H69" s="8">
        <f t="shared" si="18"/>
        <v>1639.99192</v>
      </c>
      <c r="I69" s="8">
        <f t="shared" si="18"/>
        <v>1656.391839</v>
      </c>
      <c r="J69" s="8">
        <f t="shared" si="18"/>
        <v>1672.955757</v>
      </c>
      <c r="K69" s="8">
        <f t="shared" si="18"/>
        <v>1689.685315</v>
      </c>
      <c r="L69" s="8">
        <f t="shared" si="18"/>
        <v>1706.582168</v>
      </c>
      <c r="M69" s="8">
        <f t="shared" si="18"/>
        <v>1723.64799</v>
      </c>
      <c r="N69" s="8">
        <f t="shared" si="18"/>
        <v>1740.88447</v>
      </c>
      <c r="O69" s="8">
        <f t="shared" si="18"/>
        <v>1758.293314</v>
      </c>
      <c r="P69" s="8">
        <f t="shared" si="18"/>
        <v>1775.876247</v>
      </c>
      <c r="Q69" s="8">
        <f t="shared" si="18"/>
        <v>1793.63501</v>
      </c>
      <c r="R69" s="8">
        <f t="shared" si="18"/>
        <v>1811.57136</v>
      </c>
      <c r="S69" s="8">
        <f t="shared" si="18"/>
        <v>1829.687074</v>
      </c>
      <c r="T69" s="8">
        <f t="shared" si="18"/>
        <v>1847.983944</v>
      </c>
      <c r="U69" s="8">
        <f t="shared" si="18"/>
        <v>1866.463784</v>
      </c>
      <c r="V69" s="8">
        <f t="shared" si="18"/>
        <v>1885.128422</v>
      </c>
      <c r="W69" s="8">
        <f t="shared" si="18"/>
        <v>1903.979706</v>
      </c>
      <c r="X69" s="8">
        <f t="shared" si="18"/>
        <v>1923.019503</v>
      </c>
      <c r="Y69" s="8">
        <f t="shared" si="18"/>
        <v>1942.249698</v>
      </c>
      <c r="Z69" s="8">
        <f t="shared" si="18"/>
        <v>1961.672195</v>
      </c>
      <c r="AA69" s="8">
        <f t="shared" si="18"/>
        <v>1981.288917</v>
      </c>
      <c r="AB69" s="8">
        <f t="shared" si="18"/>
        <v>2001.101806</v>
      </c>
      <c r="AC69" s="8">
        <f t="shared" si="18"/>
        <v>2021.112824</v>
      </c>
      <c r="AD69" s="8">
        <f t="shared" si="18"/>
        <v>2041.323952</v>
      </c>
      <c r="AE69" s="8">
        <f t="shared" si="18"/>
        <v>2061.737192</v>
      </c>
      <c r="AF69" s="8">
        <f t="shared" si="18"/>
        <v>2082.354564</v>
      </c>
      <c r="AG69" s="8">
        <f t="shared" si="18"/>
        <v>2103.178109</v>
      </c>
      <c r="AH69" s="8">
        <f t="shared" si="18"/>
        <v>2124.209891</v>
      </c>
      <c r="AI69" s="8">
        <f t="shared" si="18"/>
        <v>2145.451989</v>
      </c>
      <c r="AJ69" s="8">
        <f t="shared" si="18"/>
        <v>2166.906509</v>
      </c>
      <c r="AK69" s="8">
        <f t="shared" si="18"/>
        <v>2188.575574</v>
      </c>
      <c r="AL69" s="7"/>
      <c r="AM69" s="7"/>
      <c r="AN69" s="7"/>
      <c r="AO69" s="7"/>
    </row>
    <row r="70">
      <c r="A70" s="7" t="s">
        <v>40</v>
      </c>
      <c r="B70" s="8">
        <f t="shared" ref="B70:AK70" si="19">B59</f>
        <v>0</v>
      </c>
      <c r="C70" s="8">
        <f t="shared" si="19"/>
        <v>0</v>
      </c>
      <c r="D70" s="8">
        <f t="shared" si="19"/>
        <v>0</v>
      </c>
      <c r="E70" s="8">
        <f t="shared" si="19"/>
        <v>0</v>
      </c>
      <c r="F70" s="8">
        <f t="shared" si="19"/>
        <v>2442</v>
      </c>
      <c r="G70" s="8">
        <f t="shared" si="19"/>
        <v>2515.26</v>
      </c>
      <c r="H70" s="8">
        <f t="shared" si="19"/>
        <v>2590.7178</v>
      </c>
      <c r="I70" s="8">
        <f t="shared" si="19"/>
        <v>2668.439334</v>
      </c>
      <c r="J70" s="8">
        <f t="shared" si="19"/>
        <v>2748.492514</v>
      </c>
      <c r="K70" s="8">
        <f t="shared" si="19"/>
        <v>2830.947289</v>
      </c>
      <c r="L70" s="8">
        <f t="shared" si="19"/>
        <v>2915.875708</v>
      </c>
      <c r="M70" s="8">
        <f t="shared" si="19"/>
        <v>3003.351979</v>
      </c>
      <c r="N70" s="8">
        <f t="shared" si="19"/>
        <v>3093.452539</v>
      </c>
      <c r="O70" s="8">
        <f t="shared" si="19"/>
        <v>3186.256115</v>
      </c>
      <c r="P70" s="8">
        <f t="shared" si="19"/>
        <v>3281.843798</v>
      </c>
      <c r="Q70" s="8">
        <f t="shared" si="19"/>
        <v>3380.299112</v>
      </c>
      <c r="R70" s="8">
        <f t="shared" si="19"/>
        <v>3481.708086</v>
      </c>
      <c r="S70" s="8">
        <f t="shared" si="19"/>
        <v>3586.159328</v>
      </c>
      <c r="T70" s="8">
        <f t="shared" si="19"/>
        <v>3693.744108</v>
      </c>
      <c r="U70" s="8">
        <f t="shared" si="19"/>
        <v>3804.556431</v>
      </c>
      <c r="V70" s="8">
        <f t="shared" si="19"/>
        <v>3918.693124</v>
      </c>
      <c r="W70" s="8">
        <f t="shared" si="19"/>
        <v>4036.253918</v>
      </c>
      <c r="X70" s="8">
        <f t="shared" si="19"/>
        <v>4157.341536</v>
      </c>
      <c r="Y70" s="8">
        <f t="shared" si="19"/>
        <v>4282.061782</v>
      </c>
      <c r="Z70" s="8">
        <f t="shared" si="19"/>
        <v>4410.523635</v>
      </c>
      <c r="AA70" s="8">
        <f t="shared" si="19"/>
        <v>4542.839344</v>
      </c>
      <c r="AB70" s="8">
        <f t="shared" si="19"/>
        <v>4679.124524</v>
      </c>
      <c r="AC70" s="8">
        <f t="shared" si="19"/>
        <v>4819.49826</v>
      </c>
      <c r="AD70" s="8">
        <f t="shared" si="19"/>
        <v>4964.083208</v>
      </c>
      <c r="AE70" s="8">
        <f t="shared" si="19"/>
        <v>5113.005704</v>
      </c>
      <c r="AF70" s="8">
        <f t="shared" si="19"/>
        <v>5266.395875</v>
      </c>
      <c r="AG70" s="8">
        <f t="shared" si="19"/>
        <v>5424.387752</v>
      </c>
      <c r="AH70" s="8">
        <f t="shared" si="19"/>
        <v>5587.119384</v>
      </c>
      <c r="AI70" s="8">
        <f t="shared" si="19"/>
        <v>5754.732966</v>
      </c>
      <c r="AJ70" s="8">
        <f t="shared" si="19"/>
        <v>5927.374955</v>
      </c>
      <c r="AK70" s="8">
        <f t="shared" si="19"/>
        <v>6105.196203</v>
      </c>
      <c r="AL70" s="7"/>
      <c r="AM70" s="7"/>
      <c r="AN70" s="7"/>
      <c r="AO70" s="7"/>
    </row>
    <row r="71">
      <c r="A71" s="7" t="s">
        <v>41</v>
      </c>
      <c r="B71" s="8">
        <f t="shared" ref="B71:AK71" si="20">B60</f>
        <v>0</v>
      </c>
      <c r="C71" s="8">
        <f t="shared" si="20"/>
        <v>0</v>
      </c>
      <c r="D71" s="8">
        <f t="shared" si="20"/>
        <v>1576</v>
      </c>
      <c r="E71" s="8">
        <f t="shared" si="20"/>
        <v>1591.76</v>
      </c>
      <c r="F71" s="8">
        <f t="shared" si="20"/>
        <v>2828.6776</v>
      </c>
      <c r="G71" s="8">
        <f t="shared" si="20"/>
        <v>2881.384376</v>
      </c>
      <c r="H71" s="8">
        <f t="shared" si="20"/>
        <v>2935.35082</v>
      </c>
      <c r="I71" s="8">
        <f t="shared" si="20"/>
        <v>2990.611506</v>
      </c>
      <c r="J71" s="8">
        <f t="shared" si="20"/>
        <v>3047.202014</v>
      </c>
      <c r="K71" s="8">
        <f t="shared" si="20"/>
        <v>3105.15896</v>
      </c>
      <c r="L71" s="8">
        <f t="shared" si="20"/>
        <v>3164.520022</v>
      </c>
      <c r="M71" s="8">
        <f t="shared" si="20"/>
        <v>3225.323979</v>
      </c>
      <c r="N71" s="8">
        <f t="shared" si="20"/>
        <v>3287.610739</v>
      </c>
      <c r="O71" s="8">
        <f t="shared" si="20"/>
        <v>3351.421372</v>
      </c>
      <c r="P71" s="8">
        <f t="shared" si="20"/>
        <v>3416.798147</v>
      </c>
      <c r="Q71" s="8">
        <f t="shared" si="20"/>
        <v>3483.784566</v>
      </c>
      <c r="R71" s="8">
        <f t="shared" si="20"/>
        <v>3552.425403</v>
      </c>
      <c r="S71" s="8">
        <f t="shared" si="20"/>
        <v>3622.766738</v>
      </c>
      <c r="T71" s="8">
        <f t="shared" si="20"/>
        <v>3694.855998</v>
      </c>
      <c r="U71" s="8">
        <f t="shared" si="20"/>
        <v>3768.742</v>
      </c>
      <c r="V71" s="8">
        <f t="shared" si="20"/>
        <v>3844.474984</v>
      </c>
      <c r="W71" s="8">
        <f t="shared" si="20"/>
        <v>3922.106665</v>
      </c>
      <c r="X71" s="8">
        <f t="shared" si="20"/>
        <v>4001.690271</v>
      </c>
      <c r="Y71" s="8">
        <f t="shared" si="20"/>
        <v>4083.280589</v>
      </c>
      <c r="Z71" s="8">
        <f t="shared" si="20"/>
        <v>4166.934012</v>
      </c>
      <c r="AA71" s="8">
        <f t="shared" si="20"/>
        <v>4252.708589</v>
      </c>
      <c r="AB71" s="8">
        <f t="shared" si="20"/>
        <v>4340.664068</v>
      </c>
      <c r="AC71" s="8">
        <f t="shared" si="20"/>
        <v>4430.861954</v>
      </c>
      <c r="AD71" s="8">
        <f t="shared" si="20"/>
        <v>4523.365556</v>
      </c>
      <c r="AE71" s="8">
        <f t="shared" si="20"/>
        <v>4618.240044</v>
      </c>
      <c r="AF71" s="8">
        <f t="shared" si="20"/>
        <v>4715.552502</v>
      </c>
      <c r="AG71" s="8">
        <f t="shared" si="20"/>
        <v>4815.371985</v>
      </c>
      <c r="AH71" s="8">
        <f t="shared" si="20"/>
        <v>4917.769583</v>
      </c>
      <c r="AI71" s="8">
        <f t="shared" si="20"/>
        <v>5022.818472</v>
      </c>
      <c r="AJ71" s="8">
        <f t="shared" si="20"/>
        <v>5130.593987</v>
      </c>
      <c r="AK71" s="8">
        <f t="shared" si="20"/>
        <v>5241.173676</v>
      </c>
      <c r="AL71" s="7"/>
      <c r="AM71" s="7"/>
      <c r="AN71" s="7"/>
      <c r="AO71" s="7"/>
    </row>
    <row r="72">
      <c r="A72" s="7" t="s">
        <v>42</v>
      </c>
      <c r="B72" s="8">
        <f t="shared" ref="B72:AK72" si="21">B61</f>
        <v>0</v>
      </c>
      <c r="C72" s="8">
        <f t="shared" si="21"/>
        <v>0</v>
      </c>
      <c r="D72" s="8">
        <f t="shared" si="21"/>
        <v>1576</v>
      </c>
      <c r="E72" s="8">
        <f t="shared" si="21"/>
        <v>1591.76</v>
      </c>
      <c r="F72" s="8">
        <f t="shared" si="21"/>
        <v>1607.6776</v>
      </c>
      <c r="G72" s="8">
        <f t="shared" si="21"/>
        <v>1623.754376</v>
      </c>
      <c r="H72" s="8">
        <f t="shared" si="21"/>
        <v>1639.99192</v>
      </c>
      <c r="I72" s="8">
        <f t="shared" si="21"/>
        <v>1656.391839</v>
      </c>
      <c r="J72" s="8">
        <f t="shared" si="21"/>
        <v>1672.955757</v>
      </c>
      <c r="K72" s="8">
        <f t="shared" si="21"/>
        <v>1689.685315</v>
      </c>
      <c r="L72" s="8">
        <f t="shared" si="21"/>
        <v>1706.582168</v>
      </c>
      <c r="M72" s="8">
        <f t="shared" si="21"/>
        <v>1723.64799</v>
      </c>
      <c r="N72" s="8">
        <f t="shared" si="21"/>
        <v>1740.88447</v>
      </c>
      <c r="O72" s="8">
        <f t="shared" si="21"/>
        <v>1758.293314</v>
      </c>
      <c r="P72" s="8">
        <f t="shared" si="21"/>
        <v>1775.876247</v>
      </c>
      <c r="Q72" s="8">
        <f t="shared" si="21"/>
        <v>1793.63501</v>
      </c>
      <c r="R72" s="8">
        <f t="shared" si="21"/>
        <v>1811.57136</v>
      </c>
      <c r="S72" s="8">
        <f t="shared" si="21"/>
        <v>1829.687074</v>
      </c>
      <c r="T72" s="8">
        <f t="shared" si="21"/>
        <v>1847.983944</v>
      </c>
      <c r="U72" s="8">
        <f t="shared" si="21"/>
        <v>1866.463784</v>
      </c>
      <c r="V72" s="8">
        <f t="shared" si="21"/>
        <v>1885.128422</v>
      </c>
      <c r="W72" s="8">
        <f t="shared" si="21"/>
        <v>1903.979706</v>
      </c>
      <c r="X72" s="8">
        <f t="shared" si="21"/>
        <v>1923.019503</v>
      </c>
      <c r="Y72" s="8">
        <f t="shared" si="21"/>
        <v>1942.249698</v>
      </c>
      <c r="Z72" s="8">
        <f t="shared" si="21"/>
        <v>1961.672195</v>
      </c>
      <c r="AA72" s="8">
        <f t="shared" si="21"/>
        <v>1981.288917</v>
      </c>
      <c r="AB72" s="8">
        <f t="shared" si="21"/>
        <v>2001.101806</v>
      </c>
      <c r="AC72" s="8">
        <f t="shared" si="21"/>
        <v>2021.112824</v>
      </c>
      <c r="AD72" s="8">
        <f t="shared" si="21"/>
        <v>2041.323952</v>
      </c>
      <c r="AE72" s="8">
        <f t="shared" si="21"/>
        <v>2061.737192</v>
      </c>
      <c r="AF72" s="8">
        <f t="shared" si="21"/>
        <v>2082.354564</v>
      </c>
      <c r="AG72" s="8">
        <f t="shared" si="21"/>
        <v>2103.178109</v>
      </c>
      <c r="AH72" s="8">
        <f t="shared" si="21"/>
        <v>2124.209891</v>
      </c>
      <c r="AI72" s="8">
        <f t="shared" si="21"/>
        <v>2145.451989</v>
      </c>
      <c r="AJ72" s="8">
        <f t="shared" si="21"/>
        <v>2166.906509</v>
      </c>
      <c r="AK72" s="8">
        <f t="shared" si="21"/>
        <v>2188.575574</v>
      </c>
      <c r="AL72" s="7"/>
      <c r="AM72" s="7"/>
      <c r="AN72" s="7"/>
      <c r="AO72" s="7"/>
    </row>
    <row r="73">
      <c r="A73" s="6" t="s">
        <v>120</v>
      </c>
      <c r="B73" s="8">
        <f t="shared" ref="B73:AK73" si="22">SUM(B65:B72)</f>
        <v>10945</v>
      </c>
      <c r="C73" s="8">
        <f t="shared" si="22"/>
        <v>11231.6</v>
      </c>
      <c r="D73" s="8">
        <f t="shared" si="22"/>
        <v>19405.963</v>
      </c>
      <c r="E73" s="8">
        <f t="shared" si="22"/>
        <v>19787.10519</v>
      </c>
      <c r="F73" s="8">
        <f t="shared" si="22"/>
        <v>25061.23691</v>
      </c>
      <c r="G73" s="8">
        <f t="shared" si="22"/>
        <v>25607.11472</v>
      </c>
      <c r="H73" s="8">
        <f t="shared" si="22"/>
        <v>26166.85735</v>
      </c>
      <c r="I73" s="8">
        <f t="shared" si="22"/>
        <v>26740.84659</v>
      </c>
      <c r="J73" s="8">
        <f t="shared" si="22"/>
        <v>27329.47518</v>
      </c>
      <c r="K73" s="8">
        <f t="shared" si="22"/>
        <v>27933.14708</v>
      </c>
      <c r="L73" s="8">
        <f t="shared" si="22"/>
        <v>28552.27785</v>
      </c>
      <c r="M73" s="8">
        <f t="shared" si="22"/>
        <v>29187.29495</v>
      </c>
      <c r="N73" s="8">
        <f t="shared" si="22"/>
        <v>29838.63812</v>
      </c>
      <c r="O73" s="8">
        <f t="shared" si="22"/>
        <v>30506.75972</v>
      </c>
      <c r="P73" s="8">
        <f t="shared" si="22"/>
        <v>31192.12511</v>
      </c>
      <c r="Q73" s="8">
        <f t="shared" si="22"/>
        <v>31895.213</v>
      </c>
      <c r="R73" s="8">
        <f t="shared" si="22"/>
        <v>32616.51588</v>
      </c>
      <c r="S73" s="8">
        <f t="shared" si="22"/>
        <v>33356.54042</v>
      </c>
      <c r="T73" s="8">
        <f t="shared" si="22"/>
        <v>34115.80785</v>
      </c>
      <c r="U73" s="8">
        <f t="shared" si="22"/>
        <v>34894.85441</v>
      </c>
      <c r="V73" s="8">
        <f t="shared" si="22"/>
        <v>35694.23179</v>
      </c>
      <c r="W73" s="8">
        <f t="shared" si="22"/>
        <v>36514.5076</v>
      </c>
      <c r="X73" s="8">
        <f t="shared" si="22"/>
        <v>37356.26579</v>
      </c>
      <c r="Y73" s="8">
        <f t="shared" si="22"/>
        <v>38220.10716</v>
      </c>
      <c r="Z73" s="8">
        <f t="shared" si="22"/>
        <v>39106.64986</v>
      </c>
      <c r="AA73" s="8">
        <f t="shared" si="22"/>
        <v>40016.52988</v>
      </c>
      <c r="AB73" s="8">
        <f t="shared" si="22"/>
        <v>40950.40159</v>
      </c>
      <c r="AC73" s="8">
        <f t="shared" si="22"/>
        <v>41908.93825</v>
      </c>
      <c r="AD73" s="8">
        <f t="shared" si="22"/>
        <v>42892.8326</v>
      </c>
      <c r="AE73" s="8">
        <f t="shared" si="22"/>
        <v>43902.79743</v>
      </c>
      <c r="AF73" s="8">
        <f t="shared" si="22"/>
        <v>44939.56611</v>
      </c>
      <c r="AG73" s="8">
        <f t="shared" si="22"/>
        <v>46003.89329</v>
      </c>
      <c r="AH73" s="8">
        <f t="shared" si="22"/>
        <v>47096.55545</v>
      </c>
      <c r="AI73" s="8">
        <f t="shared" si="22"/>
        <v>48218.35155</v>
      </c>
      <c r="AJ73" s="8">
        <f t="shared" si="22"/>
        <v>49370.10374</v>
      </c>
      <c r="AK73" s="8">
        <f t="shared" si="22"/>
        <v>50552.65798</v>
      </c>
      <c r="AL73" s="7"/>
      <c r="AM73" s="7"/>
      <c r="AN73" s="7"/>
      <c r="AO73" s="7"/>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7"/>
      <c r="AM74" s="7"/>
      <c r="AN74" s="7"/>
      <c r="AO74" s="7"/>
    </row>
    <row r="75">
      <c r="A75" s="18" t="s">
        <v>28</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7"/>
      <c r="AM75" s="7"/>
      <c r="AN75" s="7"/>
      <c r="AO75" s="7"/>
    </row>
    <row r="76">
      <c r="A76" s="19" t="s">
        <v>30</v>
      </c>
      <c r="B76" s="8">
        <f>Assumption!$D2</f>
        <v>121</v>
      </c>
      <c r="C76" s="8">
        <f>B76*(1+Assumption!$E2)</f>
        <v>123.42</v>
      </c>
      <c r="D76" s="8">
        <f>C76*(1+Assumption!$E2)</f>
        <v>125.8884</v>
      </c>
      <c r="E76" s="8">
        <f>D76*(1+Assumption!$E2)</f>
        <v>128.406168</v>
      </c>
      <c r="F76" s="8">
        <f>E76*(1+Assumption!$E2)</f>
        <v>130.9742914</v>
      </c>
      <c r="G76" s="8">
        <f>F76*(1+Assumption!$E2)</f>
        <v>133.5937772</v>
      </c>
      <c r="H76" s="8">
        <f>G76*(1+Assumption!$E2)</f>
        <v>136.2656527</v>
      </c>
      <c r="I76" s="8">
        <f>H76*(1+Assumption!$E2)</f>
        <v>138.9909658</v>
      </c>
      <c r="J76" s="8">
        <f>I76*(1+Assumption!$E2)</f>
        <v>141.7707851</v>
      </c>
      <c r="K76" s="8">
        <f>J76*(1+Assumption!$E2)</f>
        <v>144.6062008</v>
      </c>
      <c r="L76" s="8">
        <f>K76*(1+Assumption!$E2)</f>
        <v>147.4983248</v>
      </c>
      <c r="M76" s="8">
        <f>L76*(1+Assumption!$E2)</f>
        <v>150.4482913</v>
      </c>
      <c r="N76" s="8">
        <f>M76*(1+Assumption!$E2)</f>
        <v>153.4572571</v>
      </c>
      <c r="O76" s="8">
        <f>N76*(1+Assumption!$E2)</f>
        <v>156.5264023</v>
      </c>
      <c r="P76" s="8">
        <f>O76*(1+Assumption!$E2)</f>
        <v>159.6569303</v>
      </c>
      <c r="Q76" s="8">
        <f>P76*(1+Assumption!$E2)</f>
        <v>162.8500689</v>
      </c>
      <c r="R76" s="8">
        <f>Q76*(1+Assumption!$E2)</f>
        <v>166.1070703</v>
      </c>
      <c r="S76" s="8">
        <f>R76*(1+Assumption!$E2)</f>
        <v>169.4292117</v>
      </c>
      <c r="T76" s="8">
        <f>S76*(1+Assumption!$E2)</f>
        <v>172.817796</v>
      </c>
      <c r="U76" s="8">
        <f>T76*(1+Assumption!$E2)</f>
        <v>176.2741519</v>
      </c>
      <c r="V76" s="8">
        <f>U76*(1+Assumption!$E2)</f>
        <v>179.7996349</v>
      </c>
      <c r="W76" s="8">
        <f>V76*(1+Assumption!$E2)</f>
        <v>183.3956276</v>
      </c>
      <c r="X76" s="8">
        <f>W76*(1+Assumption!$E2)</f>
        <v>187.0635402</v>
      </c>
      <c r="Y76" s="8">
        <f>X76*(1+Assumption!$E2)</f>
        <v>190.804811</v>
      </c>
      <c r="Z76" s="8">
        <f>Y76*(1+Assumption!$E2)</f>
        <v>194.6209072</v>
      </c>
      <c r="AA76" s="8">
        <f>Z76*(1+Assumption!$E2)</f>
        <v>198.5133253</v>
      </c>
      <c r="AB76" s="8">
        <f>AA76*(1+Assumption!$E2)</f>
        <v>202.4835918</v>
      </c>
      <c r="AC76" s="8">
        <f>AB76*(1+Assumption!$E2)</f>
        <v>206.5332637</v>
      </c>
      <c r="AD76" s="8">
        <f>AC76*(1+Assumption!$E2)</f>
        <v>210.6639289</v>
      </c>
      <c r="AE76" s="8">
        <f>AD76*(1+Assumption!$E2)</f>
        <v>214.8772075</v>
      </c>
      <c r="AF76" s="8">
        <f>AE76*(1+Assumption!$E2)</f>
        <v>219.1747517</v>
      </c>
      <c r="AG76" s="8">
        <f>AF76*(1+Assumption!$E2)</f>
        <v>223.5582467</v>
      </c>
      <c r="AH76" s="8">
        <f>AG76*(1+Assumption!$E2)</f>
        <v>228.0294116</v>
      </c>
      <c r="AI76" s="8">
        <f>AH76*(1+Assumption!$E2)</f>
        <v>232.5899999</v>
      </c>
      <c r="AJ76" s="8">
        <f>AI76*(1+Assumption!$E2)</f>
        <v>237.2417999</v>
      </c>
      <c r="AK76" s="8">
        <f>AJ76*(1+Assumption!$E2)</f>
        <v>241.9866359</v>
      </c>
      <c r="AL76" s="7"/>
      <c r="AM76" s="7"/>
      <c r="AN76" s="7"/>
      <c r="AO76" s="7"/>
    </row>
    <row r="77">
      <c r="A77" s="19" t="s">
        <v>31</v>
      </c>
      <c r="B77" s="8">
        <f>Assumption!$D3</f>
        <v>149</v>
      </c>
      <c r="C77" s="8">
        <f>B77*(1+Assumption!$E3)</f>
        <v>151.235</v>
      </c>
      <c r="D77" s="8">
        <f>C77*(1+Assumption!$E3)</f>
        <v>153.503525</v>
      </c>
      <c r="E77" s="8">
        <f>D77*(1+Assumption!$E3)</f>
        <v>155.8060779</v>
      </c>
      <c r="F77" s="8">
        <f>E77*(1+Assumption!$E3)</f>
        <v>158.143169</v>
      </c>
      <c r="G77" s="8">
        <f>F77*(1+Assumption!$E3)</f>
        <v>160.5153166</v>
      </c>
      <c r="H77" s="8">
        <f>G77*(1+Assumption!$E3)</f>
        <v>162.9230463</v>
      </c>
      <c r="I77" s="8">
        <f>H77*(1+Assumption!$E3)</f>
        <v>165.366892</v>
      </c>
      <c r="J77" s="8">
        <f>I77*(1+Assumption!$E3)</f>
        <v>167.8473954</v>
      </c>
      <c r="K77" s="8">
        <f>J77*(1+Assumption!$E3)</f>
        <v>170.3651063</v>
      </c>
      <c r="L77" s="8">
        <f>K77*(1+Assumption!$E3)</f>
        <v>172.9205829</v>
      </c>
      <c r="M77" s="8">
        <f>L77*(1+Assumption!$E3)</f>
        <v>175.5143917</v>
      </c>
      <c r="N77" s="8">
        <f>M77*(1+Assumption!$E3)</f>
        <v>178.1471075</v>
      </c>
      <c r="O77" s="8">
        <f>N77*(1+Assumption!$E3)</f>
        <v>180.8193142</v>
      </c>
      <c r="P77" s="8">
        <f>O77*(1+Assumption!$E3)</f>
        <v>183.5316039</v>
      </c>
      <c r="Q77" s="8">
        <f>P77*(1+Assumption!$E3)</f>
        <v>186.2845779</v>
      </c>
      <c r="R77" s="8">
        <f>Q77*(1+Assumption!$E3)</f>
        <v>189.0788466</v>
      </c>
      <c r="S77" s="8">
        <f>R77*(1+Assumption!$E3)</f>
        <v>191.9150293</v>
      </c>
      <c r="T77" s="8">
        <f>S77*(1+Assumption!$E3)</f>
        <v>194.7937547</v>
      </c>
      <c r="U77" s="8">
        <f>T77*(1+Assumption!$E3)</f>
        <v>197.7156611</v>
      </c>
      <c r="V77" s="8">
        <f>U77*(1+Assumption!$E3)</f>
        <v>200.681396</v>
      </c>
      <c r="W77" s="8">
        <f>V77*(1+Assumption!$E3)</f>
        <v>203.6916169</v>
      </c>
      <c r="X77" s="8">
        <f>W77*(1+Assumption!$E3)</f>
        <v>206.7469912</v>
      </c>
      <c r="Y77" s="8">
        <f>X77*(1+Assumption!$E3)</f>
        <v>209.848196</v>
      </c>
      <c r="Z77" s="8">
        <f>Y77*(1+Assumption!$E3)</f>
        <v>212.995919</v>
      </c>
      <c r="AA77" s="8">
        <f>Z77*(1+Assumption!$E3)</f>
        <v>216.1908578</v>
      </c>
      <c r="AB77" s="8">
        <f>AA77*(1+Assumption!$E3)</f>
        <v>219.4337206</v>
      </c>
      <c r="AC77" s="8">
        <f>AB77*(1+Assumption!$E3)</f>
        <v>222.7252264</v>
      </c>
      <c r="AD77" s="8">
        <f>AC77*(1+Assumption!$E3)</f>
        <v>226.0661048</v>
      </c>
      <c r="AE77" s="8">
        <f>AD77*(1+Assumption!$E3)</f>
        <v>229.4570964</v>
      </c>
      <c r="AF77" s="8">
        <f>AE77*(1+Assumption!$E3)</f>
        <v>232.8989529</v>
      </c>
      <c r="AG77" s="8">
        <f>AF77*(1+Assumption!$E3)</f>
        <v>236.3924371</v>
      </c>
      <c r="AH77" s="8">
        <f>AG77*(1+Assumption!$E3)</f>
        <v>239.9383237</v>
      </c>
      <c r="AI77" s="8">
        <f>AH77*(1+Assumption!$E3)</f>
        <v>243.5373986</v>
      </c>
      <c r="AJ77" s="8">
        <f>AI77*(1+Assumption!$E3)</f>
        <v>247.1904595</v>
      </c>
      <c r="AK77" s="8">
        <f>AJ77*(1+Assumption!$E3)</f>
        <v>250.8983164</v>
      </c>
      <c r="AL77" s="7"/>
      <c r="AM77" s="7"/>
      <c r="AN77" s="7"/>
      <c r="AO77" s="7"/>
    </row>
    <row r="78">
      <c r="A78" s="19" t="s">
        <v>32</v>
      </c>
      <c r="B78" s="8">
        <v>0.0</v>
      </c>
      <c r="C78" s="8">
        <v>0.0</v>
      </c>
      <c r="D78" s="8">
        <f>Assumption!D4</f>
        <v>101</v>
      </c>
      <c r="E78" s="8">
        <f>D78*(1+Assumption!$E4)</f>
        <v>103.525</v>
      </c>
      <c r="F78" s="8">
        <f>E78*(1+Assumption!$E4)</f>
        <v>106.113125</v>
      </c>
      <c r="G78" s="8">
        <f>F78*(1+Assumption!$E4)</f>
        <v>108.7659531</v>
      </c>
      <c r="H78" s="8">
        <f>G78*(1+Assumption!$E4)</f>
        <v>111.485102</v>
      </c>
      <c r="I78" s="8">
        <f>H78*(1+Assumption!$E4)</f>
        <v>114.2722295</v>
      </c>
      <c r="J78" s="8">
        <f>I78*(1+Assumption!$E4)</f>
        <v>117.1290352</v>
      </c>
      <c r="K78" s="8">
        <f>J78*(1+Assumption!$E4)</f>
        <v>120.0572611</v>
      </c>
      <c r="L78" s="8">
        <f>K78*(1+Assumption!$E4)</f>
        <v>123.0586926</v>
      </c>
      <c r="M78" s="8">
        <f>L78*(1+Assumption!$E4)</f>
        <v>126.13516</v>
      </c>
      <c r="N78" s="8">
        <f>M78*(1+Assumption!$E4)</f>
        <v>129.288539</v>
      </c>
      <c r="O78" s="8">
        <f>N78*(1+Assumption!$E4)</f>
        <v>132.5207524</v>
      </c>
      <c r="P78" s="8">
        <f>O78*(1+Assumption!$E4)</f>
        <v>135.8337712</v>
      </c>
      <c r="Q78" s="8">
        <f>P78*(1+Assumption!$E4)</f>
        <v>139.2296155</v>
      </c>
      <c r="R78" s="8">
        <f>Q78*(1+Assumption!$E4)</f>
        <v>142.7103559</v>
      </c>
      <c r="S78" s="8">
        <f>R78*(1+Assumption!$E4)</f>
        <v>146.2781148</v>
      </c>
      <c r="T78" s="8">
        <f>S78*(1+Assumption!$E4)</f>
        <v>149.9350677</v>
      </c>
      <c r="U78" s="8">
        <f>T78*(1+Assumption!$E4)</f>
        <v>153.6834444</v>
      </c>
      <c r="V78" s="8">
        <f>U78*(1+Assumption!$E4)</f>
        <v>157.5255305</v>
      </c>
      <c r="W78" s="8">
        <f>V78*(1+Assumption!$E4)</f>
        <v>161.4636688</v>
      </c>
      <c r="X78" s="8">
        <f>W78*(1+Assumption!$E4)</f>
        <v>165.5002605</v>
      </c>
      <c r="Y78" s="8">
        <f>X78*(1+Assumption!$E4)</f>
        <v>169.637767</v>
      </c>
      <c r="Z78" s="8">
        <f>Y78*(1+Assumption!$E4)</f>
        <v>173.8787112</v>
      </c>
      <c r="AA78" s="8">
        <f>Z78*(1+Assumption!$E4)</f>
        <v>178.2256789</v>
      </c>
      <c r="AB78" s="8">
        <f>AA78*(1+Assumption!$E4)</f>
        <v>182.6813209</v>
      </c>
      <c r="AC78" s="8">
        <f>AB78*(1+Assumption!$E4)</f>
        <v>187.2483539</v>
      </c>
      <c r="AD78" s="8">
        <f>AC78*(1+Assumption!$E4)</f>
        <v>191.9295628</v>
      </c>
      <c r="AE78" s="8">
        <f>AD78*(1+Assumption!$E4)</f>
        <v>196.7278018</v>
      </c>
      <c r="AF78" s="8">
        <f>AE78*(1+Assumption!$E4)</f>
        <v>201.6459969</v>
      </c>
      <c r="AG78" s="8">
        <f>AF78*(1+Assumption!$E4)</f>
        <v>206.6871468</v>
      </c>
      <c r="AH78" s="8">
        <f>AG78*(1+Assumption!$E4)</f>
        <v>211.8543255</v>
      </c>
      <c r="AI78" s="8">
        <f>AH78*(1+Assumption!$E4)</f>
        <v>217.1506836</v>
      </c>
      <c r="AJ78" s="8">
        <f>AI78*(1+Assumption!$E4)</f>
        <v>222.5794507</v>
      </c>
      <c r="AK78" s="8">
        <f>AJ78*(1+Assumption!$E4)</f>
        <v>228.143937</v>
      </c>
      <c r="AL78" s="7"/>
      <c r="AM78" s="7"/>
      <c r="AN78" s="7"/>
      <c r="AO78" s="7"/>
    </row>
    <row r="79">
      <c r="A79" s="19" t="s">
        <v>33</v>
      </c>
      <c r="B79" s="8">
        <v>0.0</v>
      </c>
      <c r="C79" s="8">
        <v>0.0</v>
      </c>
      <c r="D79" s="8">
        <v>0.0</v>
      </c>
      <c r="E79" s="8">
        <v>0.0</v>
      </c>
      <c r="F79" s="8">
        <f>Assumption!$D$5</f>
        <v>169</v>
      </c>
      <c r="G79" s="8">
        <f>F79*(1+Assumption!$E5)</f>
        <v>170.69</v>
      </c>
      <c r="H79" s="8">
        <f>G79*(1+Assumption!$E5)</f>
        <v>172.3969</v>
      </c>
      <c r="I79" s="8">
        <f>H79*(1+Assumption!$E5)</f>
        <v>174.120869</v>
      </c>
      <c r="J79" s="8">
        <f>I79*(1+Assumption!$E5)</f>
        <v>175.8620777</v>
      </c>
      <c r="K79" s="8">
        <f>J79*(1+Assumption!$E5)</f>
        <v>177.6206985</v>
      </c>
      <c r="L79" s="8">
        <f>K79*(1+Assumption!$E5)</f>
        <v>179.3969055</v>
      </c>
      <c r="M79" s="8">
        <f>L79*(1+Assumption!$E5)</f>
        <v>181.1908745</v>
      </c>
      <c r="N79" s="8">
        <f>M79*(1+Assumption!$E5)</f>
        <v>183.0027833</v>
      </c>
      <c r="O79" s="8">
        <f>N79*(1+Assumption!$E5)</f>
        <v>184.8328111</v>
      </c>
      <c r="P79" s="8">
        <f>O79*(1+Assumption!$E5)</f>
        <v>186.6811392</v>
      </c>
      <c r="Q79" s="8">
        <f>P79*(1+Assumption!$E5)</f>
        <v>188.5479506</v>
      </c>
      <c r="R79" s="8">
        <f>Q79*(1+Assumption!$E5)</f>
        <v>190.4334301</v>
      </c>
      <c r="S79" s="8">
        <f>R79*(1+Assumption!$E5)</f>
        <v>192.3377644</v>
      </c>
      <c r="T79" s="8">
        <f>S79*(1+Assumption!$E5)</f>
        <v>194.261142</v>
      </c>
      <c r="U79" s="8">
        <f>T79*(1+Assumption!$E5)</f>
        <v>196.2037535</v>
      </c>
      <c r="V79" s="8">
        <f>U79*(1+Assumption!$E5)</f>
        <v>198.165791</v>
      </c>
      <c r="W79" s="8">
        <f>V79*(1+Assumption!$E5)</f>
        <v>200.1474489</v>
      </c>
      <c r="X79" s="8">
        <f>W79*(1+Assumption!$E5)</f>
        <v>202.1489234</v>
      </c>
      <c r="Y79" s="8">
        <f>X79*(1+Assumption!$E5)</f>
        <v>204.1704126</v>
      </c>
      <c r="Z79" s="8">
        <f>Y79*(1+Assumption!$E5)</f>
        <v>206.2121168</v>
      </c>
      <c r="AA79" s="8">
        <f>Z79*(1+Assumption!$E5)</f>
        <v>208.2742379</v>
      </c>
      <c r="AB79" s="8">
        <f>AA79*(1+Assumption!$E5)</f>
        <v>210.3569803</v>
      </c>
      <c r="AC79" s="8">
        <f>AB79*(1+Assumption!$E5)</f>
        <v>212.4605501</v>
      </c>
      <c r="AD79" s="8">
        <f>AC79*(1+Assumption!$E5)</f>
        <v>214.5851556</v>
      </c>
      <c r="AE79" s="8">
        <f>AD79*(1+Assumption!$E5)</f>
        <v>216.7310072</v>
      </c>
      <c r="AF79" s="8">
        <f>AE79*(1+Assumption!$E5)</f>
        <v>218.8983172</v>
      </c>
      <c r="AG79" s="8">
        <f>AF79*(1+Assumption!$E5)</f>
        <v>221.0873004</v>
      </c>
      <c r="AH79" s="8">
        <f>AG79*(1+Assumption!$E5)</f>
        <v>223.2981734</v>
      </c>
      <c r="AI79" s="8">
        <f>AH79*(1+Assumption!$E5)</f>
        <v>225.5311551</v>
      </c>
      <c r="AJ79" s="8">
        <f>AI79*(1+Assumption!$E5)</f>
        <v>227.7864667</v>
      </c>
      <c r="AK79" s="8">
        <f>AJ79*(1+Assumption!$E5)</f>
        <v>230.0643314</v>
      </c>
      <c r="AL79" s="7"/>
      <c r="AM79" s="7"/>
      <c r="AN79" s="7"/>
      <c r="AO79" s="7"/>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7"/>
      <c r="AM80" s="7"/>
      <c r="AN80" s="7"/>
      <c r="AO80" s="7"/>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7"/>
      <c r="AM81" s="7"/>
      <c r="AN81" s="7"/>
      <c r="AO81" s="7"/>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7"/>
      <c r="AM82" s="7"/>
      <c r="AN82" s="7"/>
      <c r="AO82" s="7"/>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7"/>
      <c r="AM83" s="7"/>
      <c r="AN83" s="7"/>
      <c r="AO83" s="7"/>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7"/>
      <c r="AM84" s="7"/>
      <c r="AN84" s="7"/>
      <c r="AO84" s="7"/>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7"/>
      <c r="AM85" s="7"/>
      <c r="AN85" s="7"/>
      <c r="AO85" s="7"/>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7"/>
      <c r="AM86" s="7"/>
      <c r="AN86" s="7"/>
      <c r="AO86" s="7"/>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7"/>
      <c r="AM87" s="7"/>
      <c r="AN87" s="7"/>
      <c r="AO87" s="7"/>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7"/>
      <c r="AM88" s="7"/>
      <c r="AN88" s="7"/>
      <c r="AO88" s="7"/>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7"/>
      <c r="AM89" s="7"/>
      <c r="AN89" s="7"/>
      <c r="AO89" s="7"/>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7"/>
      <c r="AM90" s="7"/>
      <c r="AN90" s="7"/>
      <c r="AO90" s="7"/>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7"/>
      <c r="AM91" s="7"/>
      <c r="AN91" s="7"/>
      <c r="AO91"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13.25"/>
    <col customWidth="1" min="3" max="3" width="10.38"/>
    <col customWidth="1" min="4" max="4" width="16.88"/>
    <col customWidth="1" min="5" max="5" width="20.38"/>
    <col customWidth="1" min="6" max="6" width="20.5"/>
    <col customWidth="1" min="7" max="7" width="13.38"/>
  </cols>
  <sheetData>
    <row r="1">
      <c r="A1" s="20" t="s">
        <v>123</v>
      </c>
      <c r="B1" s="20" t="s">
        <v>124</v>
      </c>
      <c r="C1" s="20" t="s">
        <v>125</v>
      </c>
      <c r="D1" s="20" t="s">
        <v>126</v>
      </c>
      <c r="E1" s="20" t="s">
        <v>127</v>
      </c>
      <c r="F1" s="20" t="s">
        <v>128</v>
      </c>
      <c r="G1" s="20" t="s">
        <v>129</v>
      </c>
      <c r="H1" s="7"/>
      <c r="I1" s="7"/>
      <c r="J1" s="7"/>
    </row>
    <row r="2">
      <c r="A2" s="7" t="s">
        <v>130</v>
      </c>
      <c r="B2" s="7" t="s">
        <v>131</v>
      </c>
      <c r="C2" s="7" t="s">
        <v>132</v>
      </c>
      <c r="D2" s="11">
        <v>1.0</v>
      </c>
      <c r="E2" s="13">
        <v>52500.0</v>
      </c>
      <c r="F2" s="11">
        <v>15.0</v>
      </c>
      <c r="G2" s="11">
        <f t="shared" ref="G2:G10" si="1">D2+F2</f>
        <v>16</v>
      </c>
      <c r="H2" s="7"/>
      <c r="I2" s="7"/>
      <c r="J2" s="7"/>
    </row>
    <row r="3">
      <c r="A3" s="7" t="s">
        <v>133</v>
      </c>
      <c r="B3" s="7" t="s">
        <v>131</v>
      </c>
      <c r="C3" s="7" t="s">
        <v>134</v>
      </c>
      <c r="D3" s="11">
        <v>1.0</v>
      </c>
      <c r="E3" s="13">
        <v>52500.0</v>
      </c>
      <c r="F3" s="11">
        <v>15.0</v>
      </c>
      <c r="G3" s="11">
        <f t="shared" si="1"/>
        <v>16</v>
      </c>
      <c r="H3" s="7"/>
      <c r="I3" s="7"/>
      <c r="J3" s="7"/>
    </row>
    <row r="4">
      <c r="A4" s="7" t="s">
        <v>133</v>
      </c>
      <c r="B4" s="7" t="s">
        <v>131</v>
      </c>
      <c r="C4" s="7" t="s">
        <v>135</v>
      </c>
      <c r="D4" s="11">
        <v>12.0</v>
      </c>
      <c r="E4" s="13">
        <v>52500.0</v>
      </c>
      <c r="F4" s="11">
        <v>15.0</v>
      </c>
      <c r="G4" s="11">
        <f t="shared" si="1"/>
        <v>27</v>
      </c>
      <c r="H4" s="7"/>
      <c r="I4" s="7"/>
      <c r="J4" s="7"/>
    </row>
    <row r="5">
      <c r="A5" s="7" t="s">
        <v>136</v>
      </c>
      <c r="B5" s="7" t="s">
        <v>131</v>
      </c>
      <c r="C5" s="7" t="s">
        <v>137</v>
      </c>
      <c r="D5" s="11">
        <v>15.0</v>
      </c>
      <c r="E5" s="13">
        <v>52500.0</v>
      </c>
      <c r="F5" s="11">
        <v>15.0</v>
      </c>
      <c r="G5" s="11">
        <f t="shared" si="1"/>
        <v>30</v>
      </c>
      <c r="H5" s="7"/>
      <c r="I5" s="7"/>
      <c r="J5" s="7"/>
    </row>
    <row r="6">
      <c r="A6" s="7" t="s">
        <v>138</v>
      </c>
      <c r="B6" s="7" t="s">
        <v>131</v>
      </c>
      <c r="C6" s="7" t="s">
        <v>139</v>
      </c>
      <c r="D6" s="11">
        <v>28.0</v>
      </c>
      <c r="E6" s="13">
        <v>52500.0</v>
      </c>
      <c r="F6" s="11">
        <v>15.0</v>
      </c>
      <c r="G6" s="11">
        <f t="shared" si="1"/>
        <v>43</v>
      </c>
      <c r="H6" s="7"/>
      <c r="I6" s="7"/>
      <c r="J6" s="7"/>
    </row>
    <row r="7">
      <c r="A7" s="7" t="s">
        <v>140</v>
      </c>
      <c r="B7" s="7" t="s">
        <v>141</v>
      </c>
      <c r="C7" s="7" t="s">
        <v>142</v>
      </c>
      <c r="D7" s="11">
        <v>3.0</v>
      </c>
      <c r="E7" s="13">
        <v>312000.0</v>
      </c>
      <c r="F7" s="11">
        <v>25.0</v>
      </c>
      <c r="G7" s="11">
        <f t="shared" si="1"/>
        <v>28</v>
      </c>
      <c r="H7" s="7"/>
      <c r="I7" s="7"/>
      <c r="J7" s="7"/>
    </row>
    <row r="8">
      <c r="A8" s="7" t="s">
        <v>143</v>
      </c>
      <c r="B8" s="7" t="s">
        <v>141</v>
      </c>
      <c r="C8" s="7" t="s">
        <v>144</v>
      </c>
      <c r="D8" s="11">
        <v>24.0</v>
      </c>
      <c r="E8" s="13">
        <v>312000.0</v>
      </c>
      <c r="F8" s="11">
        <v>25.0</v>
      </c>
      <c r="G8" s="11">
        <f t="shared" si="1"/>
        <v>49</v>
      </c>
      <c r="H8" s="7"/>
      <c r="I8" s="7"/>
      <c r="J8" s="7"/>
    </row>
    <row r="9">
      <c r="A9" s="7" t="s">
        <v>145</v>
      </c>
      <c r="B9" s="7" t="s">
        <v>146</v>
      </c>
      <c r="C9" s="7" t="s">
        <v>147</v>
      </c>
      <c r="D9" s="11">
        <v>8.0</v>
      </c>
      <c r="E9" s="13">
        <v>88000.0</v>
      </c>
      <c r="F9" s="11">
        <v>20.0</v>
      </c>
      <c r="G9" s="11">
        <f t="shared" si="1"/>
        <v>28</v>
      </c>
      <c r="H9" s="7"/>
      <c r="I9" s="7"/>
      <c r="J9" s="7"/>
    </row>
    <row r="10">
      <c r="A10" s="7" t="s">
        <v>148</v>
      </c>
      <c r="B10" s="7" t="s">
        <v>146</v>
      </c>
      <c r="C10" s="7" t="s">
        <v>147</v>
      </c>
      <c r="D10" s="11">
        <v>28.0</v>
      </c>
      <c r="E10" s="11">
        <v>88000.0</v>
      </c>
      <c r="F10" s="11">
        <v>20.0</v>
      </c>
      <c r="G10" s="11">
        <f t="shared" si="1"/>
        <v>48</v>
      </c>
      <c r="H10" s="7"/>
      <c r="I10" s="7"/>
      <c r="J10" s="7"/>
    </row>
    <row r="11">
      <c r="A11" s="7"/>
      <c r="B11" s="7"/>
      <c r="C11" s="7"/>
      <c r="D11" s="7"/>
      <c r="E11" s="7"/>
      <c r="F11" s="7"/>
      <c r="G11" s="7"/>
      <c r="H11" s="7"/>
      <c r="I11" s="7"/>
      <c r="J11" s="7"/>
    </row>
    <row r="12">
      <c r="A12" s="7"/>
      <c r="B12" s="7"/>
      <c r="C12" s="7"/>
      <c r="D12" s="7"/>
      <c r="E12" s="7"/>
      <c r="F12" s="7"/>
      <c r="G12" s="7"/>
      <c r="H12" s="7"/>
      <c r="I12" s="7"/>
      <c r="J12" s="7"/>
    </row>
    <row r="13">
      <c r="A13" s="7"/>
      <c r="B13" s="7"/>
      <c r="C13" s="7"/>
      <c r="D13" s="7"/>
      <c r="E13" s="7"/>
      <c r="F13" s="7"/>
      <c r="G13" s="7"/>
      <c r="H13" s="7"/>
      <c r="I13" s="7"/>
      <c r="J1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41" width="7.0"/>
  </cols>
  <sheetData>
    <row r="1">
      <c r="A1" s="21"/>
      <c r="B1" s="22" t="s">
        <v>82</v>
      </c>
      <c r="C1" s="22" t="s">
        <v>83</v>
      </c>
      <c r="D1" s="22" t="s">
        <v>84</v>
      </c>
      <c r="E1" s="22" t="s">
        <v>85</v>
      </c>
      <c r="F1" s="22" t="s">
        <v>86</v>
      </c>
      <c r="G1" s="22" t="s">
        <v>87</v>
      </c>
      <c r="H1" s="22" t="s">
        <v>88</v>
      </c>
      <c r="I1" s="22" t="s">
        <v>89</v>
      </c>
      <c r="J1" s="22" t="s">
        <v>90</v>
      </c>
      <c r="K1" s="22" t="s">
        <v>91</v>
      </c>
      <c r="L1" s="22" t="s">
        <v>92</v>
      </c>
      <c r="M1" s="22" t="s">
        <v>93</v>
      </c>
      <c r="N1" s="22" t="s">
        <v>94</v>
      </c>
      <c r="O1" s="22" t="s">
        <v>95</v>
      </c>
      <c r="P1" s="22" t="s">
        <v>96</v>
      </c>
      <c r="Q1" s="22" t="s">
        <v>97</v>
      </c>
      <c r="R1" s="22" t="s">
        <v>98</v>
      </c>
      <c r="S1" s="22" t="s">
        <v>99</v>
      </c>
      <c r="T1" s="22" t="s">
        <v>100</v>
      </c>
      <c r="U1" s="22" t="s">
        <v>101</v>
      </c>
      <c r="V1" s="22" t="s">
        <v>102</v>
      </c>
      <c r="W1" s="22" t="s">
        <v>103</v>
      </c>
      <c r="X1" s="22" t="s">
        <v>104</v>
      </c>
      <c r="Y1" s="22" t="s">
        <v>105</v>
      </c>
      <c r="Z1" s="22" t="s">
        <v>106</v>
      </c>
      <c r="AA1" s="22" t="s">
        <v>107</v>
      </c>
      <c r="AB1" s="22" t="s">
        <v>108</v>
      </c>
      <c r="AC1" s="22" t="s">
        <v>109</v>
      </c>
      <c r="AD1" s="22" t="s">
        <v>110</v>
      </c>
      <c r="AE1" s="22" t="s">
        <v>111</v>
      </c>
      <c r="AF1" s="22" t="s">
        <v>112</v>
      </c>
      <c r="AG1" s="22" t="s">
        <v>113</v>
      </c>
      <c r="AH1" s="22" t="s">
        <v>114</v>
      </c>
      <c r="AI1" s="22" t="s">
        <v>115</v>
      </c>
      <c r="AJ1" s="22" t="s">
        <v>116</v>
      </c>
      <c r="AK1" s="22" t="s">
        <v>117</v>
      </c>
      <c r="AL1" s="17"/>
      <c r="AM1" s="17"/>
      <c r="AN1" s="17"/>
      <c r="AO1" s="17"/>
    </row>
    <row r="2">
      <c r="A2" s="6" t="s">
        <v>149</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row>
    <row r="3">
      <c r="A3" s="7" t="s">
        <v>131</v>
      </c>
      <c r="B3" s="11">
        <v>0.0</v>
      </c>
      <c r="C3" s="13">
        <f t="shared" ref="C3:AK3" si="1">B21</f>
        <v>105000</v>
      </c>
      <c r="D3" s="13">
        <f t="shared" si="1"/>
        <v>105000</v>
      </c>
      <c r="E3" s="13">
        <f t="shared" si="1"/>
        <v>105000</v>
      </c>
      <c r="F3" s="13">
        <f t="shared" si="1"/>
        <v>105000</v>
      </c>
      <c r="G3" s="13">
        <f t="shared" si="1"/>
        <v>105000</v>
      </c>
      <c r="H3" s="13">
        <f t="shared" si="1"/>
        <v>105000</v>
      </c>
      <c r="I3" s="13">
        <f t="shared" si="1"/>
        <v>105000</v>
      </c>
      <c r="J3" s="13">
        <f t="shared" si="1"/>
        <v>105000</v>
      </c>
      <c r="K3" s="13">
        <f t="shared" si="1"/>
        <v>105000</v>
      </c>
      <c r="L3" s="13">
        <f t="shared" si="1"/>
        <v>105000</v>
      </c>
      <c r="M3" s="13">
        <f t="shared" si="1"/>
        <v>105000</v>
      </c>
      <c r="N3" s="13">
        <f t="shared" si="1"/>
        <v>157500</v>
      </c>
      <c r="O3" s="13">
        <f t="shared" si="1"/>
        <v>157500</v>
      </c>
      <c r="P3" s="13">
        <f t="shared" si="1"/>
        <v>157500</v>
      </c>
      <c r="Q3" s="13">
        <f t="shared" si="1"/>
        <v>210000</v>
      </c>
      <c r="R3" s="13">
        <f t="shared" si="1"/>
        <v>105000</v>
      </c>
      <c r="S3" s="13">
        <f t="shared" si="1"/>
        <v>105000</v>
      </c>
      <c r="T3" s="13">
        <f t="shared" si="1"/>
        <v>105000</v>
      </c>
      <c r="U3" s="13">
        <f t="shared" si="1"/>
        <v>105000</v>
      </c>
      <c r="V3" s="13">
        <f t="shared" si="1"/>
        <v>105000</v>
      </c>
      <c r="W3" s="13">
        <f t="shared" si="1"/>
        <v>105000</v>
      </c>
      <c r="X3" s="13">
        <f t="shared" si="1"/>
        <v>105000</v>
      </c>
      <c r="Y3" s="13">
        <f t="shared" si="1"/>
        <v>105000</v>
      </c>
      <c r="Z3" s="13">
        <f t="shared" si="1"/>
        <v>105000</v>
      </c>
      <c r="AA3" s="13">
        <f t="shared" si="1"/>
        <v>105000</v>
      </c>
      <c r="AB3" s="13">
        <f t="shared" si="1"/>
        <v>105000</v>
      </c>
      <c r="AC3" s="13">
        <f t="shared" si="1"/>
        <v>52500</v>
      </c>
      <c r="AD3" s="13">
        <f t="shared" si="1"/>
        <v>105000</v>
      </c>
      <c r="AE3" s="13">
        <f t="shared" si="1"/>
        <v>105000</v>
      </c>
      <c r="AF3" s="13">
        <f t="shared" si="1"/>
        <v>52500</v>
      </c>
      <c r="AG3" s="13">
        <f t="shared" si="1"/>
        <v>52500</v>
      </c>
      <c r="AH3" s="13">
        <f t="shared" si="1"/>
        <v>52500</v>
      </c>
      <c r="AI3" s="13">
        <f t="shared" si="1"/>
        <v>52500</v>
      </c>
      <c r="AJ3" s="13">
        <f t="shared" si="1"/>
        <v>52500</v>
      </c>
      <c r="AK3" s="13">
        <f t="shared" si="1"/>
        <v>52500</v>
      </c>
      <c r="AL3" s="23"/>
      <c r="AM3" s="23"/>
      <c r="AN3" s="23"/>
      <c r="AO3" s="23"/>
    </row>
    <row r="4">
      <c r="A4" s="7" t="s">
        <v>141</v>
      </c>
      <c r="B4" s="11">
        <v>0.0</v>
      </c>
      <c r="C4" s="13">
        <f t="shared" ref="C4:AK4" si="2">B22</f>
        <v>0</v>
      </c>
      <c r="D4" s="13">
        <f t="shared" si="2"/>
        <v>0</v>
      </c>
      <c r="E4" s="13">
        <f t="shared" si="2"/>
        <v>312000</v>
      </c>
      <c r="F4" s="13">
        <f t="shared" si="2"/>
        <v>312000</v>
      </c>
      <c r="G4" s="13">
        <f t="shared" si="2"/>
        <v>312000</v>
      </c>
      <c r="H4" s="13">
        <f t="shared" si="2"/>
        <v>312000</v>
      </c>
      <c r="I4" s="13">
        <f t="shared" si="2"/>
        <v>312000</v>
      </c>
      <c r="J4" s="13">
        <f t="shared" si="2"/>
        <v>312000</v>
      </c>
      <c r="K4" s="13">
        <f t="shared" si="2"/>
        <v>312000</v>
      </c>
      <c r="L4" s="13">
        <f t="shared" si="2"/>
        <v>312000</v>
      </c>
      <c r="M4" s="13">
        <f t="shared" si="2"/>
        <v>312000</v>
      </c>
      <c r="N4" s="13">
        <f t="shared" si="2"/>
        <v>312000</v>
      </c>
      <c r="O4" s="13">
        <f t="shared" si="2"/>
        <v>312000</v>
      </c>
      <c r="P4" s="13">
        <f t="shared" si="2"/>
        <v>312000</v>
      </c>
      <c r="Q4" s="13">
        <f t="shared" si="2"/>
        <v>312000</v>
      </c>
      <c r="R4" s="13">
        <f t="shared" si="2"/>
        <v>312000</v>
      </c>
      <c r="S4" s="13">
        <f t="shared" si="2"/>
        <v>312000</v>
      </c>
      <c r="T4" s="13">
        <f t="shared" si="2"/>
        <v>312000</v>
      </c>
      <c r="U4" s="13">
        <f t="shared" si="2"/>
        <v>312000</v>
      </c>
      <c r="V4" s="13">
        <f t="shared" si="2"/>
        <v>312000</v>
      </c>
      <c r="W4" s="13">
        <f t="shared" si="2"/>
        <v>312000</v>
      </c>
      <c r="X4" s="13">
        <f t="shared" si="2"/>
        <v>312000</v>
      </c>
      <c r="Y4" s="13">
        <f t="shared" si="2"/>
        <v>312000</v>
      </c>
      <c r="Z4" s="13">
        <f t="shared" si="2"/>
        <v>624000</v>
      </c>
      <c r="AA4" s="13">
        <f t="shared" si="2"/>
        <v>624000</v>
      </c>
      <c r="AB4" s="13">
        <f t="shared" si="2"/>
        <v>624000</v>
      </c>
      <c r="AC4" s="13">
        <f t="shared" si="2"/>
        <v>624000</v>
      </c>
      <c r="AD4" s="13">
        <f t="shared" si="2"/>
        <v>312000</v>
      </c>
      <c r="AE4" s="13">
        <f t="shared" si="2"/>
        <v>312000</v>
      </c>
      <c r="AF4" s="13">
        <f t="shared" si="2"/>
        <v>312000</v>
      </c>
      <c r="AG4" s="13">
        <f t="shared" si="2"/>
        <v>312000</v>
      </c>
      <c r="AH4" s="13">
        <f t="shared" si="2"/>
        <v>312000</v>
      </c>
      <c r="AI4" s="13">
        <f t="shared" si="2"/>
        <v>312000</v>
      </c>
      <c r="AJ4" s="13">
        <f t="shared" si="2"/>
        <v>312000</v>
      </c>
      <c r="AK4" s="13">
        <f t="shared" si="2"/>
        <v>312000</v>
      </c>
      <c r="AL4" s="23"/>
      <c r="AM4" s="23"/>
      <c r="AN4" s="23"/>
      <c r="AO4" s="23"/>
    </row>
    <row r="5">
      <c r="A5" s="7" t="s">
        <v>146</v>
      </c>
      <c r="B5" s="11">
        <v>0.0</v>
      </c>
      <c r="C5" s="13">
        <f t="shared" ref="C5:AK5" si="3">B23</f>
        <v>0</v>
      </c>
      <c r="D5" s="13">
        <f t="shared" si="3"/>
        <v>0</v>
      </c>
      <c r="E5" s="13">
        <f t="shared" si="3"/>
        <v>0</v>
      </c>
      <c r="F5" s="13">
        <f t="shared" si="3"/>
        <v>0</v>
      </c>
      <c r="G5" s="13">
        <f t="shared" si="3"/>
        <v>0</v>
      </c>
      <c r="H5" s="13">
        <f t="shared" si="3"/>
        <v>0</v>
      </c>
      <c r="I5" s="13">
        <f t="shared" si="3"/>
        <v>0</v>
      </c>
      <c r="J5" s="13">
        <f t="shared" si="3"/>
        <v>88000</v>
      </c>
      <c r="K5" s="13">
        <f t="shared" si="3"/>
        <v>88000</v>
      </c>
      <c r="L5" s="13">
        <f t="shared" si="3"/>
        <v>88000</v>
      </c>
      <c r="M5" s="13">
        <f t="shared" si="3"/>
        <v>88000</v>
      </c>
      <c r="N5" s="13">
        <f t="shared" si="3"/>
        <v>88000</v>
      </c>
      <c r="O5" s="13">
        <f t="shared" si="3"/>
        <v>88000</v>
      </c>
      <c r="P5" s="13">
        <f t="shared" si="3"/>
        <v>88000</v>
      </c>
      <c r="Q5" s="13">
        <f t="shared" si="3"/>
        <v>88000</v>
      </c>
      <c r="R5" s="13">
        <f t="shared" si="3"/>
        <v>88000</v>
      </c>
      <c r="S5" s="13">
        <f t="shared" si="3"/>
        <v>88000</v>
      </c>
      <c r="T5" s="13">
        <f t="shared" si="3"/>
        <v>88000</v>
      </c>
      <c r="U5" s="13">
        <f t="shared" si="3"/>
        <v>88000</v>
      </c>
      <c r="V5" s="13">
        <f t="shared" si="3"/>
        <v>88000</v>
      </c>
      <c r="W5" s="13">
        <f t="shared" si="3"/>
        <v>88000</v>
      </c>
      <c r="X5" s="13">
        <f t="shared" si="3"/>
        <v>88000</v>
      </c>
      <c r="Y5" s="13">
        <f t="shared" si="3"/>
        <v>88000</v>
      </c>
      <c r="Z5" s="13">
        <f t="shared" si="3"/>
        <v>88000</v>
      </c>
      <c r="AA5" s="13">
        <f t="shared" si="3"/>
        <v>88000</v>
      </c>
      <c r="AB5" s="13">
        <f t="shared" si="3"/>
        <v>88000</v>
      </c>
      <c r="AC5" s="13">
        <f t="shared" si="3"/>
        <v>88000</v>
      </c>
      <c r="AD5" s="13">
        <f t="shared" si="3"/>
        <v>88000</v>
      </c>
      <c r="AE5" s="13">
        <f t="shared" si="3"/>
        <v>88000</v>
      </c>
      <c r="AF5" s="13">
        <f t="shared" si="3"/>
        <v>88000</v>
      </c>
      <c r="AG5" s="13">
        <f t="shared" si="3"/>
        <v>88000</v>
      </c>
      <c r="AH5" s="13">
        <f t="shared" si="3"/>
        <v>88000</v>
      </c>
      <c r="AI5" s="13">
        <f t="shared" si="3"/>
        <v>88000</v>
      </c>
      <c r="AJ5" s="13">
        <f t="shared" si="3"/>
        <v>88000</v>
      </c>
      <c r="AK5" s="13">
        <f t="shared" si="3"/>
        <v>88000</v>
      </c>
      <c r="AL5" s="23"/>
      <c r="AM5" s="23"/>
      <c r="AN5" s="23"/>
      <c r="AO5" s="23"/>
    </row>
    <row r="6">
      <c r="A6" s="7" t="s">
        <v>120</v>
      </c>
      <c r="B6" s="11">
        <f>sum(B3:B5)</f>
        <v>0</v>
      </c>
      <c r="C6" s="13">
        <f t="shared" ref="C6:AK6" si="4">SUM(C3:C5)</f>
        <v>105000</v>
      </c>
      <c r="D6" s="13">
        <f t="shared" si="4"/>
        <v>105000</v>
      </c>
      <c r="E6" s="13">
        <f t="shared" si="4"/>
        <v>417000</v>
      </c>
      <c r="F6" s="13">
        <f t="shared" si="4"/>
        <v>417000</v>
      </c>
      <c r="G6" s="13">
        <f t="shared" si="4"/>
        <v>417000</v>
      </c>
      <c r="H6" s="13">
        <f t="shared" si="4"/>
        <v>417000</v>
      </c>
      <c r="I6" s="13">
        <f t="shared" si="4"/>
        <v>417000</v>
      </c>
      <c r="J6" s="13">
        <f t="shared" si="4"/>
        <v>505000</v>
      </c>
      <c r="K6" s="13">
        <f t="shared" si="4"/>
        <v>505000</v>
      </c>
      <c r="L6" s="13">
        <f t="shared" si="4"/>
        <v>505000</v>
      </c>
      <c r="M6" s="13">
        <f t="shared" si="4"/>
        <v>505000</v>
      </c>
      <c r="N6" s="13">
        <f t="shared" si="4"/>
        <v>557500</v>
      </c>
      <c r="O6" s="13">
        <f t="shared" si="4"/>
        <v>557500</v>
      </c>
      <c r="P6" s="13">
        <f t="shared" si="4"/>
        <v>557500</v>
      </c>
      <c r="Q6" s="13">
        <f t="shared" si="4"/>
        <v>610000</v>
      </c>
      <c r="R6" s="13">
        <f t="shared" si="4"/>
        <v>505000</v>
      </c>
      <c r="S6" s="13">
        <f t="shared" si="4"/>
        <v>505000</v>
      </c>
      <c r="T6" s="13">
        <f t="shared" si="4"/>
        <v>505000</v>
      </c>
      <c r="U6" s="13">
        <f t="shared" si="4"/>
        <v>505000</v>
      </c>
      <c r="V6" s="13">
        <f t="shared" si="4"/>
        <v>505000</v>
      </c>
      <c r="W6" s="13">
        <f t="shared" si="4"/>
        <v>505000</v>
      </c>
      <c r="X6" s="13">
        <f t="shared" si="4"/>
        <v>505000</v>
      </c>
      <c r="Y6" s="13">
        <f t="shared" si="4"/>
        <v>505000</v>
      </c>
      <c r="Z6" s="13">
        <f t="shared" si="4"/>
        <v>817000</v>
      </c>
      <c r="AA6" s="13">
        <f t="shared" si="4"/>
        <v>817000</v>
      </c>
      <c r="AB6" s="13">
        <f t="shared" si="4"/>
        <v>817000</v>
      </c>
      <c r="AC6" s="13">
        <f t="shared" si="4"/>
        <v>764500</v>
      </c>
      <c r="AD6" s="13">
        <f t="shared" si="4"/>
        <v>505000</v>
      </c>
      <c r="AE6" s="13">
        <f t="shared" si="4"/>
        <v>505000</v>
      </c>
      <c r="AF6" s="13">
        <f t="shared" si="4"/>
        <v>452500</v>
      </c>
      <c r="AG6" s="13">
        <f t="shared" si="4"/>
        <v>452500</v>
      </c>
      <c r="AH6" s="13">
        <f t="shared" si="4"/>
        <v>452500</v>
      </c>
      <c r="AI6" s="13">
        <f t="shared" si="4"/>
        <v>452500</v>
      </c>
      <c r="AJ6" s="13">
        <f t="shared" si="4"/>
        <v>452500</v>
      </c>
      <c r="AK6" s="13">
        <f t="shared" si="4"/>
        <v>452500</v>
      </c>
      <c r="AL6" s="7"/>
      <c r="AM6" s="7"/>
      <c r="AN6" s="7"/>
      <c r="AO6" s="7"/>
    </row>
    <row r="7">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row>
    <row r="8">
      <c r="A8" s="6" t="s">
        <v>150</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row>
    <row r="9">
      <c r="A9" s="7" t="s">
        <v>131</v>
      </c>
      <c r="B9" s="13">
        <f>FAR!E3+FAR!E2</f>
        <v>105000</v>
      </c>
      <c r="C9" s="13">
        <v>0.0</v>
      </c>
      <c r="D9" s="13">
        <v>0.0</v>
      </c>
      <c r="E9" s="13">
        <v>0.0</v>
      </c>
      <c r="F9" s="13">
        <v>0.0</v>
      </c>
      <c r="G9" s="13">
        <v>0.0</v>
      </c>
      <c r="H9" s="13">
        <v>0.0</v>
      </c>
      <c r="I9" s="13">
        <v>0.0</v>
      </c>
      <c r="J9" s="13">
        <v>0.0</v>
      </c>
      <c r="K9" s="13">
        <v>0.0</v>
      </c>
      <c r="L9" s="13">
        <v>0.0</v>
      </c>
      <c r="M9" s="13">
        <f>FAR!E4</f>
        <v>52500</v>
      </c>
      <c r="N9" s="13">
        <v>0.0</v>
      </c>
      <c r="O9" s="13">
        <v>0.0</v>
      </c>
      <c r="P9" s="13">
        <f>FAR!E5</f>
        <v>52500</v>
      </c>
      <c r="Q9" s="13">
        <v>0.0</v>
      </c>
      <c r="R9" s="13">
        <v>0.0</v>
      </c>
      <c r="S9" s="13">
        <v>0.0</v>
      </c>
      <c r="T9" s="13">
        <v>0.0</v>
      </c>
      <c r="U9" s="13">
        <v>0.0</v>
      </c>
      <c r="V9" s="13">
        <v>0.0</v>
      </c>
      <c r="W9" s="13">
        <v>0.0</v>
      </c>
      <c r="X9" s="13">
        <v>0.0</v>
      </c>
      <c r="Y9" s="13">
        <v>0.0</v>
      </c>
      <c r="Z9" s="13">
        <v>0.0</v>
      </c>
      <c r="AA9" s="13">
        <v>0.0</v>
      </c>
      <c r="AB9" s="13">
        <v>0.0</v>
      </c>
      <c r="AC9" s="13">
        <f>FAR!E6</f>
        <v>52500</v>
      </c>
      <c r="AD9" s="13">
        <v>0.0</v>
      </c>
      <c r="AE9" s="13">
        <v>0.0</v>
      </c>
      <c r="AF9" s="13">
        <v>0.0</v>
      </c>
      <c r="AG9" s="13">
        <v>0.0</v>
      </c>
      <c r="AH9" s="13">
        <v>0.0</v>
      </c>
      <c r="AI9" s="13">
        <v>0.0</v>
      </c>
      <c r="AJ9" s="13">
        <v>0.0</v>
      </c>
      <c r="AK9" s="13">
        <v>0.0</v>
      </c>
      <c r="AL9" s="7"/>
      <c r="AM9" s="7"/>
      <c r="AN9" s="7"/>
      <c r="AO9" s="7"/>
    </row>
    <row r="10">
      <c r="A10" s="7" t="s">
        <v>141</v>
      </c>
      <c r="B10" s="13">
        <v>0.0</v>
      </c>
      <c r="C10" s="13">
        <v>0.0</v>
      </c>
      <c r="D10" s="13">
        <f>FAR!$E$7</f>
        <v>312000</v>
      </c>
      <c r="E10" s="13">
        <v>0.0</v>
      </c>
      <c r="F10" s="13">
        <v>0.0</v>
      </c>
      <c r="G10" s="13">
        <v>0.0</v>
      </c>
      <c r="H10" s="13">
        <v>0.0</v>
      </c>
      <c r="I10" s="13">
        <v>0.0</v>
      </c>
      <c r="J10" s="13">
        <v>0.0</v>
      </c>
      <c r="K10" s="13">
        <v>0.0</v>
      </c>
      <c r="L10" s="13">
        <v>0.0</v>
      </c>
      <c r="M10" s="13">
        <v>0.0</v>
      </c>
      <c r="N10" s="13">
        <v>0.0</v>
      </c>
      <c r="O10" s="13">
        <v>0.0</v>
      </c>
      <c r="P10" s="13">
        <v>0.0</v>
      </c>
      <c r="Q10" s="13">
        <v>0.0</v>
      </c>
      <c r="R10" s="13">
        <v>0.0</v>
      </c>
      <c r="S10" s="13">
        <v>0.0</v>
      </c>
      <c r="T10" s="13">
        <v>0.0</v>
      </c>
      <c r="U10" s="13">
        <v>0.0</v>
      </c>
      <c r="V10" s="13">
        <v>0.0</v>
      </c>
      <c r="W10" s="13">
        <v>0.0</v>
      </c>
      <c r="X10" s="13">
        <v>0.0</v>
      </c>
      <c r="Y10" s="13">
        <f>FAR!E8</f>
        <v>312000</v>
      </c>
      <c r="Z10" s="13">
        <v>0.0</v>
      </c>
      <c r="AA10" s="13">
        <v>0.0</v>
      </c>
      <c r="AB10" s="13">
        <v>0.0</v>
      </c>
      <c r="AC10" s="13">
        <v>0.0</v>
      </c>
      <c r="AD10" s="13">
        <v>0.0</v>
      </c>
      <c r="AE10" s="13">
        <v>0.0</v>
      </c>
      <c r="AF10" s="13">
        <v>0.0</v>
      </c>
      <c r="AG10" s="13">
        <v>0.0</v>
      </c>
      <c r="AH10" s="13">
        <v>0.0</v>
      </c>
      <c r="AI10" s="13">
        <v>0.0</v>
      </c>
      <c r="AJ10" s="13">
        <v>0.0</v>
      </c>
      <c r="AK10" s="13">
        <v>0.0</v>
      </c>
      <c r="AL10" s="23"/>
      <c r="AM10" s="23"/>
      <c r="AN10" s="23"/>
      <c r="AO10" s="23"/>
    </row>
    <row r="11">
      <c r="A11" s="7" t="s">
        <v>146</v>
      </c>
      <c r="B11" s="13">
        <v>0.0</v>
      </c>
      <c r="C11" s="13">
        <v>0.0</v>
      </c>
      <c r="D11" s="13">
        <v>0.0</v>
      </c>
      <c r="E11" s="13">
        <v>0.0</v>
      </c>
      <c r="F11" s="13">
        <v>0.0</v>
      </c>
      <c r="G11" s="13">
        <v>0.0</v>
      </c>
      <c r="H11" s="13">
        <v>0.0</v>
      </c>
      <c r="I11" s="13">
        <f>FAR!E9</f>
        <v>88000</v>
      </c>
      <c r="J11" s="13">
        <v>0.0</v>
      </c>
      <c r="K11" s="13">
        <v>0.0</v>
      </c>
      <c r="L11" s="13">
        <v>0.0</v>
      </c>
      <c r="M11" s="13">
        <v>0.0</v>
      </c>
      <c r="N11" s="13">
        <v>0.0</v>
      </c>
      <c r="O11" s="13">
        <v>0.0</v>
      </c>
      <c r="P11" s="13">
        <v>0.0</v>
      </c>
      <c r="Q11" s="13">
        <v>0.0</v>
      </c>
      <c r="R11" s="13">
        <v>0.0</v>
      </c>
      <c r="S11" s="13">
        <v>0.0</v>
      </c>
      <c r="T11" s="13">
        <v>0.0</v>
      </c>
      <c r="U11" s="13">
        <v>0.0</v>
      </c>
      <c r="V11" s="13">
        <v>0.0</v>
      </c>
      <c r="W11" s="13">
        <v>0.0</v>
      </c>
      <c r="X11" s="13">
        <v>0.0</v>
      </c>
      <c r="Y11" s="13">
        <v>0.0</v>
      </c>
      <c r="Z11" s="13">
        <v>0.0</v>
      </c>
      <c r="AA11" s="13">
        <v>0.0</v>
      </c>
      <c r="AB11" s="13">
        <v>0.0</v>
      </c>
      <c r="AC11" s="13">
        <f>FAR!E10</f>
        <v>88000</v>
      </c>
      <c r="AD11" s="13">
        <v>0.0</v>
      </c>
      <c r="AE11" s="13">
        <v>0.0</v>
      </c>
      <c r="AF11" s="13">
        <v>0.0</v>
      </c>
      <c r="AG11" s="13">
        <v>0.0</v>
      </c>
      <c r="AH11" s="13">
        <v>0.0</v>
      </c>
      <c r="AI11" s="13">
        <v>0.0</v>
      </c>
      <c r="AJ11" s="13">
        <v>0.0</v>
      </c>
      <c r="AK11" s="13">
        <v>0.0</v>
      </c>
      <c r="AL11" s="7"/>
      <c r="AM11" s="7"/>
      <c r="AN11" s="7"/>
      <c r="AO11" s="7"/>
    </row>
    <row r="12">
      <c r="A12" s="7" t="s">
        <v>120</v>
      </c>
      <c r="B12" s="13">
        <f t="shared" ref="B12:AK12" si="5">SUM(B9:B11)</f>
        <v>105000</v>
      </c>
      <c r="C12" s="13">
        <f t="shared" si="5"/>
        <v>0</v>
      </c>
      <c r="D12" s="13">
        <f t="shared" si="5"/>
        <v>312000</v>
      </c>
      <c r="E12" s="13">
        <f t="shared" si="5"/>
        <v>0</v>
      </c>
      <c r="F12" s="13">
        <f t="shared" si="5"/>
        <v>0</v>
      </c>
      <c r="G12" s="13">
        <f t="shared" si="5"/>
        <v>0</v>
      </c>
      <c r="H12" s="13">
        <f t="shared" si="5"/>
        <v>0</v>
      </c>
      <c r="I12" s="13">
        <f t="shared" si="5"/>
        <v>88000</v>
      </c>
      <c r="J12" s="13">
        <f t="shared" si="5"/>
        <v>0</v>
      </c>
      <c r="K12" s="13">
        <f t="shared" si="5"/>
        <v>0</v>
      </c>
      <c r="L12" s="13">
        <f t="shared" si="5"/>
        <v>0</v>
      </c>
      <c r="M12" s="13">
        <f t="shared" si="5"/>
        <v>52500</v>
      </c>
      <c r="N12" s="13">
        <f t="shared" si="5"/>
        <v>0</v>
      </c>
      <c r="O12" s="13">
        <f t="shared" si="5"/>
        <v>0</v>
      </c>
      <c r="P12" s="13">
        <f t="shared" si="5"/>
        <v>52500</v>
      </c>
      <c r="Q12" s="13">
        <f t="shared" si="5"/>
        <v>0</v>
      </c>
      <c r="R12" s="13">
        <f t="shared" si="5"/>
        <v>0</v>
      </c>
      <c r="S12" s="13">
        <f t="shared" si="5"/>
        <v>0</v>
      </c>
      <c r="T12" s="13">
        <f t="shared" si="5"/>
        <v>0</v>
      </c>
      <c r="U12" s="13">
        <f t="shared" si="5"/>
        <v>0</v>
      </c>
      <c r="V12" s="13">
        <f t="shared" si="5"/>
        <v>0</v>
      </c>
      <c r="W12" s="13">
        <f t="shared" si="5"/>
        <v>0</v>
      </c>
      <c r="X12" s="13">
        <f t="shared" si="5"/>
        <v>0</v>
      </c>
      <c r="Y12" s="13">
        <f t="shared" si="5"/>
        <v>312000</v>
      </c>
      <c r="Z12" s="13">
        <f t="shared" si="5"/>
        <v>0</v>
      </c>
      <c r="AA12" s="13">
        <f t="shared" si="5"/>
        <v>0</v>
      </c>
      <c r="AB12" s="13">
        <f t="shared" si="5"/>
        <v>0</v>
      </c>
      <c r="AC12" s="13">
        <f t="shared" si="5"/>
        <v>140500</v>
      </c>
      <c r="AD12" s="13">
        <f t="shared" si="5"/>
        <v>0</v>
      </c>
      <c r="AE12" s="13">
        <f t="shared" si="5"/>
        <v>0</v>
      </c>
      <c r="AF12" s="13">
        <f t="shared" si="5"/>
        <v>0</v>
      </c>
      <c r="AG12" s="13">
        <f t="shared" si="5"/>
        <v>0</v>
      </c>
      <c r="AH12" s="13">
        <f t="shared" si="5"/>
        <v>0</v>
      </c>
      <c r="AI12" s="13">
        <f t="shared" si="5"/>
        <v>0</v>
      </c>
      <c r="AJ12" s="13">
        <f t="shared" si="5"/>
        <v>0</v>
      </c>
      <c r="AK12" s="13">
        <f t="shared" si="5"/>
        <v>0</v>
      </c>
      <c r="AL12" s="7"/>
      <c r="AM12" s="7"/>
      <c r="AN12" s="7"/>
      <c r="AO12" s="7"/>
    </row>
    <row r="13">
      <c r="A13" s="7"/>
      <c r="B13" s="7"/>
      <c r="C13" s="7"/>
      <c r="D13" s="7"/>
      <c r="E13" s="7"/>
      <c r="F13" s="7"/>
      <c r="G13" s="7"/>
      <c r="H13" s="7"/>
      <c r="I13" s="7"/>
      <c r="J13" s="7"/>
      <c r="K13" s="7"/>
      <c r="L13" s="7"/>
      <c r="M13" s="7"/>
      <c r="N13" s="7"/>
      <c r="O13" s="7"/>
      <c r="P13" s="7"/>
      <c r="Q13" s="7"/>
      <c r="R13" s="7"/>
      <c r="S13" s="7"/>
      <c r="T13" s="7"/>
      <c r="U13" s="7"/>
      <c r="V13" s="23"/>
      <c r="W13" s="7"/>
      <c r="X13" s="7"/>
      <c r="Y13" s="7"/>
      <c r="Z13" s="7"/>
      <c r="AA13" s="7"/>
      <c r="AB13" s="7"/>
      <c r="AC13" s="7"/>
      <c r="AD13" s="7"/>
      <c r="AE13" s="7"/>
      <c r="AF13" s="23"/>
      <c r="AG13" s="7"/>
      <c r="AH13" s="7"/>
      <c r="AI13" s="7"/>
      <c r="AJ13" s="7"/>
      <c r="AK13" s="7"/>
      <c r="AL13" s="7"/>
      <c r="AM13" s="7"/>
      <c r="AN13" s="7"/>
      <c r="AO13" s="7"/>
    </row>
    <row r="14">
      <c r="A14" s="6" t="s">
        <v>151</v>
      </c>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23"/>
      <c r="AF14" s="7"/>
      <c r="AG14" s="7"/>
      <c r="AH14" s="7"/>
      <c r="AI14" s="7"/>
      <c r="AJ14" s="7"/>
      <c r="AK14" s="7"/>
      <c r="AL14" s="7"/>
      <c r="AM14" s="7"/>
      <c r="AN14" s="7"/>
      <c r="AO14" s="7"/>
    </row>
    <row r="15">
      <c r="A15" s="7" t="s">
        <v>131</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3">
        <f>FAR!$E$2+FAR!$E$3</f>
        <v>105000</v>
      </c>
      <c r="R15" s="11">
        <v>0.0</v>
      </c>
      <c r="S15" s="11">
        <v>0.0</v>
      </c>
      <c r="T15" s="11">
        <v>0.0</v>
      </c>
      <c r="U15" s="11">
        <v>0.0</v>
      </c>
      <c r="V15" s="13">
        <v>0.0</v>
      </c>
      <c r="W15" s="11">
        <v>0.0</v>
      </c>
      <c r="X15" s="11">
        <v>0.0</v>
      </c>
      <c r="Y15" s="11">
        <v>0.0</v>
      </c>
      <c r="Z15" s="11">
        <v>0.0</v>
      </c>
      <c r="AA15" s="11">
        <v>0.0</v>
      </c>
      <c r="AB15" s="13">
        <f>FAR!$E$4</f>
        <v>52500</v>
      </c>
      <c r="AC15" s="11">
        <v>0.0</v>
      </c>
      <c r="AD15" s="11">
        <v>0.0</v>
      </c>
      <c r="AE15" s="13">
        <f>FAR!$E$5</f>
        <v>52500</v>
      </c>
      <c r="AF15" s="13">
        <v>0.0</v>
      </c>
      <c r="AG15" s="11">
        <v>0.0</v>
      </c>
      <c r="AH15" s="11">
        <v>0.0</v>
      </c>
      <c r="AI15" s="11">
        <v>0.0</v>
      </c>
      <c r="AJ15" s="11">
        <v>0.0</v>
      </c>
      <c r="AK15" s="11">
        <v>0.0</v>
      </c>
      <c r="AL15" s="7"/>
      <c r="AM15" s="7"/>
      <c r="AN15" s="7"/>
      <c r="AO15" s="7"/>
    </row>
    <row r="16">
      <c r="A16" s="7" t="s">
        <v>141</v>
      </c>
      <c r="B16" s="11">
        <v>0.0</v>
      </c>
      <c r="C16" s="11">
        <v>0.0</v>
      </c>
      <c r="D16" s="11">
        <v>0.0</v>
      </c>
      <c r="E16" s="11">
        <v>0.0</v>
      </c>
      <c r="F16" s="11">
        <v>0.0</v>
      </c>
      <c r="G16" s="11">
        <v>0.0</v>
      </c>
      <c r="H16" s="11">
        <v>0.0</v>
      </c>
      <c r="I16" s="11">
        <v>0.0</v>
      </c>
      <c r="J16" s="11">
        <v>0.0</v>
      </c>
      <c r="K16" s="11">
        <v>0.0</v>
      </c>
      <c r="L16" s="11">
        <v>0.0</v>
      </c>
      <c r="M16" s="11">
        <v>0.0</v>
      </c>
      <c r="N16" s="11">
        <v>0.0</v>
      </c>
      <c r="O16" s="11">
        <v>0.0</v>
      </c>
      <c r="P16" s="11">
        <v>0.0</v>
      </c>
      <c r="Q16" s="11">
        <v>0.0</v>
      </c>
      <c r="R16" s="11">
        <v>0.0</v>
      </c>
      <c r="S16" s="11">
        <v>0.0</v>
      </c>
      <c r="T16" s="11">
        <v>0.0</v>
      </c>
      <c r="U16" s="11">
        <v>0.0</v>
      </c>
      <c r="V16" s="11">
        <v>0.0</v>
      </c>
      <c r="W16" s="11">
        <v>0.0</v>
      </c>
      <c r="X16" s="11">
        <v>0.0</v>
      </c>
      <c r="Y16" s="11">
        <v>0.0</v>
      </c>
      <c r="Z16" s="11">
        <v>0.0</v>
      </c>
      <c r="AA16" s="11">
        <v>0.0</v>
      </c>
      <c r="AB16" s="11">
        <v>0.0</v>
      </c>
      <c r="AC16" s="13">
        <f>FAR!$E$7</f>
        <v>312000</v>
      </c>
      <c r="AD16" s="11">
        <v>0.0</v>
      </c>
      <c r="AE16" s="11">
        <v>0.0</v>
      </c>
      <c r="AF16" s="11">
        <v>0.0</v>
      </c>
      <c r="AG16" s="11">
        <v>0.0</v>
      </c>
      <c r="AH16" s="11">
        <v>0.0</v>
      </c>
      <c r="AI16" s="11">
        <v>0.0</v>
      </c>
      <c r="AJ16" s="11">
        <v>0.0</v>
      </c>
      <c r="AK16" s="11">
        <v>0.0</v>
      </c>
      <c r="AL16" s="7"/>
      <c r="AM16" s="7"/>
      <c r="AN16" s="7"/>
      <c r="AO16" s="7"/>
    </row>
    <row r="17">
      <c r="A17" s="7" t="s">
        <v>146</v>
      </c>
      <c r="B17" s="11">
        <v>0.0</v>
      </c>
      <c r="C17" s="11">
        <v>0.0</v>
      </c>
      <c r="D17" s="11">
        <v>0.0</v>
      </c>
      <c r="E17" s="11">
        <v>0.0</v>
      </c>
      <c r="F17" s="11">
        <v>0.0</v>
      </c>
      <c r="G17" s="11">
        <v>0.0</v>
      </c>
      <c r="H17" s="11">
        <v>0.0</v>
      </c>
      <c r="I17" s="11">
        <v>0.0</v>
      </c>
      <c r="J17" s="11">
        <v>0.0</v>
      </c>
      <c r="K17" s="11">
        <v>0.0</v>
      </c>
      <c r="L17" s="11">
        <v>0.0</v>
      </c>
      <c r="M17" s="11">
        <v>0.0</v>
      </c>
      <c r="N17" s="11">
        <v>0.0</v>
      </c>
      <c r="O17" s="11">
        <v>0.0</v>
      </c>
      <c r="P17" s="11">
        <v>0.0</v>
      </c>
      <c r="Q17" s="11">
        <v>0.0</v>
      </c>
      <c r="R17" s="11">
        <v>0.0</v>
      </c>
      <c r="S17" s="11">
        <v>0.0</v>
      </c>
      <c r="T17" s="11">
        <v>0.0</v>
      </c>
      <c r="U17" s="11">
        <v>0.0</v>
      </c>
      <c r="V17" s="11">
        <v>0.0</v>
      </c>
      <c r="W17" s="11">
        <v>0.0</v>
      </c>
      <c r="X17" s="11">
        <v>0.0</v>
      </c>
      <c r="Y17" s="11">
        <v>0.0</v>
      </c>
      <c r="Z17" s="11">
        <v>0.0</v>
      </c>
      <c r="AA17" s="11">
        <v>0.0</v>
      </c>
      <c r="AB17" s="11">
        <v>0.0</v>
      </c>
      <c r="AC17" s="13">
        <f>FAR!$E$9</f>
        <v>88000</v>
      </c>
      <c r="AD17" s="11">
        <v>0.0</v>
      </c>
      <c r="AE17" s="11">
        <v>0.0</v>
      </c>
      <c r="AF17" s="11">
        <v>0.0</v>
      </c>
      <c r="AG17" s="11">
        <v>0.0</v>
      </c>
      <c r="AH17" s="11">
        <v>0.0</v>
      </c>
      <c r="AI17" s="11">
        <v>0.0</v>
      </c>
      <c r="AJ17" s="11">
        <v>0.0</v>
      </c>
      <c r="AK17" s="11">
        <v>0.0</v>
      </c>
      <c r="AL17" s="7"/>
      <c r="AM17" s="7"/>
      <c r="AN17" s="7"/>
      <c r="AO17" s="7"/>
    </row>
    <row r="18">
      <c r="A18" s="7" t="s">
        <v>120</v>
      </c>
      <c r="B18" s="13">
        <f t="shared" ref="B18:AK18" si="6">sum(B15:B17)</f>
        <v>0</v>
      </c>
      <c r="C18" s="13">
        <f t="shared" si="6"/>
        <v>0</v>
      </c>
      <c r="D18" s="13">
        <f t="shared" si="6"/>
        <v>0</v>
      </c>
      <c r="E18" s="13">
        <f t="shared" si="6"/>
        <v>0</v>
      </c>
      <c r="F18" s="13">
        <f t="shared" si="6"/>
        <v>0</v>
      </c>
      <c r="G18" s="13">
        <f t="shared" si="6"/>
        <v>0</v>
      </c>
      <c r="H18" s="13">
        <f t="shared" si="6"/>
        <v>0</v>
      </c>
      <c r="I18" s="13">
        <f t="shared" si="6"/>
        <v>0</v>
      </c>
      <c r="J18" s="13">
        <f t="shared" si="6"/>
        <v>0</v>
      </c>
      <c r="K18" s="13">
        <f t="shared" si="6"/>
        <v>0</v>
      </c>
      <c r="L18" s="13">
        <f t="shared" si="6"/>
        <v>0</v>
      </c>
      <c r="M18" s="13">
        <f t="shared" si="6"/>
        <v>0</v>
      </c>
      <c r="N18" s="13">
        <f t="shared" si="6"/>
        <v>0</v>
      </c>
      <c r="O18" s="13">
        <f t="shared" si="6"/>
        <v>0</v>
      </c>
      <c r="P18" s="13">
        <f t="shared" si="6"/>
        <v>0</v>
      </c>
      <c r="Q18" s="13">
        <f t="shared" si="6"/>
        <v>105000</v>
      </c>
      <c r="R18" s="13">
        <f t="shared" si="6"/>
        <v>0</v>
      </c>
      <c r="S18" s="13">
        <f t="shared" si="6"/>
        <v>0</v>
      </c>
      <c r="T18" s="13">
        <f t="shared" si="6"/>
        <v>0</v>
      </c>
      <c r="U18" s="13">
        <f t="shared" si="6"/>
        <v>0</v>
      </c>
      <c r="V18" s="13">
        <f t="shared" si="6"/>
        <v>0</v>
      </c>
      <c r="W18" s="13">
        <f t="shared" si="6"/>
        <v>0</v>
      </c>
      <c r="X18" s="13">
        <f t="shared" si="6"/>
        <v>0</v>
      </c>
      <c r="Y18" s="13">
        <f t="shared" si="6"/>
        <v>0</v>
      </c>
      <c r="Z18" s="13">
        <f t="shared" si="6"/>
        <v>0</v>
      </c>
      <c r="AA18" s="13">
        <f t="shared" si="6"/>
        <v>0</v>
      </c>
      <c r="AB18" s="13">
        <f t="shared" si="6"/>
        <v>52500</v>
      </c>
      <c r="AC18" s="13">
        <f t="shared" si="6"/>
        <v>400000</v>
      </c>
      <c r="AD18" s="13">
        <f t="shared" si="6"/>
        <v>0</v>
      </c>
      <c r="AE18" s="13">
        <f t="shared" si="6"/>
        <v>52500</v>
      </c>
      <c r="AF18" s="13">
        <f t="shared" si="6"/>
        <v>0</v>
      </c>
      <c r="AG18" s="13">
        <f t="shared" si="6"/>
        <v>0</v>
      </c>
      <c r="AH18" s="13">
        <f t="shared" si="6"/>
        <v>0</v>
      </c>
      <c r="AI18" s="13">
        <f t="shared" si="6"/>
        <v>0</v>
      </c>
      <c r="AJ18" s="13">
        <f t="shared" si="6"/>
        <v>0</v>
      </c>
      <c r="AK18" s="13">
        <f t="shared" si="6"/>
        <v>0</v>
      </c>
      <c r="AL18" s="23"/>
      <c r="AM18" s="23"/>
      <c r="AN18" s="23"/>
      <c r="AO18" s="23"/>
    </row>
    <row r="19">
      <c r="A19" s="7"/>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row>
    <row r="20">
      <c r="A20" s="6" t="s">
        <v>152</v>
      </c>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row>
    <row r="21">
      <c r="A21" s="7" t="s">
        <v>131</v>
      </c>
      <c r="B21" s="13">
        <f t="shared" ref="B21:AK21" si="7">B3+B9-B15</f>
        <v>105000</v>
      </c>
      <c r="C21" s="13">
        <f t="shared" si="7"/>
        <v>105000</v>
      </c>
      <c r="D21" s="13">
        <f t="shared" si="7"/>
        <v>105000</v>
      </c>
      <c r="E21" s="13">
        <f t="shared" si="7"/>
        <v>105000</v>
      </c>
      <c r="F21" s="13">
        <f t="shared" si="7"/>
        <v>105000</v>
      </c>
      <c r="G21" s="13">
        <f t="shared" si="7"/>
        <v>105000</v>
      </c>
      <c r="H21" s="13">
        <f t="shared" si="7"/>
        <v>105000</v>
      </c>
      <c r="I21" s="13">
        <f t="shared" si="7"/>
        <v>105000</v>
      </c>
      <c r="J21" s="13">
        <f t="shared" si="7"/>
        <v>105000</v>
      </c>
      <c r="K21" s="13">
        <f t="shared" si="7"/>
        <v>105000</v>
      </c>
      <c r="L21" s="13">
        <f t="shared" si="7"/>
        <v>105000</v>
      </c>
      <c r="M21" s="13">
        <f t="shared" si="7"/>
        <v>157500</v>
      </c>
      <c r="N21" s="13">
        <f t="shared" si="7"/>
        <v>157500</v>
      </c>
      <c r="O21" s="13">
        <f t="shared" si="7"/>
        <v>157500</v>
      </c>
      <c r="P21" s="13">
        <f t="shared" si="7"/>
        <v>210000</v>
      </c>
      <c r="Q21" s="13">
        <f t="shared" si="7"/>
        <v>105000</v>
      </c>
      <c r="R21" s="13">
        <f t="shared" si="7"/>
        <v>105000</v>
      </c>
      <c r="S21" s="13">
        <f t="shared" si="7"/>
        <v>105000</v>
      </c>
      <c r="T21" s="13">
        <f t="shared" si="7"/>
        <v>105000</v>
      </c>
      <c r="U21" s="13">
        <f t="shared" si="7"/>
        <v>105000</v>
      </c>
      <c r="V21" s="13">
        <f t="shared" si="7"/>
        <v>105000</v>
      </c>
      <c r="W21" s="13">
        <f t="shared" si="7"/>
        <v>105000</v>
      </c>
      <c r="X21" s="13">
        <f t="shared" si="7"/>
        <v>105000</v>
      </c>
      <c r="Y21" s="13">
        <f t="shared" si="7"/>
        <v>105000</v>
      </c>
      <c r="Z21" s="13">
        <f t="shared" si="7"/>
        <v>105000</v>
      </c>
      <c r="AA21" s="13">
        <f t="shared" si="7"/>
        <v>105000</v>
      </c>
      <c r="AB21" s="13">
        <f t="shared" si="7"/>
        <v>52500</v>
      </c>
      <c r="AC21" s="13">
        <f t="shared" si="7"/>
        <v>105000</v>
      </c>
      <c r="AD21" s="13">
        <f t="shared" si="7"/>
        <v>105000</v>
      </c>
      <c r="AE21" s="13">
        <f t="shared" si="7"/>
        <v>52500</v>
      </c>
      <c r="AF21" s="13">
        <f t="shared" si="7"/>
        <v>52500</v>
      </c>
      <c r="AG21" s="13">
        <f t="shared" si="7"/>
        <v>52500</v>
      </c>
      <c r="AH21" s="13">
        <f t="shared" si="7"/>
        <v>52500</v>
      </c>
      <c r="AI21" s="13">
        <f t="shared" si="7"/>
        <v>52500</v>
      </c>
      <c r="AJ21" s="13">
        <f t="shared" si="7"/>
        <v>52500</v>
      </c>
      <c r="AK21" s="13">
        <f t="shared" si="7"/>
        <v>52500</v>
      </c>
      <c r="AL21" s="7"/>
      <c r="AM21" s="7"/>
      <c r="AN21" s="7"/>
      <c r="AO21" s="7"/>
    </row>
    <row r="22">
      <c r="A22" s="7" t="s">
        <v>141</v>
      </c>
      <c r="B22" s="13">
        <f t="shared" ref="B22:AK22" si="8">B4+B10-B16</f>
        <v>0</v>
      </c>
      <c r="C22" s="13">
        <f t="shared" si="8"/>
        <v>0</v>
      </c>
      <c r="D22" s="13">
        <f t="shared" si="8"/>
        <v>312000</v>
      </c>
      <c r="E22" s="13">
        <f t="shared" si="8"/>
        <v>312000</v>
      </c>
      <c r="F22" s="13">
        <f t="shared" si="8"/>
        <v>312000</v>
      </c>
      <c r="G22" s="13">
        <f t="shared" si="8"/>
        <v>312000</v>
      </c>
      <c r="H22" s="13">
        <f t="shared" si="8"/>
        <v>312000</v>
      </c>
      <c r="I22" s="13">
        <f t="shared" si="8"/>
        <v>312000</v>
      </c>
      <c r="J22" s="13">
        <f t="shared" si="8"/>
        <v>312000</v>
      </c>
      <c r="K22" s="13">
        <f t="shared" si="8"/>
        <v>312000</v>
      </c>
      <c r="L22" s="13">
        <f t="shared" si="8"/>
        <v>312000</v>
      </c>
      <c r="M22" s="13">
        <f t="shared" si="8"/>
        <v>312000</v>
      </c>
      <c r="N22" s="13">
        <f t="shared" si="8"/>
        <v>312000</v>
      </c>
      <c r="O22" s="13">
        <f t="shared" si="8"/>
        <v>312000</v>
      </c>
      <c r="P22" s="13">
        <f t="shared" si="8"/>
        <v>312000</v>
      </c>
      <c r="Q22" s="13">
        <f t="shared" si="8"/>
        <v>312000</v>
      </c>
      <c r="R22" s="13">
        <f t="shared" si="8"/>
        <v>312000</v>
      </c>
      <c r="S22" s="13">
        <f t="shared" si="8"/>
        <v>312000</v>
      </c>
      <c r="T22" s="13">
        <f t="shared" si="8"/>
        <v>312000</v>
      </c>
      <c r="U22" s="13">
        <f t="shared" si="8"/>
        <v>312000</v>
      </c>
      <c r="V22" s="13">
        <f t="shared" si="8"/>
        <v>312000</v>
      </c>
      <c r="W22" s="13">
        <f t="shared" si="8"/>
        <v>312000</v>
      </c>
      <c r="X22" s="13">
        <f t="shared" si="8"/>
        <v>312000</v>
      </c>
      <c r="Y22" s="13">
        <f t="shared" si="8"/>
        <v>624000</v>
      </c>
      <c r="Z22" s="13">
        <f t="shared" si="8"/>
        <v>624000</v>
      </c>
      <c r="AA22" s="13">
        <f t="shared" si="8"/>
        <v>624000</v>
      </c>
      <c r="AB22" s="13">
        <f t="shared" si="8"/>
        <v>624000</v>
      </c>
      <c r="AC22" s="13">
        <f t="shared" si="8"/>
        <v>312000</v>
      </c>
      <c r="AD22" s="13">
        <f t="shared" si="8"/>
        <v>312000</v>
      </c>
      <c r="AE22" s="13">
        <f t="shared" si="8"/>
        <v>312000</v>
      </c>
      <c r="AF22" s="13">
        <f t="shared" si="8"/>
        <v>312000</v>
      </c>
      <c r="AG22" s="13">
        <f t="shared" si="8"/>
        <v>312000</v>
      </c>
      <c r="AH22" s="13">
        <f t="shared" si="8"/>
        <v>312000</v>
      </c>
      <c r="AI22" s="13">
        <f t="shared" si="8"/>
        <v>312000</v>
      </c>
      <c r="AJ22" s="13">
        <f t="shared" si="8"/>
        <v>312000</v>
      </c>
      <c r="AK22" s="13">
        <f t="shared" si="8"/>
        <v>312000</v>
      </c>
      <c r="AL22" s="23"/>
      <c r="AM22" s="23"/>
      <c r="AN22" s="23"/>
      <c r="AO22" s="23"/>
    </row>
    <row r="23">
      <c r="A23" s="7" t="s">
        <v>146</v>
      </c>
      <c r="B23" s="13">
        <f t="shared" ref="B23:AK23" si="9">B5+B11-B17</f>
        <v>0</v>
      </c>
      <c r="C23" s="13">
        <f t="shared" si="9"/>
        <v>0</v>
      </c>
      <c r="D23" s="13">
        <f t="shared" si="9"/>
        <v>0</v>
      </c>
      <c r="E23" s="13">
        <f t="shared" si="9"/>
        <v>0</v>
      </c>
      <c r="F23" s="13">
        <f t="shared" si="9"/>
        <v>0</v>
      </c>
      <c r="G23" s="13">
        <f t="shared" si="9"/>
        <v>0</v>
      </c>
      <c r="H23" s="13">
        <f t="shared" si="9"/>
        <v>0</v>
      </c>
      <c r="I23" s="13">
        <f t="shared" si="9"/>
        <v>88000</v>
      </c>
      <c r="J23" s="13">
        <f t="shared" si="9"/>
        <v>88000</v>
      </c>
      <c r="K23" s="13">
        <f t="shared" si="9"/>
        <v>88000</v>
      </c>
      <c r="L23" s="13">
        <f t="shared" si="9"/>
        <v>88000</v>
      </c>
      <c r="M23" s="13">
        <f t="shared" si="9"/>
        <v>88000</v>
      </c>
      <c r="N23" s="13">
        <f t="shared" si="9"/>
        <v>88000</v>
      </c>
      <c r="O23" s="13">
        <f t="shared" si="9"/>
        <v>88000</v>
      </c>
      <c r="P23" s="13">
        <f t="shared" si="9"/>
        <v>88000</v>
      </c>
      <c r="Q23" s="13">
        <f t="shared" si="9"/>
        <v>88000</v>
      </c>
      <c r="R23" s="13">
        <f t="shared" si="9"/>
        <v>88000</v>
      </c>
      <c r="S23" s="13">
        <f t="shared" si="9"/>
        <v>88000</v>
      </c>
      <c r="T23" s="13">
        <f t="shared" si="9"/>
        <v>88000</v>
      </c>
      <c r="U23" s="13">
        <f t="shared" si="9"/>
        <v>88000</v>
      </c>
      <c r="V23" s="13">
        <f t="shared" si="9"/>
        <v>88000</v>
      </c>
      <c r="W23" s="13">
        <f t="shared" si="9"/>
        <v>88000</v>
      </c>
      <c r="X23" s="13">
        <f t="shared" si="9"/>
        <v>88000</v>
      </c>
      <c r="Y23" s="13">
        <f t="shared" si="9"/>
        <v>88000</v>
      </c>
      <c r="Z23" s="13">
        <f t="shared" si="9"/>
        <v>88000</v>
      </c>
      <c r="AA23" s="13">
        <f t="shared" si="9"/>
        <v>88000</v>
      </c>
      <c r="AB23" s="13">
        <f t="shared" si="9"/>
        <v>88000</v>
      </c>
      <c r="AC23" s="13">
        <f t="shared" si="9"/>
        <v>88000</v>
      </c>
      <c r="AD23" s="13">
        <f t="shared" si="9"/>
        <v>88000</v>
      </c>
      <c r="AE23" s="13">
        <f t="shared" si="9"/>
        <v>88000</v>
      </c>
      <c r="AF23" s="13">
        <f t="shared" si="9"/>
        <v>88000</v>
      </c>
      <c r="AG23" s="13">
        <f t="shared" si="9"/>
        <v>88000</v>
      </c>
      <c r="AH23" s="13">
        <f t="shared" si="9"/>
        <v>88000</v>
      </c>
      <c r="AI23" s="13">
        <f t="shared" si="9"/>
        <v>88000</v>
      </c>
      <c r="AJ23" s="13">
        <f t="shared" si="9"/>
        <v>88000</v>
      </c>
      <c r="AK23" s="13">
        <f t="shared" si="9"/>
        <v>88000</v>
      </c>
      <c r="AL23" s="7"/>
      <c r="AM23" s="7"/>
      <c r="AN23" s="7"/>
      <c r="AO23" s="7"/>
    </row>
    <row r="24">
      <c r="A24" s="7" t="s">
        <v>120</v>
      </c>
      <c r="B24" s="13">
        <f t="shared" ref="B24:AK24" si="10">SUM(B21:B23)</f>
        <v>105000</v>
      </c>
      <c r="C24" s="13">
        <f t="shared" si="10"/>
        <v>105000</v>
      </c>
      <c r="D24" s="13">
        <f t="shared" si="10"/>
        <v>417000</v>
      </c>
      <c r="E24" s="13">
        <f t="shared" si="10"/>
        <v>417000</v>
      </c>
      <c r="F24" s="13">
        <f t="shared" si="10"/>
        <v>417000</v>
      </c>
      <c r="G24" s="13">
        <f t="shared" si="10"/>
        <v>417000</v>
      </c>
      <c r="H24" s="13">
        <f t="shared" si="10"/>
        <v>417000</v>
      </c>
      <c r="I24" s="13">
        <f t="shared" si="10"/>
        <v>505000</v>
      </c>
      <c r="J24" s="13">
        <f t="shared" si="10"/>
        <v>505000</v>
      </c>
      <c r="K24" s="13">
        <f t="shared" si="10"/>
        <v>505000</v>
      </c>
      <c r="L24" s="13">
        <f t="shared" si="10"/>
        <v>505000</v>
      </c>
      <c r="M24" s="13">
        <f t="shared" si="10"/>
        <v>557500</v>
      </c>
      <c r="N24" s="13">
        <f t="shared" si="10"/>
        <v>557500</v>
      </c>
      <c r="O24" s="13">
        <f t="shared" si="10"/>
        <v>557500</v>
      </c>
      <c r="P24" s="13">
        <f t="shared" si="10"/>
        <v>610000</v>
      </c>
      <c r="Q24" s="13">
        <f t="shared" si="10"/>
        <v>505000</v>
      </c>
      <c r="R24" s="13">
        <f t="shared" si="10"/>
        <v>505000</v>
      </c>
      <c r="S24" s="13">
        <f t="shared" si="10"/>
        <v>505000</v>
      </c>
      <c r="T24" s="13">
        <f t="shared" si="10"/>
        <v>505000</v>
      </c>
      <c r="U24" s="13">
        <f t="shared" si="10"/>
        <v>505000</v>
      </c>
      <c r="V24" s="13">
        <f t="shared" si="10"/>
        <v>505000</v>
      </c>
      <c r="W24" s="13">
        <f t="shared" si="10"/>
        <v>505000</v>
      </c>
      <c r="X24" s="13">
        <f t="shared" si="10"/>
        <v>505000</v>
      </c>
      <c r="Y24" s="13">
        <f t="shared" si="10"/>
        <v>817000</v>
      </c>
      <c r="Z24" s="13">
        <f t="shared" si="10"/>
        <v>817000</v>
      </c>
      <c r="AA24" s="13">
        <f t="shared" si="10"/>
        <v>817000</v>
      </c>
      <c r="AB24" s="13">
        <f t="shared" si="10"/>
        <v>764500</v>
      </c>
      <c r="AC24" s="13">
        <f t="shared" si="10"/>
        <v>505000</v>
      </c>
      <c r="AD24" s="13">
        <f t="shared" si="10"/>
        <v>505000</v>
      </c>
      <c r="AE24" s="13">
        <f t="shared" si="10"/>
        <v>452500</v>
      </c>
      <c r="AF24" s="13">
        <f t="shared" si="10"/>
        <v>452500</v>
      </c>
      <c r="AG24" s="13">
        <f t="shared" si="10"/>
        <v>452500</v>
      </c>
      <c r="AH24" s="13">
        <f t="shared" si="10"/>
        <v>452500</v>
      </c>
      <c r="AI24" s="13">
        <f t="shared" si="10"/>
        <v>452500</v>
      </c>
      <c r="AJ24" s="13">
        <f t="shared" si="10"/>
        <v>452500</v>
      </c>
      <c r="AK24" s="13">
        <f t="shared" si="10"/>
        <v>452500</v>
      </c>
      <c r="AL24" s="7"/>
      <c r="AM24" s="7"/>
      <c r="AN24" s="7"/>
      <c r="AO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c r="A26" s="7"/>
      <c r="B26" s="13">
        <f>B24-Depriciation!B24</f>
        <v>98000</v>
      </c>
      <c r="C26" s="13">
        <f>C24-Depriciation!C24</f>
        <v>91000</v>
      </c>
      <c r="D26" s="13">
        <f>D24-Depriciation!D24</f>
        <v>383520</v>
      </c>
      <c r="E26" s="13">
        <f>E24-Depriciation!E24</f>
        <v>364040</v>
      </c>
      <c r="F26" s="13">
        <f>F24-Depriciation!F24</f>
        <v>344560</v>
      </c>
      <c r="G26" s="13">
        <f>G24-Depriciation!G24</f>
        <v>325080</v>
      </c>
      <c r="H26" s="13">
        <f>H24-Depriciation!H24</f>
        <v>305600</v>
      </c>
      <c r="I26" s="13">
        <f>I24-Depriciation!I24</f>
        <v>369720</v>
      </c>
      <c r="J26" s="13">
        <f>J24-Depriciation!J24</f>
        <v>345840</v>
      </c>
      <c r="K26" s="13">
        <f>K24-Depriciation!K24</f>
        <v>321960</v>
      </c>
      <c r="L26" s="13">
        <f>L24-Depriciation!L24</f>
        <v>298080</v>
      </c>
      <c r="M26" s="13">
        <f>M24-Depriciation!M24</f>
        <v>323200</v>
      </c>
      <c r="N26" s="13">
        <f>N24-Depriciation!N24</f>
        <v>295820</v>
      </c>
      <c r="O26" s="13">
        <f>O24-Depriciation!O24</f>
        <v>268440</v>
      </c>
      <c r="P26" s="13">
        <f>P24-Depriciation!P24</f>
        <v>290060</v>
      </c>
      <c r="Q26" s="13">
        <f>Q24-Depriciation!Q24</f>
        <v>266180</v>
      </c>
      <c r="R26" s="13">
        <f>R24-Depriciation!R24</f>
        <v>242300</v>
      </c>
      <c r="S26" s="13">
        <f>S24-Depriciation!S24</f>
        <v>218420</v>
      </c>
      <c r="T26" s="13">
        <f>T24-Depriciation!T24</f>
        <v>194540</v>
      </c>
      <c r="U26" s="13">
        <f>U24-Depriciation!U24</f>
        <v>170660</v>
      </c>
      <c r="V26" s="13">
        <f>V24-Depriciation!V24</f>
        <v>146780</v>
      </c>
      <c r="W26" s="13">
        <f>W24-Depriciation!W24</f>
        <v>122900</v>
      </c>
      <c r="X26" s="13">
        <f>X24-Depriciation!X24</f>
        <v>99020</v>
      </c>
      <c r="Y26" s="13">
        <f>Y24-Depriciation!Y24</f>
        <v>374660</v>
      </c>
      <c r="Z26" s="13">
        <f>Z24-Depriciation!Z24</f>
        <v>338300</v>
      </c>
      <c r="AA26" s="13">
        <f>AA24-Depriciation!AA24</f>
        <v>301940</v>
      </c>
      <c r="AB26" s="13">
        <f>AB24-Depriciation!AB24</f>
        <v>269080</v>
      </c>
      <c r="AC26" s="13">
        <f>AC24-Depriciation!AC24</f>
        <v>385700</v>
      </c>
      <c r="AD26" s="13">
        <f>AD24-Depriciation!AD24</f>
        <v>361820</v>
      </c>
      <c r="AE26" s="13">
        <f>AE24-Depriciation!AE24</f>
        <v>341440</v>
      </c>
      <c r="AF26" s="13">
        <f>AF24-Depriciation!AF24</f>
        <v>321060</v>
      </c>
      <c r="AG26" s="13">
        <f>AG24-Depriciation!AG24</f>
        <v>300680</v>
      </c>
      <c r="AH26" s="13">
        <f>AH24-Depriciation!AM24</f>
        <v>452500</v>
      </c>
      <c r="AI26" s="13">
        <f>AI24-Depriciation!AN24</f>
        <v>452500</v>
      </c>
      <c r="AJ26" s="13">
        <f>AJ24-Depriciation!AO24</f>
        <v>452500</v>
      </c>
      <c r="AK26" s="13">
        <f>AK24-Depriciation!AP24</f>
        <v>452500</v>
      </c>
      <c r="AL26" s="7"/>
      <c r="AM26" s="7"/>
      <c r="AN26" s="7"/>
      <c r="AO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10" width="5.63"/>
    <col customWidth="1" min="11" max="30" width="6.5"/>
    <col customWidth="1" min="31" max="31" width="7.0"/>
    <col customWidth="1" min="32" max="38" width="5.63"/>
  </cols>
  <sheetData>
    <row r="1">
      <c r="A1" s="15"/>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22" t="s">
        <v>114</v>
      </c>
      <c r="AI1" s="22" t="s">
        <v>115</v>
      </c>
      <c r="AJ1" s="22" t="s">
        <v>116</v>
      </c>
      <c r="AK1" s="22" t="s">
        <v>117</v>
      </c>
      <c r="AL1" s="15"/>
    </row>
    <row r="2">
      <c r="A2" s="18" t="s">
        <v>149</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row>
    <row r="3">
      <c r="A3" s="7" t="s">
        <v>131</v>
      </c>
      <c r="B3" s="8">
        <v>0.0</v>
      </c>
      <c r="C3" s="8">
        <f t="shared" ref="C3:AK3" si="1">B21</f>
        <v>7000</v>
      </c>
      <c r="D3" s="8">
        <f t="shared" si="1"/>
        <v>14000</v>
      </c>
      <c r="E3" s="8">
        <f t="shared" si="1"/>
        <v>21000</v>
      </c>
      <c r="F3" s="8">
        <f t="shared" si="1"/>
        <v>28000</v>
      </c>
      <c r="G3" s="8">
        <f t="shared" si="1"/>
        <v>35000</v>
      </c>
      <c r="H3" s="8">
        <f t="shared" si="1"/>
        <v>42000</v>
      </c>
      <c r="I3" s="8">
        <f t="shared" si="1"/>
        <v>49000</v>
      </c>
      <c r="J3" s="8">
        <f t="shared" si="1"/>
        <v>56000</v>
      </c>
      <c r="K3" s="8">
        <f t="shared" si="1"/>
        <v>63000</v>
      </c>
      <c r="L3" s="8">
        <f t="shared" si="1"/>
        <v>70000</v>
      </c>
      <c r="M3" s="8">
        <f t="shared" si="1"/>
        <v>77000</v>
      </c>
      <c r="N3" s="8">
        <f t="shared" si="1"/>
        <v>87500</v>
      </c>
      <c r="O3" s="8">
        <f t="shared" si="1"/>
        <v>98000</v>
      </c>
      <c r="P3" s="8">
        <f t="shared" si="1"/>
        <v>108500</v>
      </c>
      <c r="Q3" s="8">
        <f t="shared" si="1"/>
        <v>122500</v>
      </c>
      <c r="R3" s="8">
        <f t="shared" si="1"/>
        <v>24500</v>
      </c>
      <c r="S3" s="8">
        <f t="shared" si="1"/>
        <v>31500</v>
      </c>
      <c r="T3" s="8">
        <f t="shared" si="1"/>
        <v>38500</v>
      </c>
      <c r="U3" s="8">
        <f t="shared" si="1"/>
        <v>45500</v>
      </c>
      <c r="V3" s="8">
        <f t="shared" si="1"/>
        <v>52500</v>
      </c>
      <c r="W3" s="8">
        <f t="shared" si="1"/>
        <v>59500</v>
      </c>
      <c r="X3" s="8">
        <f t="shared" si="1"/>
        <v>66500</v>
      </c>
      <c r="Y3" s="8">
        <f t="shared" si="1"/>
        <v>73500</v>
      </c>
      <c r="Z3" s="8">
        <f t="shared" si="1"/>
        <v>80500</v>
      </c>
      <c r="AA3" s="8">
        <f t="shared" si="1"/>
        <v>87500</v>
      </c>
      <c r="AB3" s="8">
        <f t="shared" si="1"/>
        <v>94500</v>
      </c>
      <c r="AC3" s="8">
        <f t="shared" si="1"/>
        <v>45500</v>
      </c>
      <c r="AD3" s="8">
        <f t="shared" si="1"/>
        <v>52500</v>
      </c>
      <c r="AE3" s="8">
        <f t="shared" si="1"/>
        <v>59500</v>
      </c>
      <c r="AF3" s="8">
        <f t="shared" si="1"/>
        <v>10500</v>
      </c>
      <c r="AG3" s="8">
        <f t="shared" si="1"/>
        <v>14000</v>
      </c>
      <c r="AH3" s="8">
        <f t="shared" si="1"/>
        <v>17500</v>
      </c>
      <c r="AI3" s="8">
        <f t="shared" si="1"/>
        <v>21000</v>
      </c>
      <c r="AJ3" s="8">
        <f t="shared" si="1"/>
        <v>24500</v>
      </c>
      <c r="AK3" s="8">
        <f t="shared" si="1"/>
        <v>28000</v>
      </c>
      <c r="AL3" s="19"/>
    </row>
    <row r="4">
      <c r="A4" s="7" t="s">
        <v>141</v>
      </c>
      <c r="B4" s="8">
        <v>0.0</v>
      </c>
      <c r="C4" s="8">
        <f t="shared" ref="C4:AK4" si="2">B22</f>
        <v>0</v>
      </c>
      <c r="D4" s="8">
        <f t="shared" si="2"/>
        <v>0</v>
      </c>
      <c r="E4" s="8">
        <f t="shared" si="2"/>
        <v>12480</v>
      </c>
      <c r="F4" s="8">
        <f t="shared" si="2"/>
        <v>24960</v>
      </c>
      <c r="G4" s="8">
        <f t="shared" si="2"/>
        <v>37440</v>
      </c>
      <c r="H4" s="8">
        <f t="shared" si="2"/>
        <v>49920</v>
      </c>
      <c r="I4" s="8">
        <f t="shared" si="2"/>
        <v>62400</v>
      </c>
      <c r="J4" s="8">
        <f t="shared" si="2"/>
        <v>74880</v>
      </c>
      <c r="K4" s="8">
        <f t="shared" si="2"/>
        <v>87360</v>
      </c>
      <c r="L4" s="8">
        <f t="shared" si="2"/>
        <v>99840</v>
      </c>
      <c r="M4" s="8">
        <f t="shared" si="2"/>
        <v>112320</v>
      </c>
      <c r="N4" s="8">
        <f t="shared" si="2"/>
        <v>124800</v>
      </c>
      <c r="O4" s="8">
        <f t="shared" si="2"/>
        <v>137280</v>
      </c>
      <c r="P4" s="8">
        <f t="shared" si="2"/>
        <v>149760</v>
      </c>
      <c r="Q4" s="8">
        <f t="shared" si="2"/>
        <v>162240</v>
      </c>
      <c r="R4" s="8">
        <f t="shared" si="2"/>
        <v>174720</v>
      </c>
      <c r="S4" s="8">
        <f t="shared" si="2"/>
        <v>187200</v>
      </c>
      <c r="T4" s="8">
        <f t="shared" si="2"/>
        <v>199680</v>
      </c>
      <c r="U4" s="8">
        <f t="shared" si="2"/>
        <v>212160</v>
      </c>
      <c r="V4" s="8">
        <f t="shared" si="2"/>
        <v>224640</v>
      </c>
      <c r="W4" s="8">
        <f t="shared" si="2"/>
        <v>237120</v>
      </c>
      <c r="X4" s="8">
        <f t="shared" si="2"/>
        <v>249600</v>
      </c>
      <c r="Y4" s="8">
        <f t="shared" si="2"/>
        <v>262080</v>
      </c>
      <c r="Z4" s="8">
        <f t="shared" si="2"/>
        <v>287040</v>
      </c>
      <c r="AA4" s="8">
        <f t="shared" si="2"/>
        <v>312000</v>
      </c>
      <c r="AB4" s="8">
        <f t="shared" si="2"/>
        <v>336960</v>
      </c>
      <c r="AC4" s="8">
        <f t="shared" si="2"/>
        <v>361920</v>
      </c>
      <c r="AD4" s="8">
        <f t="shared" si="2"/>
        <v>62400</v>
      </c>
      <c r="AE4" s="8">
        <f t="shared" si="2"/>
        <v>74880</v>
      </c>
      <c r="AF4" s="8">
        <f t="shared" si="2"/>
        <v>87360</v>
      </c>
      <c r="AG4" s="8">
        <f t="shared" si="2"/>
        <v>99840</v>
      </c>
      <c r="AH4" s="8">
        <f t="shared" si="2"/>
        <v>112320</v>
      </c>
      <c r="AI4" s="8">
        <f t="shared" si="2"/>
        <v>124800</v>
      </c>
      <c r="AJ4" s="8">
        <f t="shared" si="2"/>
        <v>137280</v>
      </c>
      <c r="AK4" s="8">
        <f t="shared" si="2"/>
        <v>149760</v>
      </c>
      <c r="AL4" s="19"/>
    </row>
    <row r="5">
      <c r="A5" s="19" t="s">
        <v>146</v>
      </c>
      <c r="B5" s="8">
        <v>0.0</v>
      </c>
      <c r="C5" s="8">
        <f t="shared" ref="C5:AK5" si="3">B23</f>
        <v>0</v>
      </c>
      <c r="D5" s="8">
        <f t="shared" si="3"/>
        <v>0</v>
      </c>
      <c r="E5" s="8">
        <f t="shared" si="3"/>
        <v>0</v>
      </c>
      <c r="F5" s="8">
        <f t="shared" si="3"/>
        <v>0</v>
      </c>
      <c r="G5" s="8">
        <f t="shared" si="3"/>
        <v>0</v>
      </c>
      <c r="H5" s="8">
        <f t="shared" si="3"/>
        <v>0</v>
      </c>
      <c r="I5" s="8">
        <f t="shared" si="3"/>
        <v>0</v>
      </c>
      <c r="J5" s="8">
        <f t="shared" si="3"/>
        <v>4400</v>
      </c>
      <c r="K5" s="8">
        <f t="shared" si="3"/>
        <v>8800</v>
      </c>
      <c r="L5" s="8">
        <f t="shared" si="3"/>
        <v>13200</v>
      </c>
      <c r="M5" s="8">
        <f t="shared" si="3"/>
        <v>17600</v>
      </c>
      <c r="N5" s="8">
        <f t="shared" si="3"/>
        <v>22000</v>
      </c>
      <c r="O5" s="8">
        <f t="shared" si="3"/>
        <v>26400</v>
      </c>
      <c r="P5" s="8">
        <f t="shared" si="3"/>
        <v>30800</v>
      </c>
      <c r="Q5" s="8">
        <f t="shared" si="3"/>
        <v>35200</v>
      </c>
      <c r="R5" s="8">
        <f t="shared" si="3"/>
        <v>39600</v>
      </c>
      <c r="S5" s="8">
        <f t="shared" si="3"/>
        <v>44000</v>
      </c>
      <c r="T5" s="8">
        <f t="shared" si="3"/>
        <v>48400</v>
      </c>
      <c r="U5" s="8">
        <f t="shared" si="3"/>
        <v>52800</v>
      </c>
      <c r="V5" s="8">
        <f t="shared" si="3"/>
        <v>57200</v>
      </c>
      <c r="W5" s="8">
        <f t="shared" si="3"/>
        <v>61600</v>
      </c>
      <c r="X5" s="8">
        <f t="shared" si="3"/>
        <v>66000</v>
      </c>
      <c r="Y5" s="8">
        <f t="shared" si="3"/>
        <v>70400</v>
      </c>
      <c r="Z5" s="8">
        <f t="shared" si="3"/>
        <v>74800</v>
      </c>
      <c r="AA5" s="8">
        <f t="shared" si="3"/>
        <v>79200</v>
      </c>
      <c r="AB5" s="8">
        <f t="shared" si="3"/>
        <v>83600</v>
      </c>
      <c r="AC5" s="8">
        <f t="shared" si="3"/>
        <v>88000</v>
      </c>
      <c r="AD5" s="8">
        <f t="shared" si="3"/>
        <v>4400</v>
      </c>
      <c r="AE5" s="8">
        <f t="shared" si="3"/>
        <v>8800</v>
      </c>
      <c r="AF5" s="8">
        <f t="shared" si="3"/>
        <v>13200</v>
      </c>
      <c r="AG5" s="8">
        <f t="shared" si="3"/>
        <v>17600</v>
      </c>
      <c r="AH5" s="8">
        <f t="shared" si="3"/>
        <v>22000</v>
      </c>
      <c r="AI5" s="8">
        <f t="shared" si="3"/>
        <v>26400</v>
      </c>
      <c r="AJ5" s="8">
        <f t="shared" si="3"/>
        <v>30800</v>
      </c>
      <c r="AK5" s="8">
        <f t="shared" si="3"/>
        <v>35200</v>
      </c>
      <c r="AL5" s="19"/>
    </row>
    <row r="6">
      <c r="A6" s="19" t="s">
        <v>120</v>
      </c>
      <c r="B6" s="8">
        <f>sum(B3:B5)</f>
        <v>0</v>
      </c>
      <c r="C6" s="8">
        <f t="shared" ref="C6:AK6" si="4">SUM(C3:C5)</f>
        <v>7000</v>
      </c>
      <c r="D6" s="8">
        <f t="shared" si="4"/>
        <v>14000</v>
      </c>
      <c r="E6" s="8">
        <f t="shared" si="4"/>
        <v>33480</v>
      </c>
      <c r="F6" s="8">
        <f t="shared" si="4"/>
        <v>52960</v>
      </c>
      <c r="G6" s="8">
        <f t="shared" si="4"/>
        <v>72440</v>
      </c>
      <c r="H6" s="8">
        <f t="shared" si="4"/>
        <v>91920</v>
      </c>
      <c r="I6" s="8">
        <f t="shared" si="4"/>
        <v>111400</v>
      </c>
      <c r="J6" s="8">
        <f t="shared" si="4"/>
        <v>135280</v>
      </c>
      <c r="K6" s="8">
        <f t="shared" si="4"/>
        <v>159160</v>
      </c>
      <c r="L6" s="8">
        <f t="shared" si="4"/>
        <v>183040</v>
      </c>
      <c r="M6" s="8">
        <f t="shared" si="4"/>
        <v>206920</v>
      </c>
      <c r="N6" s="8">
        <f t="shared" si="4"/>
        <v>234300</v>
      </c>
      <c r="O6" s="8">
        <f t="shared" si="4"/>
        <v>261680</v>
      </c>
      <c r="P6" s="8">
        <f t="shared" si="4"/>
        <v>289060</v>
      </c>
      <c r="Q6" s="8">
        <f t="shared" si="4"/>
        <v>319940</v>
      </c>
      <c r="R6" s="8">
        <f t="shared" si="4"/>
        <v>238820</v>
      </c>
      <c r="S6" s="8">
        <f t="shared" si="4"/>
        <v>262700</v>
      </c>
      <c r="T6" s="8">
        <f t="shared" si="4"/>
        <v>286580</v>
      </c>
      <c r="U6" s="8">
        <f t="shared" si="4"/>
        <v>310460</v>
      </c>
      <c r="V6" s="8">
        <f t="shared" si="4"/>
        <v>334340</v>
      </c>
      <c r="W6" s="8">
        <f t="shared" si="4"/>
        <v>358220</v>
      </c>
      <c r="X6" s="8">
        <f t="shared" si="4"/>
        <v>382100</v>
      </c>
      <c r="Y6" s="8">
        <f t="shared" si="4"/>
        <v>405980</v>
      </c>
      <c r="Z6" s="8">
        <f t="shared" si="4"/>
        <v>442340</v>
      </c>
      <c r="AA6" s="8">
        <f t="shared" si="4"/>
        <v>478700</v>
      </c>
      <c r="AB6" s="8">
        <f t="shared" si="4"/>
        <v>515060</v>
      </c>
      <c r="AC6" s="8">
        <f t="shared" si="4"/>
        <v>495420</v>
      </c>
      <c r="AD6" s="8">
        <f t="shared" si="4"/>
        <v>119300</v>
      </c>
      <c r="AE6" s="8">
        <f t="shared" si="4"/>
        <v>143180</v>
      </c>
      <c r="AF6" s="8">
        <f t="shared" si="4"/>
        <v>111060</v>
      </c>
      <c r="AG6" s="8">
        <f t="shared" si="4"/>
        <v>131440</v>
      </c>
      <c r="AH6" s="8">
        <f t="shared" si="4"/>
        <v>151820</v>
      </c>
      <c r="AI6" s="8">
        <f t="shared" si="4"/>
        <v>172200</v>
      </c>
      <c r="AJ6" s="8">
        <f t="shared" si="4"/>
        <v>192580</v>
      </c>
      <c r="AK6" s="8">
        <f t="shared" si="4"/>
        <v>212960</v>
      </c>
      <c r="AL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row>
    <row r="8">
      <c r="A8" s="18" t="s">
        <v>153</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row>
    <row r="9">
      <c r="A9" s="7" t="s">
        <v>131</v>
      </c>
      <c r="B9" s="8">
        <f>'Fixed Asset Balance'!B21/FAR!$F$2</f>
        <v>7000</v>
      </c>
      <c r="C9" s="8">
        <f>'Fixed Asset Balance'!C21/FAR!$F$2</f>
        <v>7000</v>
      </c>
      <c r="D9" s="8">
        <f>'Fixed Asset Balance'!D21/FAR!$F$2</f>
        <v>7000</v>
      </c>
      <c r="E9" s="8">
        <f>'Fixed Asset Balance'!E21/FAR!$F$2</f>
        <v>7000</v>
      </c>
      <c r="F9" s="8">
        <f>'Fixed Asset Balance'!F21/FAR!$F$2</f>
        <v>7000</v>
      </c>
      <c r="G9" s="8">
        <f>'Fixed Asset Balance'!G21/FAR!$F$2</f>
        <v>7000</v>
      </c>
      <c r="H9" s="8">
        <f>'Fixed Asset Balance'!H21/FAR!$F$2</f>
        <v>7000</v>
      </c>
      <c r="I9" s="8">
        <f>'Fixed Asset Balance'!I21/FAR!$F$2</f>
        <v>7000</v>
      </c>
      <c r="J9" s="8">
        <f>'Fixed Asset Balance'!J21/FAR!$F$2</f>
        <v>7000</v>
      </c>
      <c r="K9" s="8">
        <f>'Fixed Asset Balance'!K21/FAR!$F$2</f>
        <v>7000</v>
      </c>
      <c r="L9" s="8">
        <f>'Fixed Asset Balance'!L21/FAR!$F$2</f>
        <v>7000</v>
      </c>
      <c r="M9" s="8">
        <f>'Fixed Asset Balance'!M21/FAR!$F$2</f>
        <v>10500</v>
      </c>
      <c r="N9" s="8">
        <f>'Fixed Asset Balance'!N21/FAR!$F$2</f>
        <v>10500</v>
      </c>
      <c r="O9" s="8">
        <f>'Fixed Asset Balance'!O21/FAR!$F$2</f>
        <v>10500</v>
      </c>
      <c r="P9" s="8">
        <f>'Fixed Asset Balance'!P21/FAR!$F$2</f>
        <v>14000</v>
      </c>
      <c r="Q9" s="8">
        <f>'Fixed Asset Balance'!Q21/FAR!$F$2</f>
        <v>7000</v>
      </c>
      <c r="R9" s="8">
        <f>'Fixed Asset Balance'!R21/FAR!$F$2</f>
        <v>7000</v>
      </c>
      <c r="S9" s="8">
        <f>'Fixed Asset Balance'!S21/FAR!$F$2</f>
        <v>7000</v>
      </c>
      <c r="T9" s="8">
        <f>'Fixed Asset Balance'!T21/FAR!$F$2</f>
        <v>7000</v>
      </c>
      <c r="U9" s="8">
        <f>'Fixed Asset Balance'!U21/FAR!$F$2</f>
        <v>7000</v>
      </c>
      <c r="V9" s="8">
        <f>'Fixed Asset Balance'!V21/FAR!$F$2</f>
        <v>7000</v>
      </c>
      <c r="W9" s="8">
        <f>'Fixed Asset Balance'!W21/FAR!$F$2</f>
        <v>7000</v>
      </c>
      <c r="X9" s="8">
        <f>'Fixed Asset Balance'!X21/FAR!$F$2</f>
        <v>7000</v>
      </c>
      <c r="Y9" s="8">
        <f>'Fixed Asset Balance'!Y21/FAR!$F$2</f>
        <v>7000</v>
      </c>
      <c r="Z9" s="8">
        <f>'Fixed Asset Balance'!Z21/FAR!$F$2</f>
        <v>7000</v>
      </c>
      <c r="AA9" s="8">
        <f>'Fixed Asset Balance'!AA21/FAR!$F$2</f>
        <v>7000</v>
      </c>
      <c r="AB9" s="8">
        <f>'Fixed Asset Balance'!AB21/FAR!$F$2</f>
        <v>3500</v>
      </c>
      <c r="AC9" s="8">
        <f>'Fixed Asset Balance'!AC21/FAR!$F$2</f>
        <v>7000</v>
      </c>
      <c r="AD9" s="8">
        <f>'Fixed Asset Balance'!AD21/FAR!$F$2</f>
        <v>7000</v>
      </c>
      <c r="AE9" s="8">
        <f>'Fixed Asset Balance'!AE21/FAR!$F$2</f>
        <v>3500</v>
      </c>
      <c r="AF9" s="8">
        <f>'Fixed Asset Balance'!AF21/FAR!$F$2</f>
        <v>3500</v>
      </c>
      <c r="AG9" s="8">
        <f>'Fixed Asset Balance'!AG21/FAR!$F$2</f>
        <v>3500</v>
      </c>
      <c r="AH9" s="8">
        <f>'Fixed Asset Balance'!AH21/FAR!$F$2</f>
        <v>3500</v>
      </c>
      <c r="AI9" s="8">
        <f>'Fixed Asset Balance'!AI21/FAR!$F$2</f>
        <v>3500</v>
      </c>
      <c r="AJ9" s="8">
        <f>'Fixed Asset Balance'!AJ21/FAR!$F$2</f>
        <v>3500</v>
      </c>
      <c r="AK9" s="8">
        <f>'Fixed Asset Balance'!AK21/FAR!$F$2</f>
        <v>3500</v>
      </c>
      <c r="AL9" s="19"/>
    </row>
    <row r="10">
      <c r="A10" s="19" t="s">
        <v>141</v>
      </c>
      <c r="B10" s="8">
        <f>'Fixed Asset Balance'!B22/FAR!$F$7</f>
        <v>0</v>
      </c>
      <c r="C10" s="8">
        <f>'Fixed Asset Balance'!C22/FAR!$F$7</f>
        <v>0</v>
      </c>
      <c r="D10" s="8">
        <f>'Fixed Asset Balance'!D22/FAR!$F$7</f>
        <v>12480</v>
      </c>
      <c r="E10" s="8">
        <f>'Fixed Asset Balance'!E22/FAR!$F$7</f>
        <v>12480</v>
      </c>
      <c r="F10" s="8">
        <f>'Fixed Asset Balance'!F22/FAR!$F$7</f>
        <v>12480</v>
      </c>
      <c r="G10" s="8">
        <f>'Fixed Asset Balance'!G22/FAR!$F$7</f>
        <v>12480</v>
      </c>
      <c r="H10" s="8">
        <f>'Fixed Asset Balance'!H22/FAR!$F$7</f>
        <v>12480</v>
      </c>
      <c r="I10" s="8">
        <f>'Fixed Asset Balance'!I22/FAR!$F$7</f>
        <v>12480</v>
      </c>
      <c r="J10" s="8">
        <f>'Fixed Asset Balance'!J22/FAR!$F$7</f>
        <v>12480</v>
      </c>
      <c r="K10" s="8">
        <f>'Fixed Asset Balance'!K22/FAR!$F$7</f>
        <v>12480</v>
      </c>
      <c r="L10" s="8">
        <f>'Fixed Asset Balance'!L22/FAR!$F$7</f>
        <v>12480</v>
      </c>
      <c r="M10" s="8">
        <f>'Fixed Asset Balance'!M22/FAR!$F$7</f>
        <v>12480</v>
      </c>
      <c r="N10" s="8">
        <f>'Fixed Asset Balance'!N22/FAR!$F$7</f>
        <v>12480</v>
      </c>
      <c r="O10" s="8">
        <f>'Fixed Asset Balance'!O22/FAR!$F$7</f>
        <v>12480</v>
      </c>
      <c r="P10" s="8">
        <f>'Fixed Asset Balance'!P22/FAR!$F$7</f>
        <v>12480</v>
      </c>
      <c r="Q10" s="8">
        <f>'Fixed Asset Balance'!Q22/FAR!$F$7</f>
        <v>12480</v>
      </c>
      <c r="R10" s="8">
        <f>'Fixed Asset Balance'!R22/FAR!$F$7</f>
        <v>12480</v>
      </c>
      <c r="S10" s="8">
        <f>'Fixed Asset Balance'!S22/FAR!$F$7</f>
        <v>12480</v>
      </c>
      <c r="T10" s="8">
        <f>'Fixed Asset Balance'!T22/FAR!$F$7</f>
        <v>12480</v>
      </c>
      <c r="U10" s="8">
        <f>'Fixed Asset Balance'!U22/FAR!$F$7</f>
        <v>12480</v>
      </c>
      <c r="V10" s="8">
        <f>'Fixed Asset Balance'!V22/FAR!$F$7</f>
        <v>12480</v>
      </c>
      <c r="W10" s="8">
        <f>'Fixed Asset Balance'!W22/FAR!$F$7</f>
        <v>12480</v>
      </c>
      <c r="X10" s="8">
        <f>'Fixed Asset Balance'!X22/FAR!$F$7</f>
        <v>12480</v>
      </c>
      <c r="Y10" s="8">
        <f>'Fixed Asset Balance'!Y22/FAR!$F$7</f>
        <v>24960</v>
      </c>
      <c r="Z10" s="8">
        <f>'Fixed Asset Balance'!Z22/FAR!$F$7</f>
        <v>24960</v>
      </c>
      <c r="AA10" s="8">
        <f>'Fixed Asset Balance'!AA22/FAR!$F$7</f>
        <v>24960</v>
      </c>
      <c r="AB10" s="8">
        <f>'Fixed Asset Balance'!AB22/FAR!$F$7</f>
        <v>24960</v>
      </c>
      <c r="AC10" s="8">
        <f>'Fixed Asset Balance'!AC22/FAR!$F$7</f>
        <v>12480</v>
      </c>
      <c r="AD10" s="8">
        <f>'Fixed Asset Balance'!AD22/FAR!$F$7</f>
        <v>12480</v>
      </c>
      <c r="AE10" s="8">
        <f>'Fixed Asset Balance'!AE22/FAR!$F$7</f>
        <v>12480</v>
      </c>
      <c r="AF10" s="8">
        <f>'Fixed Asset Balance'!AF22/FAR!$F$7</f>
        <v>12480</v>
      </c>
      <c r="AG10" s="8">
        <f>'Fixed Asset Balance'!AG22/FAR!$F$7</f>
        <v>12480</v>
      </c>
      <c r="AH10" s="8">
        <f>'Fixed Asset Balance'!AH22/FAR!$F$7</f>
        <v>12480</v>
      </c>
      <c r="AI10" s="8">
        <f>'Fixed Asset Balance'!AI22/FAR!$F$7</f>
        <v>12480</v>
      </c>
      <c r="AJ10" s="8">
        <f>'Fixed Asset Balance'!AJ22/FAR!$F$7</f>
        <v>12480</v>
      </c>
      <c r="AK10" s="8">
        <f>'Fixed Asset Balance'!AK22/FAR!$F$7</f>
        <v>12480</v>
      </c>
      <c r="AL10" s="19"/>
    </row>
    <row r="11">
      <c r="A11" s="19" t="s">
        <v>146</v>
      </c>
      <c r="B11" s="8">
        <f>'Fixed Asset Balance'!B23/FAR!$F$10</f>
        <v>0</v>
      </c>
      <c r="C11" s="8">
        <f>'Fixed Asset Balance'!C23/FAR!$F$10</f>
        <v>0</v>
      </c>
      <c r="D11" s="8">
        <f>'Fixed Asset Balance'!D23/FAR!$F$10</f>
        <v>0</v>
      </c>
      <c r="E11" s="8">
        <f>'Fixed Asset Balance'!E23/FAR!$F$10</f>
        <v>0</v>
      </c>
      <c r="F11" s="8">
        <f>'Fixed Asset Balance'!F23/FAR!$F$10</f>
        <v>0</v>
      </c>
      <c r="G11" s="8">
        <f>'Fixed Asset Balance'!G23/FAR!$F$10</f>
        <v>0</v>
      </c>
      <c r="H11" s="8">
        <f>'Fixed Asset Balance'!H23/FAR!$F$10</f>
        <v>0</v>
      </c>
      <c r="I11" s="8">
        <f>'Fixed Asset Balance'!I23/FAR!$F$10</f>
        <v>4400</v>
      </c>
      <c r="J11" s="8">
        <f>'Fixed Asset Balance'!J23/FAR!$F$10</f>
        <v>4400</v>
      </c>
      <c r="K11" s="8">
        <f>'Fixed Asset Balance'!K23/FAR!$F$10</f>
        <v>4400</v>
      </c>
      <c r="L11" s="8">
        <f>'Fixed Asset Balance'!L23/FAR!$F$10</f>
        <v>4400</v>
      </c>
      <c r="M11" s="8">
        <f>'Fixed Asset Balance'!M23/FAR!$F$10</f>
        <v>4400</v>
      </c>
      <c r="N11" s="8">
        <f>'Fixed Asset Balance'!N23/FAR!$F$10</f>
        <v>4400</v>
      </c>
      <c r="O11" s="8">
        <f>'Fixed Asset Balance'!O23/FAR!$F$10</f>
        <v>4400</v>
      </c>
      <c r="P11" s="8">
        <f>'Fixed Asset Balance'!P23/FAR!$F$10</f>
        <v>4400</v>
      </c>
      <c r="Q11" s="8">
        <f>'Fixed Asset Balance'!Q23/FAR!$F$10</f>
        <v>4400</v>
      </c>
      <c r="R11" s="8">
        <f>'Fixed Asset Balance'!R23/FAR!$F$10</f>
        <v>4400</v>
      </c>
      <c r="S11" s="8">
        <f>'Fixed Asset Balance'!S23/FAR!$F$10</f>
        <v>4400</v>
      </c>
      <c r="T11" s="8">
        <f>'Fixed Asset Balance'!T23/FAR!$F$10</f>
        <v>4400</v>
      </c>
      <c r="U11" s="8">
        <f>'Fixed Asset Balance'!U23/FAR!$F$10</f>
        <v>4400</v>
      </c>
      <c r="V11" s="8">
        <f>'Fixed Asset Balance'!V23/FAR!$F$10</f>
        <v>4400</v>
      </c>
      <c r="W11" s="8">
        <f>'Fixed Asset Balance'!W23/FAR!$F$10</f>
        <v>4400</v>
      </c>
      <c r="X11" s="8">
        <f>'Fixed Asset Balance'!X23/FAR!$F$10</f>
        <v>4400</v>
      </c>
      <c r="Y11" s="8">
        <f>'Fixed Asset Balance'!Y23/FAR!$F$10</f>
        <v>4400</v>
      </c>
      <c r="Z11" s="8">
        <f>'Fixed Asset Balance'!Z23/FAR!$F$10</f>
        <v>4400</v>
      </c>
      <c r="AA11" s="8">
        <f>'Fixed Asset Balance'!AA23/FAR!$F$10</f>
        <v>4400</v>
      </c>
      <c r="AB11" s="8">
        <f>'Fixed Asset Balance'!AB23/FAR!$F$10</f>
        <v>4400</v>
      </c>
      <c r="AC11" s="8">
        <f>'Fixed Asset Balance'!AC23/FAR!$F$10</f>
        <v>4400</v>
      </c>
      <c r="AD11" s="8">
        <f>'Fixed Asset Balance'!AD23/FAR!$F$10</f>
        <v>4400</v>
      </c>
      <c r="AE11" s="8">
        <f>'Fixed Asset Balance'!AE23/FAR!$F$10</f>
        <v>4400</v>
      </c>
      <c r="AF11" s="8">
        <f>'Fixed Asset Balance'!AF23/FAR!$F$10</f>
        <v>4400</v>
      </c>
      <c r="AG11" s="8">
        <f>'Fixed Asset Balance'!AG23/FAR!$F$10</f>
        <v>4400</v>
      </c>
      <c r="AH11" s="8">
        <f>'Fixed Asset Balance'!AH23/FAR!$F$10</f>
        <v>4400</v>
      </c>
      <c r="AI11" s="8">
        <f>'Fixed Asset Balance'!AI23/FAR!$F$10</f>
        <v>4400</v>
      </c>
      <c r="AJ11" s="8">
        <f>'Fixed Asset Balance'!AJ23/FAR!$F$10</f>
        <v>4400</v>
      </c>
      <c r="AK11" s="8">
        <f>'Fixed Asset Balance'!AK23/FAR!$F$10</f>
        <v>4400</v>
      </c>
      <c r="AL11" s="19"/>
    </row>
    <row r="12">
      <c r="A12" s="19" t="s">
        <v>120</v>
      </c>
      <c r="B12" s="8">
        <f t="shared" ref="B12:AK12" si="5">SUM(B9:B11)</f>
        <v>7000</v>
      </c>
      <c r="C12" s="8">
        <f t="shared" si="5"/>
        <v>7000</v>
      </c>
      <c r="D12" s="8">
        <f t="shared" si="5"/>
        <v>19480</v>
      </c>
      <c r="E12" s="8">
        <f t="shared" si="5"/>
        <v>19480</v>
      </c>
      <c r="F12" s="8">
        <f t="shared" si="5"/>
        <v>19480</v>
      </c>
      <c r="G12" s="8">
        <f t="shared" si="5"/>
        <v>19480</v>
      </c>
      <c r="H12" s="8">
        <f t="shared" si="5"/>
        <v>19480</v>
      </c>
      <c r="I12" s="8">
        <f t="shared" si="5"/>
        <v>23880</v>
      </c>
      <c r="J12" s="8">
        <f t="shared" si="5"/>
        <v>23880</v>
      </c>
      <c r="K12" s="8">
        <f t="shared" si="5"/>
        <v>23880</v>
      </c>
      <c r="L12" s="8">
        <f t="shared" si="5"/>
        <v>23880</v>
      </c>
      <c r="M12" s="8">
        <f t="shared" si="5"/>
        <v>27380</v>
      </c>
      <c r="N12" s="8">
        <f t="shared" si="5"/>
        <v>27380</v>
      </c>
      <c r="O12" s="8">
        <f t="shared" si="5"/>
        <v>27380</v>
      </c>
      <c r="P12" s="8">
        <f t="shared" si="5"/>
        <v>30880</v>
      </c>
      <c r="Q12" s="8">
        <f t="shared" si="5"/>
        <v>23880</v>
      </c>
      <c r="R12" s="8">
        <f t="shared" si="5"/>
        <v>23880</v>
      </c>
      <c r="S12" s="8">
        <f t="shared" si="5"/>
        <v>23880</v>
      </c>
      <c r="T12" s="8">
        <f t="shared" si="5"/>
        <v>23880</v>
      </c>
      <c r="U12" s="8">
        <f t="shared" si="5"/>
        <v>23880</v>
      </c>
      <c r="V12" s="8">
        <f t="shared" si="5"/>
        <v>23880</v>
      </c>
      <c r="W12" s="8">
        <f t="shared" si="5"/>
        <v>23880</v>
      </c>
      <c r="X12" s="8">
        <f t="shared" si="5"/>
        <v>23880</v>
      </c>
      <c r="Y12" s="8">
        <f t="shared" si="5"/>
        <v>36360</v>
      </c>
      <c r="Z12" s="8">
        <f t="shared" si="5"/>
        <v>36360</v>
      </c>
      <c r="AA12" s="8">
        <f t="shared" si="5"/>
        <v>36360</v>
      </c>
      <c r="AB12" s="8">
        <f t="shared" si="5"/>
        <v>32860</v>
      </c>
      <c r="AC12" s="8">
        <f t="shared" si="5"/>
        <v>23880</v>
      </c>
      <c r="AD12" s="8">
        <f t="shared" si="5"/>
        <v>23880</v>
      </c>
      <c r="AE12" s="8">
        <f t="shared" si="5"/>
        <v>20380</v>
      </c>
      <c r="AF12" s="8">
        <f t="shared" si="5"/>
        <v>20380</v>
      </c>
      <c r="AG12" s="8">
        <f t="shared" si="5"/>
        <v>20380</v>
      </c>
      <c r="AH12" s="8">
        <f t="shared" si="5"/>
        <v>20380</v>
      </c>
      <c r="AI12" s="8">
        <f t="shared" si="5"/>
        <v>20380</v>
      </c>
      <c r="AJ12" s="8">
        <f t="shared" si="5"/>
        <v>20380</v>
      </c>
      <c r="AK12" s="8">
        <f t="shared" si="5"/>
        <v>20380</v>
      </c>
      <c r="AL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7"/>
    </row>
    <row r="14">
      <c r="A14" s="18" t="s">
        <v>154</v>
      </c>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7"/>
      <c r="AI14" s="7"/>
      <c r="AJ14" s="7"/>
      <c r="AK14" s="7"/>
      <c r="AL14" s="7"/>
    </row>
    <row r="15">
      <c r="A15" s="19" t="s">
        <v>131</v>
      </c>
      <c r="B15" s="11">
        <v>0.0</v>
      </c>
      <c r="C15" s="11">
        <v>0.0</v>
      </c>
      <c r="D15" s="11">
        <v>0.0</v>
      </c>
      <c r="E15" s="11">
        <v>0.0</v>
      </c>
      <c r="F15" s="11">
        <v>0.0</v>
      </c>
      <c r="G15" s="11">
        <v>0.0</v>
      </c>
      <c r="H15" s="11">
        <v>0.0</v>
      </c>
      <c r="I15" s="11">
        <v>0.0</v>
      </c>
      <c r="J15" s="11">
        <v>0.0</v>
      </c>
      <c r="K15" s="11">
        <v>0.0</v>
      </c>
      <c r="L15" s="11">
        <v>0.0</v>
      </c>
      <c r="M15" s="11">
        <v>0.0</v>
      </c>
      <c r="N15" s="11">
        <v>0.0</v>
      </c>
      <c r="O15" s="11">
        <v>0.0</v>
      </c>
      <c r="P15" s="11">
        <v>0.0</v>
      </c>
      <c r="Q15" s="13">
        <f>FAR!$E$2+FAR!$E$3</f>
        <v>105000</v>
      </c>
      <c r="R15" s="11">
        <v>0.0</v>
      </c>
      <c r="S15" s="11">
        <v>0.0</v>
      </c>
      <c r="T15" s="11">
        <v>0.0</v>
      </c>
      <c r="U15" s="11">
        <v>0.0</v>
      </c>
      <c r="V15" s="13">
        <v>0.0</v>
      </c>
      <c r="W15" s="11">
        <v>0.0</v>
      </c>
      <c r="X15" s="11">
        <v>0.0</v>
      </c>
      <c r="Y15" s="11">
        <v>0.0</v>
      </c>
      <c r="Z15" s="11">
        <v>0.0</v>
      </c>
      <c r="AA15" s="11">
        <v>0.0</v>
      </c>
      <c r="AB15" s="13">
        <f>FAR!$E$4</f>
        <v>52500</v>
      </c>
      <c r="AC15" s="11">
        <v>0.0</v>
      </c>
      <c r="AD15" s="11">
        <v>0.0</v>
      </c>
      <c r="AE15" s="13">
        <f>FAR!$E$5</f>
        <v>52500</v>
      </c>
      <c r="AF15" s="13">
        <v>0.0</v>
      </c>
      <c r="AG15" s="11">
        <v>0.0</v>
      </c>
      <c r="AH15" s="11">
        <v>0.0</v>
      </c>
      <c r="AI15" s="11">
        <v>0.0</v>
      </c>
      <c r="AJ15" s="11">
        <v>0.0</v>
      </c>
      <c r="AK15" s="11">
        <v>0.0</v>
      </c>
      <c r="AL15" s="7"/>
    </row>
    <row r="16">
      <c r="A16" s="19" t="s">
        <v>141</v>
      </c>
      <c r="B16" s="11">
        <v>0.0</v>
      </c>
      <c r="C16" s="11">
        <v>0.0</v>
      </c>
      <c r="D16" s="11">
        <v>0.0</v>
      </c>
      <c r="E16" s="11">
        <v>0.0</v>
      </c>
      <c r="F16" s="11">
        <v>0.0</v>
      </c>
      <c r="G16" s="11">
        <v>0.0</v>
      </c>
      <c r="H16" s="11">
        <v>0.0</v>
      </c>
      <c r="I16" s="11">
        <v>0.0</v>
      </c>
      <c r="J16" s="11">
        <v>0.0</v>
      </c>
      <c r="K16" s="11">
        <v>0.0</v>
      </c>
      <c r="L16" s="11">
        <v>0.0</v>
      </c>
      <c r="M16" s="11">
        <v>0.0</v>
      </c>
      <c r="N16" s="11">
        <v>0.0</v>
      </c>
      <c r="O16" s="11">
        <v>0.0</v>
      </c>
      <c r="P16" s="11">
        <v>0.0</v>
      </c>
      <c r="Q16" s="11">
        <v>0.0</v>
      </c>
      <c r="R16" s="11">
        <v>0.0</v>
      </c>
      <c r="S16" s="11">
        <v>0.0</v>
      </c>
      <c r="T16" s="11">
        <v>0.0</v>
      </c>
      <c r="U16" s="11">
        <v>0.0</v>
      </c>
      <c r="V16" s="11">
        <v>0.0</v>
      </c>
      <c r="W16" s="11">
        <v>0.0</v>
      </c>
      <c r="X16" s="11">
        <v>0.0</v>
      </c>
      <c r="Y16" s="11">
        <v>0.0</v>
      </c>
      <c r="Z16" s="8">
        <v>0.0</v>
      </c>
      <c r="AA16" s="8">
        <v>0.0</v>
      </c>
      <c r="AB16" s="8">
        <v>0.0</v>
      </c>
      <c r="AC16" s="13">
        <f>FAR!$E$7</f>
        <v>312000</v>
      </c>
      <c r="AD16" s="8">
        <v>0.0</v>
      </c>
      <c r="AE16" s="8">
        <v>0.0</v>
      </c>
      <c r="AF16" s="8">
        <v>0.0</v>
      </c>
      <c r="AG16" s="8">
        <v>0.0</v>
      </c>
      <c r="AH16" s="8">
        <v>0.0</v>
      </c>
      <c r="AI16" s="8">
        <v>0.0</v>
      </c>
      <c r="AJ16" s="8">
        <v>0.0</v>
      </c>
      <c r="AK16" s="8">
        <v>0.0</v>
      </c>
      <c r="AL16" s="19"/>
    </row>
    <row r="17">
      <c r="A17" s="19" t="s">
        <v>146</v>
      </c>
      <c r="B17" s="11">
        <v>0.0</v>
      </c>
      <c r="C17" s="11">
        <v>0.0</v>
      </c>
      <c r="D17" s="11">
        <v>0.0</v>
      </c>
      <c r="E17" s="11">
        <v>0.0</v>
      </c>
      <c r="F17" s="11">
        <v>0.0</v>
      </c>
      <c r="G17" s="11">
        <v>0.0</v>
      </c>
      <c r="H17" s="11">
        <v>0.0</v>
      </c>
      <c r="I17" s="11">
        <v>0.0</v>
      </c>
      <c r="J17" s="11">
        <v>0.0</v>
      </c>
      <c r="K17" s="11">
        <v>0.0</v>
      </c>
      <c r="L17" s="11">
        <v>0.0</v>
      </c>
      <c r="M17" s="11">
        <v>0.0</v>
      </c>
      <c r="N17" s="11">
        <v>0.0</v>
      </c>
      <c r="O17" s="11">
        <v>0.0</v>
      </c>
      <c r="P17" s="11">
        <v>0.0</v>
      </c>
      <c r="Q17" s="11">
        <v>0.0</v>
      </c>
      <c r="R17" s="11">
        <v>0.0</v>
      </c>
      <c r="S17" s="11">
        <v>0.0</v>
      </c>
      <c r="T17" s="11">
        <v>0.0</v>
      </c>
      <c r="U17" s="11">
        <v>0.0</v>
      </c>
      <c r="V17" s="11">
        <v>0.0</v>
      </c>
      <c r="W17" s="11">
        <v>0.0</v>
      </c>
      <c r="X17" s="11">
        <v>0.0</v>
      </c>
      <c r="Y17" s="11">
        <v>0.0</v>
      </c>
      <c r="Z17" s="8">
        <v>0.0</v>
      </c>
      <c r="AA17" s="8">
        <v>0.0</v>
      </c>
      <c r="AB17" s="8">
        <v>0.0</v>
      </c>
      <c r="AC17" s="8">
        <f>FAR!$E$9</f>
        <v>88000</v>
      </c>
      <c r="AD17" s="8">
        <v>0.0</v>
      </c>
      <c r="AE17" s="8">
        <v>0.0</v>
      </c>
      <c r="AF17" s="8">
        <v>0.0</v>
      </c>
      <c r="AG17" s="8">
        <v>0.0</v>
      </c>
      <c r="AH17" s="8">
        <v>0.0</v>
      </c>
      <c r="AI17" s="8">
        <v>0.0</v>
      </c>
      <c r="AJ17" s="8">
        <v>0.0</v>
      </c>
      <c r="AK17" s="8">
        <v>0.0</v>
      </c>
      <c r="AL17" s="19"/>
    </row>
    <row r="18">
      <c r="A18" s="19" t="s">
        <v>120</v>
      </c>
      <c r="B18" s="8">
        <f t="shared" ref="B18:AK18" si="6">sum(B15:B17)</f>
        <v>0</v>
      </c>
      <c r="C18" s="8">
        <f t="shared" si="6"/>
        <v>0</v>
      </c>
      <c r="D18" s="8">
        <f t="shared" si="6"/>
        <v>0</v>
      </c>
      <c r="E18" s="8">
        <f t="shared" si="6"/>
        <v>0</v>
      </c>
      <c r="F18" s="8">
        <f t="shared" si="6"/>
        <v>0</v>
      </c>
      <c r="G18" s="8">
        <f t="shared" si="6"/>
        <v>0</v>
      </c>
      <c r="H18" s="8">
        <f t="shared" si="6"/>
        <v>0</v>
      </c>
      <c r="I18" s="8">
        <f t="shared" si="6"/>
        <v>0</v>
      </c>
      <c r="J18" s="8">
        <f t="shared" si="6"/>
        <v>0</v>
      </c>
      <c r="K18" s="8">
        <f t="shared" si="6"/>
        <v>0</v>
      </c>
      <c r="L18" s="8">
        <f t="shared" si="6"/>
        <v>0</v>
      </c>
      <c r="M18" s="8">
        <f t="shared" si="6"/>
        <v>0</v>
      </c>
      <c r="N18" s="8">
        <f t="shared" si="6"/>
        <v>0</v>
      </c>
      <c r="O18" s="8">
        <f t="shared" si="6"/>
        <v>0</v>
      </c>
      <c r="P18" s="8">
        <f t="shared" si="6"/>
        <v>0</v>
      </c>
      <c r="Q18" s="13">
        <f t="shared" si="6"/>
        <v>105000</v>
      </c>
      <c r="R18" s="8">
        <f t="shared" si="6"/>
        <v>0</v>
      </c>
      <c r="S18" s="8">
        <f t="shared" si="6"/>
        <v>0</v>
      </c>
      <c r="T18" s="8">
        <f t="shared" si="6"/>
        <v>0</v>
      </c>
      <c r="U18" s="8">
        <f t="shared" si="6"/>
        <v>0</v>
      </c>
      <c r="V18" s="8">
        <f t="shared" si="6"/>
        <v>0</v>
      </c>
      <c r="W18" s="8">
        <f t="shared" si="6"/>
        <v>0</v>
      </c>
      <c r="X18" s="8">
        <f t="shared" si="6"/>
        <v>0</v>
      </c>
      <c r="Y18" s="8">
        <f t="shared" si="6"/>
        <v>0</v>
      </c>
      <c r="Z18" s="8">
        <f t="shared" si="6"/>
        <v>0</v>
      </c>
      <c r="AA18" s="8">
        <f t="shared" si="6"/>
        <v>0</v>
      </c>
      <c r="AB18" s="13">
        <f t="shared" si="6"/>
        <v>52500</v>
      </c>
      <c r="AC18" s="8">
        <f t="shared" si="6"/>
        <v>400000</v>
      </c>
      <c r="AD18" s="8">
        <f t="shared" si="6"/>
        <v>0</v>
      </c>
      <c r="AE18" s="13">
        <f t="shared" si="6"/>
        <v>52500</v>
      </c>
      <c r="AF18" s="8">
        <f t="shared" si="6"/>
        <v>0</v>
      </c>
      <c r="AG18" s="8">
        <f t="shared" si="6"/>
        <v>0</v>
      </c>
      <c r="AH18" s="8">
        <f t="shared" si="6"/>
        <v>0</v>
      </c>
      <c r="AI18" s="8">
        <f t="shared" si="6"/>
        <v>0</v>
      </c>
      <c r="AJ18" s="8">
        <f t="shared" si="6"/>
        <v>0</v>
      </c>
      <c r="AK18" s="8">
        <f t="shared" si="6"/>
        <v>0</v>
      </c>
      <c r="AL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row>
    <row r="20">
      <c r="A20" s="18" t="s">
        <v>152</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row>
    <row r="21">
      <c r="A21" s="19" t="s">
        <v>131</v>
      </c>
      <c r="B21" s="8">
        <f t="shared" ref="B21:AK21" si="7">B3+B9-B15</f>
        <v>7000</v>
      </c>
      <c r="C21" s="8">
        <f t="shared" si="7"/>
        <v>14000</v>
      </c>
      <c r="D21" s="8">
        <f t="shared" si="7"/>
        <v>21000</v>
      </c>
      <c r="E21" s="8">
        <f t="shared" si="7"/>
        <v>28000</v>
      </c>
      <c r="F21" s="8">
        <f t="shared" si="7"/>
        <v>35000</v>
      </c>
      <c r="G21" s="8">
        <f t="shared" si="7"/>
        <v>42000</v>
      </c>
      <c r="H21" s="8">
        <f t="shared" si="7"/>
        <v>49000</v>
      </c>
      <c r="I21" s="8">
        <f t="shared" si="7"/>
        <v>56000</v>
      </c>
      <c r="J21" s="8">
        <f t="shared" si="7"/>
        <v>63000</v>
      </c>
      <c r="K21" s="8">
        <f t="shared" si="7"/>
        <v>70000</v>
      </c>
      <c r="L21" s="8">
        <f t="shared" si="7"/>
        <v>77000</v>
      </c>
      <c r="M21" s="8">
        <f t="shared" si="7"/>
        <v>87500</v>
      </c>
      <c r="N21" s="8">
        <f t="shared" si="7"/>
        <v>98000</v>
      </c>
      <c r="O21" s="8">
        <f t="shared" si="7"/>
        <v>108500</v>
      </c>
      <c r="P21" s="8">
        <f t="shared" si="7"/>
        <v>122500</v>
      </c>
      <c r="Q21" s="8">
        <f t="shared" si="7"/>
        <v>24500</v>
      </c>
      <c r="R21" s="8">
        <f t="shared" si="7"/>
        <v>31500</v>
      </c>
      <c r="S21" s="8">
        <f t="shared" si="7"/>
        <v>38500</v>
      </c>
      <c r="T21" s="8">
        <f t="shared" si="7"/>
        <v>45500</v>
      </c>
      <c r="U21" s="8">
        <f t="shared" si="7"/>
        <v>52500</v>
      </c>
      <c r="V21" s="8">
        <f t="shared" si="7"/>
        <v>59500</v>
      </c>
      <c r="W21" s="8">
        <f t="shared" si="7"/>
        <v>66500</v>
      </c>
      <c r="X21" s="8">
        <f t="shared" si="7"/>
        <v>73500</v>
      </c>
      <c r="Y21" s="8">
        <f t="shared" si="7"/>
        <v>80500</v>
      </c>
      <c r="Z21" s="8">
        <f t="shared" si="7"/>
        <v>87500</v>
      </c>
      <c r="AA21" s="8">
        <f t="shared" si="7"/>
        <v>94500</v>
      </c>
      <c r="AB21" s="8">
        <f t="shared" si="7"/>
        <v>45500</v>
      </c>
      <c r="AC21" s="8">
        <f t="shared" si="7"/>
        <v>52500</v>
      </c>
      <c r="AD21" s="8">
        <f t="shared" si="7"/>
        <v>59500</v>
      </c>
      <c r="AE21" s="8">
        <f t="shared" si="7"/>
        <v>10500</v>
      </c>
      <c r="AF21" s="8">
        <f t="shared" si="7"/>
        <v>14000</v>
      </c>
      <c r="AG21" s="8">
        <f t="shared" si="7"/>
        <v>17500</v>
      </c>
      <c r="AH21" s="8">
        <f t="shared" si="7"/>
        <v>21000</v>
      </c>
      <c r="AI21" s="8">
        <f t="shared" si="7"/>
        <v>24500</v>
      </c>
      <c r="AJ21" s="8">
        <f t="shared" si="7"/>
        <v>28000</v>
      </c>
      <c r="AK21" s="8">
        <f t="shared" si="7"/>
        <v>31500</v>
      </c>
      <c r="AL21" s="19"/>
    </row>
    <row r="22">
      <c r="A22" s="7" t="s">
        <v>141</v>
      </c>
      <c r="B22" s="8">
        <f t="shared" ref="B22:AK22" si="8">B4+B10-B16</f>
        <v>0</v>
      </c>
      <c r="C22" s="8">
        <f t="shared" si="8"/>
        <v>0</v>
      </c>
      <c r="D22" s="8">
        <f t="shared" si="8"/>
        <v>12480</v>
      </c>
      <c r="E22" s="8">
        <f t="shared" si="8"/>
        <v>24960</v>
      </c>
      <c r="F22" s="8">
        <f t="shared" si="8"/>
        <v>37440</v>
      </c>
      <c r="G22" s="8">
        <f t="shared" si="8"/>
        <v>49920</v>
      </c>
      <c r="H22" s="8">
        <f t="shared" si="8"/>
        <v>62400</v>
      </c>
      <c r="I22" s="8">
        <f t="shared" si="8"/>
        <v>74880</v>
      </c>
      <c r="J22" s="8">
        <f t="shared" si="8"/>
        <v>87360</v>
      </c>
      <c r="K22" s="8">
        <f t="shared" si="8"/>
        <v>99840</v>
      </c>
      <c r="L22" s="8">
        <f t="shared" si="8"/>
        <v>112320</v>
      </c>
      <c r="M22" s="8">
        <f t="shared" si="8"/>
        <v>124800</v>
      </c>
      <c r="N22" s="8">
        <f t="shared" si="8"/>
        <v>137280</v>
      </c>
      <c r="O22" s="8">
        <f t="shared" si="8"/>
        <v>149760</v>
      </c>
      <c r="P22" s="8">
        <f t="shared" si="8"/>
        <v>162240</v>
      </c>
      <c r="Q22" s="8">
        <f t="shared" si="8"/>
        <v>174720</v>
      </c>
      <c r="R22" s="8">
        <f t="shared" si="8"/>
        <v>187200</v>
      </c>
      <c r="S22" s="8">
        <f t="shared" si="8"/>
        <v>199680</v>
      </c>
      <c r="T22" s="8">
        <f t="shared" si="8"/>
        <v>212160</v>
      </c>
      <c r="U22" s="8">
        <f t="shared" si="8"/>
        <v>224640</v>
      </c>
      <c r="V22" s="8">
        <f t="shared" si="8"/>
        <v>237120</v>
      </c>
      <c r="W22" s="8">
        <f t="shared" si="8"/>
        <v>249600</v>
      </c>
      <c r="X22" s="8">
        <f t="shared" si="8"/>
        <v>262080</v>
      </c>
      <c r="Y22" s="8">
        <f t="shared" si="8"/>
        <v>287040</v>
      </c>
      <c r="Z22" s="8">
        <f t="shared" si="8"/>
        <v>312000</v>
      </c>
      <c r="AA22" s="8">
        <f t="shared" si="8"/>
        <v>336960</v>
      </c>
      <c r="AB22" s="8">
        <f t="shared" si="8"/>
        <v>361920</v>
      </c>
      <c r="AC22" s="8">
        <f t="shared" si="8"/>
        <v>62400</v>
      </c>
      <c r="AD22" s="8">
        <f t="shared" si="8"/>
        <v>74880</v>
      </c>
      <c r="AE22" s="8">
        <f t="shared" si="8"/>
        <v>87360</v>
      </c>
      <c r="AF22" s="8">
        <f t="shared" si="8"/>
        <v>99840</v>
      </c>
      <c r="AG22" s="8">
        <f t="shared" si="8"/>
        <v>112320</v>
      </c>
      <c r="AH22" s="8">
        <f t="shared" si="8"/>
        <v>124800</v>
      </c>
      <c r="AI22" s="8">
        <f t="shared" si="8"/>
        <v>137280</v>
      </c>
      <c r="AJ22" s="8">
        <f t="shared" si="8"/>
        <v>149760</v>
      </c>
      <c r="AK22" s="8">
        <f t="shared" si="8"/>
        <v>162240</v>
      </c>
      <c r="AL22" s="7"/>
    </row>
    <row r="23">
      <c r="A23" s="7" t="s">
        <v>146</v>
      </c>
      <c r="B23" s="8">
        <f t="shared" ref="B23:AK23" si="9">B5+B11-B17</f>
        <v>0</v>
      </c>
      <c r="C23" s="8">
        <f t="shared" si="9"/>
        <v>0</v>
      </c>
      <c r="D23" s="8">
        <f t="shared" si="9"/>
        <v>0</v>
      </c>
      <c r="E23" s="8">
        <f t="shared" si="9"/>
        <v>0</v>
      </c>
      <c r="F23" s="8">
        <f t="shared" si="9"/>
        <v>0</v>
      </c>
      <c r="G23" s="8">
        <f t="shared" si="9"/>
        <v>0</v>
      </c>
      <c r="H23" s="8">
        <f t="shared" si="9"/>
        <v>0</v>
      </c>
      <c r="I23" s="8">
        <f t="shared" si="9"/>
        <v>4400</v>
      </c>
      <c r="J23" s="8">
        <f t="shared" si="9"/>
        <v>8800</v>
      </c>
      <c r="K23" s="8">
        <f t="shared" si="9"/>
        <v>13200</v>
      </c>
      <c r="L23" s="8">
        <f t="shared" si="9"/>
        <v>17600</v>
      </c>
      <c r="M23" s="8">
        <f t="shared" si="9"/>
        <v>22000</v>
      </c>
      <c r="N23" s="8">
        <f t="shared" si="9"/>
        <v>26400</v>
      </c>
      <c r="O23" s="8">
        <f t="shared" si="9"/>
        <v>30800</v>
      </c>
      <c r="P23" s="8">
        <f t="shared" si="9"/>
        <v>35200</v>
      </c>
      <c r="Q23" s="8">
        <f t="shared" si="9"/>
        <v>39600</v>
      </c>
      <c r="R23" s="8">
        <f t="shared" si="9"/>
        <v>44000</v>
      </c>
      <c r="S23" s="8">
        <f t="shared" si="9"/>
        <v>48400</v>
      </c>
      <c r="T23" s="8">
        <f t="shared" si="9"/>
        <v>52800</v>
      </c>
      <c r="U23" s="8">
        <f t="shared" si="9"/>
        <v>57200</v>
      </c>
      <c r="V23" s="8">
        <f t="shared" si="9"/>
        <v>61600</v>
      </c>
      <c r="W23" s="8">
        <f t="shared" si="9"/>
        <v>66000</v>
      </c>
      <c r="X23" s="8">
        <f t="shared" si="9"/>
        <v>70400</v>
      </c>
      <c r="Y23" s="8">
        <f t="shared" si="9"/>
        <v>74800</v>
      </c>
      <c r="Z23" s="8">
        <f t="shared" si="9"/>
        <v>79200</v>
      </c>
      <c r="AA23" s="8">
        <f t="shared" si="9"/>
        <v>83600</v>
      </c>
      <c r="AB23" s="8">
        <f t="shared" si="9"/>
        <v>88000</v>
      </c>
      <c r="AC23" s="8">
        <f t="shared" si="9"/>
        <v>4400</v>
      </c>
      <c r="AD23" s="8">
        <f t="shared" si="9"/>
        <v>8800</v>
      </c>
      <c r="AE23" s="8">
        <f t="shared" si="9"/>
        <v>13200</v>
      </c>
      <c r="AF23" s="8">
        <f t="shared" si="9"/>
        <v>17600</v>
      </c>
      <c r="AG23" s="8">
        <f t="shared" si="9"/>
        <v>22000</v>
      </c>
      <c r="AH23" s="8">
        <f t="shared" si="9"/>
        <v>26400</v>
      </c>
      <c r="AI23" s="8">
        <f t="shared" si="9"/>
        <v>30800</v>
      </c>
      <c r="AJ23" s="8">
        <f t="shared" si="9"/>
        <v>35200</v>
      </c>
      <c r="AK23" s="8">
        <f t="shared" si="9"/>
        <v>39600</v>
      </c>
      <c r="AL23" s="7"/>
    </row>
    <row r="24">
      <c r="A24" s="19" t="s">
        <v>120</v>
      </c>
      <c r="B24" s="8">
        <f t="shared" ref="B24:AK24" si="10">SUM(B21:B23)</f>
        <v>7000</v>
      </c>
      <c r="C24" s="8">
        <f t="shared" si="10"/>
        <v>14000</v>
      </c>
      <c r="D24" s="8">
        <f t="shared" si="10"/>
        <v>33480</v>
      </c>
      <c r="E24" s="8">
        <f t="shared" si="10"/>
        <v>52960</v>
      </c>
      <c r="F24" s="8">
        <f t="shared" si="10"/>
        <v>72440</v>
      </c>
      <c r="G24" s="8">
        <f t="shared" si="10"/>
        <v>91920</v>
      </c>
      <c r="H24" s="8">
        <f t="shared" si="10"/>
        <v>111400</v>
      </c>
      <c r="I24" s="8">
        <f t="shared" si="10"/>
        <v>135280</v>
      </c>
      <c r="J24" s="8">
        <f t="shared" si="10"/>
        <v>159160</v>
      </c>
      <c r="K24" s="8">
        <f t="shared" si="10"/>
        <v>183040</v>
      </c>
      <c r="L24" s="8">
        <f t="shared" si="10"/>
        <v>206920</v>
      </c>
      <c r="M24" s="8">
        <f t="shared" si="10"/>
        <v>234300</v>
      </c>
      <c r="N24" s="8">
        <f t="shared" si="10"/>
        <v>261680</v>
      </c>
      <c r="O24" s="8">
        <f t="shared" si="10"/>
        <v>289060</v>
      </c>
      <c r="P24" s="8">
        <f t="shared" si="10"/>
        <v>319940</v>
      </c>
      <c r="Q24" s="8">
        <f t="shared" si="10"/>
        <v>238820</v>
      </c>
      <c r="R24" s="8">
        <f t="shared" si="10"/>
        <v>262700</v>
      </c>
      <c r="S24" s="8">
        <f t="shared" si="10"/>
        <v>286580</v>
      </c>
      <c r="T24" s="8">
        <f t="shared" si="10"/>
        <v>310460</v>
      </c>
      <c r="U24" s="8">
        <f t="shared" si="10"/>
        <v>334340</v>
      </c>
      <c r="V24" s="8">
        <f t="shared" si="10"/>
        <v>358220</v>
      </c>
      <c r="W24" s="8">
        <f t="shared" si="10"/>
        <v>382100</v>
      </c>
      <c r="X24" s="8">
        <f t="shared" si="10"/>
        <v>405980</v>
      </c>
      <c r="Y24" s="8">
        <f t="shared" si="10"/>
        <v>442340</v>
      </c>
      <c r="Z24" s="8">
        <f t="shared" si="10"/>
        <v>478700</v>
      </c>
      <c r="AA24" s="8">
        <f t="shared" si="10"/>
        <v>515060</v>
      </c>
      <c r="AB24" s="8">
        <f t="shared" si="10"/>
        <v>495420</v>
      </c>
      <c r="AC24" s="8">
        <f t="shared" si="10"/>
        <v>119300</v>
      </c>
      <c r="AD24" s="8">
        <f t="shared" si="10"/>
        <v>143180</v>
      </c>
      <c r="AE24" s="8">
        <f t="shared" si="10"/>
        <v>111060</v>
      </c>
      <c r="AF24" s="8">
        <f t="shared" si="10"/>
        <v>131440</v>
      </c>
      <c r="AG24" s="8">
        <f t="shared" si="10"/>
        <v>151820</v>
      </c>
      <c r="AH24" s="8">
        <f t="shared" si="10"/>
        <v>172200</v>
      </c>
      <c r="AI24" s="8">
        <f t="shared" si="10"/>
        <v>192580</v>
      </c>
      <c r="AJ24" s="8">
        <f t="shared" si="10"/>
        <v>212960</v>
      </c>
      <c r="AK24" s="8">
        <f t="shared" si="10"/>
        <v>233340</v>
      </c>
      <c r="AL24" s="7"/>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7"/>
      <c r="AI25" s="7"/>
      <c r="AJ25" s="7"/>
      <c r="AK25" s="7"/>
      <c r="AL25" s="7"/>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7"/>
      <c r="AI26" s="7"/>
      <c r="AJ26" s="7"/>
      <c r="AK26" s="7"/>
      <c r="AL26" s="7"/>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7"/>
      <c r="AI27" s="7"/>
      <c r="AJ27" s="7"/>
      <c r="AK27" s="7"/>
      <c r="AL27" s="7"/>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7"/>
      <c r="AI28" s="7"/>
      <c r="AJ28" s="7"/>
      <c r="AK28" s="7"/>
      <c r="AL28" s="7"/>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7"/>
      <c r="AI29" s="7"/>
      <c r="AJ29" s="7"/>
      <c r="AK29" s="7"/>
      <c r="AL29" s="7"/>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7"/>
      <c r="AI30" s="7"/>
      <c r="AJ30" s="7"/>
      <c r="AK30" s="7"/>
      <c r="AL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14" width="6.5"/>
    <col customWidth="1" min="15" max="17" width="7.38"/>
    <col customWidth="1" min="18" max="42" width="6.5"/>
  </cols>
  <sheetData>
    <row r="1">
      <c r="A1" s="15"/>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22" t="s">
        <v>114</v>
      </c>
      <c r="AI1" s="22" t="s">
        <v>115</v>
      </c>
      <c r="AJ1" s="22" t="s">
        <v>116</v>
      </c>
      <c r="AK1" s="22" t="s">
        <v>117</v>
      </c>
      <c r="AL1" s="15"/>
      <c r="AM1" s="15"/>
      <c r="AN1" s="15"/>
      <c r="AO1" s="15"/>
      <c r="AP1" s="15"/>
    </row>
    <row r="2">
      <c r="A2" s="18" t="s">
        <v>155</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row>
    <row r="3">
      <c r="A3" s="18" t="s">
        <v>156</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row>
    <row r="4">
      <c r="A4" s="7" t="s">
        <v>74</v>
      </c>
      <c r="B4" s="8">
        <v>0.0</v>
      </c>
      <c r="C4" s="8">
        <f t="shared" ref="C4:AK4" si="1">B19</f>
        <v>0</v>
      </c>
      <c r="D4" s="8">
        <f t="shared" si="1"/>
        <v>0</v>
      </c>
      <c r="E4" s="8">
        <f t="shared" si="1"/>
        <v>0</v>
      </c>
      <c r="F4" s="8">
        <f t="shared" si="1"/>
        <v>0</v>
      </c>
      <c r="G4" s="8">
        <f t="shared" si="1"/>
        <v>0</v>
      </c>
      <c r="H4" s="8">
        <f t="shared" si="1"/>
        <v>148700</v>
      </c>
      <c r="I4" s="8">
        <f t="shared" si="1"/>
        <v>148700</v>
      </c>
      <c r="J4" s="8">
        <f t="shared" si="1"/>
        <v>148700</v>
      </c>
      <c r="K4" s="8">
        <f t="shared" si="1"/>
        <v>148700</v>
      </c>
      <c r="L4" s="8">
        <f t="shared" si="1"/>
        <v>148700</v>
      </c>
      <c r="M4" s="8">
        <f t="shared" si="1"/>
        <v>148700</v>
      </c>
      <c r="N4" s="8">
        <f t="shared" si="1"/>
        <v>148700</v>
      </c>
      <c r="O4" s="8">
        <f t="shared" si="1"/>
        <v>148700</v>
      </c>
      <c r="P4" s="8">
        <f t="shared" si="1"/>
        <v>148700</v>
      </c>
      <c r="Q4" s="8">
        <f t="shared" si="1"/>
        <v>148700</v>
      </c>
      <c r="R4" s="8">
        <f t="shared" si="1"/>
        <v>148700</v>
      </c>
      <c r="S4" s="8">
        <f t="shared" si="1"/>
        <v>0</v>
      </c>
      <c r="T4" s="8">
        <f t="shared" si="1"/>
        <v>0</v>
      </c>
      <c r="U4" s="8">
        <f t="shared" si="1"/>
        <v>0</v>
      </c>
      <c r="V4" s="8">
        <f t="shared" si="1"/>
        <v>0</v>
      </c>
      <c r="W4" s="8">
        <f t="shared" si="1"/>
        <v>0</v>
      </c>
      <c r="X4" s="8">
        <f t="shared" si="1"/>
        <v>0</v>
      </c>
      <c r="Y4" s="8">
        <f t="shared" si="1"/>
        <v>0</v>
      </c>
      <c r="Z4" s="8">
        <f t="shared" si="1"/>
        <v>0</v>
      </c>
      <c r="AA4" s="8">
        <f t="shared" si="1"/>
        <v>0</v>
      </c>
      <c r="AB4" s="8">
        <f t="shared" si="1"/>
        <v>0</v>
      </c>
      <c r="AC4" s="8">
        <f t="shared" si="1"/>
        <v>0</v>
      </c>
      <c r="AD4" s="8">
        <f t="shared" si="1"/>
        <v>0</v>
      </c>
      <c r="AE4" s="8">
        <f t="shared" si="1"/>
        <v>0</v>
      </c>
      <c r="AF4" s="8">
        <f t="shared" si="1"/>
        <v>0</v>
      </c>
      <c r="AG4" s="8">
        <f t="shared" si="1"/>
        <v>0</v>
      </c>
      <c r="AH4" s="8">
        <f t="shared" si="1"/>
        <v>0</v>
      </c>
      <c r="AI4" s="8">
        <f t="shared" si="1"/>
        <v>0</v>
      </c>
      <c r="AJ4" s="8">
        <f t="shared" si="1"/>
        <v>0</v>
      </c>
      <c r="AK4" s="8">
        <f t="shared" si="1"/>
        <v>0</v>
      </c>
      <c r="AL4" s="19"/>
      <c r="AM4" s="19"/>
      <c r="AN4" s="19"/>
      <c r="AO4" s="19"/>
      <c r="AP4" s="19"/>
    </row>
    <row r="5">
      <c r="A5" s="7" t="s">
        <v>76</v>
      </c>
      <c r="B5" s="8">
        <v>0.0</v>
      </c>
      <c r="C5" s="8">
        <f t="shared" ref="C5:AK5" si="2">B20</f>
        <v>0</v>
      </c>
      <c r="D5" s="8">
        <f t="shared" si="2"/>
        <v>0</v>
      </c>
      <c r="E5" s="8">
        <f t="shared" si="2"/>
        <v>0</v>
      </c>
      <c r="F5" s="8">
        <f t="shared" si="2"/>
        <v>0</v>
      </c>
      <c r="G5" s="8">
        <f t="shared" si="2"/>
        <v>0</v>
      </c>
      <c r="H5" s="8">
        <f t="shared" si="2"/>
        <v>0</v>
      </c>
      <c r="I5" s="8">
        <f t="shared" si="2"/>
        <v>0</v>
      </c>
      <c r="J5" s="8">
        <f t="shared" si="2"/>
        <v>0</v>
      </c>
      <c r="K5" s="8">
        <f t="shared" si="2"/>
        <v>0</v>
      </c>
      <c r="L5" s="8">
        <f t="shared" si="2"/>
        <v>0</v>
      </c>
      <c r="M5" s="8">
        <f t="shared" si="2"/>
        <v>0</v>
      </c>
      <c r="N5" s="8">
        <f t="shared" si="2"/>
        <v>0</v>
      </c>
      <c r="O5" s="8">
        <f t="shared" si="2"/>
        <v>0</v>
      </c>
      <c r="P5" s="8">
        <f t="shared" si="2"/>
        <v>0</v>
      </c>
      <c r="Q5" s="8">
        <f t="shared" si="2"/>
        <v>0</v>
      </c>
      <c r="R5" s="8">
        <f t="shared" si="2"/>
        <v>0</v>
      </c>
      <c r="S5" s="8">
        <f t="shared" si="2"/>
        <v>0</v>
      </c>
      <c r="T5" s="8">
        <f t="shared" si="2"/>
        <v>0</v>
      </c>
      <c r="U5" s="8">
        <f t="shared" si="2"/>
        <v>0</v>
      </c>
      <c r="V5" s="8">
        <f t="shared" si="2"/>
        <v>0</v>
      </c>
      <c r="W5" s="8">
        <f t="shared" si="2"/>
        <v>0</v>
      </c>
      <c r="X5" s="8">
        <f t="shared" si="2"/>
        <v>0</v>
      </c>
      <c r="Y5" s="8">
        <f t="shared" si="2"/>
        <v>212400</v>
      </c>
      <c r="Z5" s="8">
        <f t="shared" si="2"/>
        <v>212400</v>
      </c>
      <c r="AA5" s="8">
        <f t="shared" si="2"/>
        <v>212400</v>
      </c>
      <c r="AB5" s="8">
        <f t="shared" si="2"/>
        <v>212400</v>
      </c>
      <c r="AC5" s="8">
        <f t="shared" si="2"/>
        <v>212400</v>
      </c>
      <c r="AD5" s="8">
        <f t="shared" si="2"/>
        <v>212400</v>
      </c>
      <c r="AE5" s="8">
        <f t="shared" si="2"/>
        <v>212400</v>
      </c>
      <c r="AF5" s="8">
        <f t="shared" si="2"/>
        <v>212400</v>
      </c>
      <c r="AG5" s="8">
        <f t="shared" si="2"/>
        <v>212400</v>
      </c>
      <c r="AH5" s="8">
        <f t="shared" si="2"/>
        <v>212400</v>
      </c>
      <c r="AI5" s="8">
        <f t="shared" si="2"/>
        <v>212400</v>
      </c>
      <c r="AJ5" s="8">
        <f t="shared" si="2"/>
        <v>212400</v>
      </c>
      <c r="AK5" s="8">
        <f t="shared" si="2"/>
        <v>212400</v>
      </c>
      <c r="AL5" s="19"/>
      <c r="AM5" s="19"/>
      <c r="AN5" s="19"/>
      <c r="AO5" s="19"/>
      <c r="AP5" s="19"/>
    </row>
    <row r="6">
      <c r="A6" s="19" t="s">
        <v>120</v>
      </c>
      <c r="B6" s="8">
        <f>sum(B4:B5)</f>
        <v>0</v>
      </c>
      <c r="C6" s="8">
        <f t="shared" ref="C6:AK6" si="3">SUM(C4:C5)</f>
        <v>0</v>
      </c>
      <c r="D6" s="8">
        <f t="shared" si="3"/>
        <v>0</v>
      </c>
      <c r="E6" s="8">
        <f t="shared" si="3"/>
        <v>0</v>
      </c>
      <c r="F6" s="8">
        <f t="shared" si="3"/>
        <v>0</v>
      </c>
      <c r="G6" s="8">
        <f t="shared" si="3"/>
        <v>0</v>
      </c>
      <c r="H6" s="8">
        <f t="shared" si="3"/>
        <v>148700</v>
      </c>
      <c r="I6" s="8">
        <f t="shared" si="3"/>
        <v>148700</v>
      </c>
      <c r="J6" s="8">
        <f t="shared" si="3"/>
        <v>148700</v>
      </c>
      <c r="K6" s="8">
        <f t="shared" si="3"/>
        <v>148700</v>
      </c>
      <c r="L6" s="8">
        <f t="shared" si="3"/>
        <v>148700</v>
      </c>
      <c r="M6" s="8">
        <f t="shared" si="3"/>
        <v>148700</v>
      </c>
      <c r="N6" s="8">
        <f t="shared" si="3"/>
        <v>148700</v>
      </c>
      <c r="O6" s="8">
        <f t="shared" si="3"/>
        <v>148700</v>
      </c>
      <c r="P6" s="8">
        <f t="shared" si="3"/>
        <v>148700</v>
      </c>
      <c r="Q6" s="8">
        <f t="shared" si="3"/>
        <v>148700</v>
      </c>
      <c r="R6" s="8">
        <f t="shared" si="3"/>
        <v>148700</v>
      </c>
      <c r="S6" s="8">
        <f t="shared" si="3"/>
        <v>0</v>
      </c>
      <c r="T6" s="8">
        <f t="shared" si="3"/>
        <v>0</v>
      </c>
      <c r="U6" s="8">
        <f t="shared" si="3"/>
        <v>0</v>
      </c>
      <c r="V6" s="8">
        <f t="shared" si="3"/>
        <v>0</v>
      </c>
      <c r="W6" s="8">
        <f t="shared" si="3"/>
        <v>0</v>
      </c>
      <c r="X6" s="8">
        <f t="shared" si="3"/>
        <v>0</v>
      </c>
      <c r="Y6" s="8">
        <f t="shared" si="3"/>
        <v>212400</v>
      </c>
      <c r="Z6" s="8">
        <f t="shared" si="3"/>
        <v>212400</v>
      </c>
      <c r="AA6" s="8">
        <f t="shared" si="3"/>
        <v>212400</v>
      </c>
      <c r="AB6" s="8">
        <f t="shared" si="3"/>
        <v>212400</v>
      </c>
      <c r="AC6" s="8">
        <f t="shared" si="3"/>
        <v>212400</v>
      </c>
      <c r="AD6" s="8">
        <f t="shared" si="3"/>
        <v>212400</v>
      </c>
      <c r="AE6" s="8">
        <f t="shared" si="3"/>
        <v>212400</v>
      </c>
      <c r="AF6" s="8">
        <f t="shared" si="3"/>
        <v>212400</v>
      </c>
      <c r="AG6" s="8">
        <f t="shared" si="3"/>
        <v>212400</v>
      </c>
      <c r="AH6" s="8">
        <f t="shared" si="3"/>
        <v>212400</v>
      </c>
      <c r="AI6" s="8">
        <f t="shared" si="3"/>
        <v>212400</v>
      </c>
      <c r="AJ6" s="8">
        <f t="shared" si="3"/>
        <v>212400</v>
      </c>
      <c r="AK6" s="8">
        <f t="shared" si="3"/>
        <v>212400</v>
      </c>
      <c r="AL6" s="19"/>
      <c r="AM6" s="19"/>
      <c r="AN6" s="19"/>
      <c r="AO6" s="19"/>
      <c r="AP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row>
    <row r="8">
      <c r="A8" s="18" t="s">
        <v>157</v>
      </c>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row>
    <row r="9">
      <c r="A9" s="7" t="s">
        <v>74</v>
      </c>
      <c r="B9" s="8">
        <v>0.0</v>
      </c>
      <c r="C9" s="8">
        <v>0.0</v>
      </c>
      <c r="D9" s="8">
        <v>0.0</v>
      </c>
      <c r="E9" s="8">
        <v>0.0</v>
      </c>
      <c r="F9" s="8">
        <v>0.0</v>
      </c>
      <c r="G9" s="8">
        <f>Assumption!$C$39</f>
        <v>148700</v>
      </c>
      <c r="H9" s="8">
        <v>0.0</v>
      </c>
      <c r="I9" s="8">
        <v>0.0</v>
      </c>
      <c r="J9" s="8">
        <v>0.0</v>
      </c>
      <c r="K9" s="8">
        <v>0.0</v>
      </c>
      <c r="L9" s="8">
        <v>0.0</v>
      </c>
      <c r="M9" s="8">
        <v>0.0</v>
      </c>
      <c r="N9" s="8">
        <v>0.0</v>
      </c>
      <c r="O9" s="8">
        <v>0.0</v>
      </c>
      <c r="P9" s="8">
        <v>0.0</v>
      </c>
      <c r="Q9" s="8">
        <v>0.0</v>
      </c>
      <c r="R9" s="8">
        <v>0.0</v>
      </c>
      <c r="S9" s="8">
        <v>0.0</v>
      </c>
      <c r="T9" s="8">
        <v>0.0</v>
      </c>
      <c r="U9" s="8">
        <v>0.0</v>
      </c>
      <c r="V9" s="8">
        <v>0.0</v>
      </c>
      <c r="W9" s="8">
        <v>0.0</v>
      </c>
      <c r="X9" s="8">
        <v>0.0</v>
      </c>
      <c r="Y9" s="8">
        <v>0.0</v>
      </c>
      <c r="Z9" s="8">
        <v>0.0</v>
      </c>
      <c r="AA9" s="8">
        <v>0.0</v>
      </c>
      <c r="AB9" s="8">
        <v>0.0</v>
      </c>
      <c r="AC9" s="8">
        <v>0.0</v>
      </c>
      <c r="AD9" s="8">
        <v>0.0</v>
      </c>
      <c r="AE9" s="8">
        <v>0.0</v>
      </c>
      <c r="AF9" s="8">
        <v>0.0</v>
      </c>
      <c r="AG9" s="8">
        <v>0.0</v>
      </c>
      <c r="AH9" s="8">
        <v>0.0</v>
      </c>
      <c r="AI9" s="8">
        <v>0.0</v>
      </c>
      <c r="AJ9" s="8">
        <v>0.0</v>
      </c>
      <c r="AK9" s="8">
        <v>0.0</v>
      </c>
      <c r="AL9" s="19"/>
      <c r="AM9" s="19"/>
      <c r="AN9" s="19"/>
      <c r="AO9" s="19"/>
      <c r="AP9" s="19"/>
    </row>
    <row r="10">
      <c r="A10" s="7" t="s">
        <v>76</v>
      </c>
      <c r="B10" s="8">
        <v>0.0</v>
      </c>
      <c r="C10" s="8">
        <v>0.0</v>
      </c>
      <c r="D10" s="8">
        <v>0.0</v>
      </c>
      <c r="E10" s="8">
        <v>0.0</v>
      </c>
      <c r="F10" s="8">
        <v>0.0</v>
      </c>
      <c r="G10" s="8">
        <v>0.0</v>
      </c>
      <c r="H10" s="8">
        <v>0.0</v>
      </c>
      <c r="I10" s="8">
        <v>0.0</v>
      </c>
      <c r="J10" s="8">
        <v>0.0</v>
      </c>
      <c r="K10" s="8">
        <v>0.0</v>
      </c>
      <c r="L10" s="8">
        <v>0.0</v>
      </c>
      <c r="M10" s="8">
        <v>0.0</v>
      </c>
      <c r="N10" s="8">
        <v>0.0</v>
      </c>
      <c r="O10" s="8">
        <v>0.0</v>
      </c>
      <c r="P10" s="8">
        <v>0.0</v>
      </c>
      <c r="Q10" s="8">
        <v>0.0</v>
      </c>
      <c r="R10" s="8">
        <v>0.0</v>
      </c>
      <c r="S10" s="8">
        <v>0.0</v>
      </c>
      <c r="T10" s="8">
        <v>0.0</v>
      </c>
      <c r="U10" s="8">
        <v>0.0</v>
      </c>
      <c r="V10" s="8">
        <v>0.0</v>
      </c>
      <c r="W10" s="8">
        <v>0.0</v>
      </c>
      <c r="X10" s="8">
        <f>Assumption!$C$40</f>
        <v>212400</v>
      </c>
      <c r="Y10" s="8">
        <v>0.0</v>
      </c>
      <c r="Z10" s="8">
        <v>0.0</v>
      </c>
      <c r="AA10" s="8">
        <v>0.0</v>
      </c>
      <c r="AB10" s="8">
        <v>0.0</v>
      </c>
      <c r="AC10" s="8">
        <v>0.0</v>
      </c>
      <c r="AD10" s="8">
        <v>0.0</v>
      </c>
      <c r="AE10" s="8">
        <v>0.0</v>
      </c>
      <c r="AF10" s="8">
        <v>0.0</v>
      </c>
      <c r="AG10" s="8">
        <v>0.0</v>
      </c>
      <c r="AH10" s="8">
        <v>0.0</v>
      </c>
      <c r="AI10" s="8">
        <v>0.0</v>
      </c>
      <c r="AJ10" s="8">
        <v>0.0</v>
      </c>
      <c r="AK10" s="8">
        <v>0.0</v>
      </c>
      <c r="AL10" s="19"/>
      <c r="AM10" s="19"/>
      <c r="AN10" s="19"/>
      <c r="AO10" s="19"/>
      <c r="AP10" s="19"/>
    </row>
    <row r="11">
      <c r="A11" s="19" t="s">
        <v>120</v>
      </c>
      <c r="B11" s="8">
        <f t="shared" ref="B11:AK11" si="4">SUM(B9:B10)</f>
        <v>0</v>
      </c>
      <c r="C11" s="8">
        <f t="shared" si="4"/>
        <v>0</v>
      </c>
      <c r="D11" s="8">
        <f t="shared" si="4"/>
        <v>0</v>
      </c>
      <c r="E11" s="8">
        <f t="shared" si="4"/>
        <v>0</v>
      </c>
      <c r="F11" s="8">
        <f t="shared" si="4"/>
        <v>0</v>
      </c>
      <c r="G11" s="8">
        <f t="shared" si="4"/>
        <v>148700</v>
      </c>
      <c r="H11" s="8">
        <f t="shared" si="4"/>
        <v>0</v>
      </c>
      <c r="I11" s="8">
        <f t="shared" si="4"/>
        <v>0</v>
      </c>
      <c r="J11" s="8">
        <f t="shared" si="4"/>
        <v>0</v>
      </c>
      <c r="K11" s="8">
        <f t="shared" si="4"/>
        <v>0</v>
      </c>
      <c r="L11" s="8">
        <f t="shared" si="4"/>
        <v>0</v>
      </c>
      <c r="M11" s="8">
        <f t="shared" si="4"/>
        <v>0</v>
      </c>
      <c r="N11" s="8">
        <f t="shared" si="4"/>
        <v>0</v>
      </c>
      <c r="O11" s="8">
        <f t="shared" si="4"/>
        <v>0</v>
      </c>
      <c r="P11" s="8">
        <f t="shared" si="4"/>
        <v>0</v>
      </c>
      <c r="Q11" s="8">
        <f t="shared" si="4"/>
        <v>0</v>
      </c>
      <c r="R11" s="8">
        <f t="shared" si="4"/>
        <v>0</v>
      </c>
      <c r="S11" s="8">
        <f t="shared" si="4"/>
        <v>0</v>
      </c>
      <c r="T11" s="8">
        <f t="shared" si="4"/>
        <v>0</v>
      </c>
      <c r="U11" s="8">
        <f t="shared" si="4"/>
        <v>0</v>
      </c>
      <c r="V11" s="8">
        <f t="shared" si="4"/>
        <v>0</v>
      </c>
      <c r="W11" s="8">
        <f t="shared" si="4"/>
        <v>0</v>
      </c>
      <c r="X11" s="8">
        <f t="shared" si="4"/>
        <v>212400</v>
      </c>
      <c r="Y11" s="8">
        <f t="shared" si="4"/>
        <v>0</v>
      </c>
      <c r="Z11" s="8">
        <f t="shared" si="4"/>
        <v>0</v>
      </c>
      <c r="AA11" s="8">
        <f t="shared" si="4"/>
        <v>0</v>
      </c>
      <c r="AB11" s="8">
        <f t="shared" si="4"/>
        <v>0</v>
      </c>
      <c r="AC11" s="8">
        <f t="shared" si="4"/>
        <v>0</v>
      </c>
      <c r="AD11" s="8">
        <f t="shared" si="4"/>
        <v>0</v>
      </c>
      <c r="AE11" s="8">
        <f t="shared" si="4"/>
        <v>0</v>
      </c>
      <c r="AF11" s="8">
        <f t="shared" si="4"/>
        <v>0</v>
      </c>
      <c r="AG11" s="8">
        <f t="shared" si="4"/>
        <v>0</v>
      </c>
      <c r="AH11" s="8">
        <f t="shared" si="4"/>
        <v>0</v>
      </c>
      <c r="AI11" s="8">
        <f t="shared" si="4"/>
        <v>0</v>
      </c>
      <c r="AJ11" s="8">
        <f t="shared" si="4"/>
        <v>0</v>
      </c>
      <c r="AK11" s="8">
        <f t="shared" si="4"/>
        <v>0</v>
      </c>
      <c r="AL11" s="19"/>
      <c r="AM11" s="19"/>
      <c r="AN11" s="19"/>
      <c r="AO11" s="19"/>
      <c r="AP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row>
    <row r="13">
      <c r="A13" s="18" t="s">
        <v>158</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row>
    <row r="14">
      <c r="A14" s="7" t="s">
        <v>74</v>
      </c>
      <c r="B14" s="8">
        <v>0.0</v>
      </c>
      <c r="C14" s="8">
        <v>0.0</v>
      </c>
      <c r="D14" s="8">
        <v>0.0</v>
      </c>
      <c r="E14" s="8">
        <v>0.0</v>
      </c>
      <c r="F14" s="8">
        <v>0.0</v>
      </c>
      <c r="G14" s="8">
        <v>0.0</v>
      </c>
      <c r="H14" s="8">
        <v>0.0</v>
      </c>
      <c r="I14" s="8">
        <v>0.0</v>
      </c>
      <c r="J14" s="8">
        <v>0.0</v>
      </c>
      <c r="K14" s="8">
        <v>0.0</v>
      </c>
      <c r="L14" s="8">
        <v>0.0</v>
      </c>
      <c r="M14" s="8">
        <v>0.0</v>
      </c>
      <c r="N14" s="8">
        <v>0.0</v>
      </c>
      <c r="O14" s="8">
        <v>0.0</v>
      </c>
      <c r="P14" s="8">
        <v>0.0</v>
      </c>
      <c r="Q14" s="8">
        <v>0.0</v>
      </c>
      <c r="R14" s="8">
        <f>Assumption!C39</f>
        <v>148700</v>
      </c>
      <c r="S14" s="8">
        <v>0.0</v>
      </c>
      <c r="T14" s="8">
        <v>0.0</v>
      </c>
      <c r="U14" s="8">
        <v>0.0</v>
      </c>
      <c r="V14" s="8">
        <v>0.0</v>
      </c>
      <c r="W14" s="8">
        <v>0.0</v>
      </c>
      <c r="X14" s="8">
        <v>0.0</v>
      </c>
      <c r="Y14" s="8">
        <v>0.0</v>
      </c>
      <c r="Z14" s="8">
        <v>0.0</v>
      </c>
      <c r="AA14" s="8">
        <v>0.0</v>
      </c>
      <c r="AB14" s="8">
        <v>0.0</v>
      </c>
      <c r="AC14" s="8">
        <v>0.0</v>
      </c>
      <c r="AD14" s="8">
        <v>0.0</v>
      </c>
      <c r="AE14" s="8">
        <v>0.0</v>
      </c>
      <c r="AF14" s="8">
        <v>0.0</v>
      </c>
      <c r="AG14" s="8">
        <v>0.0</v>
      </c>
      <c r="AH14" s="8">
        <v>0.0</v>
      </c>
      <c r="AI14" s="8">
        <v>0.0</v>
      </c>
      <c r="AJ14" s="8">
        <v>0.0</v>
      </c>
      <c r="AK14" s="8">
        <v>0.0</v>
      </c>
      <c r="AL14" s="19"/>
      <c r="AM14" s="19"/>
      <c r="AN14" s="19"/>
      <c r="AO14" s="19"/>
      <c r="AP14" s="19"/>
    </row>
    <row r="15">
      <c r="A15" s="7" t="s">
        <v>76</v>
      </c>
      <c r="B15" s="8">
        <v>0.0</v>
      </c>
      <c r="C15" s="8">
        <v>0.0</v>
      </c>
      <c r="D15" s="8">
        <v>0.0</v>
      </c>
      <c r="E15" s="8">
        <v>0.0</v>
      </c>
      <c r="F15" s="8">
        <v>0.0</v>
      </c>
      <c r="G15" s="8">
        <v>0.0</v>
      </c>
      <c r="H15" s="8">
        <v>0.0</v>
      </c>
      <c r="I15" s="8">
        <v>0.0</v>
      </c>
      <c r="J15" s="8">
        <v>0.0</v>
      </c>
      <c r="K15" s="8">
        <v>0.0</v>
      </c>
      <c r="L15" s="8">
        <v>0.0</v>
      </c>
      <c r="M15" s="8">
        <v>0.0</v>
      </c>
      <c r="N15" s="8">
        <v>0.0</v>
      </c>
      <c r="O15" s="8">
        <v>0.0</v>
      </c>
      <c r="P15" s="8">
        <v>0.0</v>
      </c>
      <c r="Q15" s="8">
        <v>0.0</v>
      </c>
      <c r="R15" s="8">
        <v>0.0</v>
      </c>
      <c r="S15" s="8">
        <v>0.0</v>
      </c>
      <c r="T15" s="8">
        <v>0.0</v>
      </c>
      <c r="U15" s="8">
        <v>0.0</v>
      </c>
      <c r="V15" s="8">
        <v>0.0</v>
      </c>
      <c r="W15" s="8">
        <v>0.0</v>
      </c>
      <c r="X15" s="8">
        <v>0.0</v>
      </c>
      <c r="Y15" s="8">
        <v>0.0</v>
      </c>
      <c r="Z15" s="8">
        <v>0.0</v>
      </c>
      <c r="AA15" s="8">
        <v>0.0</v>
      </c>
      <c r="AB15" s="8">
        <v>0.0</v>
      </c>
      <c r="AC15" s="8">
        <v>0.0</v>
      </c>
      <c r="AD15" s="8">
        <v>0.0</v>
      </c>
      <c r="AE15" s="8">
        <v>0.0</v>
      </c>
      <c r="AF15" s="8">
        <v>0.0</v>
      </c>
      <c r="AG15" s="8">
        <v>0.0</v>
      </c>
      <c r="AH15" s="8">
        <v>0.0</v>
      </c>
      <c r="AI15" s="8">
        <v>0.0</v>
      </c>
      <c r="AJ15" s="8">
        <v>0.0</v>
      </c>
      <c r="AK15" s="8">
        <v>0.0</v>
      </c>
      <c r="AL15" s="19"/>
      <c r="AM15" s="19"/>
      <c r="AN15" s="19"/>
      <c r="AO15" s="19"/>
      <c r="AP15" s="19"/>
    </row>
    <row r="16">
      <c r="A16" s="19" t="s">
        <v>120</v>
      </c>
      <c r="B16" s="8">
        <f t="shared" ref="B16:AK16" si="5">sum(B14:B15)</f>
        <v>0</v>
      </c>
      <c r="C16" s="8">
        <f t="shared" si="5"/>
        <v>0</v>
      </c>
      <c r="D16" s="8">
        <f t="shared" si="5"/>
        <v>0</v>
      </c>
      <c r="E16" s="8">
        <f t="shared" si="5"/>
        <v>0</v>
      </c>
      <c r="F16" s="8">
        <f t="shared" si="5"/>
        <v>0</v>
      </c>
      <c r="G16" s="8">
        <f t="shared" si="5"/>
        <v>0</v>
      </c>
      <c r="H16" s="8">
        <f t="shared" si="5"/>
        <v>0</v>
      </c>
      <c r="I16" s="8">
        <f t="shared" si="5"/>
        <v>0</v>
      </c>
      <c r="J16" s="8">
        <f t="shared" si="5"/>
        <v>0</v>
      </c>
      <c r="K16" s="8">
        <f t="shared" si="5"/>
        <v>0</v>
      </c>
      <c r="L16" s="8">
        <f t="shared" si="5"/>
        <v>0</v>
      </c>
      <c r="M16" s="8">
        <f t="shared" si="5"/>
        <v>0</v>
      </c>
      <c r="N16" s="8">
        <f t="shared" si="5"/>
        <v>0</v>
      </c>
      <c r="O16" s="8">
        <f t="shared" si="5"/>
        <v>0</v>
      </c>
      <c r="P16" s="8">
        <f t="shared" si="5"/>
        <v>0</v>
      </c>
      <c r="Q16" s="8">
        <f t="shared" si="5"/>
        <v>0</v>
      </c>
      <c r="R16" s="8">
        <f t="shared" si="5"/>
        <v>148700</v>
      </c>
      <c r="S16" s="8">
        <f t="shared" si="5"/>
        <v>0</v>
      </c>
      <c r="T16" s="8">
        <f t="shared" si="5"/>
        <v>0</v>
      </c>
      <c r="U16" s="8">
        <f t="shared" si="5"/>
        <v>0</v>
      </c>
      <c r="V16" s="8">
        <f t="shared" si="5"/>
        <v>0</v>
      </c>
      <c r="W16" s="8">
        <f t="shared" si="5"/>
        <v>0</v>
      </c>
      <c r="X16" s="8">
        <f t="shared" si="5"/>
        <v>0</v>
      </c>
      <c r="Y16" s="8">
        <f t="shared" si="5"/>
        <v>0</v>
      </c>
      <c r="Z16" s="8">
        <f t="shared" si="5"/>
        <v>0</v>
      </c>
      <c r="AA16" s="8">
        <f t="shared" si="5"/>
        <v>0</v>
      </c>
      <c r="AB16" s="8">
        <f t="shared" si="5"/>
        <v>0</v>
      </c>
      <c r="AC16" s="8">
        <f t="shared" si="5"/>
        <v>0</v>
      </c>
      <c r="AD16" s="8">
        <f t="shared" si="5"/>
        <v>0</v>
      </c>
      <c r="AE16" s="8">
        <f t="shared" si="5"/>
        <v>0</v>
      </c>
      <c r="AF16" s="8">
        <f t="shared" si="5"/>
        <v>0</v>
      </c>
      <c r="AG16" s="8">
        <f t="shared" si="5"/>
        <v>0</v>
      </c>
      <c r="AH16" s="8">
        <f t="shared" si="5"/>
        <v>0</v>
      </c>
      <c r="AI16" s="8">
        <f t="shared" si="5"/>
        <v>0</v>
      </c>
      <c r="AJ16" s="8">
        <f t="shared" si="5"/>
        <v>0</v>
      </c>
      <c r="AK16" s="8">
        <f t="shared" si="5"/>
        <v>0</v>
      </c>
      <c r="AL16" s="19"/>
      <c r="AM16" s="19"/>
      <c r="AN16" s="19"/>
      <c r="AO16" s="19"/>
      <c r="AP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row>
    <row r="18">
      <c r="A18" s="18" t="s">
        <v>159</v>
      </c>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row>
    <row r="19">
      <c r="A19" s="7" t="s">
        <v>74</v>
      </c>
      <c r="B19" s="8">
        <f t="shared" ref="B19:AK19" si="6">B4+B9-B14</f>
        <v>0</v>
      </c>
      <c r="C19" s="8">
        <f t="shared" si="6"/>
        <v>0</v>
      </c>
      <c r="D19" s="8">
        <f t="shared" si="6"/>
        <v>0</v>
      </c>
      <c r="E19" s="8">
        <f t="shared" si="6"/>
        <v>0</v>
      </c>
      <c r="F19" s="8">
        <f t="shared" si="6"/>
        <v>0</v>
      </c>
      <c r="G19" s="8">
        <f t="shared" si="6"/>
        <v>148700</v>
      </c>
      <c r="H19" s="8">
        <f t="shared" si="6"/>
        <v>148700</v>
      </c>
      <c r="I19" s="8">
        <f t="shared" si="6"/>
        <v>148700</v>
      </c>
      <c r="J19" s="8">
        <f t="shared" si="6"/>
        <v>148700</v>
      </c>
      <c r="K19" s="8">
        <f t="shared" si="6"/>
        <v>148700</v>
      </c>
      <c r="L19" s="8">
        <f t="shared" si="6"/>
        <v>148700</v>
      </c>
      <c r="M19" s="8">
        <f t="shared" si="6"/>
        <v>148700</v>
      </c>
      <c r="N19" s="8">
        <f t="shared" si="6"/>
        <v>148700</v>
      </c>
      <c r="O19" s="8">
        <f t="shared" si="6"/>
        <v>148700</v>
      </c>
      <c r="P19" s="8">
        <f t="shared" si="6"/>
        <v>148700</v>
      </c>
      <c r="Q19" s="8">
        <f t="shared" si="6"/>
        <v>148700</v>
      </c>
      <c r="R19" s="8">
        <f t="shared" si="6"/>
        <v>0</v>
      </c>
      <c r="S19" s="8">
        <f t="shared" si="6"/>
        <v>0</v>
      </c>
      <c r="T19" s="8">
        <f t="shared" si="6"/>
        <v>0</v>
      </c>
      <c r="U19" s="8">
        <f t="shared" si="6"/>
        <v>0</v>
      </c>
      <c r="V19" s="8">
        <f t="shared" si="6"/>
        <v>0</v>
      </c>
      <c r="W19" s="8">
        <f t="shared" si="6"/>
        <v>0</v>
      </c>
      <c r="X19" s="8">
        <f t="shared" si="6"/>
        <v>0</v>
      </c>
      <c r="Y19" s="8">
        <f t="shared" si="6"/>
        <v>0</v>
      </c>
      <c r="Z19" s="8">
        <f t="shared" si="6"/>
        <v>0</v>
      </c>
      <c r="AA19" s="8">
        <f t="shared" si="6"/>
        <v>0</v>
      </c>
      <c r="AB19" s="8">
        <f t="shared" si="6"/>
        <v>0</v>
      </c>
      <c r="AC19" s="8">
        <f t="shared" si="6"/>
        <v>0</v>
      </c>
      <c r="AD19" s="8">
        <f t="shared" si="6"/>
        <v>0</v>
      </c>
      <c r="AE19" s="8">
        <f t="shared" si="6"/>
        <v>0</v>
      </c>
      <c r="AF19" s="8">
        <f t="shared" si="6"/>
        <v>0</v>
      </c>
      <c r="AG19" s="8">
        <f t="shared" si="6"/>
        <v>0</v>
      </c>
      <c r="AH19" s="8">
        <f t="shared" si="6"/>
        <v>0</v>
      </c>
      <c r="AI19" s="8">
        <f t="shared" si="6"/>
        <v>0</v>
      </c>
      <c r="AJ19" s="8">
        <f t="shared" si="6"/>
        <v>0</v>
      </c>
      <c r="AK19" s="8">
        <f t="shared" si="6"/>
        <v>0</v>
      </c>
      <c r="AL19" s="19"/>
      <c r="AM19" s="19"/>
      <c r="AN19" s="19"/>
      <c r="AO19" s="19"/>
      <c r="AP19" s="19"/>
    </row>
    <row r="20">
      <c r="A20" s="7" t="s">
        <v>76</v>
      </c>
      <c r="B20" s="8">
        <f t="shared" ref="B20:AK20" si="7">B5+B10-B15</f>
        <v>0</v>
      </c>
      <c r="C20" s="8">
        <f t="shared" si="7"/>
        <v>0</v>
      </c>
      <c r="D20" s="8">
        <f t="shared" si="7"/>
        <v>0</v>
      </c>
      <c r="E20" s="8">
        <f t="shared" si="7"/>
        <v>0</v>
      </c>
      <c r="F20" s="8">
        <f t="shared" si="7"/>
        <v>0</v>
      </c>
      <c r="G20" s="8">
        <f t="shared" si="7"/>
        <v>0</v>
      </c>
      <c r="H20" s="8">
        <f t="shared" si="7"/>
        <v>0</v>
      </c>
      <c r="I20" s="8">
        <f t="shared" si="7"/>
        <v>0</v>
      </c>
      <c r="J20" s="8">
        <f t="shared" si="7"/>
        <v>0</v>
      </c>
      <c r="K20" s="8">
        <f t="shared" si="7"/>
        <v>0</v>
      </c>
      <c r="L20" s="8">
        <f t="shared" si="7"/>
        <v>0</v>
      </c>
      <c r="M20" s="8">
        <f t="shared" si="7"/>
        <v>0</v>
      </c>
      <c r="N20" s="8">
        <f t="shared" si="7"/>
        <v>0</v>
      </c>
      <c r="O20" s="8">
        <f t="shared" si="7"/>
        <v>0</v>
      </c>
      <c r="P20" s="8">
        <f t="shared" si="7"/>
        <v>0</v>
      </c>
      <c r="Q20" s="8">
        <f t="shared" si="7"/>
        <v>0</v>
      </c>
      <c r="R20" s="8">
        <f t="shared" si="7"/>
        <v>0</v>
      </c>
      <c r="S20" s="8">
        <f t="shared" si="7"/>
        <v>0</v>
      </c>
      <c r="T20" s="8">
        <f t="shared" si="7"/>
        <v>0</v>
      </c>
      <c r="U20" s="8">
        <f t="shared" si="7"/>
        <v>0</v>
      </c>
      <c r="V20" s="8">
        <f t="shared" si="7"/>
        <v>0</v>
      </c>
      <c r="W20" s="8">
        <f t="shared" si="7"/>
        <v>0</v>
      </c>
      <c r="X20" s="8">
        <f t="shared" si="7"/>
        <v>212400</v>
      </c>
      <c r="Y20" s="8">
        <f t="shared" si="7"/>
        <v>212400</v>
      </c>
      <c r="Z20" s="8">
        <f t="shared" si="7"/>
        <v>212400</v>
      </c>
      <c r="AA20" s="8">
        <f t="shared" si="7"/>
        <v>212400</v>
      </c>
      <c r="AB20" s="8">
        <f t="shared" si="7"/>
        <v>212400</v>
      </c>
      <c r="AC20" s="8">
        <f t="shared" si="7"/>
        <v>212400</v>
      </c>
      <c r="AD20" s="8">
        <f t="shared" si="7"/>
        <v>212400</v>
      </c>
      <c r="AE20" s="8">
        <f t="shared" si="7"/>
        <v>212400</v>
      </c>
      <c r="AF20" s="8">
        <f t="shared" si="7"/>
        <v>212400</v>
      </c>
      <c r="AG20" s="8">
        <f t="shared" si="7"/>
        <v>212400</v>
      </c>
      <c r="AH20" s="8">
        <f t="shared" si="7"/>
        <v>212400</v>
      </c>
      <c r="AI20" s="8">
        <f t="shared" si="7"/>
        <v>212400</v>
      </c>
      <c r="AJ20" s="8">
        <f t="shared" si="7"/>
        <v>212400</v>
      </c>
      <c r="AK20" s="8">
        <f t="shared" si="7"/>
        <v>212400</v>
      </c>
      <c r="AL20" s="19"/>
      <c r="AM20" s="19"/>
      <c r="AN20" s="19"/>
      <c r="AO20" s="19"/>
      <c r="AP20" s="19"/>
    </row>
    <row r="21">
      <c r="A21" s="19" t="s">
        <v>120</v>
      </c>
      <c r="B21" s="8">
        <f t="shared" ref="B21:AK21" si="8">SUM(B19:B20)</f>
        <v>0</v>
      </c>
      <c r="C21" s="8">
        <f t="shared" si="8"/>
        <v>0</v>
      </c>
      <c r="D21" s="8">
        <f t="shared" si="8"/>
        <v>0</v>
      </c>
      <c r="E21" s="8">
        <f t="shared" si="8"/>
        <v>0</v>
      </c>
      <c r="F21" s="8">
        <f t="shared" si="8"/>
        <v>0</v>
      </c>
      <c r="G21" s="8">
        <f t="shared" si="8"/>
        <v>148700</v>
      </c>
      <c r="H21" s="8">
        <f t="shared" si="8"/>
        <v>148700</v>
      </c>
      <c r="I21" s="8">
        <f t="shared" si="8"/>
        <v>148700</v>
      </c>
      <c r="J21" s="8">
        <f t="shared" si="8"/>
        <v>148700</v>
      </c>
      <c r="K21" s="8">
        <f t="shared" si="8"/>
        <v>148700</v>
      </c>
      <c r="L21" s="8">
        <f t="shared" si="8"/>
        <v>148700</v>
      </c>
      <c r="M21" s="8">
        <f t="shared" si="8"/>
        <v>148700</v>
      </c>
      <c r="N21" s="8">
        <f t="shared" si="8"/>
        <v>148700</v>
      </c>
      <c r="O21" s="8">
        <f t="shared" si="8"/>
        <v>148700</v>
      </c>
      <c r="P21" s="8">
        <f t="shared" si="8"/>
        <v>148700</v>
      </c>
      <c r="Q21" s="8">
        <f t="shared" si="8"/>
        <v>148700</v>
      </c>
      <c r="R21" s="8">
        <f t="shared" si="8"/>
        <v>0</v>
      </c>
      <c r="S21" s="8">
        <f t="shared" si="8"/>
        <v>0</v>
      </c>
      <c r="T21" s="8">
        <f t="shared" si="8"/>
        <v>0</v>
      </c>
      <c r="U21" s="8">
        <f t="shared" si="8"/>
        <v>0</v>
      </c>
      <c r="V21" s="8">
        <f t="shared" si="8"/>
        <v>0</v>
      </c>
      <c r="W21" s="8">
        <f t="shared" si="8"/>
        <v>0</v>
      </c>
      <c r="X21" s="8">
        <f t="shared" si="8"/>
        <v>212400</v>
      </c>
      <c r="Y21" s="8">
        <f t="shared" si="8"/>
        <v>212400</v>
      </c>
      <c r="Z21" s="8">
        <f t="shared" si="8"/>
        <v>212400</v>
      </c>
      <c r="AA21" s="8">
        <f t="shared" si="8"/>
        <v>212400</v>
      </c>
      <c r="AB21" s="8">
        <f t="shared" si="8"/>
        <v>212400</v>
      </c>
      <c r="AC21" s="8">
        <f t="shared" si="8"/>
        <v>212400</v>
      </c>
      <c r="AD21" s="8">
        <f t="shared" si="8"/>
        <v>212400</v>
      </c>
      <c r="AE21" s="8">
        <f t="shared" si="8"/>
        <v>212400</v>
      </c>
      <c r="AF21" s="8">
        <f t="shared" si="8"/>
        <v>212400</v>
      </c>
      <c r="AG21" s="8">
        <f t="shared" si="8"/>
        <v>212400</v>
      </c>
      <c r="AH21" s="8">
        <f t="shared" si="8"/>
        <v>212400</v>
      </c>
      <c r="AI21" s="8">
        <f t="shared" si="8"/>
        <v>212400</v>
      </c>
      <c r="AJ21" s="8">
        <f t="shared" si="8"/>
        <v>212400</v>
      </c>
      <c r="AK21" s="8">
        <f t="shared" si="8"/>
        <v>212400</v>
      </c>
      <c r="AL21" s="19"/>
      <c r="AM21" s="19"/>
      <c r="AN21" s="19"/>
      <c r="AO21" s="19"/>
      <c r="AP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row>
    <row r="23">
      <c r="A23" s="18" t="s">
        <v>160</v>
      </c>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row>
    <row r="24">
      <c r="A24" s="7" t="s">
        <v>74</v>
      </c>
      <c r="B24" s="8">
        <f>B19*Assumption!$D$39/12</f>
        <v>0</v>
      </c>
      <c r="C24" s="8">
        <f>C19*Assumption!$D$39/12</f>
        <v>0</v>
      </c>
      <c r="D24" s="8">
        <f>D19*Assumption!$D$39/12</f>
        <v>0</v>
      </c>
      <c r="E24" s="8">
        <f>E19*Assumption!$D$39/12</f>
        <v>0</v>
      </c>
      <c r="F24" s="8">
        <f>F19*Assumption!$D$39/12</f>
        <v>0</v>
      </c>
      <c r="G24" s="8">
        <f>G19*Assumption!$D$39/12</f>
        <v>2316.0025</v>
      </c>
      <c r="H24" s="8">
        <f>H19*Assumption!$D$39/12</f>
        <v>2316.0025</v>
      </c>
      <c r="I24" s="8">
        <f>I19*Assumption!$D$39/12</f>
        <v>2316.0025</v>
      </c>
      <c r="J24" s="8">
        <f>J19*Assumption!$D$39/12</f>
        <v>2316.0025</v>
      </c>
      <c r="K24" s="8">
        <f>K19*Assumption!$D$39/12</f>
        <v>2316.0025</v>
      </c>
      <c r="L24" s="8">
        <f>L19*Assumption!$D$39/12</f>
        <v>2316.0025</v>
      </c>
      <c r="M24" s="8">
        <f>M19*Assumption!$D$39/12</f>
        <v>2316.0025</v>
      </c>
      <c r="N24" s="8">
        <f>N19*Assumption!$D$39/12</f>
        <v>2316.0025</v>
      </c>
      <c r="O24" s="8">
        <f>O19*Assumption!$D$39/12</f>
        <v>2316.0025</v>
      </c>
      <c r="P24" s="8">
        <f>P19*Assumption!$D$39/12</f>
        <v>2316.0025</v>
      </c>
      <c r="Q24" s="8">
        <f>Q19*Assumption!$D$39/12</f>
        <v>2316.0025</v>
      </c>
      <c r="R24" s="8">
        <f>R19*Assumption!$D$39/12</f>
        <v>0</v>
      </c>
      <c r="S24" s="8">
        <f>S19*Assumption!$D$39/12</f>
        <v>0</v>
      </c>
      <c r="T24" s="8">
        <f>T19*Assumption!$D$39/12</f>
        <v>0</v>
      </c>
      <c r="U24" s="8">
        <f>U19*Assumption!$D$39/12</f>
        <v>0</v>
      </c>
      <c r="V24" s="8">
        <f>V19*Assumption!$D$39/12</f>
        <v>0</v>
      </c>
      <c r="W24" s="8">
        <f>W19*Assumption!$D$39/12</f>
        <v>0</v>
      </c>
      <c r="X24" s="8">
        <f>X19*Assumption!$D$39/12</f>
        <v>0</v>
      </c>
      <c r="Y24" s="8">
        <f>Y19*Assumption!$D$39/12</f>
        <v>0</v>
      </c>
      <c r="Z24" s="8">
        <f>Z19*Assumption!$D$39/12</f>
        <v>0</v>
      </c>
      <c r="AA24" s="8">
        <f>AA19*Assumption!$D$39/12</f>
        <v>0</v>
      </c>
      <c r="AB24" s="8">
        <f>AB19*Assumption!$D$39/12</f>
        <v>0</v>
      </c>
      <c r="AC24" s="8">
        <f>AC19*Assumption!$D$39/12</f>
        <v>0</v>
      </c>
      <c r="AD24" s="8">
        <f>AD19*Assumption!$D$39/12</f>
        <v>0</v>
      </c>
      <c r="AE24" s="8">
        <f>AE19*Assumption!$D$39/12</f>
        <v>0</v>
      </c>
      <c r="AF24" s="8">
        <f>AF19*Assumption!$D$39/12</f>
        <v>0</v>
      </c>
      <c r="AG24" s="8">
        <f>AG19*Assumption!$D$39/12</f>
        <v>0</v>
      </c>
      <c r="AH24" s="8">
        <f>AH19*Assumption!$D$39/12</f>
        <v>0</v>
      </c>
      <c r="AI24" s="8">
        <f>AI19*Assumption!$D$39/12</f>
        <v>0</v>
      </c>
      <c r="AJ24" s="8">
        <f>AJ19*Assumption!$D$39/12</f>
        <v>0</v>
      </c>
      <c r="AK24" s="8">
        <f>AK19*Assumption!$D$39/12</f>
        <v>0</v>
      </c>
      <c r="AL24" s="19"/>
      <c r="AM24" s="19"/>
      <c r="AN24" s="19"/>
      <c r="AO24" s="19"/>
      <c r="AP24" s="19"/>
    </row>
    <row r="25">
      <c r="A25" s="7" t="s">
        <v>76</v>
      </c>
      <c r="B25" s="8">
        <f>B20*Assumption!$D$40/12</f>
        <v>0</v>
      </c>
      <c r="C25" s="8">
        <f>C20*Assumption!$D$40/12</f>
        <v>0</v>
      </c>
      <c r="D25" s="8">
        <f>D20*Assumption!$D$40/12</f>
        <v>0</v>
      </c>
      <c r="E25" s="8">
        <f>E20*Assumption!$D$40/12</f>
        <v>0</v>
      </c>
      <c r="F25" s="8">
        <f>F20*Assumption!$D$40/12</f>
        <v>0</v>
      </c>
      <c r="G25" s="8">
        <f>G20*Assumption!$D$40/12</f>
        <v>0</v>
      </c>
      <c r="H25" s="8">
        <f>H20*Assumption!$D$40/12</f>
        <v>0</v>
      </c>
      <c r="I25" s="8">
        <f>I20*Assumption!$D$40/12</f>
        <v>0</v>
      </c>
      <c r="J25" s="8">
        <f>J20*Assumption!$D$40/12</f>
        <v>0</v>
      </c>
      <c r="K25" s="8">
        <f>K20*Assumption!$D$40/12</f>
        <v>0</v>
      </c>
      <c r="L25" s="8">
        <f>L20*Assumption!$D$40/12</f>
        <v>0</v>
      </c>
      <c r="M25" s="8">
        <f>M20*Assumption!$D$40/12</f>
        <v>0</v>
      </c>
      <c r="N25" s="8">
        <f>N20*Assumption!$D$40/12</f>
        <v>0</v>
      </c>
      <c r="O25" s="8">
        <f>O20*Assumption!$D$40/12</f>
        <v>0</v>
      </c>
      <c r="P25" s="8">
        <f>P20*Assumption!$D$40/12</f>
        <v>0</v>
      </c>
      <c r="Q25" s="8">
        <f>Q20*Assumption!$D$40/12</f>
        <v>0</v>
      </c>
      <c r="R25" s="8">
        <f>R20*Assumption!$D$40/12</f>
        <v>0</v>
      </c>
      <c r="S25" s="8">
        <f>S20*Assumption!$D$40/12</f>
        <v>0</v>
      </c>
      <c r="T25" s="8">
        <f>T20*Assumption!$D$40/12</f>
        <v>0</v>
      </c>
      <c r="U25" s="8">
        <f>U20*Assumption!$D$40/12</f>
        <v>0</v>
      </c>
      <c r="V25" s="8">
        <f>V20*Assumption!$D$40/12</f>
        <v>0</v>
      </c>
      <c r="W25" s="8">
        <f>W20*Assumption!$D$40/12</f>
        <v>0</v>
      </c>
      <c r="X25" s="8">
        <f>X20*Assumption!$D$40/12</f>
        <v>2985.99</v>
      </c>
      <c r="Y25" s="8">
        <f>Y20*Assumption!$D$40/12</f>
        <v>2985.99</v>
      </c>
      <c r="Z25" s="8">
        <f>Z20*Assumption!$D$40/12</f>
        <v>2985.99</v>
      </c>
      <c r="AA25" s="8">
        <f>AA20*Assumption!$D$40/12</f>
        <v>2985.99</v>
      </c>
      <c r="AB25" s="8">
        <f>AB20*Assumption!$D$40/12</f>
        <v>2985.99</v>
      </c>
      <c r="AC25" s="8">
        <f>AC20*Assumption!$D$40/12</f>
        <v>2985.99</v>
      </c>
      <c r="AD25" s="8">
        <f>AD20*Assumption!$D$40/12</f>
        <v>2985.99</v>
      </c>
      <c r="AE25" s="8">
        <f>AE20*Assumption!$D$40/12</f>
        <v>2985.99</v>
      </c>
      <c r="AF25" s="8">
        <f>AF20*Assumption!$D$40/12</f>
        <v>2985.99</v>
      </c>
      <c r="AG25" s="8">
        <f>AG20*Assumption!$D$40/12</f>
        <v>2985.99</v>
      </c>
      <c r="AH25" s="8">
        <f>AH20*Assumption!$D$40/12</f>
        <v>2985.99</v>
      </c>
      <c r="AI25" s="8">
        <f>AI20*Assumption!$D$40/12</f>
        <v>2985.99</v>
      </c>
      <c r="AJ25" s="8">
        <f>AJ20*Assumption!$D$40/12</f>
        <v>2985.99</v>
      </c>
      <c r="AK25" s="8">
        <f>AK20*Assumption!$D$40/12</f>
        <v>2985.99</v>
      </c>
      <c r="AL25" s="19"/>
      <c r="AM25" s="19"/>
      <c r="AN25" s="19"/>
      <c r="AO25" s="19"/>
      <c r="AP25" s="19"/>
    </row>
    <row r="26">
      <c r="A26" s="19" t="s">
        <v>120</v>
      </c>
      <c r="B26" s="8">
        <f t="shared" ref="B26:AK26" si="9">SUM(B24:B25)</f>
        <v>0</v>
      </c>
      <c r="C26" s="8">
        <f t="shared" si="9"/>
        <v>0</v>
      </c>
      <c r="D26" s="8">
        <f t="shared" si="9"/>
        <v>0</v>
      </c>
      <c r="E26" s="8">
        <f t="shared" si="9"/>
        <v>0</v>
      </c>
      <c r="F26" s="8">
        <f t="shared" si="9"/>
        <v>0</v>
      </c>
      <c r="G26" s="8">
        <f t="shared" si="9"/>
        <v>2316.0025</v>
      </c>
      <c r="H26" s="8">
        <f t="shared" si="9"/>
        <v>2316.0025</v>
      </c>
      <c r="I26" s="8">
        <f t="shared" si="9"/>
        <v>2316.0025</v>
      </c>
      <c r="J26" s="8">
        <f t="shared" si="9"/>
        <v>2316.0025</v>
      </c>
      <c r="K26" s="8">
        <f t="shared" si="9"/>
        <v>2316.0025</v>
      </c>
      <c r="L26" s="8">
        <f t="shared" si="9"/>
        <v>2316.0025</v>
      </c>
      <c r="M26" s="8">
        <f t="shared" si="9"/>
        <v>2316.0025</v>
      </c>
      <c r="N26" s="8">
        <f t="shared" si="9"/>
        <v>2316.0025</v>
      </c>
      <c r="O26" s="8">
        <f t="shared" si="9"/>
        <v>2316.0025</v>
      </c>
      <c r="P26" s="8">
        <f t="shared" si="9"/>
        <v>2316.0025</v>
      </c>
      <c r="Q26" s="8">
        <f t="shared" si="9"/>
        <v>2316.0025</v>
      </c>
      <c r="R26" s="8">
        <f t="shared" si="9"/>
        <v>0</v>
      </c>
      <c r="S26" s="8">
        <f t="shared" si="9"/>
        <v>0</v>
      </c>
      <c r="T26" s="8">
        <f t="shared" si="9"/>
        <v>0</v>
      </c>
      <c r="U26" s="8">
        <f t="shared" si="9"/>
        <v>0</v>
      </c>
      <c r="V26" s="8">
        <f t="shared" si="9"/>
        <v>0</v>
      </c>
      <c r="W26" s="8">
        <f t="shared" si="9"/>
        <v>0</v>
      </c>
      <c r="X26" s="8">
        <f t="shared" si="9"/>
        <v>2985.99</v>
      </c>
      <c r="Y26" s="8">
        <f t="shared" si="9"/>
        <v>2985.99</v>
      </c>
      <c r="Z26" s="8">
        <f t="shared" si="9"/>
        <v>2985.99</v>
      </c>
      <c r="AA26" s="8">
        <f t="shared" si="9"/>
        <v>2985.99</v>
      </c>
      <c r="AB26" s="8">
        <f t="shared" si="9"/>
        <v>2985.99</v>
      </c>
      <c r="AC26" s="8">
        <f t="shared" si="9"/>
        <v>2985.99</v>
      </c>
      <c r="AD26" s="8">
        <f t="shared" si="9"/>
        <v>2985.99</v>
      </c>
      <c r="AE26" s="8">
        <f t="shared" si="9"/>
        <v>2985.99</v>
      </c>
      <c r="AF26" s="8">
        <f t="shared" si="9"/>
        <v>2985.99</v>
      </c>
      <c r="AG26" s="8">
        <f t="shared" si="9"/>
        <v>2985.99</v>
      </c>
      <c r="AH26" s="8">
        <f t="shared" si="9"/>
        <v>2985.99</v>
      </c>
      <c r="AI26" s="8">
        <f t="shared" si="9"/>
        <v>2985.99</v>
      </c>
      <c r="AJ26" s="8">
        <f t="shared" si="9"/>
        <v>2985.99</v>
      </c>
      <c r="AK26" s="8">
        <f t="shared" si="9"/>
        <v>2985.99</v>
      </c>
      <c r="AL26" s="19"/>
      <c r="AM26" s="19"/>
      <c r="AN26" s="19"/>
      <c r="AO26" s="19"/>
      <c r="AP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33" width="6.5"/>
  </cols>
  <sheetData>
    <row r="1">
      <c r="A1" s="24"/>
      <c r="B1" s="16" t="s">
        <v>82</v>
      </c>
      <c r="C1" s="16" t="s">
        <v>83</v>
      </c>
      <c r="D1" s="16" t="s">
        <v>84</v>
      </c>
      <c r="E1" s="16" t="s">
        <v>85</v>
      </c>
      <c r="F1" s="16" t="s">
        <v>86</v>
      </c>
      <c r="G1" s="16" t="s">
        <v>87</v>
      </c>
      <c r="H1" s="16" t="s">
        <v>88</v>
      </c>
      <c r="I1" s="16" t="s">
        <v>89</v>
      </c>
      <c r="J1" s="16" t="s">
        <v>90</v>
      </c>
      <c r="K1" s="16" t="s">
        <v>91</v>
      </c>
      <c r="L1" s="16" t="s">
        <v>92</v>
      </c>
      <c r="M1" s="16" t="s">
        <v>93</v>
      </c>
      <c r="N1" s="16" t="s">
        <v>94</v>
      </c>
      <c r="O1" s="16" t="s">
        <v>95</v>
      </c>
      <c r="P1" s="16" t="s">
        <v>96</v>
      </c>
      <c r="Q1" s="16" t="s">
        <v>97</v>
      </c>
      <c r="R1" s="16" t="s">
        <v>98</v>
      </c>
      <c r="S1" s="16" t="s">
        <v>99</v>
      </c>
      <c r="T1" s="16" t="s">
        <v>100</v>
      </c>
      <c r="U1" s="16" t="s">
        <v>101</v>
      </c>
      <c r="V1" s="16" t="s">
        <v>102</v>
      </c>
      <c r="W1" s="16" t="s">
        <v>103</v>
      </c>
      <c r="X1" s="16" t="s">
        <v>104</v>
      </c>
      <c r="Y1" s="16" t="s">
        <v>105</v>
      </c>
      <c r="Z1" s="16" t="s">
        <v>106</v>
      </c>
      <c r="AA1" s="16" t="s">
        <v>107</v>
      </c>
      <c r="AB1" s="16" t="s">
        <v>108</v>
      </c>
      <c r="AC1" s="16" t="s">
        <v>109</v>
      </c>
      <c r="AD1" s="16" t="s">
        <v>110</v>
      </c>
      <c r="AE1" s="16" t="s">
        <v>111</v>
      </c>
      <c r="AF1" s="16" t="s">
        <v>112</v>
      </c>
      <c r="AG1" s="16" t="s">
        <v>113</v>
      </c>
      <c r="AH1" s="16" t="s">
        <v>114</v>
      </c>
      <c r="AI1" s="16" t="s">
        <v>115</v>
      </c>
      <c r="AJ1" s="16" t="s">
        <v>116</v>
      </c>
      <c r="AK1" s="16" t="s">
        <v>117</v>
      </c>
      <c r="AL1" s="15"/>
      <c r="AM1" s="15"/>
      <c r="AN1" s="15"/>
      <c r="AO1" s="15"/>
    </row>
    <row r="2">
      <c r="A2" s="18" t="s">
        <v>161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row>
    <row r="3">
      <c r="A3" s="19" t="s">
        <v>30</v>
      </c>
      <c r="B3" s="8">
        <f>'Calcs-1'!B3*'Calcs-1'!B76</f>
        <v>101035</v>
      </c>
      <c r="C3" s="8">
        <f>'Calcs-1'!C3*'Calcs-1'!C76</f>
        <v>105116.814</v>
      </c>
      <c r="D3" s="8">
        <f>'Calcs-1'!D3*'Calcs-1'!D76</f>
        <v>109363.5333</v>
      </c>
      <c r="E3" s="8">
        <f>'Calcs-1'!E3*'Calcs-1'!E76</f>
        <v>113781.82</v>
      </c>
      <c r="F3" s="8">
        <f>'Calcs-1'!F3*'Calcs-1'!F76</f>
        <v>118378.6056</v>
      </c>
      <c r="G3" s="8">
        <f>'Calcs-1'!G3*'Calcs-1'!G76</f>
        <v>123161.1012</v>
      </c>
      <c r="H3" s="8">
        <f>'Calcs-1'!H3*'Calcs-1'!H76</f>
        <v>128136.8097</v>
      </c>
      <c r="I3" s="8">
        <f>'Calcs-1'!I3*'Calcs-1'!I76</f>
        <v>133313.5368</v>
      </c>
      <c r="J3" s="8">
        <f>'Calcs-1'!J3*'Calcs-1'!J76</f>
        <v>138699.4037</v>
      </c>
      <c r="K3" s="8">
        <f>'Calcs-1'!K3*'Calcs-1'!K76</f>
        <v>144302.8596</v>
      </c>
      <c r="L3" s="8">
        <f>'Calcs-1'!L3*'Calcs-1'!L76</f>
        <v>150132.6952</v>
      </c>
      <c r="M3" s="8">
        <f>'Calcs-1'!M3*'Calcs-1'!M76</f>
        <v>156198.056</v>
      </c>
      <c r="N3" s="8">
        <f>'Calcs-1'!N3*'Calcs-1'!N76</f>
        <v>162508.4575</v>
      </c>
      <c r="O3" s="8">
        <f>'Calcs-1'!O3*'Calcs-1'!O76</f>
        <v>169073.7992</v>
      </c>
      <c r="P3" s="8">
        <f>'Calcs-1'!P3*'Calcs-1'!P76</f>
        <v>175904.3807</v>
      </c>
      <c r="Q3" s="8">
        <f>'Calcs-1'!Q3*'Calcs-1'!Q76</f>
        <v>183010.9176</v>
      </c>
      <c r="R3" s="8">
        <f>'Calcs-1'!R3*'Calcs-1'!R76</f>
        <v>190404.5587</v>
      </c>
      <c r="S3" s="8">
        <f>'Calcs-1'!S3*'Calcs-1'!S76</f>
        <v>198096.9029</v>
      </c>
      <c r="T3" s="8">
        <f>'Calcs-1'!T3*'Calcs-1'!T76</f>
        <v>206100.0178</v>
      </c>
      <c r="U3" s="8">
        <f>'Calcs-1'!U3*'Calcs-1'!U76</f>
        <v>214426.4585</v>
      </c>
      <c r="V3" s="8">
        <f>'Calcs-1'!V3*'Calcs-1'!V76</f>
        <v>223089.2874</v>
      </c>
      <c r="W3" s="8">
        <f>'Calcs-1'!W3*'Calcs-1'!W76</f>
        <v>232102.0946</v>
      </c>
      <c r="X3" s="8">
        <f>'Calcs-1'!X3*'Calcs-1'!X76</f>
        <v>241479.0192</v>
      </c>
      <c r="Y3" s="8">
        <f>'Calcs-1'!Y3*'Calcs-1'!Y76</f>
        <v>251234.7716</v>
      </c>
      <c r="Z3" s="8">
        <f>'Calcs-1'!Z3*'Calcs-1'!Z76</f>
        <v>261384.6564</v>
      </c>
      <c r="AA3" s="8">
        <f>'Calcs-1'!AA3*'Calcs-1'!AA76</f>
        <v>271944.5965</v>
      </c>
      <c r="AB3" s="8">
        <f>'Calcs-1'!AB3*'Calcs-1'!AB76</f>
        <v>282931.1582</v>
      </c>
      <c r="AC3" s="8">
        <f>'Calcs-1'!AC3*'Calcs-1'!AC76</f>
        <v>294361.577</v>
      </c>
      <c r="AD3" s="8">
        <f>'Calcs-1'!AD3*'Calcs-1'!AD76</f>
        <v>306253.7847</v>
      </c>
      <c r="AE3" s="8">
        <f>'Calcs-1'!AE3*'Calcs-1'!AE76</f>
        <v>318626.4376</v>
      </c>
      <c r="AF3" s="8">
        <f>'Calcs-1'!AF3*'Calcs-1'!AF76</f>
        <v>331498.9457</v>
      </c>
      <c r="AG3" s="8">
        <f>'Calcs-1'!AG3*'Calcs-1'!AG76</f>
        <v>344891.5031</v>
      </c>
      <c r="AH3" s="8">
        <f>'Calcs-1'!AH3*'Calcs-1'!AH76</f>
        <v>358825.1198</v>
      </c>
      <c r="AI3" s="8">
        <f>'Calcs-1'!AI3*'Calcs-1'!AI76</f>
        <v>373321.6547</v>
      </c>
      <c r="AJ3" s="8">
        <f>'Calcs-1'!AJ3*'Calcs-1'!AJ76</f>
        <v>388403.8495</v>
      </c>
      <c r="AK3" s="8">
        <f>'Calcs-1'!AK3*'Calcs-1'!AK76</f>
        <v>404095.365</v>
      </c>
      <c r="AL3" s="19"/>
      <c r="AM3" s="19"/>
      <c r="AN3" s="19"/>
      <c r="AO3" s="19"/>
    </row>
    <row r="4">
      <c r="A4" s="19" t="s">
        <v>31</v>
      </c>
      <c r="B4" s="8">
        <f>'Calcs-1'!B4*'Calcs-1'!B77</f>
        <v>201746</v>
      </c>
      <c r="C4" s="8">
        <f>'Calcs-1'!C4*'Calcs-1'!C77</f>
        <v>210915.3557</v>
      </c>
      <c r="D4" s="8">
        <f>'Calcs-1'!D4*'Calcs-1'!D77</f>
        <v>220501.4586</v>
      </c>
      <c r="E4" s="8">
        <f>'Calcs-1'!E4*'Calcs-1'!E77</f>
        <v>230523.2499</v>
      </c>
      <c r="F4" s="8">
        <f>'Calcs-1'!F4*'Calcs-1'!F77</f>
        <v>241000.5316</v>
      </c>
      <c r="G4" s="8">
        <f>'Calcs-1'!G4*'Calcs-1'!G77</f>
        <v>251954.0058</v>
      </c>
      <c r="H4" s="8">
        <f>'Calcs-1'!H4*'Calcs-1'!H77</f>
        <v>263405.3153</v>
      </c>
      <c r="I4" s="8">
        <f>'Calcs-1'!I4*'Calcs-1'!I77</f>
        <v>275377.0869</v>
      </c>
      <c r="J4" s="8">
        <f>'Calcs-1'!J4*'Calcs-1'!J77</f>
        <v>287892.9755</v>
      </c>
      <c r="K4" s="8">
        <f>'Calcs-1'!K4*'Calcs-1'!K77</f>
        <v>300977.7113</v>
      </c>
      <c r="L4" s="8">
        <f>'Calcs-1'!L4*'Calcs-1'!L77</f>
        <v>314657.1482</v>
      </c>
      <c r="M4" s="8">
        <f>'Calcs-1'!M4*'Calcs-1'!M77</f>
        <v>328958.3156</v>
      </c>
      <c r="N4" s="8">
        <f>'Calcs-1'!N4*'Calcs-1'!N77</f>
        <v>343909.4711</v>
      </c>
      <c r="O4" s="8">
        <f>'Calcs-1'!O4*'Calcs-1'!O77</f>
        <v>359540.1565</v>
      </c>
      <c r="P4" s="8">
        <f>'Calcs-1'!P4*'Calcs-1'!P77</f>
        <v>375881.2566</v>
      </c>
      <c r="Q4" s="8">
        <f>'Calcs-1'!Q4*'Calcs-1'!Q77</f>
        <v>392965.0598</v>
      </c>
      <c r="R4" s="8">
        <f>'Calcs-1'!R4*'Calcs-1'!R77</f>
        <v>410825.3217</v>
      </c>
      <c r="S4" s="8">
        <f>'Calcs-1'!S4*'Calcs-1'!S77</f>
        <v>429497.3326</v>
      </c>
      <c r="T4" s="8">
        <f>'Calcs-1'!T4*'Calcs-1'!T77</f>
        <v>449017.9864</v>
      </c>
      <c r="U4" s="8">
        <f>'Calcs-1'!U4*'Calcs-1'!U77</f>
        <v>469425.8539</v>
      </c>
      <c r="V4" s="8">
        <f>'Calcs-1'!V4*'Calcs-1'!V77</f>
        <v>490761.2589</v>
      </c>
      <c r="W4" s="8">
        <f>'Calcs-1'!W4*'Calcs-1'!W77</f>
        <v>513066.3581</v>
      </c>
      <c r="X4" s="8">
        <f>'Calcs-1'!X4*'Calcs-1'!X77</f>
        <v>536385.2241</v>
      </c>
      <c r="Y4" s="8">
        <f>'Calcs-1'!Y4*'Calcs-1'!Y77</f>
        <v>560763.9325</v>
      </c>
      <c r="Z4" s="8">
        <f>'Calcs-1'!Z4*'Calcs-1'!Z77</f>
        <v>586250.6533</v>
      </c>
      <c r="AA4" s="8">
        <f>'Calcs-1'!AA4*'Calcs-1'!AA77</f>
        <v>612895.7455</v>
      </c>
      <c r="AB4" s="8">
        <f>'Calcs-1'!AB4*'Calcs-1'!AB77</f>
        <v>640751.8571</v>
      </c>
      <c r="AC4" s="8">
        <f>'Calcs-1'!AC4*'Calcs-1'!AC77</f>
        <v>669874.029</v>
      </c>
      <c r="AD4" s="8">
        <f>'Calcs-1'!AD4*'Calcs-1'!AD77</f>
        <v>700319.8036</v>
      </c>
      <c r="AE4" s="8">
        <f>'Calcs-1'!AE4*'Calcs-1'!AE77</f>
        <v>732149.3387</v>
      </c>
      <c r="AF4" s="8">
        <f>'Calcs-1'!AF4*'Calcs-1'!AF77</f>
        <v>765425.5261</v>
      </c>
      <c r="AG4" s="8">
        <f>'Calcs-1'!AG4*'Calcs-1'!AG77</f>
        <v>800214.1163</v>
      </c>
      <c r="AH4" s="8">
        <f>'Calcs-1'!AH4*'Calcs-1'!AH77</f>
        <v>836583.8479</v>
      </c>
      <c r="AI4" s="8">
        <f>'Calcs-1'!AI4*'Calcs-1'!AI77</f>
        <v>874606.5838</v>
      </c>
      <c r="AJ4" s="8">
        <f>'Calcs-1'!AJ4*'Calcs-1'!AJ77</f>
        <v>914357.453</v>
      </c>
      <c r="AK4" s="8">
        <f>'Calcs-1'!AK4*'Calcs-1'!AK77</f>
        <v>955914.9992</v>
      </c>
      <c r="AL4" s="19"/>
      <c r="AM4" s="19"/>
      <c r="AN4" s="19"/>
      <c r="AO4" s="19"/>
    </row>
    <row r="5">
      <c r="A5" s="19" t="s">
        <v>32</v>
      </c>
      <c r="B5" s="8">
        <f>'Calcs-1'!B5*'Calcs-1'!B78</f>
        <v>0</v>
      </c>
      <c r="C5" s="8">
        <f>'Calcs-1'!C5*'Calcs-1'!C78</f>
        <v>0</v>
      </c>
      <c r="D5" s="8">
        <f>'Calcs-1'!D5*'Calcs-1'!D78</f>
        <v>159176</v>
      </c>
      <c r="E5" s="8">
        <f>'Calcs-1'!E5*'Calcs-1'!E78</f>
        <v>164786.954</v>
      </c>
      <c r="F5" s="8">
        <f>'Calcs-1'!F5*'Calcs-1'!F78</f>
        <v>170595.6941</v>
      </c>
      <c r="G5" s="8">
        <f>'Calcs-1'!G5*'Calcs-1'!G78</f>
        <v>176609.1923</v>
      </c>
      <c r="H5" s="8">
        <f>'Calcs-1'!H5*'Calcs-1'!H78</f>
        <v>182834.6664</v>
      </c>
      <c r="I5" s="8">
        <f>'Calcs-1'!I5*'Calcs-1'!I78</f>
        <v>189279.5884</v>
      </c>
      <c r="J5" s="8">
        <f>'Calcs-1'!J5*'Calcs-1'!J78</f>
        <v>195951.6939</v>
      </c>
      <c r="K5" s="8">
        <f>'Calcs-1'!K5*'Calcs-1'!K78</f>
        <v>202858.9911</v>
      </c>
      <c r="L5" s="8">
        <f>'Calcs-1'!L5*'Calcs-1'!L78</f>
        <v>210009.7705</v>
      </c>
      <c r="M5" s="8">
        <f>'Calcs-1'!M5*'Calcs-1'!M78</f>
        <v>217412.6149</v>
      </c>
      <c r="N5" s="8">
        <f>'Calcs-1'!N5*'Calcs-1'!N78</f>
        <v>225076.4096</v>
      </c>
      <c r="O5" s="8">
        <f>'Calcs-1'!O5*'Calcs-1'!O78</f>
        <v>233010.353</v>
      </c>
      <c r="P5" s="8">
        <f>'Calcs-1'!P5*'Calcs-1'!P78</f>
        <v>241223.968</v>
      </c>
      <c r="Q5" s="8">
        <f>'Calcs-1'!Q5*'Calcs-1'!Q78</f>
        <v>249727.1128</v>
      </c>
      <c r="R5" s="8">
        <f>'Calcs-1'!R5*'Calcs-1'!R78</f>
        <v>258529.9936</v>
      </c>
      <c r="S5" s="8">
        <f>'Calcs-1'!S5*'Calcs-1'!S78</f>
        <v>267643.1758</v>
      </c>
      <c r="T5" s="8">
        <f>'Calcs-1'!T5*'Calcs-1'!T78</f>
        <v>277077.5978</v>
      </c>
      <c r="U5" s="8">
        <f>'Calcs-1'!U5*'Calcs-1'!U78</f>
        <v>286844.5831</v>
      </c>
      <c r="V5" s="8">
        <f>'Calcs-1'!V5*'Calcs-1'!V78</f>
        <v>296955.8547</v>
      </c>
      <c r="W5" s="8">
        <f>'Calcs-1'!W5*'Calcs-1'!W78</f>
        <v>307423.5485</v>
      </c>
      <c r="X5" s="8">
        <f>'Calcs-1'!X5*'Calcs-1'!X78</f>
        <v>318260.2286</v>
      </c>
      <c r="Y5" s="8">
        <f>'Calcs-1'!Y5*'Calcs-1'!Y78</f>
        <v>329478.9017</v>
      </c>
      <c r="Z5" s="8">
        <f>'Calcs-1'!Z5*'Calcs-1'!Z78</f>
        <v>341093.033</v>
      </c>
      <c r="AA5" s="8">
        <f>'Calcs-1'!AA5*'Calcs-1'!AA78</f>
        <v>353116.5624</v>
      </c>
      <c r="AB5" s="8">
        <f>'Calcs-1'!AB5*'Calcs-1'!AB78</f>
        <v>365563.9212</v>
      </c>
      <c r="AC5" s="8">
        <f>'Calcs-1'!AC5*'Calcs-1'!AC78</f>
        <v>378450.0494</v>
      </c>
      <c r="AD5" s="8">
        <f>'Calcs-1'!AD5*'Calcs-1'!AD78</f>
        <v>391790.4137</v>
      </c>
      <c r="AE5" s="8">
        <f>'Calcs-1'!AE5*'Calcs-1'!AE78</f>
        <v>405601.0258</v>
      </c>
      <c r="AF5" s="8">
        <f>'Calcs-1'!AF5*'Calcs-1'!AF78</f>
        <v>419898.4619</v>
      </c>
      <c r="AG5" s="8">
        <f>'Calcs-1'!AG5*'Calcs-1'!AG78</f>
        <v>434699.8827</v>
      </c>
      <c r="AH5" s="8">
        <f>'Calcs-1'!AH5*'Calcs-1'!AH78</f>
        <v>450023.0536</v>
      </c>
      <c r="AI5" s="8">
        <f>'Calcs-1'!AI5*'Calcs-1'!AI78</f>
        <v>465886.3662</v>
      </c>
      <c r="AJ5" s="8">
        <f>'Calcs-1'!AJ5*'Calcs-1'!AJ78</f>
        <v>482308.8606</v>
      </c>
      <c r="AK5" s="8">
        <f>'Calcs-1'!AK5*'Calcs-1'!AK78</f>
        <v>499310.2479</v>
      </c>
      <c r="AL5" s="19"/>
      <c r="AM5" s="19"/>
      <c r="AN5" s="19"/>
      <c r="AO5" s="19"/>
    </row>
    <row r="6">
      <c r="A6" s="19" t="s">
        <v>33</v>
      </c>
      <c r="B6" s="8">
        <f>'Calcs-1'!B6*'Calcs-1'!B79</f>
        <v>0</v>
      </c>
      <c r="C6" s="8">
        <f>'Calcs-1'!C6*'Calcs-1'!C79</f>
        <v>0</v>
      </c>
      <c r="D6" s="8">
        <f>'Calcs-1'!D6*'Calcs-1'!D79</f>
        <v>0</v>
      </c>
      <c r="E6" s="8">
        <f>'Calcs-1'!E6*'Calcs-1'!E79</f>
        <v>0</v>
      </c>
      <c r="F6" s="8">
        <f>'Calcs-1'!F6*'Calcs-1'!F79</f>
        <v>206349</v>
      </c>
      <c r="G6" s="8">
        <f>'Calcs-1'!G6*'Calcs-1'!G79</f>
        <v>214664.8647</v>
      </c>
      <c r="H6" s="8">
        <f>'Calcs-1'!H6*'Calcs-1'!H79</f>
        <v>223315.8587</v>
      </c>
      <c r="I6" s="8">
        <f>'Calcs-1'!I6*'Calcs-1'!I79</f>
        <v>232315.4879</v>
      </c>
      <c r="J6" s="8">
        <f>'Calcs-1'!J6*'Calcs-1'!J79</f>
        <v>241677.802</v>
      </c>
      <c r="K6" s="8">
        <f>'Calcs-1'!K6*'Calcs-1'!K79</f>
        <v>251417.4174</v>
      </c>
      <c r="L6" s="8">
        <f>'Calcs-1'!L6*'Calcs-1'!L79</f>
        <v>261549.5394</v>
      </c>
      <c r="M6" s="8">
        <f>'Calcs-1'!M6*'Calcs-1'!M79</f>
        <v>272089.9858</v>
      </c>
      <c r="N6" s="8">
        <f>'Calcs-1'!N6*'Calcs-1'!N79</f>
        <v>283055.2122</v>
      </c>
      <c r="O6" s="8">
        <f>'Calcs-1'!O6*'Calcs-1'!O79</f>
        <v>294462.3373</v>
      </c>
      <c r="P6" s="8">
        <f>'Calcs-1'!P6*'Calcs-1'!P79</f>
        <v>306329.1695</v>
      </c>
      <c r="Q6" s="8">
        <f>'Calcs-1'!Q6*'Calcs-1'!Q79</f>
        <v>318674.235</v>
      </c>
      <c r="R6" s="8">
        <f>'Calcs-1'!R6*'Calcs-1'!R79</f>
        <v>331516.8067</v>
      </c>
      <c r="S6" s="8">
        <f>'Calcs-1'!S6*'Calcs-1'!S79</f>
        <v>344876.934</v>
      </c>
      <c r="T6" s="8">
        <f>'Calcs-1'!T6*'Calcs-1'!T79</f>
        <v>358775.4744</v>
      </c>
      <c r="U6" s="8">
        <f>'Calcs-1'!U6*'Calcs-1'!U79</f>
        <v>373234.126</v>
      </c>
      <c r="V6" s="8">
        <f>'Calcs-1'!V6*'Calcs-1'!V79</f>
        <v>388275.4613</v>
      </c>
      <c r="W6" s="8">
        <f>'Calcs-1'!W6*'Calcs-1'!W79</f>
        <v>403922.9624</v>
      </c>
      <c r="X6" s="8">
        <f>'Calcs-1'!X6*'Calcs-1'!X79</f>
        <v>420201.0578</v>
      </c>
      <c r="Y6" s="8">
        <f>'Calcs-1'!Y6*'Calcs-1'!Y79</f>
        <v>437135.1604</v>
      </c>
      <c r="Z6" s="8">
        <f>'Calcs-1'!Z6*'Calcs-1'!Z79</f>
        <v>454751.7074</v>
      </c>
      <c r="AA6" s="8">
        <f>'Calcs-1'!AA6*'Calcs-1'!AA79</f>
        <v>473078.2012</v>
      </c>
      <c r="AB6" s="8">
        <f>'Calcs-1'!AB6*'Calcs-1'!AB79</f>
        <v>492143.2527</v>
      </c>
      <c r="AC6" s="8">
        <f>'Calcs-1'!AC6*'Calcs-1'!AC79</f>
        <v>511976.6258</v>
      </c>
      <c r="AD6" s="8">
        <f>'Calcs-1'!AD6*'Calcs-1'!AD79</f>
        <v>532609.2838</v>
      </c>
      <c r="AE6" s="8">
        <f>'Calcs-1'!AE6*'Calcs-1'!AE79</f>
        <v>554073.4379</v>
      </c>
      <c r="AF6" s="8">
        <f>'Calcs-1'!AF6*'Calcs-1'!AF79</f>
        <v>576402.5975</v>
      </c>
      <c r="AG6" s="8">
        <f>'Calcs-1'!AG6*'Calcs-1'!AG79</f>
        <v>599631.6222</v>
      </c>
      <c r="AH6" s="8">
        <f>'Calcs-1'!AH6*'Calcs-1'!AH79</f>
        <v>623796.7765</v>
      </c>
      <c r="AI6" s="8">
        <f>'Calcs-1'!AI6*'Calcs-1'!AI79</f>
        <v>648935.7866</v>
      </c>
      <c r="AJ6" s="8">
        <f>'Calcs-1'!AJ6*'Calcs-1'!AJ79</f>
        <v>675087.8988</v>
      </c>
      <c r="AK6" s="8">
        <f>'Calcs-1'!AK6*'Calcs-1'!AK79</f>
        <v>702293.9412</v>
      </c>
      <c r="AL6" s="19"/>
      <c r="AM6" s="19"/>
      <c r="AN6" s="19"/>
      <c r="AO6" s="19"/>
    </row>
    <row r="7">
      <c r="A7" s="18" t="s">
        <v>162</v>
      </c>
      <c r="B7" s="8">
        <f t="shared" ref="B7:AK7" si="1">SUM(B3:B6)</f>
        <v>302781</v>
      </c>
      <c r="C7" s="8">
        <f t="shared" si="1"/>
        <v>316032.1697</v>
      </c>
      <c r="D7" s="8">
        <f t="shared" si="1"/>
        <v>489040.9919</v>
      </c>
      <c r="E7" s="8">
        <f t="shared" si="1"/>
        <v>509092.0239</v>
      </c>
      <c r="F7" s="8">
        <f t="shared" si="1"/>
        <v>736323.8313</v>
      </c>
      <c r="G7" s="8">
        <f t="shared" si="1"/>
        <v>766389.1641</v>
      </c>
      <c r="H7" s="8">
        <f t="shared" si="1"/>
        <v>797692.6502</v>
      </c>
      <c r="I7" s="8">
        <f t="shared" si="1"/>
        <v>830285.7</v>
      </c>
      <c r="J7" s="8">
        <f t="shared" si="1"/>
        <v>864221.8751</v>
      </c>
      <c r="K7" s="8">
        <f t="shared" si="1"/>
        <v>899556.9794</v>
      </c>
      <c r="L7" s="8">
        <f t="shared" si="1"/>
        <v>936349.1533</v>
      </c>
      <c r="M7" s="8">
        <f t="shared" si="1"/>
        <v>974658.9724</v>
      </c>
      <c r="N7" s="8">
        <f t="shared" si="1"/>
        <v>1014549.55</v>
      </c>
      <c r="O7" s="8">
        <f t="shared" si="1"/>
        <v>1056086.646</v>
      </c>
      <c r="P7" s="8">
        <f t="shared" si="1"/>
        <v>1099338.775</v>
      </c>
      <c r="Q7" s="8">
        <f t="shared" si="1"/>
        <v>1144377.325</v>
      </c>
      <c r="R7" s="8">
        <f t="shared" si="1"/>
        <v>1191276.681</v>
      </c>
      <c r="S7" s="8">
        <f t="shared" si="1"/>
        <v>1240114.345</v>
      </c>
      <c r="T7" s="8">
        <f t="shared" si="1"/>
        <v>1290971.076</v>
      </c>
      <c r="U7" s="8">
        <f t="shared" si="1"/>
        <v>1343931.021</v>
      </c>
      <c r="V7" s="8">
        <f t="shared" si="1"/>
        <v>1399081.862</v>
      </c>
      <c r="W7" s="8">
        <f t="shared" si="1"/>
        <v>1456514.964</v>
      </c>
      <c r="X7" s="8">
        <f t="shared" si="1"/>
        <v>1516325.53</v>
      </c>
      <c r="Y7" s="8">
        <f t="shared" si="1"/>
        <v>1578612.766</v>
      </c>
      <c r="Z7" s="8">
        <f t="shared" si="1"/>
        <v>1643480.05</v>
      </c>
      <c r="AA7" s="8">
        <f t="shared" si="1"/>
        <v>1711035.106</v>
      </c>
      <c r="AB7" s="8">
        <f t="shared" si="1"/>
        <v>1781390.189</v>
      </c>
      <c r="AC7" s="8">
        <f t="shared" si="1"/>
        <v>1854662.281</v>
      </c>
      <c r="AD7" s="8">
        <f t="shared" si="1"/>
        <v>1930973.286</v>
      </c>
      <c r="AE7" s="8">
        <f t="shared" si="1"/>
        <v>2010450.24</v>
      </c>
      <c r="AF7" s="8">
        <f t="shared" si="1"/>
        <v>2093225.531</v>
      </c>
      <c r="AG7" s="8">
        <f t="shared" si="1"/>
        <v>2179437.124</v>
      </c>
      <c r="AH7" s="8">
        <f t="shared" si="1"/>
        <v>2269228.798</v>
      </c>
      <c r="AI7" s="8">
        <f t="shared" si="1"/>
        <v>2362750.391</v>
      </c>
      <c r="AJ7" s="8">
        <f t="shared" si="1"/>
        <v>2460158.062</v>
      </c>
      <c r="AK7" s="8">
        <f t="shared" si="1"/>
        <v>2561614.553</v>
      </c>
      <c r="AL7" s="19"/>
      <c r="AM7" s="19"/>
      <c r="AN7" s="19"/>
      <c r="AO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row>
    <row r="9">
      <c r="A9" s="18" t="s">
        <v>163</v>
      </c>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row>
    <row r="10">
      <c r="A10" s="19" t="s">
        <v>35</v>
      </c>
      <c r="B10" s="8">
        <f>'Calcs-1'!B54*Assumption!$B15</f>
        <v>43780</v>
      </c>
      <c r="C10" s="8">
        <f>'Calcs-1'!C54*Assumption!$B15</f>
        <v>44926.4</v>
      </c>
      <c r="D10" s="8">
        <f>'Calcs-1'!D54*Assumption!$B15</f>
        <v>46103.852</v>
      </c>
      <c r="E10" s="8">
        <f>'Calcs-1'!E54*Assumption!$B15</f>
        <v>47313.22076</v>
      </c>
      <c r="F10" s="8">
        <f>'Calcs-1'!F54*Assumption!$B15</f>
        <v>48555.39565</v>
      </c>
      <c r="G10" s="8">
        <f>'Calcs-1'!G54*Assumption!$B15</f>
        <v>49831.29135</v>
      </c>
      <c r="H10" s="8">
        <f>'Calcs-1'!H54*Assumption!$B15</f>
        <v>51141.84859</v>
      </c>
      <c r="I10" s="8">
        <f>'Calcs-1'!I54*Assumption!$B15</f>
        <v>52488.03493</v>
      </c>
      <c r="J10" s="8">
        <f>'Calcs-1'!J54*Assumption!$B15</f>
        <v>53870.84547</v>
      </c>
      <c r="K10" s="8">
        <f>'Calcs-1'!K54*Assumption!$B15</f>
        <v>55291.30371</v>
      </c>
      <c r="L10" s="8">
        <f>'Calcs-1'!L54*Assumption!$B15</f>
        <v>56750.46237</v>
      </c>
      <c r="M10" s="8">
        <f>'Calcs-1'!M54*Assumption!$B15</f>
        <v>58249.40417</v>
      </c>
      <c r="N10" s="8">
        <f>'Calcs-1'!N54*Assumption!$B15</f>
        <v>59789.24278</v>
      </c>
      <c r="O10" s="8">
        <f>'Calcs-1'!O54*Assumption!$B15</f>
        <v>61371.12369</v>
      </c>
      <c r="P10" s="8">
        <f>'Calcs-1'!P54*Assumption!$B15</f>
        <v>62996.22509</v>
      </c>
      <c r="Q10" s="8">
        <f>'Calcs-1'!Q54*Assumption!$B15</f>
        <v>64665.75889</v>
      </c>
      <c r="R10" s="8">
        <f>'Calcs-1'!R54*Assumption!$B15</f>
        <v>66380.97165</v>
      </c>
      <c r="S10" s="8">
        <f>'Calcs-1'!S54*Assumption!$B15</f>
        <v>68143.14558</v>
      </c>
      <c r="T10" s="8">
        <f>'Calcs-1'!T54*Assumption!$B15</f>
        <v>69953.59963</v>
      </c>
      <c r="U10" s="8">
        <f>'Calcs-1'!U54*Assumption!$B15</f>
        <v>71813.6905</v>
      </c>
      <c r="V10" s="8">
        <f>'Calcs-1'!V54*Assumption!$B15</f>
        <v>73724.81375</v>
      </c>
      <c r="W10" s="8">
        <f>'Calcs-1'!W54*Assumption!$B15</f>
        <v>75688.40494</v>
      </c>
      <c r="X10" s="8">
        <f>'Calcs-1'!X54*Assumption!$B15</f>
        <v>77705.94081</v>
      </c>
      <c r="Y10" s="8">
        <f>'Calcs-1'!Y54*Assumption!$B15</f>
        <v>79778.94043</v>
      </c>
      <c r="Z10" s="8">
        <f>'Calcs-1'!Z54*Assumption!$B15</f>
        <v>81908.96647</v>
      </c>
      <c r="AA10" s="8">
        <f>'Calcs-1'!AA54*Assumption!$B15</f>
        <v>84097.62644</v>
      </c>
      <c r="AB10" s="8">
        <f>'Calcs-1'!AB54*Assumption!$B15</f>
        <v>86346.57403</v>
      </c>
      <c r="AC10" s="8">
        <f>'Calcs-1'!AC54*Assumption!$B15</f>
        <v>88657.51043</v>
      </c>
      <c r="AD10" s="8">
        <f>'Calcs-1'!AD54*Assumption!$B15</f>
        <v>91032.1857</v>
      </c>
      <c r="AE10" s="8">
        <f>'Calcs-1'!AE54*Assumption!$B15</f>
        <v>93472.40023</v>
      </c>
      <c r="AF10" s="8">
        <f>'Calcs-1'!AF54*Assumption!$B15</f>
        <v>95980.00617</v>
      </c>
      <c r="AG10" s="8">
        <f>'Calcs-1'!AG54*Assumption!$B15</f>
        <v>98556.90898</v>
      </c>
      <c r="AH10" s="8">
        <f>'Calcs-1'!AH54*Assumption!$B15</f>
        <v>101205.0689</v>
      </c>
      <c r="AI10" s="8">
        <f>'Calcs-1'!AI54*Assumption!$B15</f>
        <v>103926.5027</v>
      </c>
      <c r="AJ10" s="8">
        <f>'Calcs-1'!AJ54*Assumption!$B15</f>
        <v>106723.2851</v>
      </c>
      <c r="AK10" s="8">
        <f>'Calcs-1'!AK54*Assumption!$B15</f>
        <v>109597.5508</v>
      </c>
      <c r="AL10" s="19"/>
      <c r="AM10" s="19"/>
      <c r="AN10" s="19"/>
      <c r="AO10" s="19"/>
    </row>
    <row r="11">
      <c r="A11" s="19" t="s">
        <v>36</v>
      </c>
      <c r="B11" s="8">
        <f>'Calcs-1'!B55*Assumption!$B16</f>
        <v>48158</v>
      </c>
      <c r="C11" s="8">
        <f>'Calcs-1'!C55*Assumption!$B16</f>
        <v>49419.04</v>
      </c>
      <c r="D11" s="8">
        <f>'Calcs-1'!D55*Assumption!$B16</f>
        <v>50714.2372</v>
      </c>
      <c r="E11" s="8">
        <f>'Calcs-1'!E55*Assumption!$B16</f>
        <v>52044.54284</v>
      </c>
      <c r="F11" s="8">
        <f>'Calcs-1'!F55*Assumption!$B16</f>
        <v>53410.93521</v>
      </c>
      <c r="G11" s="8">
        <f>'Calcs-1'!G55*Assumption!$B16</f>
        <v>54814.42048</v>
      </c>
      <c r="H11" s="8">
        <f>'Calcs-1'!H55*Assumption!$B16</f>
        <v>56256.03345</v>
      </c>
      <c r="I11" s="8">
        <f>'Calcs-1'!I55*Assumption!$B16</f>
        <v>57736.83842</v>
      </c>
      <c r="J11" s="8">
        <f>'Calcs-1'!J55*Assumption!$B16</f>
        <v>59257.93001</v>
      </c>
      <c r="K11" s="8">
        <f>'Calcs-1'!K55*Assumption!$B16</f>
        <v>60820.43409</v>
      </c>
      <c r="L11" s="8">
        <f>'Calcs-1'!L55*Assumption!$B16</f>
        <v>62425.5086</v>
      </c>
      <c r="M11" s="8">
        <f>'Calcs-1'!M55*Assumption!$B16</f>
        <v>64074.34459</v>
      </c>
      <c r="N11" s="8">
        <f>'Calcs-1'!N55*Assumption!$B16</f>
        <v>65768.16706</v>
      </c>
      <c r="O11" s="8">
        <f>'Calcs-1'!O55*Assumption!$B16</f>
        <v>67508.23606</v>
      </c>
      <c r="P11" s="8">
        <f>'Calcs-1'!P55*Assumption!$B16</f>
        <v>69295.8476</v>
      </c>
      <c r="Q11" s="8">
        <f>'Calcs-1'!Q55*Assumption!$B16</f>
        <v>71132.33478</v>
      </c>
      <c r="R11" s="8">
        <f>'Calcs-1'!R55*Assumption!$B16</f>
        <v>73019.06881</v>
      </c>
      <c r="S11" s="8">
        <f>'Calcs-1'!S55*Assumption!$B16</f>
        <v>74957.46014</v>
      </c>
      <c r="T11" s="8">
        <f>'Calcs-1'!T55*Assumption!$B16</f>
        <v>76948.9596</v>
      </c>
      <c r="U11" s="8">
        <f>'Calcs-1'!U55*Assumption!$B16</f>
        <v>78995.05955</v>
      </c>
      <c r="V11" s="8">
        <f>'Calcs-1'!V55*Assumption!$B16</f>
        <v>81097.29512</v>
      </c>
      <c r="W11" s="8">
        <f>'Calcs-1'!W55*Assumption!$B16</f>
        <v>83257.24544</v>
      </c>
      <c r="X11" s="8">
        <f>'Calcs-1'!X55*Assumption!$B16</f>
        <v>85476.5349</v>
      </c>
      <c r="Y11" s="8">
        <f>'Calcs-1'!Y55*Assumption!$B16</f>
        <v>87756.83448</v>
      </c>
      <c r="Z11" s="8">
        <f>'Calcs-1'!Z55*Assumption!$B16</f>
        <v>90099.86312</v>
      </c>
      <c r="AA11" s="8">
        <f>'Calcs-1'!AA55*Assumption!$B16</f>
        <v>92507.38909</v>
      </c>
      <c r="AB11" s="8">
        <f>'Calcs-1'!AB55*Assumption!$B16</f>
        <v>94981.23144</v>
      </c>
      <c r="AC11" s="8">
        <f>'Calcs-1'!AC55*Assumption!$B16</f>
        <v>97523.26147</v>
      </c>
      <c r="AD11" s="8">
        <f>'Calcs-1'!AD55*Assumption!$B16</f>
        <v>100135.4043</v>
      </c>
      <c r="AE11" s="8">
        <f>'Calcs-1'!AE55*Assumption!$B16</f>
        <v>102819.6403</v>
      </c>
      <c r="AF11" s="8">
        <f>'Calcs-1'!AF55*Assumption!$B16</f>
        <v>105578.0068</v>
      </c>
      <c r="AG11" s="8">
        <f>'Calcs-1'!AG55*Assumption!$B16</f>
        <v>108412.5999</v>
      </c>
      <c r="AH11" s="8">
        <f>'Calcs-1'!AH55*Assumption!$B16</f>
        <v>111325.5758</v>
      </c>
      <c r="AI11" s="8">
        <f>'Calcs-1'!AI55*Assumption!$B16</f>
        <v>114319.153</v>
      </c>
      <c r="AJ11" s="8">
        <f>'Calcs-1'!AJ55*Assumption!$B16</f>
        <v>117395.6137</v>
      </c>
      <c r="AK11" s="8">
        <f>'Calcs-1'!AK55*Assumption!$B16</f>
        <v>120557.3059</v>
      </c>
      <c r="AL11" s="19"/>
      <c r="AM11" s="19"/>
      <c r="AN11" s="19"/>
      <c r="AO11" s="19"/>
    </row>
    <row r="12">
      <c r="A12" s="19" t="s">
        <v>37</v>
      </c>
      <c r="B12" s="8">
        <f>'Calcs-1'!B56*Assumption!$B17</f>
        <v>21710</v>
      </c>
      <c r="C12" s="8">
        <f>'Calcs-1'!C56*Assumption!$B17</f>
        <v>22144.2</v>
      </c>
      <c r="D12" s="8">
        <f>'Calcs-1'!D56*Assumption!$B17</f>
        <v>43075.084</v>
      </c>
      <c r="E12" s="8">
        <f>'Calcs-1'!E56*Assumption!$B17</f>
        <v>43731.70568</v>
      </c>
      <c r="F12" s="8">
        <f>'Calcs-1'!F56*Assumption!$B17</f>
        <v>44399.41099</v>
      </c>
      <c r="G12" s="8">
        <f>'Calcs-1'!G56*Assumption!$B17</f>
        <v>45078.40113</v>
      </c>
      <c r="H12" s="8">
        <f>'Calcs-1'!H56*Assumption!$B17</f>
        <v>45768.88108</v>
      </c>
      <c r="I12" s="8">
        <f>'Calcs-1'!I56*Assumption!$B17</f>
        <v>46471.05975</v>
      </c>
      <c r="J12" s="8">
        <f>'Calcs-1'!J56*Assumption!$B17</f>
        <v>47185.15001</v>
      </c>
      <c r="K12" s="8">
        <f>'Calcs-1'!K56*Assumption!$B17</f>
        <v>47911.36876</v>
      </c>
      <c r="L12" s="8">
        <f>'Calcs-1'!L56*Assumption!$B17</f>
        <v>48649.93704</v>
      </c>
      <c r="M12" s="8">
        <f>'Calcs-1'!M56*Assumption!$B17</f>
        <v>49401.0801</v>
      </c>
      <c r="N12" s="8">
        <f>'Calcs-1'!N56*Assumption!$B17</f>
        <v>50165.02747</v>
      </c>
      <c r="O12" s="8">
        <f>'Calcs-1'!O56*Assumption!$B17</f>
        <v>50942.01303</v>
      </c>
      <c r="P12" s="8">
        <f>'Calcs-1'!P56*Assumption!$B17</f>
        <v>51732.27516</v>
      </c>
      <c r="Q12" s="8">
        <f>'Calcs-1'!Q56*Assumption!$B17</f>
        <v>52536.05675</v>
      </c>
      <c r="R12" s="8">
        <f>'Calcs-1'!R56*Assumption!$B17</f>
        <v>53353.60534</v>
      </c>
      <c r="S12" s="8">
        <f>'Calcs-1'!S56*Assumption!$B17</f>
        <v>54185.17317</v>
      </c>
      <c r="T12" s="8">
        <f>'Calcs-1'!T56*Assumption!$B17</f>
        <v>55031.01731</v>
      </c>
      <c r="U12" s="8">
        <f>'Calcs-1'!U56*Assumption!$B17</f>
        <v>55891.39975</v>
      </c>
      <c r="V12" s="8">
        <f>'Calcs-1'!V56*Assumption!$B17</f>
        <v>56766.58745</v>
      </c>
      <c r="W12" s="8">
        <f>'Calcs-1'!W56*Assumption!$B17</f>
        <v>57656.8525</v>
      </c>
      <c r="X12" s="8">
        <f>'Calcs-1'!X56*Assumption!$B17</f>
        <v>58562.47219</v>
      </c>
      <c r="Y12" s="8">
        <f>'Calcs-1'!Y56*Assumption!$B17</f>
        <v>59483.7291</v>
      </c>
      <c r="Z12" s="8">
        <f>'Calcs-1'!Z56*Assumption!$B17</f>
        <v>60420.91122</v>
      </c>
      <c r="AA12" s="8">
        <f>'Calcs-1'!AA56*Assumption!$B17</f>
        <v>61374.31206</v>
      </c>
      <c r="AB12" s="8">
        <f>'Calcs-1'!AB56*Assumption!$B17</f>
        <v>62344.23074</v>
      </c>
      <c r="AC12" s="8">
        <f>'Calcs-1'!AC56*Assumption!$B17</f>
        <v>63330.97212</v>
      </c>
      <c r="AD12" s="8">
        <f>'Calcs-1'!AD56*Assumption!$B17</f>
        <v>64334.8469</v>
      </c>
      <c r="AE12" s="8">
        <f>'Calcs-1'!AE56*Assumption!$B17</f>
        <v>65356.17172</v>
      </c>
      <c r="AF12" s="8">
        <f>'Calcs-1'!AF56*Assumption!$B17</f>
        <v>66395.26932</v>
      </c>
      <c r="AG12" s="8">
        <f>'Calcs-1'!AG56*Assumption!$B17</f>
        <v>67452.46861</v>
      </c>
      <c r="AH12" s="8">
        <f>'Calcs-1'!AH56*Assumption!$B17</f>
        <v>68528.10483</v>
      </c>
      <c r="AI12" s="8">
        <f>'Calcs-1'!AI56*Assumption!$B17</f>
        <v>69622.51964</v>
      </c>
      <c r="AJ12" s="8">
        <f>'Calcs-1'!AJ56*Assumption!$B17</f>
        <v>70736.06128</v>
      </c>
      <c r="AK12" s="8">
        <f>'Calcs-1'!AK56*Assumption!$B17</f>
        <v>71869.08466</v>
      </c>
      <c r="AL12" s="19"/>
      <c r="AM12" s="19"/>
      <c r="AN12" s="19"/>
      <c r="AO12" s="19"/>
    </row>
    <row r="13">
      <c r="A13" s="19" t="s">
        <v>38</v>
      </c>
      <c r="B13" s="8">
        <f>'Calcs-1'!B57*Assumption!$B18</f>
        <v>37912</v>
      </c>
      <c r="C13" s="8">
        <f>'Calcs-1'!C57*Assumption!$B18</f>
        <v>39049.36</v>
      </c>
      <c r="D13" s="8">
        <f>'Calcs-1'!D57*Assumption!$B18</f>
        <v>62284.8408</v>
      </c>
      <c r="E13" s="8">
        <f>'Calcs-1'!E57*Assumption!$B18</f>
        <v>63712.10602</v>
      </c>
      <c r="F13" s="8">
        <f>'Calcs-1'!F57*Assumption!$B18</f>
        <v>82271.7764</v>
      </c>
      <c r="G13" s="8">
        <f>'Calcs-1'!G57*Assumption!$B18</f>
        <v>84289.77997</v>
      </c>
      <c r="H13" s="8">
        <f>'Calcs-1'!H57*Assumption!$B18</f>
        <v>86363.82214</v>
      </c>
      <c r="I13" s="8">
        <f>'Calcs-1'!I57*Assumption!$B18</f>
        <v>88495.53907</v>
      </c>
      <c r="J13" s="8">
        <f>'Calcs-1'!J57*Assumption!$B18</f>
        <v>90686.61553</v>
      </c>
      <c r="K13" s="8">
        <f>'Calcs-1'!K57*Assumption!$B18</f>
        <v>92938.78638</v>
      </c>
      <c r="L13" s="8">
        <f>'Calcs-1'!L57*Assumption!$B18</f>
        <v>95253.83808</v>
      </c>
      <c r="M13" s="8">
        <f>'Calcs-1'!M57*Assumption!$B18</f>
        <v>97633.61022</v>
      </c>
      <c r="N13" s="8">
        <f>'Calcs-1'!N57*Assumption!$B18</f>
        <v>100079.9971</v>
      </c>
      <c r="O13" s="8">
        <f>'Calcs-1'!O57*Assumption!$B18</f>
        <v>102594.9493</v>
      </c>
      <c r="P13" s="8">
        <f>'Calcs-1'!P57*Assumption!$B18</f>
        <v>105180.4757</v>
      </c>
      <c r="Q13" s="8">
        <f>'Calcs-1'!Q57*Assumption!$B18</f>
        <v>107838.6446</v>
      </c>
      <c r="R13" s="8">
        <f>'Calcs-1'!R57*Assumption!$B18</f>
        <v>110571.5862</v>
      </c>
      <c r="S13" s="8">
        <f>'Calcs-1'!S57*Assumption!$B18</f>
        <v>113381.4938</v>
      </c>
      <c r="T13" s="8">
        <f>'Calcs-1'!T57*Assumption!$B18</f>
        <v>116270.6262</v>
      </c>
      <c r="U13" s="8">
        <f>'Calcs-1'!U57*Assumption!$B18</f>
        <v>119241.3095</v>
      </c>
      <c r="V13" s="8">
        <f>'Calcs-1'!V57*Assumption!$B18</f>
        <v>122295.9389</v>
      </c>
      <c r="W13" s="8">
        <f>'Calcs-1'!W57*Assumption!$B18</f>
        <v>125436.9811</v>
      </c>
      <c r="X13" s="8">
        <f>'Calcs-1'!X57*Assumption!$B18</f>
        <v>128666.9762</v>
      </c>
      <c r="Y13" s="8">
        <f>'Calcs-1'!Y57*Assumption!$B18</f>
        <v>131988.5401</v>
      </c>
      <c r="Z13" s="8">
        <f>'Calcs-1'!Z57*Assumption!$B18</f>
        <v>135404.3663</v>
      </c>
      <c r="AA13" s="8">
        <f>'Calcs-1'!AA57*Assumption!$B18</f>
        <v>138917.2291</v>
      </c>
      <c r="AB13" s="8">
        <f>'Calcs-1'!AB57*Assumption!$B18</f>
        <v>142529.9851</v>
      </c>
      <c r="AC13" s="8">
        <f>'Calcs-1'!AC57*Assumption!$B18</f>
        <v>146245.5761</v>
      </c>
      <c r="AD13" s="8">
        <f>'Calcs-1'!AD57*Assumption!$B18</f>
        <v>150067.0318</v>
      </c>
      <c r="AE13" s="8">
        <f>'Calcs-1'!AE57*Assumption!$B18</f>
        <v>153997.4721</v>
      </c>
      <c r="AF13" s="8">
        <f>'Calcs-1'!AF57*Assumption!$B18</f>
        <v>158040.1098</v>
      </c>
      <c r="AG13" s="8">
        <f>'Calcs-1'!AG57*Assumption!$B18</f>
        <v>162198.2538</v>
      </c>
      <c r="AH13" s="8">
        <f>'Calcs-1'!AH57*Assumption!$B18</f>
        <v>166475.3116</v>
      </c>
      <c r="AI13" s="8">
        <f>'Calcs-1'!AI57*Assumption!$B18</f>
        <v>170874.7922</v>
      </c>
      <c r="AJ13" s="8">
        <f>'Calcs-1'!AJ57*Assumption!$B18</f>
        <v>175400.3094</v>
      </c>
      <c r="AK13" s="8">
        <f>'Calcs-1'!AK57*Assumption!$B18</f>
        <v>180055.5848</v>
      </c>
      <c r="AL13" s="19"/>
      <c r="AM13" s="19"/>
      <c r="AN13" s="19"/>
      <c r="AO13" s="19"/>
    </row>
    <row r="14">
      <c r="A14" s="19" t="s">
        <v>39</v>
      </c>
      <c r="B14" s="8">
        <f>'Calcs-1'!B58*Assumption!$B19</f>
        <v>0</v>
      </c>
      <c r="C14" s="8">
        <f>'Calcs-1'!C58*Assumption!$B19</f>
        <v>0</v>
      </c>
      <c r="D14" s="8">
        <f>'Calcs-1'!D58*Assumption!$B19</f>
        <v>22064</v>
      </c>
      <c r="E14" s="8">
        <f>'Calcs-1'!E58*Assumption!$B19</f>
        <v>22284.64</v>
      </c>
      <c r="F14" s="8">
        <f>'Calcs-1'!F58*Assumption!$B19</f>
        <v>22507.4864</v>
      </c>
      <c r="G14" s="8">
        <f>'Calcs-1'!G58*Assumption!$B19</f>
        <v>22732.56126</v>
      </c>
      <c r="H14" s="8">
        <f>'Calcs-1'!H58*Assumption!$B19</f>
        <v>22959.88688</v>
      </c>
      <c r="I14" s="8">
        <f>'Calcs-1'!I58*Assumption!$B19</f>
        <v>23189.48575</v>
      </c>
      <c r="J14" s="8">
        <f>'Calcs-1'!J58*Assumption!$B19</f>
        <v>23421.3806</v>
      </c>
      <c r="K14" s="8">
        <f>'Calcs-1'!K58*Assumption!$B19</f>
        <v>23655.59441</v>
      </c>
      <c r="L14" s="8">
        <f>'Calcs-1'!L58*Assumption!$B19</f>
        <v>23892.15035</v>
      </c>
      <c r="M14" s="8">
        <f>'Calcs-1'!M58*Assumption!$B19</f>
        <v>24131.07186</v>
      </c>
      <c r="N14" s="8">
        <f>'Calcs-1'!N58*Assumption!$B19</f>
        <v>24372.38258</v>
      </c>
      <c r="O14" s="8">
        <f>'Calcs-1'!O58*Assumption!$B19</f>
        <v>24616.1064</v>
      </c>
      <c r="P14" s="8">
        <f>'Calcs-1'!P58*Assumption!$B19</f>
        <v>24862.26746</v>
      </c>
      <c r="Q14" s="8">
        <f>'Calcs-1'!Q58*Assumption!$B19</f>
        <v>25110.89014</v>
      </c>
      <c r="R14" s="8">
        <f>'Calcs-1'!R58*Assumption!$B19</f>
        <v>25361.99904</v>
      </c>
      <c r="S14" s="8">
        <f>'Calcs-1'!S58*Assumption!$B19</f>
        <v>25615.61903</v>
      </c>
      <c r="T14" s="8">
        <f>'Calcs-1'!T58*Assumption!$B19</f>
        <v>25871.77522</v>
      </c>
      <c r="U14" s="8">
        <f>'Calcs-1'!U58*Assumption!$B19</f>
        <v>26130.49297</v>
      </c>
      <c r="V14" s="8">
        <f>'Calcs-1'!V58*Assumption!$B19</f>
        <v>26391.7979</v>
      </c>
      <c r="W14" s="8">
        <f>'Calcs-1'!W58*Assumption!$B19</f>
        <v>26655.71588</v>
      </c>
      <c r="X14" s="8">
        <f>'Calcs-1'!X58*Assumption!$B19</f>
        <v>26922.27304</v>
      </c>
      <c r="Y14" s="8">
        <f>'Calcs-1'!Y58*Assumption!$B19</f>
        <v>27191.49577</v>
      </c>
      <c r="Z14" s="8">
        <f>'Calcs-1'!Z58*Assumption!$B19</f>
        <v>27463.41073</v>
      </c>
      <c r="AA14" s="8">
        <f>'Calcs-1'!AA58*Assumption!$B19</f>
        <v>27738.04484</v>
      </c>
      <c r="AB14" s="8">
        <f>'Calcs-1'!AB58*Assumption!$B19</f>
        <v>28015.42529</v>
      </c>
      <c r="AC14" s="8">
        <f>'Calcs-1'!AC58*Assumption!$B19</f>
        <v>28295.57954</v>
      </c>
      <c r="AD14" s="8">
        <f>'Calcs-1'!AD58*Assumption!$B19</f>
        <v>28578.53533</v>
      </c>
      <c r="AE14" s="8">
        <f>'Calcs-1'!AE58*Assumption!$B19</f>
        <v>28864.32069</v>
      </c>
      <c r="AF14" s="8">
        <f>'Calcs-1'!AF58*Assumption!$B19</f>
        <v>29152.96389</v>
      </c>
      <c r="AG14" s="8">
        <f>'Calcs-1'!AG58*Assumption!$B19</f>
        <v>29444.49353</v>
      </c>
      <c r="AH14" s="8">
        <f>'Calcs-1'!AH58*Assumption!$B19</f>
        <v>29738.93847</v>
      </c>
      <c r="AI14" s="8">
        <f>'Calcs-1'!AI58*Assumption!$B19</f>
        <v>30036.32785</v>
      </c>
      <c r="AJ14" s="8">
        <f>'Calcs-1'!AJ58*Assumption!$B19</f>
        <v>30336.69113</v>
      </c>
      <c r="AK14" s="8">
        <f>'Calcs-1'!AK58*Assumption!$B19</f>
        <v>30640.05804</v>
      </c>
      <c r="AL14" s="19"/>
      <c r="AM14" s="19"/>
      <c r="AN14" s="19"/>
      <c r="AO14" s="19"/>
    </row>
    <row r="15">
      <c r="A15" s="19" t="s">
        <v>40</v>
      </c>
      <c r="B15" s="8">
        <f>'Calcs-1'!B59*Assumption!$B20</f>
        <v>0</v>
      </c>
      <c r="C15" s="8">
        <f>'Calcs-1'!C59*Assumption!$B20</f>
        <v>0</v>
      </c>
      <c r="D15" s="8">
        <f>'Calcs-1'!D59*Assumption!$B20</f>
        <v>0</v>
      </c>
      <c r="E15" s="8">
        <f>'Calcs-1'!E59*Assumption!$B20</f>
        <v>0</v>
      </c>
      <c r="F15" s="8">
        <f>'Calcs-1'!F59*Assumption!$B20</f>
        <v>61050</v>
      </c>
      <c r="G15" s="8">
        <f>'Calcs-1'!G59*Assumption!$B20</f>
        <v>62881.5</v>
      </c>
      <c r="H15" s="8">
        <f>'Calcs-1'!H59*Assumption!$B20</f>
        <v>64767.945</v>
      </c>
      <c r="I15" s="8">
        <f>'Calcs-1'!I59*Assumption!$B20</f>
        <v>66710.98335</v>
      </c>
      <c r="J15" s="8">
        <f>'Calcs-1'!J59*Assumption!$B20</f>
        <v>68712.31285</v>
      </c>
      <c r="K15" s="8">
        <f>'Calcs-1'!K59*Assumption!$B20</f>
        <v>70773.68224</v>
      </c>
      <c r="L15" s="8">
        <f>'Calcs-1'!L59*Assumption!$B20</f>
        <v>72896.8927</v>
      </c>
      <c r="M15" s="8">
        <f>'Calcs-1'!M59*Assumption!$B20</f>
        <v>75083.79948</v>
      </c>
      <c r="N15" s="8">
        <f>'Calcs-1'!N59*Assumption!$B20</f>
        <v>77336.31347</v>
      </c>
      <c r="O15" s="8">
        <f>'Calcs-1'!O59*Assumption!$B20</f>
        <v>79656.40287</v>
      </c>
      <c r="P15" s="8">
        <f>'Calcs-1'!P59*Assumption!$B20</f>
        <v>82046.09496</v>
      </c>
      <c r="Q15" s="8">
        <f>'Calcs-1'!Q59*Assumption!$B20</f>
        <v>84507.47781</v>
      </c>
      <c r="R15" s="8">
        <f>'Calcs-1'!R59*Assumption!$B20</f>
        <v>87042.70214</v>
      </c>
      <c r="S15" s="8">
        <f>'Calcs-1'!S59*Assumption!$B20</f>
        <v>89653.98321</v>
      </c>
      <c r="T15" s="8">
        <f>'Calcs-1'!T59*Assumption!$B20</f>
        <v>92343.6027</v>
      </c>
      <c r="U15" s="8">
        <f>'Calcs-1'!U59*Assumption!$B20</f>
        <v>95113.91078</v>
      </c>
      <c r="V15" s="8">
        <f>'Calcs-1'!V59*Assumption!$B20</f>
        <v>97967.32811</v>
      </c>
      <c r="W15" s="8">
        <f>'Calcs-1'!W59*Assumption!$B20</f>
        <v>100906.348</v>
      </c>
      <c r="X15" s="8">
        <f>'Calcs-1'!X59*Assumption!$B20</f>
        <v>103933.5384</v>
      </c>
      <c r="Y15" s="8">
        <f>'Calcs-1'!Y59*Assumption!$B20</f>
        <v>107051.5445</v>
      </c>
      <c r="Z15" s="8">
        <f>'Calcs-1'!Z59*Assumption!$B20</f>
        <v>110263.0909</v>
      </c>
      <c r="AA15" s="8">
        <f>'Calcs-1'!AA59*Assumption!$B20</f>
        <v>113570.9836</v>
      </c>
      <c r="AB15" s="8">
        <f>'Calcs-1'!AB59*Assumption!$B20</f>
        <v>116978.1131</v>
      </c>
      <c r="AC15" s="8">
        <f>'Calcs-1'!AC59*Assumption!$B20</f>
        <v>120487.4565</v>
      </c>
      <c r="AD15" s="8">
        <f>'Calcs-1'!AD59*Assumption!$B20</f>
        <v>124102.0802</v>
      </c>
      <c r="AE15" s="8">
        <f>'Calcs-1'!AE59*Assumption!$B20</f>
        <v>127825.1426</v>
      </c>
      <c r="AF15" s="8">
        <f>'Calcs-1'!AF59*Assumption!$B20</f>
        <v>131659.8969</v>
      </c>
      <c r="AG15" s="8">
        <f>'Calcs-1'!AG59*Assumption!$B20</f>
        <v>135609.6938</v>
      </c>
      <c r="AH15" s="8">
        <f>'Calcs-1'!AH59*Assumption!$B20</f>
        <v>139677.9846</v>
      </c>
      <c r="AI15" s="8">
        <f>'Calcs-1'!AI59*Assumption!$B20</f>
        <v>143868.3241</v>
      </c>
      <c r="AJ15" s="8">
        <f>'Calcs-1'!AJ59*Assumption!$B20</f>
        <v>148184.3739</v>
      </c>
      <c r="AK15" s="8">
        <f>'Calcs-1'!AK59*Assumption!$B20</f>
        <v>152629.9051</v>
      </c>
      <c r="AL15" s="19"/>
      <c r="AM15" s="19"/>
      <c r="AN15" s="19"/>
      <c r="AO15" s="19"/>
    </row>
    <row r="16">
      <c r="A16" s="19" t="s">
        <v>41</v>
      </c>
      <c r="B16" s="8">
        <f>'Calcs-1'!B60*Assumption!$B21</f>
        <v>0</v>
      </c>
      <c r="C16" s="8">
        <f>'Calcs-1'!C60*Assumption!$B21</f>
        <v>0</v>
      </c>
      <c r="D16" s="8">
        <f>'Calcs-1'!D60*Assumption!$B21</f>
        <v>31520</v>
      </c>
      <c r="E16" s="8">
        <f>'Calcs-1'!E60*Assumption!$B21</f>
        <v>31835.2</v>
      </c>
      <c r="F16" s="8">
        <f>'Calcs-1'!F60*Assumption!$B21</f>
        <v>56573.552</v>
      </c>
      <c r="G16" s="8">
        <f>'Calcs-1'!G60*Assumption!$B21</f>
        <v>57627.68752</v>
      </c>
      <c r="H16" s="8">
        <f>'Calcs-1'!H60*Assumption!$B21</f>
        <v>58707.0164</v>
      </c>
      <c r="I16" s="8">
        <f>'Calcs-1'!I60*Assumption!$B21</f>
        <v>59812.23012</v>
      </c>
      <c r="J16" s="8">
        <f>'Calcs-1'!J60*Assumption!$B21</f>
        <v>60944.04029</v>
      </c>
      <c r="K16" s="8">
        <f>'Calcs-1'!K60*Assumption!$B21</f>
        <v>62103.17919</v>
      </c>
      <c r="L16" s="8">
        <f>'Calcs-1'!L60*Assumption!$B21</f>
        <v>63290.40044</v>
      </c>
      <c r="M16" s="8">
        <f>'Calcs-1'!M60*Assumption!$B21</f>
        <v>64506.47959</v>
      </c>
      <c r="N16" s="8">
        <f>'Calcs-1'!N60*Assumption!$B21</f>
        <v>65752.21478</v>
      </c>
      <c r="O16" s="8">
        <f>'Calcs-1'!O60*Assumption!$B21</f>
        <v>67028.42744</v>
      </c>
      <c r="P16" s="8">
        <f>'Calcs-1'!P60*Assumption!$B21</f>
        <v>68335.96293</v>
      </c>
      <c r="Q16" s="8">
        <f>'Calcs-1'!Q60*Assumption!$B21</f>
        <v>69675.69132</v>
      </c>
      <c r="R16" s="8">
        <f>'Calcs-1'!R60*Assumption!$B21</f>
        <v>71048.50806</v>
      </c>
      <c r="S16" s="8">
        <f>'Calcs-1'!S60*Assumption!$B21</f>
        <v>72455.33476</v>
      </c>
      <c r="T16" s="8">
        <f>'Calcs-1'!T60*Assumption!$B21</f>
        <v>73897.11997</v>
      </c>
      <c r="U16" s="8">
        <f>'Calcs-1'!U60*Assumption!$B21</f>
        <v>75374.83999</v>
      </c>
      <c r="V16" s="8">
        <f>'Calcs-1'!V60*Assumption!$B21</f>
        <v>76889.49968</v>
      </c>
      <c r="W16" s="8">
        <f>'Calcs-1'!W60*Assumption!$B21</f>
        <v>78442.1333</v>
      </c>
      <c r="X16" s="8">
        <f>'Calcs-1'!X60*Assumption!$B21</f>
        <v>80033.80541</v>
      </c>
      <c r="Y16" s="8">
        <f>'Calcs-1'!Y60*Assumption!$B21</f>
        <v>81665.61178</v>
      </c>
      <c r="Z16" s="8">
        <f>'Calcs-1'!Z60*Assumption!$B21</f>
        <v>83338.68025</v>
      </c>
      <c r="AA16" s="8">
        <f>'Calcs-1'!AA60*Assumption!$B21</f>
        <v>85054.17178</v>
      </c>
      <c r="AB16" s="8">
        <f>'Calcs-1'!AB60*Assumption!$B21</f>
        <v>86813.28137</v>
      </c>
      <c r="AC16" s="8">
        <f>'Calcs-1'!AC60*Assumption!$B21</f>
        <v>88617.23908</v>
      </c>
      <c r="AD16" s="8">
        <f>'Calcs-1'!AD60*Assumption!$B21</f>
        <v>90467.31113</v>
      </c>
      <c r="AE16" s="8">
        <f>'Calcs-1'!AE60*Assumption!$B21</f>
        <v>92364.80088</v>
      </c>
      <c r="AF16" s="8">
        <f>'Calcs-1'!AF60*Assumption!$B21</f>
        <v>94311.05003</v>
      </c>
      <c r="AG16" s="8">
        <f>'Calcs-1'!AG60*Assumption!$B21</f>
        <v>96307.43971</v>
      </c>
      <c r="AH16" s="8">
        <f>'Calcs-1'!AH60*Assumption!$B21</f>
        <v>98355.39165</v>
      </c>
      <c r="AI16" s="8">
        <f>'Calcs-1'!AI60*Assumption!$B21</f>
        <v>100456.3694</v>
      </c>
      <c r="AJ16" s="8">
        <f>'Calcs-1'!AJ60*Assumption!$B21</f>
        <v>102611.8797</v>
      </c>
      <c r="AK16" s="8">
        <f>'Calcs-1'!AK60*Assumption!$B21</f>
        <v>104823.4735</v>
      </c>
      <c r="AL16" s="19"/>
      <c r="AM16" s="19"/>
      <c r="AN16" s="19"/>
      <c r="AO16" s="19"/>
    </row>
    <row r="17">
      <c r="A17" s="19" t="s">
        <v>42</v>
      </c>
      <c r="B17" s="8">
        <f>'Calcs-1'!B61*Assumption!$B22</f>
        <v>0</v>
      </c>
      <c r="C17" s="8">
        <f>'Calcs-1'!C61*Assumption!$B22</f>
        <v>0</v>
      </c>
      <c r="D17" s="8">
        <f>'Calcs-1'!D61*Assumption!$B22</f>
        <v>23640</v>
      </c>
      <c r="E17" s="8">
        <f>'Calcs-1'!E61*Assumption!$B22</f>
        <v>23876.4</v>
      </c>
      <c r="F17" s="8">
        <f>'Calcs-1'!F61*Assumption!$B22</f>
        <v>24115.164</v>
      </c>
      <c r="G17" s="8">
        <f>'Calcs-1'!G61*Assumption!$B22</f>
        <v>24356.31564</v>
      </c>
      <c r="H17" s="8">
        <f>'Calcs-1'!H61*Assumption!$B22</f>
        <v>24599.8788</v>
      </c>
      <c r="I17" s="8">
        <f>'Calcs-1'!I61*Assumption!$B22</f>
        <v>24845.87758</v>
      </c>
      <c r="J17" s="8">
        <f>'Calcs-1'!J61*Assumption!$B22</f>
        <v>25094.33636</v>
      </c>
      <c r="K17" s="8">
        <f>'Calcs-1'!K61*Assumption!$B22</f>
        <v>25345.27972</v>
      </c>
      <c r="L17" s="8">
        <f>'Calcs-1'!L61*Assumption!$B22</f>
        <v>25598.73252</v>
      </c>
      <c r="M17" s="8">
        <f>'Calcs-1'!M61*Assumption!$B22</f>
        <v>25854.71985</v>
      </c>
      <c r="N17" s="8">
        <f>'Calcs-1'!N61*Assumption!$B22</f>
        <v>26113.26704</v>
      </c>
      <c r="O17" s="8">
        <f>'Calcs-1'!O61*Assumption!$B22</f>
        <v>26374.39972</v>
      </c>
      <c r="P17" s="8">
        <f>'Calcs-1'!P61*Assumption!$B22</f>
        <v>26638.14371</v>
      </c>
      <c r="Q17" s="8">
        <f>'Calcs-1'!Q61*Assumption!$B22</f>
        <v>26904.52515</v>
      </c>
      <c r="R17" s="8">
        <f>'Calcs-1'!R61*Assumption!$B22</f>
        <v>27173.5704</v>
      </c>
      <c r="S17" s="8">
        <f>'Calcs-1'!S61*Assumption!$B22</f>
        <v>27445.3061</v>
      </c>
      <c r="T17" s="8">
        <f>'Calcs-1'!T61*Assumption!$B22</f>
        <v>27719.75917</v>
      </c>
      <c r="U17" s="8">
        <f>'Calcs-1'!U61*Assumption!$B22</f>
        <v>27996.95676</v>
      </c>
      <c r="V17" s="8">
        <f>'Calcs-1'!V61*Assumption!$B22</f>
        <v>28276.92633</v>
      </c>
      <c r="W17" s="8">
        <f>'Calcs-1'!W61*Assumption!$B22</f>
        <v>28559.69559</v>
      </c>
      <c r="X17" s="8">
        <f>'Calcs-1'!X61*Assumption!$B22</f>
        <v>28845.29254</v>
      </c>
      <c r="Y17" s="8">
        <f>'Calcs-1'!Y61*Assumption!$B22</f>
        <v>29133.74547</v>
      </c>
      <c r="Z17" s="8">
        <f>'Calcs-1'!Z61*Assumption!$B22</f>
        <v>29425.08292</v>
      </c>
      <c r="AA17" s="8">
        <f>'Calcs-1'!AA61*Assumption!$B22</f>
        <v>29719.33375</v>
      </c>
      <c r="AB17" s="8">
        <f>'Calcs-1'!AB61*Assumption!$B22</f>
        <v>30016.52709</v>
      </c>
      <c r="AC17" s="8">
        <f>'Calcs-1'!AC61*Assumption!$B22</f>
        <v>30316.69236</v>
      </c>
      <c r="AD17" s="8">
        <f>'Calcs-1'!AD61*Assumption!$B22</f>
        <v>30619.85929</v>
      </c>
      <c r="AE17" s="8">
        <f>'Calcs-1'!AE61*Assumption!$B22</f>
        <v>30926.05788</v>
      </c>
      <c r="AF17" s="8">
        <f>'Calcs-1'!AF61*Assumption!$B22</f>
        <v>31235.31846</v>
      </c>
      <c r="AG17" s="8">
        <f>'Calcs-1'!AG61*Assumption!$B22</f>
        <v>31547.67164</v>
      </c>
      <c r="AH17" s="8">
        <f>'Calcs-1'!AH61*Assumption!$B22</f>
        <v>31863.14836</v>
      </c>
      <c r="AI17" s="8">
        <f>'Calcs-1'!AI61*Assumption!$B22</f>
        <v>32181.77984</v>
      </c>
      <c r="AJ17" s="8">
        <f>'Calcs-1'!AJ61*Assumption!$B22</f>
        <v>32503.59764</v>
      </c>
      <c r="AK17" s="8">
        <f>'Calcs-1'!AK61*Assumption!$B22</f>
        <v>32828.63362</v>
      </c>
      <c r="AL17" s="19"/>
      <c r="AM17" s="19"/>
      <c r="AN17" s="19"/>
      <c r="AO17" s="19"/>
    </row>
    <row r="18">
      <c r="A18" s="18" t="s">
        <v>120</v>
      </c>
      <c r="B18" s="8">
        <f t="shared" ref="B18:AK18" si="2">SUM(B10:B17)</f>
        <v>151560</v>
      </c>
      <c r="C18" s="8">
        <f t="shared" si="2"/>
        <v>155539</v>
      </c>
      <c r="D18" s="8">
        <f t="shared" si="2"/>
        <v>279402.014</v>
      </c>
      <c r="E18" s="8">
        <f t="shared" si="2"/>
        <v>284797.8153</v>
      </c>
      <c r="F18" s="8">
        <f t="shared" si="2"/>
        <v>392883.7207</v>
      </c>
      <c r="G18" s="8">
        <f t="shared" si="2"/>
        <v>401611.9573</v>
      </c>
      <c r="H18" s="8">
        <f t="shared" si="2"/>
        <v>410565.3123</v>
      </c>
      <c r="I18" s="8">
        <f t="shared" si="2"/>
        <v>419750.049</v>
      </c>
      <c r="J18" s="8">
        <f t="shared" si="2"/>
        <v>429172.6111</v>
      </c>
      <c r="K18" s="8">
        <f t="shared" si="2"/>
        <v>438839.6285</v>
      </c>
      <c r="L18" s="8">
        <f t="shared" si="2"/>
        <v>448757.9221</v>
      </c>
      <c r="M18" s="8">
        <f t="shared" si="2"/>
        <v>458934.5099</v>
      </c>
      <c r="N18" s="8">
        <f t="shared" si="2"/>
        <v>469376.6123</v>
      </c>
      <c r="O18" s="8">
        <f t="shared" si="2"/>
        <v>480091.6586</v>
      </c>
      <c r="P18" s="8">
        <f t="shared" si="2"/>
        <v>491087.2926</v>
      </c>
      <c r="Q18" s="8">
        <f t="shared" si="2"/>
        <v>502371.3795</v>
      </c>
      <c r="R18" s="8">
        <f t="shared" si="2"/>
        <v>513952.0116</v>
      </c>
      <c r="S18" s="8">
        <f t="shared" si="2"/>
        <v>525837.5158</v>
      </c>
      <c r="T18" s="8">
        <f t="shared" si="2"/>
        <v>538036.4598</v>
      </c>
      <c r="U18" s="8">
        <f t="shared" si="2"/>
        <v>550557.6598</v>
      </c>
      <c r="V18" s="8">
        <f t="shared" si="2"/>
        <v>563410.1872</v>
      </c>
      <c r="W18" s="8">
        <f t="shared" si="2"/>
        <v>576603.3767</v>
      </c>
      <c r="X18" s="8">
        <f t="shared" si="2"/>
        <v>590146.8335</v>
      </c>
      <c r="Y18" s="8">
        <f t="shared" si="2"/>
        <v>604050.4416</v>
      </c>
      <c r="Z18" s="8">
        <f t="shared" si="2"/>
        <v>618324.3719</v>
      </c>
      <c r="AA18" s="8">
        <f t="shared" si="2"/>
        <v>632979.0907</v>
      </c>
      <c r="AB18" s="8">
        <f t="shared" si="2"/>
        <v>648025.3682</v>
      </c>
      <c r="AC18" s="8">
        <f t="shared" si="2"/>
        <v>663474.2877</v>
      </c>
      <c r="AD18" s="8">
        <f t="shared" si="2"/>
        <v>679337.2546</v>
      </c>
      <c r="AE18" s="8">
        <f t="shared" si="2"/>
        <v>695626.0063</v>
      </c>
      <c r="AF18" s="8">
        <f t="shared" si="2"/>
        <v>712352.6214</v>
      </c>
      <c r="AG18" s="8">
        <f t="shared" si="2"/>
        <v>729529.53</v>
      </c>
      <c r="AH18" s="8">
        <f t="shared" si="2"/>
        <v>747169.5242</v>
      </c>
      <c r="AI18" s="8">
        <f t="shared" si="2"/>
        <v>765285.7688</v>
      </c>
      <c r="AJ18" s="8">
        <f t="shared" si="2"/>
        <v>783891.8118</v>
      </c>
      <c r="AK18" s="8">
        <f t="shared" si="2"/>
        <v>803001.5964</v>
      </c>
      <c r="AL18" s="19"/>
      <c r="AM18" s="19"/>
      <c r="AN18" s="19"/>
      <c r="AO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row>
    <row r="20">
      <c r="A20" s="18" t="s">
        <v>164</v>
      </c>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row>
    <row r="21">
      <c r="A21" s="19" t="s">
        <v>58</v>
      </c>
      <c r="B21" s="8">
        <f>Assumption!$B$30</f>
        <v>21500</v>
      </c>
      <c r="C21" s="8">
        <f>Assumption!$B$30</f>
        <v>21500</v>
      </c>
      <c r="D21" s="8">
        <f>Assumption!$B$30</f>
        <v>21500</v>
      </c>
      <c r="E21" s="8">
        <f>Assumption!$B$30</f>
        <v>21500</v>
      </c>
      <c r="F21" s="8">
        <f>Assumption!$B$30</f>
        <v>21500</v>
      </c>
      <c r="G21" s="8">
        <f>Assumption!$B$30</f>
        <v>21500</v>
      </c>
      <c r="H21" s="8">
        <f>Assumption!$B$30</f>
        <v>21500</v>
      </c>
      <c r="I21" s="8">
        <f>Assumption!$B$30</f>
        <v>21500</v>
      </c>
      <c r="J21" s="8">
        <f>Assumption!$B$30</f>
        <v>21500</v>
      </c>
      <c r="K21" s="8">
        <f>Assumption!$B$30</f>
        <v>21500</v>
      </c>
      <c r="L21" s="8">
        <f>Assumption!$B$30</f>
        <v>21500</v>
      </c>
      <c r="M21" s="8">
        <f>Assumption!$B$30</f>
        <v>21500</v>
      </c>
      <c r="N21" s="8">
        <f>Assumption!$B$30</f>
        <v>21500</v>
      </c>
      <c r="O21" s="8">
        <f>Assumption!$B$30</f>
        <v>21500</v>
      </c>
      <c r="P21" s="8">
        <f>Assumption!$B$30</f>
        <v>21500</v>
      </c>
      <c r="Q21" s="8">
        <f>Assumption!$B$30</f>
        <v>21500</v>
      </c>
      <c r="R21" s="8">
        <f>Assumption!$B$30</f>
        <v>21500</v>
      </c>
      <c r="S21" s="8">
        <f>Assumption!$B$30</f>
        <v>21500</v>
      </c>
      <c r="T21" s="8">
        <f>Assumption!$B$30</f>
        <v>21500</v>
      </c>
      <c r="U21" s="8">
        <f>Assumption!$B$30</f>
        <v>21500</v>
      </c>
      <c r="V21" s="8">
        <f>Assumption!$B$30</f>
        <v>21500</v>
      </c>
      <c r="W21" s="8">
        <f>Assumption!$B$30</f>
        <v>21500</v>
      </c>
      <c r="X21" s="8">
        <f>Assumption!$B$30</f>
        <v>21500</v>
      </c>
      <c r="Y21" s="8">
        <f>Assumption!$B$30</f>
        <v>21500</v>
      </c>
      <c r="Z21" s="8">
        <f>Assumption!$B$30</f>
        <v>21500</v>
      </c>
      <c r="AA21" s="8">
        <f>Assumption!$B$30</f>
        <v>21500</v>
      </c>
      <c r="AB21" s="8">
        <f>Assumption!$B$30</f>
        <v>21500</v>
      </c>
      <c r="AC21" s="8">
        <f>Assumption!$B$30</f>
        <v>21500</v>
      </c>
      <c r="AD21" s="8">
        <f>Assumption!$B$30</f>
        <v>21500</v>
      </c>
      <c r="AE21" s="8">
        <f>Assumption!$B$30</f>
        <v>21500</v>
      </c>
      <c r="AF21" s="8">
        <f>Assumption!$B$30</f>
        <v>21500</v>
      </c>
      <c r="AG21" s="8">
        <f>Assumption!$B$30</f>
        <v>21500</v>
      </c>
      <c r="AH21" s="8">
        <f>Assumption!$B$30</f>
        <v>21500</v>
      </c>
      <c r="AI21" s="8">
        <f>Assumption!$B$30</f>
        <v>21500</v>
      </c>
      <c r="AJ21" s="8">
        <f>Assumption!$B$30</f>
        <v>21500</v>
      </c>
      <c r="AK21" s="8">
        <f>Assumption!$B$30</f>
        <v>21500</v>
      </c>
      <c r="AL21" s="19"/>
      <c r="AM21" s="19"/>
      <c r="AN21" s="19"/>
      <c r="AO21" s="19"/>
    </row>
    <row r="22">
      <c r="A22" s="19" t="s">
        <v>59</v>
      </c>
      <c r="B22" s="8">
        <f>Assumption!$B$31</f>
        <v>6281</v>
      </c>
      <c r="C22" s="8">
        <f>Assumption!$B$31</f>
        <v>6281</v>
      </c>
      <c r="D22" s="8">
        <f>Assumption!$B$31</f>
        <v>6281</v>
      </c>
      <c r="E22" s="8">
        <f>Assumption!$B$31</f>
        <v>6281</v>
      </c>
      <c r="F22" s="8">
        <f>Assumption!$B$31</f>
        <v>6281</v>
      </c>
      <c r="G22" s="8">
        <f>Assumption!$B$31</f>
        <v>6281</v>
      </c>
      <c r="H22" s="8">
        <f>Assumption!$B$31</f>
        <v>6281</v>
      </c>
      <c r="I22" s="8">
        <f>Assumption!$B$31</f>
        <v>6281</v>
      </c>
      <c r="J22" s="8">
        <f>Assumption!$B$31</f>
        <v>6281</v>
      </c>
      <c r="K22" s="8">
        <f>Assumption!$B$31</f>
        <v>6281</v>
      </c>
      <c r="L22" s="8">
        <f>Assumption!$B$31</f>
        <v>6281</v>
      </c>
      <c r="M22" s="8">
        <f>Assumption!$B$31</f>
        <v>6281</v>
      </c>
      <c r="N22" s="8">
        <f>Assumption!$B$31</f>
        <v>6281</v>
      </c>
      <c r="O22" s="8">
        <f>Assumption!$B$31</f>
        <v>6281</v>
      </c>
      <c r="P22" s="8">
        <f>Assumption!$B$31</f>
        <v>6281</v>
      </c>
      <c r="Q22" s="8">
        <f>Assumption!$B$31</f>
        <v>6281</v>
      </c>
      <c r="R22" s="8">
        <f>Assumption!$B$31</f>
        <v>6281</v>
      </c>
      <c r="S22" s="8">
        <f>Assumption!$B$31</f>
        <v>6281</v>
      </c>
      <c r="T22" s="8">
        <f>Assumption!$B$31</f>
        <v>6281</v>
      </c>
      <c r="U22" s="8">
        <f>Assumption!$B$31</f>
        <v>6281</v>
      </c>
      <c r="V22" s="8">
        <f>Assumption!$B$31</f>
        <v>6281</v>
      </c>
      <c r="W22" s="8">
        <f>Assumption!$B$31</f>
        <v>6281</v>
      </c>
      <c r="X22" s="8">
        <f>Assumption!$B$31</f>
        <v>6281</v>
      </c>
      <c r="Y22" s="8">
        <f>Assumption!$B$31</f>
        <v>6281</v>
      </c>
      <c r="Z22" s="8">
        <f>Assumption!$B$31</f>
        <v>6281</v>
      </c>
      <c r="AA22" s="8">
        <f>Assumption!$B$31</f>
        <v>6281</v>
      </c>
      <c r="AB22" s="8">
        <f>Assumption!$B$31</f>
        <v>6281</v>
      </c>
      <c r="AC22" s="8">
        <f>Assumption!$B$31</f>
        <v>6281</v>
      </c>
      <c r="AD22" s="8">
        <f>Assumption!$B$31</f>
        <v>6281</v>
      </c>
      <c r="AE22" s="8">
        <f>Assumption!$B$31</f>
        <v>6281</v>
      </c>
      <c r="AF22" s="8">
        <f>Assumption!$B$31</f>
        <v>6281</v>
      </c>
      <c r="AG22" s="8">
        <f>Assumption!$B$31</f>
        <v>6281</v>
      </c>
      <c r="AH22" s="8">
        <f>Assumption!$B$31</f>
        <v>6281</v>
      </c>
      <c r="AI22" s="8">
        <f>Assumption!$B$31</f>
        <v>6281</v>
      </c>
      <c r="AJ22" s="8">
        <f>Assumption!$B$31</f>
        <v>6281</v>
      </c>
      <c r="AK22" s="8">
        <f>Assumption!$B$31</f>
        <v>6281</v>
      </c>
      <c r="AL22" s="19"/>
      <c r="AM22" s="19"/>
      <c r="AN22" s="19"/>
      <c r="AO22" s="19"/>
    </row>
    <row r="23">
      <c r="A23" s="19" t="s">
        <v>60</v>
      </c>
      <c r="B23" s="8">
        <f>Assumption!$B$32</f>
        <v>10547</v>
      </c>
      <c r="C23" s="8">
        <f>Assumption!$B$32</f>
        <v>10547</v>
      </c>
      <c r="D23" s="8">
        <f>Assumption!$B$32</f>
        <v>10547</v>
      </c>
      <c r="E23" s="8">
        <f>Assumption!$B$32</f>
        <v>10547</v>
      </c>
      <c r="F23" s="8">
        <f>Assumption!$B$32</f>
        <v>10547</v>
      </c>
      <c r="G23" s="8">
        <f>Assumption!$B$32</f>
        <v>10547</v>
      </c>
      <c r="H23" s="8">
        <f>Assumption!$B$32</f>
        <v>10547</v>
      </c>
      <c r="I23" s="8">
        <f>Assumption!$B$32</f>
        <v>10547</v>
      </c>
      <c r="J23" s="8">
        <f>Assumption!$B$32</f>
        <v>10547</v>
      </c>
      <c r="K23" s="8">
        <f>Assumption!$B$32</f>
        <v>10547</v>
      </c>
      <c r="L23" s="8">
        <f>Assumption!$B$32</f>
        <v>10547</v>
      </c>
      <c r="M23" s="8">
        <f>Assumption!$B$32</f>
        <v>10547</v>
      </c>
      <c r="N23" s="8">
        <f>Assumption!$B$32</f>
        <v>10547</v>
      </c>
      <c r="O23" s="8">
        <f>Assumption!$B$32</f>
        <v>10547</v>
      </c>
      <c r="P23" s="8">
        <f>Assumption!$B$32</f>
        <v>10547</v>
      </c>
      <c r="Q23" s="8">
        <f>Assumption!$B$32</f>
        <v>10547</v>
      </c>
      <c r="R23" s="8">
        <f>Assumption!$B$32</f>
        <v>10547</v>
      </c>
      <c r="S23" s="8">
        <f>Assumption!$B$32</f>
        <v>10547</v>
      </c>
      <c r="T23" s="8">
        <f>Assumption!$B$32</f>
        <v>10547</v>
      </c>
      <c r="U23" s="8">
        <f>Assumption!$B$32</f>
        <v>10547</v>
      </c>
      <c r="V23" s="8">
        <f>Assumption!$B$32</f>
        <v>10547</v>
      </c>
      <c r="W23" s="8">
        <f>Assumption!$B$32</f>
        <v>10547</v>
      </c>
      <c r="X23" s="8">
        <f>Assumption!$B$32</f>
        <v>10547</v>
      </c>
      <c r="Y23" s="8">
        <f>Assumption!$B$32</f>
        <v>10547</v>
      </c>
      <c r="Z23" s="8">
        <f>Assumption!$B$32</f>
        <v>10547</v>
      </c>
      <c r="AA23" s="8">
        <f>Assumption!$B$32</f>
        <v>10547</v>
      </c>
      <c r="AB23" s="8">
        <f>Assumption!$B$32</f>
        <v>10547</v>
      </c>
      <c r="AC23" s="8">
        <f>Assumption!$B$32</f>
        <v>10547</v>
      </c>
      <c r="AD23" s="8">
        <f>Assumption!$B$32</f>
        <v>10547</v>
      </c>
      <c r="AE23" s="8">
        <f>Assumption!$B$32</f>
        <v>10547</v>
      </c>
      <c r="AF23" s="8">
        <f>Assumption!$B$32</f>
        <v>10547</v>
      </c>
      <c r="AG23" s="8">
        <f>Assumption!$B$32</f>
        <v>10547</v>
      </c>
      <c r="AH23" s="8">
        <f>Assumption!$B$32</f>
        <v>10547</v>
      </c>
      <c r="AI23" s="8">
        <f>Assumption!$B$32</f>
        <v>10547</v>
      </c>
      <c r="AJ23" s="8">
        <f>Assumption!$B$32</f>
        <v>10547</v>
      </c>
      <c r="AK23" s="8">
        <f>Assumption!$B$32</f>
        <v>10547</v>
      </c>
      <c r="AL23" s="19"/>
      <c r="AM23" s="19"/>
      <c r="AN23" s="19"/>
      <c r="AO23" s="19"/>
    </row>
    <row r="24">
      <c r="A24" s="18" t="s">
        <v>165</v>
      </c>
      <c r="B24" s="8">
        <f t="shared" ref="B24:AK24" si="3">SUM(B21:B23)</f>
        <v>38328</v>
      </c>
      <c r="C24" s="8">
        <f t="shared" si="3"/>
        <v>38328</v>
      </c>
      <c r="D24" s="8">
        <f t="shared" si="3"/>
        <v>38328</v>
      </c>
      <c r="E24" s="8">
        <f t="shared" si="3"/>
        <v>38328</v>
      </c>
      <c r="F24" s="8">
        <f t="shared" si="3"/>
        <v>38328</v>
      </c>
      <c r="G24" s="8">
        <f t="shared" si="3"/>
        <v>38328</v>
      </c>
      <c r="H24" s="8">
        <f t="shared" si="3"/>
        <v>38328</v>
      </c>
      <c r="I24" s="8">
        <f t="shared" si="3"/>
        <v>38328</v>
      </c>
      <c r="J24" s="8">
        <f t="shared" si="3"/>
        <v>38328</v>
      </c>
      <c r="K24" s="8">
        <f t="shared" si="3"/>
        <v>38328</v>
      </c>
      <c r="L24" s="8">
        <f t="shared" si="3"/>
        <v>38328</v>
      </c>
      <c r="M24" s="8">
        <f t="shared" si="3"/>
        <v>38328</v>
      </c>
      <c r="N24" s="8">
        <f t="shared" si="3"/>
        <v>38328</v>
      </c>
      <c r="O24" s="8">
        <f t="shared" si="3"/>
        <v>38328</v>
      </c>
      <c r="P24" s="8">
        <f t="shared" si="3"/>
        <v>38328</v>
      </c>
      <c r="Q24" s="8">
        <f t="shared" si="3"/>
        <v>38328</v>
      </c>
      <c r="R24" s="8">
        <f t="shared" si="3"/>
        <v>38328</v>
      </c>
      <c r="S24" s="8">
        <f t="shared" si="3"/>
        <v>38328</v>
      </c>
      <c r="T24" s="8">
        <f t="shared" si="3"/>
        <v>38328</v>
      </c>
      <c r="U24" s="8">
        <f t="shared" si="3"/>
        <v>38328</v>
      </c>
      <c r="V24" s="8">
        <f t="shared" si="3"/>
        <v>38328</v>
      </c>
      <c r="W24" s="8">
        <f t="shared" si="3"/>
        <v>38328</v>
      </c>
      <c r="X24" s="8">
        <f t="shared" si="3"/>
        <v>38328</v>
      </c>
      <c r="Y24" s="8">
        <f t="shared" si="3"/>
        <v>38328</v>
      </c>
      <c r="Z24" s="8">
        <f t="shared" si="3"/>
        <v>38328</v>
      </c>
      <c r="AA24" s="8">
        <f t="shared" si="3"/>
        <v>38328</v>
      </c>
      <c r="AB24" s="8">
        <f t="shared" si="3"/>
        <v>38328</v>
      </c>
      <c r="AC24" s="8">
        <f t="shared" si="3"/>
        <v>38328</v>
      </c>
      <c r="AD24" s="8">
        <f t="shared" si="3"/>
        <v>38328</v>
      </c>
      <c r="AE24" s="8">
        <f t="shared" si="3"/>
        <v>38328</v>
      </c>
      <c r="AF24" s="8">
        <f t="shared" si="3"/>
        <v>38328</v>
      </c>
      <c r="AG24" s="8">
        <f t="shared" si="3"/>
        <v>38328</v>
      </c>
      <c r="AH24" s="8">
        <f t="shared" si="3"/>
        <v>38328</v>
      </c>
      <c r="AI24" s="8">
        <f t="shared" si="3"/>
        <v>38328</v>
      </c>
      <c r="AJ24" s="8">
        <f t="shared" si="3"/>
        <v>38328</v>
      </c>
      <c r="AK24" s="8">
        <f t="shared" si="3"/>
        <v>38328</v>
      </c>
      <c r="AL24" s="19"/>
      <c r="AM24" s="19"/>
      <c r="AN24" s="19"/>
      <c r="AO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row>
    <row r="26">
      <c r="A26" s="18" t="s">
        <v>166</v>
      </c>
      <c r="B26" s="8">
        <f t="shared" ref="B26:AK26" si="4">B18+B24</f>
        <v>189888</v>
      </c>
      <c r="C26" s="8">
        <f t="shared" si="4"/>
        <v>193867</v>
      </c>
      <c r="D26" s="8">
        <f t="shared" si="4"/>
        <v>317730.014</v>
      </c>
      <c r="E26" s="8">
        <f t="shared" si="4"/>
        <v>323125.8153</v>
      </c>
      <c r="F26" s="8">
        <f t="shared" si="4"/>
        <v>431211.7207</v>
      </c>
      <c r="G26" s="8">
        <f t="shared" si="4"/>
        <v>439939.9573</v>
      </c>
      <c r="H26" s="8">
        <f t="shared" si="4"/>
        <v>448893.3123</v>
      </c>
      <c r="I26" s="8">
        <f t="shared" si="4"/>
        <v>458078.049</v>
      </c>
      <c r="J26" s="8">
        <f t="shared" si="4"/>
        <v>467500.6111</v>
      </c>
      <c r="K26" s="8">
        <f t="shared" si="4"/>
        <v>477167.6285</v>
      </c>
      <c r="L26" s="8">
        <f t="shared" si="4"/>
        <v>487085.9221</v>
      </c>
      <c r="M26" s="8">
        <f t="shared" si="4"/>
        <v>497262.5099</v>
      </c>
      <c r="N26" s="8">
        <f t="shared" si="4"/>
        <v>507704.6123</v>
      </c>
      <c r="O26" s="8">
        <f t="shared" si="4"/>
        <v>518419.6586</v>
      </c>
      <c r="P26" s="8">
        <f t="shared" si="4"/>
        <v>529415.2926</v>
      </c>
      <c r="Q26" s="8">
        <f t="shared" si="4"/>
        <v>540699.3795</v>
      </c>
      <c r="R26" s="8">
        <f t="shared" si="4"/>
        <v>552280.0116</v>
      </c>
      <c r="S26" s="8">
        <f t="shared" si="4"/>
        <v>564165.5158</v>
      </c>
      <c r="T26" s="8">
        <f t="shared" si="4"/>
        <v>576364.4598</v>
      </c>
      <c r="U26" s="8">
        <f t="shared" si="4"/>
        <v>588885.6598</v>
      </c>
      <c r="V26" s="8">
        <f t="shared" si="4"/>
        <v>601738.1872</v>
      </c>
      <c r="W26" s="8">
        <f t="shared" si="4"/>
        <v>614931.3767</v>
      </c>
      <c r="X26" s="8">
        <f t="shared" si="4"/>
        <v>628474.8335</v>
      </c>
      <c r="Y26" s="8">
        <f t="shared" si="4"/>
        <v>642378.4416</v>
      </c>
      <c r="Z26" s="8">
        <f t="shared" si="4"/>
        <v>656652.3719</v>
      </c>
      <c r="AA26" s="8">
        <f t="shared" si="4"/>
        <v>671307.0907</v>
      </c>
      <c r="AB26" s="8">
        <f t="shared" si="4"/>
        <v>686353.3682</v>
      </c>
      <c r="AC26" s="8">
        <f t="shared" si="4"/>
        <v>701802.2877</v>
      </c>
      <c r="AD26" s="8">
        <f t="shared" si="4"/>
        <v>717665.2546</v>
      </c>
      <c r="AE26" s="8">
        <f t="shared" si="4"/>
        <v>733954.0063</v>
      </c>
      <c r="AF26" s="8">
        <f t="shared" si="4"/>
        <v>750680.6214</v>
      </c>
      <c r="AG26" s="8">
        <f t="shared" si="4"/>
        <v>767857.53</v>
      </c>
      <c r="AH26" s="8">
        <f t="shared" si="4"/>
        <v>785497.5242</v>
      </c>
      <c r="AI26" s="8">
        <f t="shared" si="4"/>
        <v>803613.7688</v>
      </c>
      <c r="AJ26" s="8">
        <f t="shared" si="4"/>
        <v>822219.8118</v>
      </c>
      <c r="AK26" s="8">
        <f t="shared" si="4"/>
        <v>841329.5964</v>
      </c>
      <c r="AL26" s="19"/>
      <c r="AM26" s="19"/>
      <c r="AN26" s="19"/>
      <c r="AO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row>
    <row r="28">
      <c r="A28" s="18" t="s">
        <v>167</v>
      </c>
      <c r="B28" s="8">
        <f>Depriciation!B12</f>
        <v>7000</v>
      </c>
      <c r="C28" s="8">
        <f>Depriciation!C12</f>
        <v>7000</v>
      </c>
      <c r="D28" s="8">
        <f>Depriciation!D12</f>
        <v>19480</v>
      </c>
      <c r="E28" s="8">
        <f>Depriciation!E12</f>
        <v>19480</v>
      </c>
      <c r="F28" s="8">
        <f>Depriciation!F12</f>
        <v>19480</v>
      </c>
      <c r="G28" s="8">
        <f>Depriciation!G12</f>
        <v>19480</v>
      </c>
      <c r="H28" s="8">
        <f>Depriciation!H12</f>
        <v>19480</v>
      </c>
      <c r="I28" s="8">
        <f>Depriciation!I12</f>
        <v>23880</v>
      </c>
      <c r="J28" s="8">
        <f>Depriciation!J12</f>
        <v>23880</v>
      </c>
      <c r="K28" s="8">
        <f>Depriciation!K12</f>
        <v>23880</v>
      </c>
      <c r="L28" s="8">
        <f>Depriciation!L12</f>
        <v>23880</v>
      </c>
      <c r="M28" s="8">
        <f>Depriciation!M12</f>
        <v>27380</v>
      </c>
      <c r="N28" s="8">
        <f>Depriciation!N12</f>
        <v>27380</v>
      </c>
      <c r="O28" s="8">
        <f>Depriciation!O12</f>
        <v>27380</v>
      </c>
      <c r="P28" s="8">
        <f>Depriciation!P12</f>
        <v>30880</v>
      </c>
      <c r="Q28" s="8">
        <f>Depriciation!Q12</f>
        <v>23880</v>
      </c>
      <c r="R28" s="8">
        <f>Depriciation!R12</f>
        <v>23880</v>
      </c>
      <c r="S28" s="8">
        <f>Depriciation!S12</f>
        <v>23880</v>
      </c>
      <c r="T28" s="8">
        <f>Depriciation!T12</f>
        <v>23880</v>
      </c>
      <c r="U28" s="8">
        <f>Depriciation!U12</f>
        <v>23880</v>
      </c>
      <c r="V28" s="8">
        <f>Depriciation!V12</f>
        <v>23880</v>
      </c>
      <c r="W28" s="8">
        <f>Depriciation!W12</f>
        <v>23880</v>
      </c>
      <c r="X28" s="8">
        <f>Depriciation!X12</f>
        <v>23880</v>
      </c>
      <c r="Y28" s="8">
        <f>Depriciation!Y12</f>
        <v>36360</v>
      </c>
      <c r="Z28" s="8">
        <f>Depriciation!Z12</f>
        <v>36360</v>
      </c>
      <c r="AA28" s="8">
        <f>Depriciation!AA12</f>
        <v>36360</v>
      </c>
      <c r="AB28" s="8">
        <f>Depriciation!AB12</f>
        <v>32860</v>
      </c>
      <c r="AC28" s="8">
        <f>Depriciation!AC12</f>
        <v>23880</v>
      </c>
      <c r="AD28" s="8">
        <f>Depriciation!AD12</f>
        <v>23880</v>
      </c>
      <c r="AE28" s="8">
        <f>Depriciation!AE12</f>
        <v>20380</v>
      </c>
      <c r="AF28" s="8">
        <f>Depriciation!AF12</f>
        <v>20380</v>
      </c>
      <c r="AG28" s="8">
        <f>Depriciation!AG12</f>
        <v>20380</v>
      </c>
      <c r="AH28" s="8">
        <f>Depriciation!AH12</f>
        <v>20380</v>
      </c>
      <c r="AI28" s="8">
        <f>Depriciation!AI12</f>
        <v>20380</v>
      </c>
      <c r="AJ28" s="8">
        <f>Depriciation!AJ12</f>
        <v>20380</v>
      </c>
      <c r="AK28" s="8">
        <f>Depriciation!AK12</f>
        <v>20380</v>
      </c>
      <c r="AL28" s="19"/>
      <c r="AM28" s="19"/>
      <c r="AN28" s="19"/>
      <c r="AO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row>
    <row r="30">
      <c r="A30" s="18" t="s">
        <v>168</v>
      </c>
      <c r="B30" s="8">
        <f t="shared" ref="B30:AK30" si="5">B7-B26-B28</f>
        <v>105893</v>
      </c>
      <c r="C30" s="8">
        <f t="shared" si="5"/>
        <v>115165.1697</v>
      </c>
      <c r="D30" s="8">
        <f t="shared" si="5"/>
        <v>151830.9779</v>
      </c>
      <c r="E30" s="8">
        <f t="shared" si="5"/>
        <v>166486.2086</v>
      </c>
      <c r="F30" s="8">
        <f t="shared" si="5"/>
        <v>285632.1107</v>
      </c>
      <c r="G30" s="8">
        <f t="shared" si="5"/>
        <v>306969.2067</v>
      </c>
      <c r="H30" s="8">
        <f t="shared" si="5"/>
        <v>329319.3378</v>
      </c>
      <c r="I30" s="8">
        <f t="shared" si="5"/>
        <v>348327.651</v>
      </c>
      <c r="J30" s="8">
        <f t="shared" si="5"/>
        <v>372841.264</v>
      </c>
      <c r="K30" s="8">
        <f t="shared" si="5"/>
        <v>398509.3509</v>
      </c>
      <c r="L30" s="8">
        <f t="shared" si="5"/>
        <v>425383.2311</v>
      </c>
      <c r="M30" s="8">
        <f t="shared" si="5"/>
        <v>450016.4625</v>
      </c>
      <c r="N30" s="8">
        <f t="shared" si="5"/>
        <v>479464.9381</v>
      </c>
      <c r="O30" s="8">
        <f t="shared" si="5"/>
        <v>510286.9875</v>
      </c>
      <c r="P30" s="8">
        <f t="shared" si="5"/>
        <v>539043.4821</v>
      </c>
      <c r="Q30" s="8">
        <f t="shared" si="5"/>
        <v>579797.9458</v>
      </c>
      <c r="R30" s="8">
        <f t="shared" si="5"/>
        <v>615116.6691</v>
      </c>
      <c r="S30" s="8">
        <f t="shared" si="5"/>
        <v>652068.8296</v>
      </c>
      <c r="T30" s="8">
        <f t="shared" si="5"/>
        <v>690726.6165</v>
      </c>
      <c r="U30" s="8">
        <f t="shared" si="5"/>
        <v>731165.3617</v>
      </c>
      <c r="V30" s="8">
        <f t="shared" si="5"/>
        <v>773463.6751</v>
      </c>
      <c r="W30" s="8">
        <f t="shared" si="5"/>
        <v>817703.587</v>
      </c>
      <c r="X30" s="8">
        <f t="shared" si="5"/>
        <v>863970.6963</v>
      </c>
      <c r="Y30" s="8">
        <f t="shared" si="5"/>
        <v>899874.3246</v>
      </c>
      <c r="Z30" s="8">
        <f t="shared" si="5"/>
        <v>950467.6781</v>
      </c>
      <c r="AA30" s="8">
        <f t="shared" si="5"/>
        <v>1003368.015</v>
      </c>
      <c r="AB30" s="8">
        <f t="shared" si="5"/>
        <v>1062176.821</v>
      </c>
      <c r="AC30" s="8">
        <f t="shared" si="5"/>
        <v>1128979.994</v>
      </c>
      <c r="AD30" s="8">
        <f t="shared" si="5"/>
        <v>1189428.031</v>
      </c>
      <c r="AE30" s="8">
        <f t="shared" si="5"/>
        <v>1256116.234</v>
      </c>
      <c r="AF30" s="8">
        <f t="shared" si="5"/>
        <v>1322164.91</v>
      </c>
      <c r="AG30" s="8">
        <f t="shared" si="5"/>
        <v>1391199.594</v>
      </c>
      <c r="AH30" s="8">
        <f t="shared" si="5"/>
        <v>1463351.274</v>
      </c>
      <c r="AI30" s="8">
        <f t="shared" si="5"/>
        <v>1538756.623</v>
      </c>
      <c r="AJ30" s="8">
        <f t="shared" si="5"/>
        <v>1617558.25</v>
      </c>
      <c r="AK30" s="8">
        <f t="shared" si="5"/>
        <v>1699904.957</v>
      </c>
      <c r="AL30" s="19"/>
      <c r="AM30" s="19"/>
      <c r="AN30" s="19"/>
      <c r="AO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row>
    <row r="32">
      <c r="A32" s="18" t="s">
        <v>169</v>
      </c>
      <c r="B32" s="8">
        <f>'Loan And Interests'!B26</f>
        <v>0</v>
      </c>
      <c r="C32" s="8">
        <f>'Loan And Interests'!C26</f>
        <v>0</v>
      </c>
      <c r="D32" s="8">
        <f>'Loan And Interests'!D26</f>
        <v>0</v>
      </c>
      <c r="E32" s="8">
        <f>'Loan And Interests'!E26</f>
        <v>0</v>
      </c>
      <c r="F32" s="8">
        <f>'Loan And Interests'!F26</f>
        <v>0</v>
      </c>
      <c r="G32" s="8">
        <f>'Loan And Interests'!G26</f>
        <v>2316.0025</v>
      </c>
      <c r="H32" s="8">
        <f>'Loan And Interests'!H26</f>
        <v>2316.0025</v>
      </c>
      <c r="I32" s="8">
        <f>'Loan And Interests'!I26</f>
        <v>2316.0025</v>
      </c>
      <c r="J32" s="8">
        <f>'Loan And Interests'!J26</f>
        <v>2316.0025</v>
      </c>
      <c r="K32" s="8">
        <f>'Loan And Interests'!K26</f>
        <v>2316.0025</v>
      </c>
      <c r="L32" s="8">
        <f>'Loan And Interests'!L26</f>
        <v>2316.0025</v>
      </c>
      <c r="M32" s="8">
        <f>'Loan And Interests'!M26</f>
        <v>2316.0025</v>
      </c>
      <c r="N32" s="8">
        <f>'Loan And Interests'!N26</f>
        <v>2316.0025</v>
      </c>
      <c r="O32" s="8">
        <f>'Loan And Interests'!O26</f>
        <v>2316.0025</v>
      </c>
      <c r="P32" s="8">
        <f>'Loan And Interests'!P26</f>
        <v>2316.0025</v>
      </c>
      <c r="Q32" s="8">
        <f>'Loan And Interests'!Q26</f>
        <v>2316.0025</v>
      </c>
      <c r="R32" s="8">
        <f>'Loan And Interests'!R26</f>
        <v>0</v>
      </c>
      <c r="S32" s="8">
        <f>'Loan And Interests'!S26</f>
        <v>0</v>
      </c>
      <c r="T32" s="8">
        <f>'Loan And Interests'!T26</f>
        <v>0</v>
      </c>
      <c r="U32" s="8">
        <f>'Loan And Interests'!U26</f>
        <v>0</v>
      </c>
      <c r="V32" s="8">
        <f>'Loan And Interests'!V26</f>
        <v>0</v>
      </c>
      <c r="W32" s="8">
        <f>'Loan And Interests'!W26</f>
        <v>0</v>
      </c>
      <c r="X32" s="8">
        <f>'Loan And Interests'!X26</f>
        <v>2985.99</v>
      </c>
      <c r="Y32" s="8">
        <f>'Loan And Interests'!Y26</f>
        <v>2985.99</v>
      </c>
      <c r="Z32" s="8">
        <f>'Loan And Interests'!Z26</f>
        <v>2985.99</v>
      </c>
      <c r="AA32" s="8">
        <f>'Loan And Interests'!AA26</f>
        <v>2985.99</v>
      </c>
      <c r="AB32" s="8">
        <f>'Loan And Interests'!AB26</f>
        <v>2985.99</v>
      </c>
      <c r="AC32" s="8">
        <f>'Loan And Interests'!AC26</f>
        <v>2985.99</v>
      </c>
      <c r="AD32" s="8">
        <f>'Loan And Interests'!AD26</f>
        <v>2985.99</v>
      </c>
      <c r="AE32" s="8">
        <f>'Loan And Interests'!AE26</f>
        <v>2985.99</v>
      </c>
      <c r="AF32" s="8">
        <f>'Loan And Interests'!AF26</f>
        <v>2985.99</v>
      </c>
      <c r="AG32" s="8">
        <f>'Loan And Interests'!AG26</f>
        <v>2985.99</v>
      </c>
      <c r="AH32" s="8">
        <f>'Loan And Interests'!AH26</f>
        <v>2985.99</v>
      </c>
      <c r="AI32" s="8">
        <f>'Loan And Interests'!AI26</f>
        <v>2985.99</v>
      </c>
      <c r="AJ32" s="8">
        <f>'Loan And Interests'!AJ26</f>
        <v>2985.99</v>
      </c>
      <c r="AK32" s="8">
        <f>'Loan And Interests'!AK26</f>
        <v>2985.99</v>
      </c>
      <c r="AL32" s="19"/>
      <c r="AM32" s="19"/>
      <c r="AN32" s="19"/>
      <c r="AO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row>
    <row r="34">
      <c r="A34" s="18" t="s">
        <v>170</v>
      </c>
      <c r="B34" s="8">
        <f t="shared" ref="B34:AK34" si="6">B30-B32</f>
        <v>105893</v>
      </c>
      <c r="C34" s="8">
        <f t="shared" si="6"/>
        <v>115165.1697</v>
      </c>
      <c r="D34" s="8">
        <f t="shared" si="6"/>
        <v>151830.9779</v>
      </c>
      <c r="E34" s="8">
        <f t="shared" si="6"/>
        <v>166486.2086</v>
      </c>
      <c r="F34" s="8">
        <f t="shared" si="6"/>
        <v>285632.1107</v>
      </c>
      <c r="G34" s="8">
        <f t="shared" si="6"/>
        <v>304653.2042</v>
      </c>
      <c r="H34" s="8">
        <f t="shared" si="6"/>
        <v>327003.3353</v>
      </c>
      <c r="I34" s="8">
        <f t="shared" si="6"/>
        <v>346011.6485</v>
      </c>
      <c r="J34" s="8">
        <f t="shared" si="6"/>
        <v>370525.2615</v>
      </c>
      <c r="K34" s="8">
        <f t="shared" si="6"/>
        <v>396193.3484</v>
      </c>
      <c r="L34" s="8">
        <f t="shared" si="6"/>
        <v>423067.2286</v>
      </c>
      <c r="M34" s="8">
        <f t="shared" si="6"/>
        <v>447700.46</v>
      </c>
      <c r="N34" s="8">
        <f t="shared" si="6"/>
        <v>477148.9356</v>
      </c>
      <c r="O34" s="8">
        <f t="shared" si="6"/>
        <v>507970.985</v>
      </c>
      <c r="P34" s="8">
        <f t="shared" si="6"/>
        <v>536727.4796</v>
      </c>
      <c r="Q34" s="8">
        <f t="shared" si="6"/>
        <v>577481.9433</v>
      </c>
      <c r="R34" s="8">
        <f t="shared" si="6"/>
        <v>615116.6691</v>
      </c>
      <c r="S34" s="8">
        <f t="shared" si="6"/>
        <v>652068.8296</v>
      </c>
      <c r="T34" s="8">
        <f t="shared" si="6"/>
        <v>690726.6165</v>
      </c>
      <c r="U34" s="8">
        <f t="shared" si="6"/>
        <v>731165.3617</v>
      </c>
      <c r="V34" s="8">
        <f t="shared" si="6"/>
        <v>773463.6751</v>
      </c>
      <c r="W34" s="8">
        <f t="shared" si="6"/>
        <v>817703.587</v>
      </c>
      <c r="X34" s="8">
        <f t="shared" si="6"/>
        <v>860984.7063</v>
      </c>
      <c r="Y34" s="8">
        <f t="shared" si="6"/>
        <v>896888.3346</v>
      </c>
      <c r="Z34" s="8">
        <f t="shared" si="6"/>
        <v>947481.6881</v>
      </c>
      <c r="AA34" s="8">
        <f t="shared" si="6"/>
        <v>1000382.025</v>
      </c>
      <c r="AB34" s="8">
        <f t="shared" si="6"/>
        <v>1059190.831</v>
      </c>
      <c r="AC34" s="8">
        <f t="shared" si="6"/>
        <v>1125994.004</v>
      </c>
      <c r="AD34" s="8">
        <f t="shared" si="6"/>
        <v>1186442.041</v>
      </c>
      <c r="AE34" s="8">
        <f t="shared" si="6"/>
        <v>1253130.244</v>
      </c>
      <c r="AF34" s="8">
        <f t="shared" si="6"/>
        <v>1319178.92</v>
      </c>
      <c r="AG34" s="8">
        <f t="shared" si="6"/>
        <v>1388213.604</v>
      </c>
      <c r="AH34" s="8">
        <f t="shared" si="6"/>
        <v>1460365.284</v>
      </c>
      <c r="AI34" s="8">
        <f t="shared" si="6"/>
        <v>1535770.633</v>
      </c>
      <c r="AJ34" s="8">
        <f t="shared" si="6"/>
        <v>1614572.26</v>
      </c>
      <c r="AK34" s="8">
        <f t="shared" si="6"/>
        <v>1696918.967</v>
      </c>
      <c r="AL34" s="19"/>
      <c r="AM34" s="19"/>
      <c r="AN34" s="19"/>
      <c r="AO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row>
    <row r="36">
      <c r="A36" s="18" t="s">
        <v>171</v>
      </c>
      <c r="B36" s="8">
        <f>B34*Assumption!$B$46</f>
        <v>33885.76</v>
      </c>
      <c r="C36" s="8">
        <f>C34*Assumption!$B$46</f>
        <v>36852.8543</v>
      </c>
      <c r="D36" s="8">
        <f>D34*Assumption!$B$46</f>
        <v>48585.91293</v>
      </c>
      <c r="E36" s="8">
        <f>E34*Assumption!$B$46</f>
        <v>53275.58677</v>
      </c>
      <c r="F36" s="8">
        <f>F34*Assumption!$B$46</f>
        <v>91402.27541</v>
      </c>
      <c r="G36" s="8">
        <f>G34*Assumption!$B$46</f>
        <v>97489.02535</v>
      </c>
      <c r="H36" s="8">
        <f>H34*Assumption!$B$46</f>
        <v>104641.0673</v>
      </c>
      <c r="I36" s="8">
        <f>I34*Assumption!$B$46</f>
        <v>110723.7275</v>
      </c>
      <c r="J36" s="8">
        <f>J34*Assumption!$B$46</f>
        <v>118568.0837</v>
      </c>
      <c r="K36" s="8">
        <f>K34*Assumption!$B$46</f>
        <v>126781.8715</v>
      </c>
      <c r="L36" s="8">
        <f>L34*Assumption!$B$46</f>
        <v>135381.5132</v>
      </c>
      <c r="M36" s="8">
        <f>M34*Assumption!$B$46</f>
        <v>143264.1472</v>
      </c>
      <c r="N36" s="8">
        <f>N34*Assumption!$B$46</f>
        <v>152687.6594</v>
      </c>
      <c r="O36" s="8">
        <f>O34*Assumption!$B$46</f>
        <v>162550.7152</v>
      </c>
      <c r="P36" s="8">
        <f>P34*Assumption!$B$46</f>
        <v>171752.7935</v>
      </c>
      <c r="Q36" s="8">
        <f>Q34*Assumption!$B$46</f>
        <v>184794.2218</v>
      </c>
      <c r="R36" s="8">
        <f>R34*Assumption!$B$46</f>
        <v>196837.3341</v>
      </c>
      <c r="S36" s="8">
        <f>S34*Assumption!$B$46</f>
        <v>208662.0255</v>
      </c>
      <c r="T36" s="8">
        <f>T34*Assumption!$B$46</f>
        <v>221032.5173</v>
      </c>
      <c r="U36" s="8">
        <f>U34*Assumption!$B$46</f>
        <v>233972.9157</v>
      </c>
      <c r="V36" s="8">
        <f>V34*Assumption!$B$46</f>
        <v>247508.376</v>
      </c>
      <c r="W36" s="8">
        <f>W34*Assumption!$B$46</f>
        <v>261665.1478</v>
      </c>
      <c r="X36" s="8">
        <f>X34*Assumption!$B$46</f>
        <v>275515.106</v>
      </c>
      <c r="Y36" s="8">
        <f>Y34*Assumption!$B$46</f>
        <v>287004.2671</v>
      </c>
      <c r="Z36" s="8">
        <f>Z34*Assumption!$B$46</f>
        <v>303194.1402</v>
      </c>
      <c r="AA36" s="8">
        <f>AA34*Assumption!$B$46</f>
        <v>320122.248</v>
      </c>
      <c r="AB36" s="8">
        <f>AB34*Assumption!$B$46</f>
        <v>338941.0659</v>
      </c>
      <c r="AC36" s="8">
        <f>AC34*Assumption!$B$46</f>
        <v>360318.0811</v>
      </c>
      <c r="AD36" s="8">
        <f>AD34*Assumption!$B$46</f>
        <v>379661.4532</v>
      </c>
      <c r="AE36" s="8">
        <f>AE34*Assumption!$B$46</f>
        <v>401001.678</v>
      </c>
      <c r="AF36" s="8">
        <f>AF34*Assumption!$B$46</f>
        <v>422137.2544</v>
      </c>
      <c r="AG36" s="8">
        <f>AG34*Assumption!$B$46</f>
        <v>444228.3534</v>
      </c>
      <c r="AH36" s="8">
        <f>AH34*Assumption!$B$46</f>
        <v>467316.8908</v>
      </c>
      <c r="AI36" s="8">
        <f>AI34*Assumption!$B$46</f>
        <v>491446.6024</v>
      </c>
      <c r="AJ36" s="8">
        <f>AJ34*Assumption!$B$46</f>
        <v>516663.1232</v>
      </c>
      <c r="AK36" s="8">
        <f>AK34*Assumption!$B$46</f>
        <v>543014.0694</v>
      </c>
      <c r="AL36" s="7"/>
      <c r="AM36" s="7"/>
      <c r="AN36" s="7"/>
      <c r="AO36" s="7"/>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7"/>
      <c r="AM37" s="7"/>
      <c r="AN37" s="7"/>
      <c r="AO37" s="7"/>
    </row>
    <row r="38">
      <c r="A38" s="18" t="s">
        <v>172</v>
      </c>
      <c r="B38" s="8">
        <f t="shared" ref="B38:AK38" si="7">B34-B36</f>
        <v>72007.24</v>
      </c>
      <c r="C38" s="8">
        <f t="shared" si="7"/>
        <v>78312.3154</v>
      </c>
      <c r="D38" s="8">
        <f t="shared" si="7"/>
        <v>103245.065</v>
      </c>
      <c r="E38" s="8">
        <f t="shared" si="7"/>
        <v>113210.6219</v>
      </c>
      <c r="F38" s="8">
        <f t="shared" si="7"/>
        <v>194229.8352</v>
      </c>
      <c r="G38" s="8">
        <f t="shared" si="7"/>
        <v>207164.1789</v>
      </c>
      <c r="H38" s="8">
        <f t="shared" si="7"/>
        <v>222362.268</v>
      </c>
      <c r="I38" s="8">
        <f t="shared" si="7"/>
        <v>235287.921</v>
      </c>
      <c r="J38" s="8">
        <f t="shared" si="7"/>
        <v>251957.1778</v>
      </c>
      <c r="K38" s="8">
        <f t="shared" si="7"/>
        <v>269411.4769</v>
      </c>
      <c r="L38" s="8">
        <f t="shared" si="7"/>
        <v>287685.7155</v>
      </c>
      <c r="M38" s="8">
        <f t="shared" si="7"/>
        <v>304436.3128</v>
      </c>
      <c r="N38" s="8">
        <f t="shared" si="7"/>
        <v>324461.2762</v>
      </c>
      <c r="O38" s="8">
        <f t="shared" si="7"/>
        <v>345420.2698</v>
      </c>
      <c r="P38" s="8">
        <f t="shared" si="7"/>
        <v>364974.6861</v>
      </c>
      <c r="Q38" s="8">
        <f t="shared" si="7"/>
        <v>392687.7214</v>
      </c>
      <c r="R38" s="8">
        <f t="shared" si="7"/>
        <v>418279.335</v>
      </c>
      <c r="S38" s="8">
        <f t="shared" si="7"/>
        <v>443406.8041</v>
      </c>
      <c r="T38" s="8">
        <f t="shared" si="7"/>
        <v>469694.0993</v>
      </c>
      <c r="U38" s="8">
        <f t="shared" si="7"/>
        <v>497192.446</v>
      </c>
      <c r="V38" s="8">
        <f t="shared" si="7"/>
        <v>525955.299</v>
      </c>
      <c r="W38" s="8">
        <f t="shared" si="7"/>
        <v>556038.4391</v>
      </c>
      <c r="X38" s="8">
        <f t="shared" si="7"/>
        <v>585469.6003</v>
      </c>
      <c r="Y38" s="8">
        <f t="shared" si="7"/>
        <v>609884.0676</v>
      </c>
      <c r="Z38" s="8">
        <f t="shared" si="7"/>
        <v>644287.5479</v>
      </c>
      <c r="AA38" s="8">
        <f t="shared" si="7"/>
        <v>680259.7769</v>
      </c>
      <c r="AB38" s="8">
        <f t="shared" si="7"/>
        <v>720249.7651</v>
      </c>
      <c r="AC38" s="8">
        <f t="shared" si="7"/>
        <v>765675.9224</v>
      </c>
      <c r="AD38" s="8">
        <f t="shared" si="7"/>
        <v>806780.588</v>
      </c>
      <c r="AE38" s="8">
        <f t="shared" si="7"/>
        <v>852128.5657</v>
      </c>
      <c r="AF38" s="8">
        <f t="shared" si="7"/>
        <v>897041.6655</v>
      </c>
      <c r="AG38" s="8">
        <f t="shared" si="7"/>
        <v>943985.2509</v>
      </c>
      <c r="AH38" s="8">
        <f t="shared" si="7"/>
        <v>993048.3928</v>
      </c>
      <c r="AI38" s="8">
        <f t="shared" si="7"/>
        <v>1044324.03</v>
      </c>
      <c r="AJ38" s="8">
        <f t="shared" si="7"/>
        <v>1097909.137</v>
      </c>
      <c r="AK38" s="8">
        <f t="shared" si="7"/>
        <v>1153904.898</v>
      </c>
      <c r="AL38" s="7"/>
      <c r="AM38" s="7"/>
      <c r="AN38" s="7"/>
      <c r="AO38" s="7"/>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7"/>
      <c r="AM39" s="7"/>
      <c r="AN39" s="7"/>
      <c r="AO39" s="7"/>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7"/>
      <c r="AM40" s="7"/>
      <c r="AN40" s="7"/>
      <c r="AO40" s="7"/>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7"/>
      <c r="AM41" s="7"/>
      <c r="AN41" s="7"/>
      <c r="AO41" s="7"/>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7"/>
      <c r="AM42" s="7"/>
      <c r="AN42" s="7"/>
      <c r="AO42" s="7"/>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7"/>
      <c r="AM43" s="7"/>
      <c r="AN43" s="7"/>
      <c r="AO43" s="7"/>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7"/>
      <c r="AM44" s="7"/>
      <c r="AN44" s="7"/>
      <c r="AO44" s="7"/>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7"/>
      <c r="AM45" s="7"/>
      <c r="AN45" s="7"/>
      <c r="AO45" s="7"/>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7"/>
      <c r="AM46" s="7"/>
      <c r="AN46" s="7"/>
      <c r="AO46" s="7"/>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7"/>
      <c r="AM47" s="7"/>
      <c r="AN47" s="7"/>
      <c r="AO47" s="7"/>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7"/>
      <c r="AM48" s="7"/>
      <c r="AN48" s="7"/>
      <c r="AO48" s="7"/>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7"/>
      <c r="AM49" s="7"/>
      <c r="AN49" s="7"/>
      <c r="AO49" s="7"/>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7"/>
      <c r="AM50" s="7"/>
      <c r="AN50" s="7"/>
      <c r="AO50" s="7"/>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7"/>
      <c r="AI51" s="7"/>
      <c r="AJ51" s="7"/>
      <c r="AK51" s="7"/>
      <c r="AL51" s="7"/>
      <c r="AM51" s="7"/>
      <c r="AN51" s="7"/>
      <c r="AO51" s="7"/>
    </row>
    <row r="52">
      <c r="A52" s="18" t="s">
        <v>172</v>
      </c>
      <c r="B52" s="8">
        <f t="shared" ref="B52:AG52" si="8">B48-B50</f>
        <v>0</v>
      </c>
      <c r="C52" s="8">
        <f t="shared" si="8"/>
        <v>0</v>
      </c>
      <c r="D52" s="8">
        <f t="shared" si="8"/>
        <v>0</v>
      </c>
      <c r="E52" s="8">
        <f t="shared" si="8"/>
        <v>0</v>
      </c>
      <c r="F52" s="8">
        <f t="shared" si="8"/>
        <v>0</v>
      </c>
      <c r="G52" s="8">
        <f t="shared" si="8"/>
        <v>0</v>
      </c>
      <c r="H52" s="8">
        <f t="shared" si="8"/>
        <v>0</v>
      </c>
      <c r="I52" s="8">
        <f t="shared" si="8"/>
        <v>0</v>
      </c>
      <c r="J52" s="8">
        <f t="shared" si="8"/>
        <v>0</v>
      </c>
      <c r="K52" s="8">
        <f t="shared" si="8"/>
        <v>0</v>
      </c>
      <c r="L52" s="8">
        <f t="shared" si="8"/>
        <v>0</v>
      </c>
      <c r="M52" s="8">
        <f t="shared" si="8"/>
        <v>0</v>
      </c>
      <c r="N52" s="8">
        <f t="shared" si="8"/>
        <v>0</v>
      </c>
      <c r="O52" s="8">
        <f t="shared" si="8"/>
        <v>0</v>
      </c>
      <c r="P52" s="8">
        <f t="shared" si="8"/>
        <v>0</v>
      </c>
      <c r="Q52" s="8">
        <f t="shared" si="8"/>
        <v>0</v>
      </c>
      <c r="R52" s="8">
        <f t="shared" si="8"/>
        <v>0</v>
      </c>
      <c r="S52" s="8">
        <f t="shared" si="8"/>
        <v>0</v>
      </c>
      <c r="T52" s="8">
        <f t="shared" si="8"/>
        <v>0</v>
      </c>
      <c r="U52" s="8">
        <f t="shared" si="8"/>
        <v>0</v>
      </c>
      <c r="V52" s="8">
        <f t="shared" si="8"/>
        <v>0</v>
      </c>
      <c r="W52" s="8">
        <f t="shared" si="8"/>
        <v>0</v>
      </c>
      <c r="X52" s="8">
        <f t="shared" si="8"/>
        <v>0</v>
      </c>
      <c r="Y52" s="8">
        <f t="shared" si="8"/>
        <v>0</v>
      </c>
      <c r="Z52" s="8">
        <f t="shared" si="8"/>
        <v>0</v>
      </c>
      <c r="AA52" s="8">
        <f t="shared" si="8"/>
        <v>0</v>
      </c>
      <c r="AB52" s="8">
        <f t="shared" si="8"/>
        <v>0</v>
      </c>
      <c r="AC52" s="8">
        <f t="shared" si="8"/>
        <v>0</v>
      </c>
      <c r="AD52" s="8">
        <f t="shared" si="8"/>
        <v>0</v>
      </c>
      <c r="AE52" s="8">
        <f t="shared" si="8"/>
        <v>0</v>
      </c>
      <c r="AF52" s="8">
        <f t="shared" si="8"/>
        <v>0</v>
      </c>
      <c r="AG52" s="8">
        <f t="shared" si="8"/>
        <v>0</v>
      </c>
      <c r="AH52" s="7"/>
      <c r="AI52" s="7"/>
      <c r="AJ52" s="7"/>
      <c r="AK52" s="7"/>
      <c r="AL52" s="7"/>
      <c r="AM52" s="7"/>
      <c r="AN52" s="7"/>
      <c r="AO52" s="7"/>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7"/>
      <c r="AI53" s="7"/>
      <c r="AJ53" s="7"/>
      <c r="AK53" s="7"/>
      <c r="AL53" s="7"/>
      <c r="AM53" s="7"/>
      <c r="AN53" s="7"/>
      <c r="AO53" s="7"/>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7"/>
      <c r="AI54" s="7"/>
      <c r="AJ54" s="7"/>
      <c r="AK54" s="7"/>
      <c r="AL54" s="7"/>
      <c r="AM54" s="7"/>
      <c r="AN54" s="7"/>
      <c r="AO54" s="7"/>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7"/>
      <c r="AI55" s="7"/>
      <c r="AJ55" s="7"/>
      <c r="AK55" s="7"/>
      <c r="AL55" s="7"/>
      <c r="AM55" s="7"/>
      <c r="AN55" s="7"/>
      <c r="AO55" s="7"/>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7"/>
      <c r="AI56" s="7"/>
      <c r="AJ56" s="7"/>
      <c r="AK56" s="7"/>
      <c r="AL56" s="7"/>
      <c r="AM56" s="7"/>
      <c r="AN56" s="7"/>
      <c r="AO56" s="7"/>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7"/>
      <c r="AI57" s="7"/>
      <c r="AJ57" s="7"/>
      <c r="AK57" s="7"/>
      <c r="AL57" s="7"/>
      <c r="AM57" s="7"/>
      <c r="AN57" s="7"/>
      <c r="AO57" s="7"/>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7"/>
      <c r="AI58" s="7"/>
      <c r="AJ58" s="7"/>
      <c r="AK58" s="7"/>
      <c r="AL58" s="7"/>
      <c r="AM58" s="7"/>
      <c r="AN58" s="7"/>
      <c r="AO58" s="7"/>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7"/>
      <c r="AI59" s="7"/>
      <c r="AJ59" s="7"/>
      <c r="AK59" s="7"/>
      <c r="AL59" s="7"/>
      <c r="AM59" s="7"/>
      <c r="AN59" s="7"/>
      <c r="AO59" s="7"/>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7"/>
      <c r="AI60" s="7"/>
      <c r="AJ60" s="7"/>
      <c r="AK60" s="7"/>
      <c r="AL60" s="7"/>
      <c r="AM60" s="7"/>
      <c r="AN60" s="7"/>
      <c r="AO60" s="7"/>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7"/>
      <c r="AI61" s="7"/>
      <c r="AJ61" s="7"/>
      <c r="AK61" s="7"/>
      <c r="AL61" s="7"/>
      <c r="AM61" s="7"/>
      <c r="AN61" s="7"/>
      <c r="AO61" s="7"/>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7"/>
      <c r="AI62" s="7"/>
      <c r="AJ62" s="7"/>
      <c r="AK62" s="7"/>
      <c r="AL62" s="7"/>
      <c r="AM62" s="7"/>
      <c r="AN62" s="7"/>
      <c r="AO62" s="7"/>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7"/>
      <c r="AI63" s="7"/>
      <c r="AJ63" s="7"/>
      <c r="AK63" s="7"/>
      <c r="AL63" s="7"/>
      <c r="AM63" s="7"/>
      <c r="AN63" s="7"/>
      <c r="AO63" s="7"/>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7"/>
      <c r="AI64" s="7"/>
      <c r="AJ64" s="7"/>
      <c r="AK64" s="7"/>
      <c r="AL64" s="7"/>
      <c r="AM64" s="7"/>
      <c r="AN64" s="7"/>
      <c r="AO64" s="7"/>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7"/>
      <c r="AI65" s="7"/>
      <c r="AJ65" s="7"/>
      <c r="AK65" s="7"/>
      <c r="AL65" s="7"/>
      <c r="AM65" s="7"/>
      <c r="AN65" s="7"/>
      <c r="AO65" s="7"/>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7"/>
      <c r="AI66" s="7"/>
      <c r="AJ66" s="7"/>
      <c r="AK66" s="7"/>
      <c r="AL66" s="7"/>
      <c r="AM66" s="7"/>
      <c r="AN66" s="7"/>
      <c r="AO66"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33" width="6.5"/>
  </cols>
  <sheetData>
    <row r="1">
      <c r="A1" s="24"/>
      <c r="B1" s="22" t="s">
        <v>82</v>
      </c>
      <c r="C1" s="22" t="s">
        <v>83</v>
      </c>
      <c r="D1" s="22" t="s">
        <v>84</v>
      </c>
      <c r="E1" s="22" t="s">
        <v>85</v>
      </c>
      <c r="F1" s="22" t="s">
        <v>86</v>
      </c>
      <c r="G1" s="22" t="s">
        <v>87</v>
      </c>
      <c r="H1" s="22" t="s">
        <v>88</v>
      </c>
      <c r="I1" s="22" t="s">
        <v>89</v>
      </c>
      <c r="J1" s="22" t="s">
        <v>90</v>
      </c>
      <c r="K1" s="22" t="s">
        <v>91</v>
      </c>
      <c r="L1" s="22" t="s">
        <v>92</v>
      </c>
      <c r="M1" s="22" t="s">
        <v>93</v>
      </c>
      <c r="N1" s="22" t="s">
        <v>94</v>
      </c>
      <c r="O1" s="22" t="s">
        <v>95</v>
      </c>
      <c r="P1" s="22" t="s">
        <v>96</v>
      </c>
      <c r="Q1" s="22" t="s">
        <v>97</v>
      </c>
      <c r="R1" s="22" t="s">
        <v>98</v>
      </c>
      <c r="S1" s="22" t="s">
        <v>99</v>
      </c>
      <c r="T1" s="22" t="s">
        <v>100</v>
      </c>
      <c r="U1" s="22" t="s">
        <v>101</v>
      </c>
      <c r="V1" s="22" t="s">
        <v>102</v>
      </c>
      <c r="W1" s="22" t="s">
        <v>103</v>
      </c>
      <c r="X1" s="22" t="s">
        <v>104</v>
      </c>
      <c r="Y1" s="22" t="s">
        <v>105</v>
      </c>
      <c r="Z1" s="22" t="s">
        <v>106</v>
      </c>
      <c r="AA1" s="22" t="s">
        <v>107</v>
      </c>
      <c r="AB1" s="22" t="s">
        <v>108</v>
      </c>
      <c r="AC1" s="22" t="s">
        <v>109</v>
      </c>
      <c r="AD1" s="22" t="s">
        <v>110</v>
      </c>
      <c r="AE1" s="22" t="s">
        <v>111</v>
      </c>
      <c r="AF1" s="22" t="s">
        <v>112</v>
      </c>
      <c r="AG1" s="22" t="s">
        <v>113</v>
      </c>
      <c r="AH1" s="22" t="s">
        <v>114</v>
      </c>
      <c r="AI1" s="22" t="s">
        <v>115</v>
      </c>
      <c r="AJ1" s="22" t="s">
        <v>116</v>
      </c>
      <c r="AK1" s="22" t="s">
        <v>117</v>
      </c>
      <c r="AL1" s="15"/>
      <c r="AM1" s="15"/>
      <c r="AN1" s="15"/>
    </row>
    <row r="2">
      <c r="A2" s="6" t="s">
        <v>173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row>
    <row r="3">
      <c r="A3" s="7" t="s">
        <v>35</v>
      </c>
      <c r="B3" s="8">
        <f>'Calcs-1'!B65*Assumption!$B15</f>
        <v>43780</v>
      </c>
      <c r="C3" s="8">
        <f>'Calcs-1'!C65*Assumption!$B15</f>
        <v>44926.4</v>
      </c>
      <c r="D3" s="8">
        <f>'Calcs-1'!D65*Assumption!$B15</f>
        <v>46103.852</v>
      </c>
      <c r="E3" s="8">
        <f>'Calcs-1'!E65*Assumption!$B15</f>
        <v>47313.22076</v>
      </c>
      <c r="F3" s="8">
        <f>'Calcs-1'!F65*Assumption!$B15</f>
        <v>48555.39565</v>
      </c>
      <c r="G3" s="8">
        <f>'Calcs-1'!G65*Assumption!$B15</f>
        <v>49831.29135</v>
      </c>
      <c r="H3" s="8">
        <f>'Calcs-1'!H65*Assumption!$B15</f>
        <v>51141.84859</v>
      </c>
      <c r="I3" s="8">
        <f>'Calcs-1'!I65*Assumption!$B15</f>
        <v>52488.03493</v>
      </c>
      <c r="J3" s="8">
        <f>'Calcs-1'!J65*Assumption!$B15</f>
        <v>53870.84547</v>
      </c>
      <c r="K3" s="8">
        <f>'Calcs-1'!K65*Assumption!$B15</f>
        <v>55291.30371</v>
      </c>
      <c r="L3" s="8">
        <f>'Calcs-1'!L65*Assumption!$B15</f>
        <v>56750.46237</v>
      </c>
      <c r="M3" s="8">
        <f>'Calcs-1'!M65*Assumption!$B15</f>
        <v>58249.40417</v>
      </c>
      <c r="N3" s="8">
        <f>'Calcs-1'!N65*Assumption!$B15</f>
        <v>59789.24278</v>
      </c>
      <c r="O3" s="8">
        <f>'Calcs-1'!O65*Assumption!$B15</f>
        <v>61371.12369</v>
      </c>
      <c r="P3" s="8">
        <f>'Calcs-1'!P65*Assumption!$B15</f>
        <v>62996.22509</v>
      </c>
      <c r="Q3" s="8">
        <f>'Calcs-1'!Q65*Assumption!$B15</f>
        <v>64665.75889</v>
      </c>
      <c r="R3" s="8">
        <f>'Calcs-1'!R65*Assumption!$B15</f>
        <v>66380.97165</v>
      </c>
      <c r="S3" s="8">
        <f>'Calcs-1'!S65*Assumption!$B15</f>
        <v>68143.14558</v>
      </c>
      <c r="T3" s="8">
        <f>'Calcs-1'!T65*Assumption!$B15</f>
        <v>69953.59963</v>
      </c>
      <c r="U3" s="8">
        <f>'Calcs-1'!U65*Assumption!$B15</f>
        <v>71813.6905</v>
      </c>
      <c r="V3" s="8">
        <f>'Calcs-1'!V65*Assumption!$B15</f>
        <v>73724.81375</v>
      </c>
      <c r="W3" s="8">
        <f>'Calcs-1'!W65*Assumption!$B15</f>
        <v>75688.40494</v>
      </c>
      <c r="X3" s="8">
        <f>'Calcs-1'!X65*Assumption!$B15</f>
        <v>77705.94081</v>
      </c>
      <c r="Y3" s="8">
        <f>'Calcs-1'!Y65*Assumption!$B15</f>
        <v>79778.94043</v>
      </c>
      <c r="Z3" s="8">
        <f>'Calcs-1'!Z65*Assumption!$B15</f>
        <v>81908.96647</v>
      </c>
      <c r="AA3" s="8">
        <f>'Calcs-1'!AA65*Assumption!$B15</f>
        <v>84097.62644</v>
      </c>
      <c r="AB3" s="8">
        <f>'Calcs-1'!AB65*Assumption!$B15</f>
        <v>86346.57403</v>
      </c>
      <c r="AC3" s="8">
        <f>'Calcs-1'!AC65*Assumption!$B15</f>
        <v>88657.51043</v>
      </c>
      <c r="AD3" s="8">
        <f>'Calcs-1'!AD65*Assumption!$B15</f>
        <v>91032.1857</v>
      </c>
      <c r="AE3" s="8">
        <f>'Calcs-1'!AE65*Assumption!$B15</f>
        <v>93472.40023</v>
      </c>
      <c r="AF3" s="8">
        <f>'Calcs-1'!AF65*Assumption!$B15</f>
        <v>95980.00617</v>
      </c>
      <c r="AG3" s="8">
        <f>'Calcs-1'!AG65*Assumption!$B15</f>
        <v>98556.90898</v>
      </c>
      <c r="AH3" s="8">
        <f>'Calcs-1'!AH65*Assumption!$B15</f>
        <v>101205.0689</v>
      </c>
      <c r="AI3" s="8">
        <f>'Calcs-1'!AI65*Assumption!$B15</f>
        <v>103926.5027</v>
      </c>
      <c r="AJ3" s="8">
        <f>'Calcs-1'!AJ65*Assumption!$B15</f>
        <v>106723.2851</v>
      </c>
      <c r="AK3" s="8">
        <f>'Calcs-1'!AK65*Assumption!$B15</f>
        <v>109597.5508</v>
      </c>
      <c r="AL3" s="7"/>
      <c r="AM3" s="7"/>
      <c r="AN3" s="7"/>
    </row>
    <row r="4">
      <c r="A4" s="7" t="s">
        <v>36</v>
      </c>
      <c r="B4" s="8">
        <f>'Calcs-1'!B66*Assumption!$B16</f>
        <v>48158</v>
      </c>
      <c r="C4" s="8">
        <f>'Calcs-1'!C66*Assumption!$B16</f>
        <v>49419.04</v>
      </c>
      <c r="D4" s="8">
        <f>'Calcs-1'!D66*Assumption!$B16</f>
        <v>50714.2372</v>
      </c>
      <c r="E4" s="8">
        <f>'Calcs-1'!E66*Assumption!$B16</f>
        <v>52044.54284</v>
      </c>
      <c r="F4" s="8">
        <f>'Calcs-1'!F66*Assumption!$B16</f>
        <v>53410.93521</v>
      </c>
      <c r="G4" s="8">
        <f>'Calcs-1'!G66*Assumption!$B16</f>
        <v>54814.42048</v>
      </c>
      <c r="H4" s="8">
        <f>'Calcs-1'!H66*Assumption!$B16</f>
        <v>56256.03345</v>
      </c>
      <c r="I4" s="8">
        <f>'Calcs-1'!I66*Assumption!$B16</f>
        <v>57736.83842</v>
      </c>
      <c r="J4" s="8">
        <f>'Calcs-1'!J66*Assumption!$B16</f>
        <v>59257.93001</v>
      </c>
      <c r="K4" s="8">
        <f>'Calcs-1'!K66*Assumption!$B16</f>
        <v>60820.43409</v>
      </c>
      <c r="L4" s="8">
        <f>'Calcs-1'!L66*Assumption!$B16</f>
        <v>62425.5086</v>
      </c>
      <c r="M4" s="8">
        <f>'Calcs-1'!M66*Assumption!$B16</f>
        <v>64074.34459</v>
      </c>
      <c r="N4" s="8">
        <f>'Calcs-1'!N66*Assumption!$B16</f>
        <v>65768.16706</v>
      </c>
      <c r="O4" s="8">
        <f>'Calcs-1'!O66*Assumption!$B16</f>
        <v>67508.23606</v>
      </c>
      <c r="P4" s="8">
        <f>'Calcs-1'!P66*Assumption!$B16</f>
        <v>69295.8476</v>
      </c>
      <c r="Q4" s="8">
        <f>'Calcs-1'!Q66*Assumption!$B16</f>
        <v>71132.33478</v>
      </c>
      <c r="R4" s="8">
        <f>'Calcs-1'!R66*Assumption!$B16</f>
        <v>73019.06881</v>
      </c>
      <c r="S4" s="8">
        <f>'Calcs-1'!S66*Assumption!$B16</f>
        <v>74957.46014</v>
      </c>
      <c r="T4" s="8">
        <f>'Calcs-1'!T66*Assumption!$B16</f>
        <v>76948.9596</v>
      </c>
      <c r="U4" s="8">
        <f>'Calcs-1'!U66*Assumption!$B16</f>
        <v>78995.05955</v>
      </c>
      <c r="V4" s="8">
        <f>'Calcs-1'!V66*Assumption!$B16</f>
        <v>81097.29512</v>
      </c>
      <c r="W4" s="8">
        <f>'Calcs-1'!W66*Assumption!$B16</f>
        <v>83257.24544</v>
      </c>
      <c r="X4" s="8">
        <f>'Calcs-1'!X66*Assumption!$B16</f>
        <v>85476.5349</v>
      </c>
      <c r="Y4" s="8">
        <f>'Calcs-1'!Y66*Assumption!$B16</f>
        <v>87756.83448</v>
      </c>
      <c r="Z4" s="8">
        <f>'Calcs-1'!Z66*Assumption!$B16</f>
        <v>90099.86312</v>
      </c>
      <c r="AA4" s="8">
        <f>'Calcs-1'!AA66*Assumption!$B16</f>
        <v>92507.38909</v>
      </c>
      <c r="AB4" s="8">
        <f>'Calcs-1'!AB66*Assumption!$B16</f>
        <v>94981.23144</v>
      </c>
      <c r="AC4" s="8">
        <f>'Calcs-1'!AC66*Assumption!$B16</f>
        <v>97523.26147</v>
      </c>
      <c r="AD4" s="8">
        <f>'Calcs-1'!AD66*Assumption!$B16</f>
        <v>100135.4043</v>
      </c>
      <c r="AE4" s="8">
        <f>'Calcs-1'!AE66*Assumption!$B16</f>
        <v>102819.6403</v>
      </c>
      <c r="AF4" s="8">
        <f>'Calcs-1'!AF66*Assumption!$B16</f>
        <v>105578.0068</v>
      </c>
      <c r="AG4" s="8">
        <f>'Calcs-1'!AG66*Assumption!$B16</f>
        <v>108412.5999</v>
      </c>
      <c r="AH4" s="8">
        <f>'Calcs-1'!AH66*Assumption!$B16</f>
        <v>111325.5758</v>
      </c>
      <c r="AI4" s="8">
        <f>'Calcs-1'!AI66*Assumption!$B16</f>
        <v>114319.153</v>
      </c>
      <c r="AJ4" s="8">
        <f>'Calcs-1'!AJ66*Assumption!$B16</f>
        <v>117395.6137</v>
      </c>
      <c r="AK4" s="8">
        <f>'Calcs-1'!AK66*Assumption!$B16</f>
        <v>120557.3059</v>
      </c>
      <c r="AL4" s="7"/>
      <c r="AM4" s="7"/>
      <c r="AN4" s="7"/>
    </row>
    <row r="5">
      <c r="A5" s="7" t="s">
        <v>37</v>
      </c>
      <c r="B5" s="8">
        <f>'Calcs-1'!B67*Assumption!$B17</f>
        <v>21710</v>
      </c>
      <c r="C5" s="8">
        <f>'Calcs-1'!C67*Assumption!$B17</f>
        <v>22144.2</v>
      </c>
      <c r="D5" s="8">
        <f>'Calcs-1'!D67*Assumption!$B17</f>
        <v>43075.084</v>
      </c>
      <c r="E5" s="8">
        <f>'Calcs-1'!E67*Assumption!$B17</f>
        <v>43731.70568</v>
      </c>
      <c r="F5" s="8">
        <f>'Calcs-1'!F67*Assumption!$B17</f>
        <v>44399.41099</v>
      </c>
      <c r="G5" s="8">
        <f>'Calcs-1'!G67*Assumption!$B17</f>
        <v>45078.40113</v>
      </c>
      <c r="H5" s="8">
        <f>'Calcs-1'!H67*Assumption!$B17</f>
        <v>45768.88108</v>
      </c>
      <c r="I5" s="8">
        <f>'Calcs-1'!I67*Assumption!$B17</f>
        <v>46471.05975</v>
      </c>
      <c r="J5" s="8">
        <f>'Calcs-1'!J67*Assumption!$B17</f>
        <v>47185.15001</v>
      </c>
      <c r="K5" s="8">
        <f>'Calcs-1'!K67*Assumption!$B17</f>
        <v>47911.36876</v>
      </c>
      <c r="L5" s="8">
        <f>'Calcs-1'!L67*Assumption!$B17</f>
        <v>48649.93704</v>
      </c>
      <c r="M5" s="8">
        <f>'Calcs-1'!M67*Assumption!$B17</f>
        <v>49401.0801</v>
      </c>
      <c r="N5" s="8">
        <f>'Calcs-1'!N67*Assumption!$B17</f>
        <v>50165.02747</v>
      </c>
      <c r="O5" s="8">
        <f>'Calcs-1'!O67*Assumption!$B17</f>
        <v>50942.01303</v>
      </c>
      <c r="P5" s="8">
        <f>'Calcs-1'!P67*Assumption!$B17</f>
        <v>51732.27516</v>
      </c>
      <c r="Q5" s="8">
        <f>'Calcs-1'!Q67*Assumption!$B17</f>
        <v>52536.05675</v>
      </c>
      <c r="R5" s="8">
        <f>'Calcs-1'!R67*Assumption!$B17</f>
        <v>53353.60534</v>
      </c>
      <c r="S5" s="8">
        <f>'Calcs-1'!S67*Assumption!$B17</f>
        <v>54185.17317</v>
      </c>
      <c r="T5" s="8">
        <f>'Calcs-1'!T67*Assumption!$B17</f>
        <v>55031.01731</v>
      </c>
      <c r="U5" s="8">
        <f>'Calcs-1'!U67*Assumption!$B17</f>
        <v>55891.39975</v>
      </c>
      <c r="V5" s="8">
        <f>'Calcs-1'!V67*Assumption!$B17</f>
        <v>56766.58745</v>
      </c>
      <c r="W5" s="8">
        <f>'Calcs-1'!W67*Assumption!$B17</f>
        <v>57656.8525</v>
      </c>
      <c r="X5" s="8">
        <f>'Calcs-1'!X67*Assumption!$B17</f>
        <v>58562.47219</v>
      </c>
      <c r="Y5" s="8">
        <f>'Calcs-1'!Y67*Assumption!$B17</f>
        <v>59483.7291</v>
      </c>
      <c r="Z5" s="8">
        <f>'Calcs-1'!Z67*Assumption!$B17</f>
        <v>60420.91122</v>
      </c>
      <c r="AA5" s="8">
        <f>'Calcs-1'!AA67*Assumption!$B17</f>
        <v>61374.31206</v>
      </c>
      <c r="AB5" s="8">
        <f>'Calcs-1'!AB67*Assumption!$B17</f>
        <v>62344.23074</v>
      </c>
      <c r="AC5" s="8">
        <f>'Calcs-1'!AC67*Assumption!$B17</f>
        <v>63330.97212</v>
      </c>
      <c r="AD5" s="8">
        <f>'Calcs-1'!AD67*Assumption!$B17</f>
        <v>64334.8469</v>
      </c>
      <c r="AE5" s="8">
        <f>'Calcs-1'!AE67*Assumption!$B17</f>
        <v>65356.17172</v>
      </c>
      <c r="AF5" s="8">
        <f>'Calcs-1'!AF67*Assumption!$B17</f>
        <v>66395.26932</v>
      </c>
      <c r="AG5" s="8">
        <f>'Calcs-1'!AG67*Assumption!$B17</f>
        <v>67452.46861</v>
      </c>
      <c r="AH5" s="8">
        <f>'Calcs-1'!AH67*Assumption!$B17</f>
        <v>68528.10483</v>
      </c>
      <c r="AI5" s="8">
        <f>'Calcs-1'!AI67*Assumption!$B17</f>
        <v>69622.51964</v>
      </c>
      <c r="AJ5" s="8">
        <f>'Calcs-1'!AJ67*Assumption!$B17</f>
        <v>70736.06128</v>
      </c>
      <c r="AK5" s="8">
        <f>'Calcs-1'!AK67*Assumption!$B17</f>
        <v>71869.08466</v>
      </c>
      <c r="AL5" s="7"/>
      <c r="AM5" s="7"/>
      <c r="AN5" s="7"/>
    </row>
    <row r="6">
      <c r="A6" s="7" t="s">
        <v>38</v>
      </c>
      <c r="B6" s="8">
        <f>'Calcs-1'!B68*Assumption!$B18</f>
        <v>37912</v>
      </c>
      <c r="C6" s="8">
        <f>'Calcs-1'!C68*Assumption!$B18</f>
        <v>39049.36</v>
      </c>
      <c r="D6" s="8">
        <f>'Calcs-1'!D68*Assumption!$B18</f>
        <v>62284.8408</v>
      </c>
      <c r="E6" s="8">
        <f>'Calcs-1'!E68*Assumption!$B18</f>
        <v>63712.10602</v>
      </c>
      <c r="F6" s="8">
        <f>'Calcs-1'!F68*Assumption!$B18</f>
        <v>82271.7764</v>
      </c>
      <c r="G6" s="8">
        <f>'Calcs-1'!G68*Assumption!$B18</f>
        <v>84289.77997</v>
      </c>
      <c r="H6" s="8">
        <f>'Calcs-1'!H68*Assumption!$B18</f>
        <v>86363.82214</v>
      </c>
      <c r="I6" s="8">
        <f>'Calcs-1'!I68*Assumption!$B18</f>
        <v>88495.53907</v>
      </c>
      <c r="J6" s="8">
        <f>'Calcs-1'!J68*Assumption!$B18</f>
        <v>90686.61553</v>
      </c>
      <c r="K6" s="8">
        <f>'Calcs-1'!K68*Assumption!$B18</f>
        <v>92938.78638</v>
      </c>
      <c r="L6" s="8">
        <f>'Calcs-1'!L68*Assumption!$B18</f>
        <v>95253.83808</v>
      </c>
      <c r="M6" s="8">
        <f>'Calcs-1'!M68*Assumption!$B18</f>
        <v>97633.61022</v>
      </c>
      <c r="N6" s="8">
        <f>'Calcs-1'!N68*Assumption!$B18</f>
        <v>100079.9971</v>
      </c>
      <c r="O6" s="8">
        <f>'Calcs-1'!O68*Assumption!$B18</f>
        <v>102594.9493</v>
      </c>
      <c r="P6" s="8">
        <f>'Calcs-1'!P68*Assumption!$B18</f>
        <v>105180.4757</v>
      </c>
      <c r="Q6" s="8">
        <f>'Calcs-1'!Q68*Assumption!$B18</f>
        <v>107838.6446</v>
      </c>
      <c r="R6" s="8">
        <f>'Calcs-1'!R68*Assumption!$B18</f>
        <v>110571.5862</v>
      </c>
      <c r="S6" s="8">
        <f>'Calcs-1'!S68*Assumption!$B18</f>
        <v>113381.4938</v>
      </c>
      <c r="T6" s="8">
        <f>'Calcs-1'!T68*Assumption!$B18</f>
        <v>116270.6262</v>
      </c>
      <c r="U6" s="8">
        <f>'Calcs-1'!U68*Assumption!$B18</f>
        <v>119241.3095</v>
      </c>
      <c r="V6" s="8">
        <f>'Calcs-1'!V68*Assumption!$B18</f>
        <v>122295.9389</v>
      </c>
      <c r="W6" s="8">
        <f>'Calcs-1'!W68*Assumption!$B18</f>
        <v>125436.9811</v>
      </c>
      <c r="X6" s="8">
        <f>'Calcs-1'!X68*Assumption!$B18</f>
        <v>128666.9762</v>
      </c>
      <c r="Y6" s="8">
        <f>'Calcs-1'!Y68*Assumption!$B18</f>
        <v>131988.5401</v>
      </c>
      <c r="Z6" s="8">
        <f>'Calcs-1'!Z68*Assumption!$B18</f>
        <v>135404.3663</v>
      </c>
      <c r="AA6" s="8">
        <f>'Calcs-1'!AA68*Assumption!$B18</f>
        <v>138917.2291</v>
      </c>
      <c r="AB6" s="8">
        <f>'Calcs-1'!AB68*Assumption!$B18</f>
        <v>142529.9851</v>
      </c>
      <c r="AC6" s="8">
        <f>'Calcs-1'!AC68*Assumption!$B18</f>
        <v>146245.5761</v>
      </c>
      <c r="AD6" s="8">
        <f>'Calcs-1'!AD68*Assumption!$B18</f>
        <v>150067.0318</v>
      </c>
      <c r="AE6" s="8">
        <f>'Calcs-1'!AE68*Assumption!$B18</f>
        <v>153997.4721</v>
      </c>
      <c r="AF6" s="8">
        <f>'Calcs-1'!AF68*Assumption!$B18</f>
        <v>158040.1098</v>
      </c>
      <c r="AG6" s="8">
        <f>'Calcs-1'!AG68*Assumption!$B18</f>
        <v>162198.2538</v>
      </c>
      <c r="AH6" s="8">
        <f>'Calcs-1'!AH68*Assumption!$B18</f>
        <v>166475.3116</v>
      </c>
      <c r="AI6" s="8">
        <f>'Calcs-1'!AI68*Assumption!$B18</f>
        <v>170874.7922</v>
      </c>
      <c r="AJ6" s="8">
        <f>'Calcs-1'!AJ68*Assumption!$B18</f>
        <v>175400.3094</v>
      </c>
      <c r="AK6" s="8">
        <f>'Calcs-1'!AK68*Assumption!$B18</f>
        <v>180055.5848</v>
      </c>
      <c r="AL6" s="7"/>
      <c r="AM6" s="7"/>
      <c r="AN6" s="7"/>
    </row>
    <row r="7">
      <c r="A7" s="7" t="s">
        <v>39</v>
      </c>
      <c r="B7" s="8">
        <f>'Calcs-1'!B69*Assumption!$B19</f>
        <v>0</v>
      </c>
      <c r="C7" s="8">
        <f>'Calcs-1'!C69*Assumption!$B19</f>
        <v>0</v>
      </c>
      <c r="D7" s="8">
        <f>'Calcs-1'!D69*Assumption!$B19</f>
        <v>22064</v>
      </c>
      <c r="E7" s="8">
        <f>'Calcs-1'!E69*Assumption!$B19</f>
        <v>22284.64</v>
      </c>
      <c r="F7" s="8">
        <f>'Calcs-1'!F69*Assumption!$B19</f>
        <v>22507.4864</v>
      </c>
      <c r="G7" s="8">
        <f>'Calcs-1'!G69*Assumption!$B19</f>
        <v>22732.56126</v>
      </c>
      <c r="H7" s="8">
        <f>'Calcs-1'!H69*Assumption!$B19</f>
        <v>22959.88688</v>
      </c>
      <c r="I7" s="8">
        <f>'Calcs-1'!I69*Assumption!$B19</f>
        <v>23189.48575</v>
      </c>
      <c r="J7" s="8">
        <f>'Calcs-1'!J69*Assumption!$B19</f>
        <v>23421.3806</v>
      </c>
      <c r="K7" s="8">
        <f>'Calcs-1'!K69*Assumption!$B19</f>
        <v>23655.59441</v>
      </c>
      <c r="L7" s="8">
        <f>'Calcs-1'!L69*Assumption!$B19</f>
        <v>23892.15035</v>
      </c>
      <c r="M7" s="8">
        <f>'Calcs-1'!M69*Assumption!$B19</f>
        <v>24131.07186</v>
      </c>
      <c r="N7" s="8">
        <f>'Calcs-1'!N69*Assumption!$B19</f>
        <v>24372.38258</v>
      </c>
      <c r="O7" s="8">
        <f>'Calcs-1'!O69*Assumption!$B19</f>
        <v>24616.1064</v>
      </c>
      <c r="P7" s="8">
        <f>'Calcs-1'!P69*Assumption!$B19</f>
        <v>24862.26746</v>
      </c>
      <c r="Q7" s="8">
        <f>'Calcs-1'!Q69*Assumption!$B19</f>
        <v>25110.89014</v>
      </c>
      <c r="R7" s="8">
        <f>'Calcs-1'!R69*Assumption!$B19</f>
        <v>25361.99904</v>
      </c>
      <c r="S7" s="8">
        <f>'Calcs-1'!S69*Assumption!$B19</f>
        <v>25615.61903</v>
      </c>
      <c r="T7" s="8">
        <f>'Calcs-1'!T69*Assumption!$B19</f>
        <v>25871.77522</v>
      </c>
      <c r="U7" s="8">
        <f>'Calcs-1'!U69*Assumption!$B19</f>
        <v>26130.49297</v>
      </c>
      <c r="V7" s="8">
        <f>'Calcs-1'!V69*Assumption!$B19</f>
        <v>26391.7979</v>
      </c>
      <c r="W7" s="8">
        <f>'Calcs-1'!W69*Assumption!$B19</f>
        <v>26655.71588</v>
      </c>
      <c r="X7" s="8">
        <f>'Calcs-1'!X69*Assumption!$B19</f>
        <v>26922.27304</v>
      </c>
      <c r="Y7" s="8">
        <f>'Calcs-1'!Y69*Assumption!$B19</f>
        <v>27191.49577</v>
      </c>
      <c r="Z7" s="8">
        <f>'Calcs-1'!Z69*Assumption!$B19</f>
        <v>27463.41073</v>
      </c>
      <c r="AA7" s="8">
        <f>'Calcs-1'!AA69*Assumption!$B19</f>
        <v>27738.04484</v>
      </c>
      <c r="AB7" s="8">
        <f>'Calcs-1'!AB69*Assumption!$B19</f>
        <v>28015.42529</v>
      </c>
      <c r="AC7" s="8">
        <f>'Calcs-1'!AC69*Assumption!$B19</f>
        <v>28295.57954</v>
      </c>
      <c r="AD7" s="8">
        <f>'Calcs-1'!AD69*Assumption!$B19</f>
        <v>28578.53533</v>
      </c>
      <c r="AE7" s="8">
        <f>'Calcs-1'!AE69*Assumption!$B19</f>
        <v>28864.32069</v>
      </c>
      <c r="AF7" s="8">
        <f>'Calcs-1'!AF69*Assumption!$B19</f>
        <v>29152.96389</v>
      </c>
      <c r="AG7" s="8">
        <f>'Calcs-1'!AG69*Assumption!$B19</f>
        <v>29444.49353</v>
      </c>
      <c r="AH7" s="8">
        <f>'Calcs-1'!AH69*Assumption!$B19</f>
        <v>29738.93847</v>
      </c>
      <c r="AI7" s="8">
        <f>'Calcs-1'!AI69*Assumption!$B19</f>
        <v>30036.32785</v>
      </c>
      <c r="AJ7" s="8">
        <f>'Calcs-1'!AJ69*Assumption!$B19</f>
        <v>30336.69113</v>
      </c>
      <c r="AK7" s="8">
        <f>'Calcs-1'!AK69*Assumption!$B19</f>
        <v>30640.05804</v>
      </c>
      <c r="AL7" s="7"/>
      <c r="AM7" s="7"/>
      <c r="AN7" s="7"/>
    </row>
    <row r="8">
      <c r="A8" s="7" t="s">
        <v>40</v>
      </c>
      <c r="B8" s="8">
        <f>'Calcs-1'!B70*Assumption!$B20</f>
        <v>0</v>
      </c>
      <c r="C8" s="8">
        <f>'Calcs-1'!C70*Assumption!$B20</f>
        <v>0</v>
      </c>
      <c r="D8" s="8">
        <f>'Calcs-1'!D70*Assumption!$B20</f>
        <v>0</v>
      </c>
      <c r="E8" s="8">
        <f>'Calcs-1'!E70*Assumption!$B20</f>
        <v>0</v>
      </c>
      <c r="F8" s="8">
        <f>'Calcs-1'!F70*Assumption!$B20</f>
        <v>61050</v>
      </c>
      <c r="G8" s="8">
        <f>'Calcs-1'!G70*Assumption!$B20</f>
        <v>62881.5</v>
      </c>
      <c r="H8" s="8">
        <f>'Calcs-1'!H70*Assumption!$B20</f>
        <v>64767.945</v>
      </c>
      <c r="I8" s="8">
        <f>'Calcs-1'!I70*Assumption!$B20</f>
        <v>66710.98335</v>
      </c>
      <c r="J8" s="8">
        <f>'Calcs-1'!J70*Assumption!$B20</f>
        <v>68712.31285</v>
      </c>
      <c r="K8" s="8">
        <f>'Calcs-1'!K70*Assumption!$B20</f>
        <v>70773.68224</v>
      </c>
      <c r="L8" s="8">
        <f>'Calcs-1'!L70*Assumption!$B20</f>
        <v>72896.8927</v>
      </c>
      <c r="M8" s="8">
        <f>'Calcs-1'!M70*Assumption!$B20</f>
        <v>75083.79948</v>
      </c>
      <c r="N8" s="8">
        <f>'Calcs-1'!N70*Assumption!$B20</f>
        <v>77336.31347</v>
      </c>
      <c r="O8" s="8">
        <f>'Calcs-1'!O70*Assumption!$B20</f>
        <v>79656.40287</v>
      </c>
      <c r="P8" s="8">
        <f>'Calcs-1'!P70*Assumption!$B20</f>
        <v>82046.09496</v>
      </c>
      <c r="Q8" s="8">
        <f>'Calcs-1'!Q70*Assumption!$B20</f>
        <v>84507.47781</v>
      </c>
      <c r="R8" s="8">
        <f>'Calcs-1'!R70*Assumption!$B20</f>
        <v>87042.70214</v>
      </c>
      <c r="S8" s="8">
        <f>'Calcs-1'!S70*Assumption!$B20</f>
        <v>89653.98321</v>
      </c>
      <c r="T8" s="8">
        <f>'Calcs-1'!T70*Assumption!$B20</f>
        <v>92343.6027</v>
      </c>
      <c r="U8" s="8">
        <f>'Calcs-1'!U70*Assumption!$B20</f>
        <v>95113.91078</v>
      </c>
      <c r="V8" s="8">
        <f>'Calcs-1'!V70*Assumption!$B20</f>
        <v>97967.32811</v>
      </c>
      <c r="W8" s="8">
        <f>'Calcs-1'!W70*Assumption!$B20</f>
        <v>100906.348</v>
      </c>
      <c r="X8" s="8">
        <f>'Calcs-1'!X70*Assumption!$B20</f>
        <v>103933.5384</v>
      </c>
      <c r="Y8" s="8">
        <f>'Calcs-1'!Y70*Assumption!$B20</f>
        <v>107051.5445</v>
      </c>
      <c r="Z8" s="8">
        <f>'Calcs-1'!Z70*Assumption!$B20</f>
        <v>110263.0909</v>
      </c>
      <c r="AA8" s="8">
        <f>'Calcs-1'!AA70*Assumption!$B20</f>
        <v>113570.9836</v>
      </c>
      <c r="AB8" s="8">
        <f>'Calcs-1'!AB70*Assumption!$B20</f>
        <v>116978.1131</v>
      </c>
      <c r="AC8" s="8">
        <f>'Calcs-1'!AC70*Assumption!$B20</f>
        <v>120487.4565</v>
      </c>
      <c r="AD8" s="8">
        <f>'Calcs-1'!AD70*Assumption!$B20</f>
        <v>124102.0802</v>
      </c>
      <c r="AE8" s="8">
        <f>'Calcs-1'!AE70*Assumption!$B20</f>
        <v>127825.1426</v>
      </c>
      <c r="AF8" s="8">
        <f>'Calcs-1'!AF70*Assumption!$B20</f>
        <v>131659.8969</v>
      </c>
      <c r="AG8" s="8">
        <f>'Calcs-1'!AG70*Assumption!$B20</f>
        <v>135609.6938</v>
      </c>
      <c r="AH8" s="8">
        <f>'Calcs-1'!AH70*Assumption!$B20</f>
        <v>139677.9846</v>
      </c>
      <c r="AI8" s="8">
        <f>'Calcs-1'!AI70*Assumption!$B20</f>
        <v>143868.3241</v>
      </c>
      <c r="AJ8" s="8">
        <f>'Calcs-1'!AJ70*Assumption!$B20</f>
        <v>148184.3739</v>
      </c>
      <c r="AK8" s="8">
        <f>'Calcs-1'!AK70*Assumption!$B20</f>
        <v>152629.9051</v>
      </c>
      <c r="AL8" s="7"/>
      <c r="AM8" s="7"/>
      <c r="AN8" s="7"/>
    </row>
    <row r="9">
      <c r="A9" s="7" t="s">
        <v>41</v>
      </c>
      <c r="B9" s="8">
        <f>'Calcs-1'!B71*Assumption!$B21</f>
        <v>0</v>
      </c>
      <c r="C9" s="8">
        <f>'Calcs-1'!C71*Assumption!$B21</f>
        <v>0</v>
      </c>
      <c r="D9" s="8">
        <f>'Calcs-1'!D71*Assumption!$B21</f>
        <v>31520</v>
      </c>
      <c r="E9" s="8">
        <f>'Calcs-1'!E71*Assumption!$B21</f>
        <v>31835.2</v>
      </c>
      <c r="F9" s="8">
        <f>'Calcs-1'!F71*Assumption!$B21</f>
        <v>56573.552</v>
      </c>
      <c r="G9" s="8">
        <f>'Calcs-1'!G71*Assumption!$B21</f>
        <v>57627.68752</v>
      </c>
      <c r="H9" s="8">
        <f>'Calcs-1'!H71*Assumption!$B21</f>
        <v>58707.0164</v>
      </c>
      <c r="I9" s="8">
        <f>'Calcs-1'!I71*Assumption!$B21</f>
        <v>59812.23012</v>
      </c>
      <c r="J9" s="8">
        <f>'Calcs-1'!J71*Assumption!$B21</f>
        <v>60944.04029</v>
      </c>
      <c r="K9" s="8">
        <f>'Calcs-1'!K71*Assumption!$B21</f>
        <v>62103.17919</v>
      </c>
      <c r="L9" s="8">
        <f>'Calcs-1'!L71*Assumption!$B21</f>
        <v>63290.40044</v>
      </c>
      <c r="M9" s="8">
        <f>'Calcs-1'!M71*Assumption!$B21</f>
        <v>64506.47959</v>
      </c>
      <c r="N9" s="8">
        <f>'Calcs-1'!N71*Assumption!$B21</f>
        <v>65752.21478</v>
      </c>
      <c r="O9" s="8">
        <f>'Calcs-1'!O71*Assumption!$B21</f>
        <v>67028.42744</v>
      </c>
      <c r="P9" s="8">
        <f>'Calcs-1'!P71*Assumption!$B21</f>
        <v>68335.96293</v>
      </c>
      <c r="Q9" s="8">
        <f>'Calcs-1'!Q71*Assumption!$B21</f>
        <v>69675.69132</v>
      </c>
      <c r="R9" s="8">
        <f>'Calcs-1'!R71*Assumption!$B21</f>
        <v>71048.50806</v>
      </c>
      <c r="S9" s="8">
        <f>'Calcs-1'!S71*Assumption!$B21</f>
        <v>72455.33476</v>
      </c>
      <c r="T9" s="8">
        <f>'Calcs-1'!T71*Assumption!$B21</f>
        <v>73897.11997</v>
      </c>
      <c r="U9" s="8">
        <f>'Calcs-1'!U71*Assumption!$B21</f>
        <v>75374.83999</v>
      </c>
      <c r="V9" s="8">
        <f>'Calcs-1'!V71*Assumption!$B21</f>
        <v>76889.49968</v>
      </c>
      <c r="W9" s="8">
        <f>'Calcs-1'!W71*Assumption!$B21</f>
        <v>78442.1333</v>
      </c>
      <c r="X9" s="8">
        <f>'Calcs-1'!X71*Assumption!$B21</f>
        <v>80033.80541</v>
      </c>
      <c r="Y9" s="8">
        <f>'Calcs-1'!Y71*Assumption!$B21</f>
        <v>81665.61178</v>
      </c>
      <c r="Z9" s="8">
        <f>'Calcs-1'!Z71*Assumption!$B21</f>
        <v>83338.68025</v>
      </c>
      <c r="AA9" s="8">
        <f>'Calcs-1'!AA71*Assumption!$B21</f>
        <v>85054.17178</v>
      </c>
      <c r="AB9" s="8">
        <f>'Calcs-1'!AB71*Assumption!$B21</f>
        <v>86813.28137</v>
      </c>
      <c r="AC9" s="8">
        <f>'Calcs-1'!AC71*Assumption!$B21</f>
        <v>88617.23908</v>
      </c>
      <c r="AD9" s="8">
        <f>'Calcs-1'!AD71*Assumption!$B21</f>
        <v>90467.31113</v>
      </c>
      <c r="AE9" s="8">
        <f>'Calcs-1'!AE71*Assumption!$B21</f>
        <v>92364.80088</v>
      </c>
      <c r="AF9" s="8">
        <f>'Calcs-1'!AF71*Assumption!$B21</f>
        <v>94311.05003</v>
      </c>
      <c r="AG9" s="8">
        <f>'Calcs-1'!AG71*Assumption!$B21</f>
        <v>96307.43971</v>
      </c>
      <c r="AH9" s="8">
        <f>'Calcs-1'!AH71*Assumption!$B21</f>
        <v>98355.39165</v>
      </c>
      <c r="AI9" s="8">
        <f>'Calcs-1'!AI71*Assumption!$B21</f>
        <v>100456.3694</v>
      </c>
      <c r="AJ9" s="8">
        <f>'Calcs-1'!AJ71*Assumption!$B21</f>
        <v>102611.8797</v>
      </c>
      <c r="AK9" s="8">
        <f>'Calcs-1'!AK71*Assumption!$B21</f>
        <v>104823.4735</v>
      </c>
      <c r="AL9" s="7"/>
      <c r="AM9" s="7"/>
      <c r="AN9" s="7"/>
    </row>
    <row r="10">
      <c r="A10" s="7" t="s">
        <v>42</v>
      </c>
      <c r="B10" s="8">
        <f>'Calcs-1'!B72*Assumption!$B22</f>
        <v>0</v>
      </c>
      <c r="C10" s="8">
        <f>'Calcs-1'!C72*Assumption!$B22</f>
        <v>0</v>
      </c>
      <c r="D10" s="8">
        <f>'Calcs-1'!D72*Assumption!$B22</f>
        <v>23640</v>
      </c>
      <c r="E10" s="8">
        <f>'Calcs-1'!E72*Assumption!$B22</f>
        <v>23876.4</v>
      </c>
      <c r="F10" s="8">
        <f>'Calcs-1'!F72*Assumption!$B22</f>
        <v>24115.164</v>
      </c>
      <c r="G10" s="8">
        <f>'Calcs-1'!G72*Assumption!$B22</f>
        <v>24356.31564</v>
      </c>
      <c r="H10" s="8">
        <f>'Calcs-1'!H72*Assumption!$B22</f>
        <v>24599.8788</v>
      </c>
      <c r="I10" s="8">
        <f>'Calcs-1'!I72*Assumption!$B22</f>
        <v>24845.87758</v>
      </c>
      <c r="J10" s="8">
        <f>'Calcs-1'!J72*Assumption!$B22</f>
        <v>25094.33636</v>
      </c>
      <c r="K10" s="8">
        <f>'Calcs-1'!K72*Assumption!$B22</f>
        <v>25345.27972</v>
      </c>
      <c r="L10" s="8">
        <f>'Calcs-1'!L72*Assumption!$B22</f>
        <v>25598.73252</v>
      </c>
      <c r="M10" s="8">
        <f>'Calcs-1'!M72*Assumption!$B22</f>
        <v>25854.71985</v>
      </c>
      <c r="N10" s="8">
        <f>'Calcs-1'!N72*Assumption!$B22</f>
        <v>26113.26704</v>
      </c>
      <c r="O10" s="8">
        <f>'Calcs-1'!O72*Assumption!$B22</f>
        <v>26374.39972</v>
      </c>
      <c r="P10" s="8">
        <f>'Calcs-1'!P72*Assumption!$B22</f>
        <v>26638.14371</v>
      </c>
      <c r="Q10" s="8">
        <f>'Calcs-1'!Q72*Assumption!$B22</f>
        <v>26904.52515</v>
      </c>
      <c r="R10" s="8">
        <f>'Calcs-1'!R72*Assumption!$B22</f>
        <v>27173.5704</v>
      </c>
      <c r="S10" s="8">
        <f>'Calcs-1'!S72*Assumption!$B22</f>
        <v>27445.3061</v>
      </c>
      <c r="T10" s="8">
        <f>'Calcs-1'!T72*Assumption!$B22</f>
        <v>27719.75917</v>
      </c>
      <c r="U10" s="8">
        <f>'Calcs-1'!U72*Assumption!$B22</f>
        <v>27996.95676</v>
      </c>
      <c r="V10" s="8">
        <f>'Calcs-1'!V72*Assumption!$B22</f>
        <v>28276.92633</v>
      </c>
      <c r="W10" s="8">
        <f>'Calcs-1'!W72*Assumption!$B22</f>
        <v>28559.69559</v>
      </c>
      <c r="X10" s="8">
        <f>'Calcs-1'!X72*Assumption!$B22</f>
        <v>28845.29254</v>
      </c>
      <c r="Y10" s="8">
        <f>'Calcs-1'!Y72*Assumption!$B22</f>
        <v>29133.74547</v>
      </c>
      <c r="Z10" s="8">
        <f>'Calcs-1'!Z72*Assumption!$B22</f>
        <v>29425.08292</v>
      </c>
      <c r="AA10" s="8">
        <f>'Calcs-1'!AA72*Assumption!$B22</f>
        <v>29719.33375</v>
      </c>
      <c r="AB10" s="8">
        <f>'Calcs-1'!AB72*Assumption!$B22</f>
        <v>30016.52709</v>
      </c>
      <c r="AC10" s="8">
        <f>'Calcs-1'!AC72*Assumption!$B22</f>
        <v>30316.69236</v>
      </c>
      <c r="AD10" s="8">
        <f>'Calcs-1'!AD72*Assumption!$B22</f>
        <v>30619.85929</v>
      </c>
      <c r="AE10" s="8">
        <f>'Calcs-1'!AE72*Assumption!$B22</f>
        <v>30926.05788</v>
      </c>
      <c r="AF10" s="8">
        <f>'Calcs-1'!AF72*Assumption!$B22</f>
        <v>31235.31846</v>
      </c>
      <c r="AG10" s="8">
        <f>'Calcs-1'!AG72*Assumption!$B22</f>
        <v>31547.67164</v>
      </c>
      <c r="AH10" s="8">
        <f>'Calcs-1'!AH72*Assumption!$B22</f>
        <v>31863.14836</v>
      </c>
      <c r="AI10" s="8">
        <f>'Calcs-1'!AI72*Assumption!$B22</f>
        <v>32181.77984</v>
      </c>
      <c r="AJ10" s="8">
        <f>'Calcs-1'!AJ72*Assumption!$B22</f>
        <v>32503.59764</v>
      </c>
      <c r="AK10" s="8">
        <f>'Calcs-1'!AK72*Assumption!$B22</f>
        <v>32828.63362</v>
      </c>
      <c r="AL10" s="7"/>
      <c r="AM10" s="7"/>
      <c r="AN10" s="7"/>
    </row>
    <row r="11">
      <c r="A11" s="6" t="s">
        <v>174</v>
      </c>
      <c r="B11" s="8">
        <f t="shared" ref="B11:AK11" si="1">sum(B3:B10)</f>
        <v>151560</v>
      </c>
      <c r="C11" s="8">
        <f t="shared" si="1"/>
        <v>155539</v>
      </c>
      <c r="D11" s="8">
        <f t="shared" si="1"/>
        <v>279402.014</v>
      </c>
      <c r="E11" s="8">
        <f t="shared" si="1"/>
        <v>284797.8153</v>
      </c>
      <c r="F11" s="8">
        <f t="shared" si="1"/>
        <v>392883.7207</v>
      </c>
      <c r="G11" s="8">
        <f t="shared" si="1"/>
        <v>401611.9573</v>
      </c>
      <c r="H11" s="8">
        <f t="shared" si="1"/>
        <v>410565.3123</v>
      </c>
      <c r="I11" s="8">
        <f t="shared" si="1"/>
        <v>419750.049</v>
      </c>
      <c r="J11" s="8">
        <f t="shared" si="1"/>
        <v>429172.6111</v>
      </c>
      <c r="K11" s="8">
        <f t="shared" si="1"/>
        <v>438839.6285</v>
      </c>
      <c r="L11" s="8">
        <f t="shared" si="1"/>
        <v>448757.9221</v>
      </c>
      <c r="M11" s="8">
        <f t="shared" si="1"/>
        <v>458934.5099</v>
      </c>
      <c r="N11" s="8">
        <f t="shared" si="1"/>
        <v>469376.6123</v>
      </c>
      <c r="O11" s="8">
        <f t="shared" si="1"/>
        <v>480091.6586</v>
      </c>
      <c r="P11" s="8">
        <f t="shared" si="1"/>
        <v>491087.2926</v>
      </c>
      <c r="Q11" s="8">
        <f t="shared" si="1"/>
        <v>502371.3795</v>
      </c>
      <c r="R11" s="8">
        <f t="shared" si="1"/>
        <v>513952.0116</v>
      </c>
      <c r="S11" s="8">
        <f t="shared" si="1"/>
        <v>525837.5158</v>
      </c>
      <c r="T11" s="8">
        <f t="shared" si="1"/>
        <v>538036.4598</v>
      </c>
      <c r="U11" s="8">
        <f t="shared" si="1"/>
        <v>550557.6598</v>
      </c>
      <c r="V11" s="8">
        <f t="shared" si="1"/>
        <v>563410.1872</v>
      </c>
      <c r="W11" s="8">
        <f t="shared" si="1"/>
        <v>576603.3767</v>
      </c>
      <c r="X11" s="8">
        <f t="shared" si="1"/>
        <v>590146.8335</v>
      </c>
      <c r="Y11" s="8">
        <f t="shared" si="1"/>
        <v>604050.4416</v>
      </c>
      <c r="Z11" s="8">
        <f t="shared" si="1"/>
        <v>618324.3719</v>
      </c>
      <c r="AA11" s="8">
        <f t="shared" si="1"/>
        <v>632979.0907</v>
      </c>
      <c r="AB11" s="8">
        <f t="shared" si="1"/>
        <v>648025.3682</v>
      </c>
      <c r="AC11" s="8">
        <f t="shared" si="1"/>
        <v>663474.2877</v>
      </c>
      <c r="AD11" s="8">
        <f t="shared" si="1"/>
        <v>679337.2546</v>
      </c>
      <c r="AE11" s="8">
        <f t="shared" si="1"/>
        <v>695626.0063</v>
      </c>
      <c r="AF11" s="8">
        <f t="shared" si="1"/>
        <v>712352.6214</v>
      </c>
      <c r="AG11" s="8">
        <f t="shared" si="1"/>
        <v>729529.53</v>
      </c>
      <c r="AH11" s="8">
        <f t="shared" si="1"/>
        <v>747169.5242</v>
      </c>
      <c r="AI11" s="8">
        <f t="shared" si="1"/>
        <v>765285.7688</v>
      </c>
      <c r="AJ11" s="8">
        <f t="shared" si="1"/>
        <v>783891.8118</v>
      </c>
      <c r="AK11" s="8">
        <f t="shared" si="1"/>
        <v>803001.5964</v>
      </c>
      <c r="AL11" s="7"/>
      <c r="AM11" s="7"/>
      <c r="AN11" s="7"/>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row>
    <row r="13">
      <c r="A13" s="6" t="s">
        <v>175</v>
      </c>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row>
    <row r="14">
      <c r="A14" s="7" t="s">
        <v>35</v>
      </c>
      <c r="B14" s="11">
        <v>0.0</v>
      </c>
      <c r="C14" s="8">
        <f>B3+C3</f>
        <v>88706.4</v>
      </c>
      <c r="D14" s="11">
        <v>0.0</v>
      </c>
      <c r="E14" s="8">
        <f>D3+E3</f>
        <v>93417.07276</v>
      </c>
      <c r="F14" s="11">
        <v>0.0</v>
      </c>
      <c r="G14" s="8">
        <f>F3+G3</f>
        <v>98386.68699</v>
      </c>
      <c r="H14" s="11">
        <v>0.0</v>
      </c>
      <c r="I14" s="8">
        <f>H3+I3</f>
        <v>103629.8835</v>
      </c>
      <c r="J14" s="11">
        <v>0.0</v>
      </c>
      <c r="K14" s="8">
        <f>J3+K3</f>
        <v>109162.1492</v>
      </c>
      <c r="L14" s="11">
        <v>0.0</v>
      </c>
      <c r="M14" s="8">
        <f>L3+M3</f>
        <v>114999.8665</v>
      </c>
      <c r="N14" s="11">
        <v>0.0</v>
      </c>
      <c r="O14" s="8">
        <f>N3+O3</f>
        <v>121160.3665</v>
      </c>
      <c r="P14" s="11">
        <v>0.0</v>
      </c>
      <c r="Q14" s="8">
        <f>P3+Q3</f>
        <v>127661.984</v>
      </c>
      <c r="R14" s="11">
        <v>0.0</v>
      </c>
      <c r="S14" s="8">
        <f>R3+S3</f>
        <v>134524.1172</v>
      </c>
      <c r="T14" s="11">
        <v>0.0</v>
      </c>
      <c r="U14" s="8">
        <f>T3+U3</f>
        <v>141767.2901</v>
      </c>
      <c r="V14" s="11">
        <v>0.0</v>
      </c>
      <c r="W14" s="8">
        <f>V3+W3</f>
        <v>149413.2187</v>
      </c>
      <c r="X14" s="11">
        <v>0.0</v>
      </c>
      <c r="Y14" s="8">
        <f>X3+Y3</f>
        <v>157484.8812</v>
      </c>
      <c r="Z14" s="11">
        <v>0.0</v>
      </c>
      <c r="AA14" s="8">
        <f>Z3+AA3</f>
        <v>166006.5929</v>
      </c>
      <c r="AB14" s="11">
        <v>0.0</v>
      </c>
      <c r="AC14" s="8">
        <f>AB3+AC3</f>
        <v>175004.0845</v>
      </c>
      <c r="AD14" s="11">
        <v>0.0</v>
      </c>
      <c r="AE14" s="8">
        <f>AD3+AE3</f>
        <v>184504.5859</v>
      </c>
      <c r="AF14" s="11">
        <v>0.0</v>
      </c>
      <c r="AG14" s="8">
        <f>AF3+AG3</f>
        <v>194536.9151</v>
      </c>
      <c r="AH14" s="11">
        <v>0.0</v>
      </c>
      <c r="AI14" s="8">
        <f>AH3+AI3</f>
        <v>205131.5716</v>
      </c>
      <c r="AJ14" s="11">
        <v>0.0</v>
      </c>
      <c r="AK14" s="8">
        <f>AJ3+AK3</f>
        <v>216320.8359</v>
      </c>
      <c r="AL14" s="7"/>
      <c r="AM14" s="7"/>
      <c r="AN14" s="7"/>
    </row>
    <row r="15">
      <c r="A15" s="7" t="s">
        <v>36</v>
      </c>
      <c r="B15" s="11">
        <v>0.0</v>
      </c>
      <c r="C15" s="11">
        <v>0.0</v>
      </c>
      <c r="D15" s="11">
        <v>0.0</v>
      </c>
      <c r="E15" s="8">
        <f>B4+C4+D4+E4</f>
        <v>200335.82</v>
      </c>
      <c r="F15" s="11">
        <v>0.0</v>
      </c>
      <c r="G15" s="11">
        <v>0.0</v>
      </c>
      <c r="H15" s="11">
        <v>0.0</v>
      </c>
      <c r="I15" s="8">
        <f>F4+G4+H4+I4</f>
        <v>222218.2276</v>
      </c>
      <c r="J15" s="11">
        <v>0.0</v>
      </c>
      <c r="K15" s="11">
        <v>0.0</v>
      </c>
      <c r="L15" s="11">
        <v>0.0</v>
      </c>
      <c r="M15" s="8">
        <f>J4+K4+L4+M4</f>
        <v>246578.2173</v>
      </c>
      <c r="N15" s="11">
        <v>0.0</v>
      </c>
      <c r="O15" s="11">
        <v>0.0</v>
      </c>
      <c r="P15" s="11">
        <v>0.0</v>
      </c>
      <c r="Q15" s="8">
        <f>N4+O4+P4+Q4</f>
        <v>273704.5855</v>
      </c>
      <c r="R15" s="11">
        <v>0.0</v>
      </c>
      <c r="S15" s="11">
        <v>0.0</v>
      </c>
      <c r="T15" s="11">
        <v>0.0</v>
      </c>
      <c r="U15" s="8">
        <f>R4+S4+T4+U4</f>
        <v>303920.5481</v>
      </c>
      <c r="V15" s="11">
        <v>0.0</v>
      </c>
      <c r="W15" s="11">
        <v>0.0</v>
      </c>
      <c r="X15" s="11">
        <v>0.0</v>
      </c>
      <c r="Y15" s="8">
        <f>V4+W4+X4+Y4</f>
        <v>337587.9099</v>
      </c>
      <c r="Z15" s="11">
        <v>0.0</v>
      </c>
      <c r="AA15" s="11">
        <v>0.0</v>
      </c>
      <c r="AB15" s="11">
        <v>0.0</v>
      </c>
      <c r="AC15" s="8">
        <f>Z4+AA4+AB4+AC4</f>
        <v>375111.7451</v>
      </c>
      <c r="AD15" s="11">
        <v>0.0</v>
      </c>
      <c r="AE15" s="11">
        <v>0.0</v>
      </c>
      <c r="AF15" s="11">
        <v>0.0</v>
      </c>
      <c r="AG15" s="8">
        <f>AD4+AE4+AF4+AG4</f>
        <v>416945.6512</v>
      </c>
      <c r="AH15" s="11">
        <v>0.0</v>
      </c>
      <c r="AI15" s="11">
        <v>0.0</v>
      </c>
      <c r="AJ15" s="11">
        <v>0.0</v>
      </c>
      <c r="AK15" s="8">
        <f>AH4+AI4+AJ4+AK4</f>
        <v>463597.6483</v>
      </c>
      <c r="AL15" s="7"/>
      <c r="AM15" s="7"/>
      <c r="AN15" s="7"/>
    </row>
    <row r="16">
      <c r="A16" s="7" t="s">
        <v>37</v>
      </c>
      <c r="B16" s="11">
        <v>0.0</v>
      </c>
      <c r="C16" s="8">
        <f>B5+C5</f>
        <v>43854.2</v>
      </c>
      <c r="D16" s="11">
        <v>0.0</v>
      </c>
      <c r="E16" s="8">
        <f>D5+E5</f>
        <v>86806.78968</v>
      </c>
      <c r="F16" s="11">
        <v>0.0</v>
      </c>
      <c r="G16" s="8">
        <f>F5+G5</f>
        <v>89477.81212</v>
      </c>
      <c r="H16" s="11">
        <v>0.0</v>
      </c>
      <c r="I16" s="8">
        <f>H5+I5</f>
        <v>92239.94083</v>
      </c>
      <c r="J16" s="11">
        <v>0.0</v>
      </c>
      <c r="K16" s="8">
        <f>J5+K5</f>
        <v>95096.51877</v>
      </c>
      <c r="L16" s="11">
        <v>0.0</v>
      </c>
      <c r="M16" s="8">
        <f>L5+M5</f>
        <v>98051.01714</v>
      </c>
      <c r="N16" s="11">
        <v>0.0</v>
      </c>
      <c r="O16" s="8">
        <f>N5+O5</f>
        <v>101107.0405</v>
      </c>
      <c r="P16" s="11">
        <v>0.0</v>
      </c>
      <c r="Q16" s="8">
        <f>P5+Q5</f>
        <v>104268.3319</v>
      </c>
      <c r="R16" s="11">
        <v>0.0</v>
      </c>
      <c r="S16" s="8">
        <f>R5+S5</f>
        <v>107538.7785</v>
      </c>
      <c r="T16" s="11">
        <v>0.0</v>
      </c>
      <c r="U16" s="8">
        <f>T5+U5</f>
        <v>110922.4171</v>
      </c>
      <c r="V16" s="11">
        <v>0.0</v>
      </c>
      <c r="W16" s="8">
        <f>V5+W5</f>
        <v>114423.44</v>
      </c>
      <c r="X16" s="11">
        <v>0.0</v>
      </c>
      <c r="Y16" s="8">
        <f>X5+Y5</f>
        <v>118046.2013</v>
      </c>
      <c r="Z16" s="11">
        <v>0.0</v>
      </c>
      <c r="AA16" s="8">
        <f>Z5+AA5</f>
        <v>121795.2233</v>
      </c>
      <c r="AB16" s="11">
        <v>0.0</v>
      </c>
      <c r="AC16" s="8">
        <f>AB5+AC5</f>
        <v>125675.2029</v>
      </c>
      <c r="AD16" s="11">
        <v>0.0</v>
      </c>
      <c r="AE16" s="8">
        <f>AD5+AE5</f>
        <v>129691.0186</v>
      </c>
      <c r="AF16" s="11">
        <v>0.0</v>
      </c>
      <c r="AG16" s="8">
        <f>AF5+AG5</f>
        <v>133847.7379</v>
      </c>
      <c r="AH16" s="11">
        <v>0.0</v>
      </c>
      <c r="AI16" s="8">
        <f>AH5+AI5</f>
        <v>138150.6245</v>
      </c>
      <c r="AJ16" s="11">
        <v>0.0</v>
      </c>
      <c r="AK16" s="8">
        <f>AJ5+AK5</f>
        <v>142605.1459</v>
      </c>
      <c r="AL16" s="7"/>
      <c r="AM16" s="7"/>
      <c r="AN16" s="7"/>
    </row>
    <row r="17">
      <c r="A17" s="7" t="s">
        <v>38</v>
      </c>
      <c r="B17" s="11">
        <v>0.0</v>
      </c>
      <c r="C17" s="11">
        <v>0.0</v>
      </c>
      <c r="D17" s="8">
        <f>B6+C6+D6</f>
        <v>139246.2008</v>
      </c>
      <c r="E17" s="11">
        <v>0.0</v>
      </c>
      <c r="F17" s="11">
        <v>0.0</v>
      </c>
      <c r="G17" s="8">
        <f>E6+F6+G6</f>
        <v>230273.6624</v>
      </c>
      <c r="H17" s="11">
        <v>0.0</v>
      </c>
      <c r="I17" s="11">
        <v>0.0</v>
      </c>
      <c r="J17" s="8">
        <f>H6+I6+J6</f>
        <v>265545.9767</v>
      </c>
      <c r="K17" s="11">
        <v>0.0</v>
      </c>
      <c r="L17" s="11">
        <v>0.0</v>
      </c>
      <c r="M17" s="8">
        <f>K6+L6+M6</f>
        <v>285826.2347</v>
      </c>
      <c r="N17" s="11">
        <v>0.0</v>
      </c>
      <c r="O17" s="11">
        <v>0.0</v>
      </c>
      <c r="P17" s="8">
        <f>N6+O6+P6</f>
        <v>307855.4221</v>
      </c>
      <c r="Q17" s="11">
        <v>0.0</v>
      </c>
      <c r="R17" s="11">
        <v>0.0</v>
      </c>
      <c r="S17" s="8">
        <f>Q6+R6+S6</f>
        <v>331791.7245</v>
      </c>
      <c r="T17" s="11">
        <v>0.0</v>
      </c>
      <c r="U17" s="11">
        <v>0.0</v>
      </c>
      <c r="V17" s="8">
        <f>T6+U6+V6</f>
        <v>357807.8746</v>
      </c>
      <c r="W17" s="11">
        <v>0.0</v>
      </c>
      <c r="X17" s="11">
        <v>0.0</v>
      </c>
      <c r="Y17" s="8">
        <f>W6+X6+Y6</f>
        <v>386092.4974</v>
      </c>
      <c r="Z17" s="11">
        <v>0.0</v>
      </c>
      <c r="AA17" s="11">
        <v>0.0</v>
      </c>
      <c r="AB17" s="8">
        <f>Z6+AA6+AB6</f>
        <v>416851.5805</v>
      </c>
      <c r="AC17" s="11">
        <v>0.0</v>
      </c>
      <c r="AD17" s="11">
        <v>0.0</v>
      </c>
      <c r="AE17" s="8">
        <f>AC6+AD6+AE6</f>
        <v>450310.0801</v>
      </c>
      <c r="AF17" s="11">
        <v>0.0</v>
      </c>
      <c r="AG17" s="11">
        <v>0.0</v>
      </c>
      <c r="AH17" s="8">
        <f>AF6+AG6+AH6</f>
        <v>486713.6753</v>
      </c>
      <c r="AI17" s="11">
        <v>0.0</v>
      </c>
      <c r="AJ17" s="11">
        <v>0.0</v>
      </c>
      <c r="AK17" s="8">
        <f>AI6+AJ6+AK6</f>
        <v>526330.6864</v>
      </c>
      <c r="AL17" s="7"/>
      <c r="AM17" s="7"/>
      <c r="AN17" s="7"/>
    </row>
    <row r="18">
      <c r="A18" s="7" t="s">
        <v>39</v>
      </c>
      <c r="B18" s="11">
        <v>0.0</v>
      </c>
      <c r="C18" s="8">
        <f>B7+C7</f>
        <v>0</v>
      </c>
      <c r="D18" s="11">
        <v>0.0</v>
      </c>
      <c r="E18" s="8">
        <f>D7+E7</f>
        <v>44348.64</v>
      </c>
      <c r="F18" s="11">
        <v>0.0</v>
      </c>
      <c r="G18" s="8">
        <f>F7+G7</f>
        <v>45240.04766</v>
      </c>
      <c r="H18" s="11">
        <v>0.0</v>
      </c>
      <c r="I18" s="8">
        <f>H7+I7</f>
        <v>46149.37262</v>
      </c>
      <c r="J18" s="11">
        <v>0.0</v>
      </c>
      <c r="K18" s="8">
        <f>J7+K7</f>
        <v>47076.97501</v>
      </c>
      <c r="L18" s="11">
        <v>0.0</v>
      </c>
      <c r="M18" s="8">
        <f>L7+M7</f>
        <v>48023.22221</v>
      </c>
      <c r="N18" s="11">
        <v>0.0</v>
      </c>
      <c r="O18" s="8">
        <f>N7+O7</f>
        <v>48988.48898</v>
      </c>
      <c r="P18" s="11">
        <v>0.0</v>
      </c>
      <c r="Q18" s="8">
        <f>P7+Q7</f>
        <v>49973.1576</v>
      </c>
      <c r="R18" s="11">
        <v>0.0</v>
      </c>
      <c r="S18" s="8">
        <f>R7+S7</f>
        <v>50977.61807</v>
      </c>
      <c r="T18" s="11">
        <v>0.0</v>
      </c>
      <c r="U18" s="8">
        <f>T7+U7</f>
        <v>52002.2682</v>
      </c>
      <c r="V18" s="11">
        <v>0.0</v>
      </c>
      <c r="W18" s="8">
        <f>V7+W7</f>
        <v>53047.51379</v>
      </c>
      <c r="X18" s="11">
        <v>0.0</v>
      </c>
      <c r="Y18" s="8">
        <f>X7+Y7</f>
        <v>54113.76881</v>
      </c>
      <c r="Z18" s="11">
        <v>0.0</v>
      </c>
      <c r="AA18" s="8">
        <f>Z7+AA7</f>
        <v>55201.45557</v>
      </c>
      <c r="AB18" s="11">
        <v>0.0</v>
      </c>
      <c r="AC18" s="8">
        <f>AB7+AC7</f>
        <v>56311.00482</v>
      </c>
      <c r="AD18" s="11">
        <v>0.0</v>
      </c>
      <c r="AE18" s="8">
        <f>AD7+AE7</f>
        <v>57442.85602</v>
      </c>
      <c r="AF18" s="11">
        <v>0.0</v>
      </c>
      <c r="AG18" s="8">
        <f>AF7+AG7</f>
        <v>58597.45743</v>
      </c>
      <c r="AH18" s="11">
        <v>0.0</v>
      </c>
      <c r="AI18" s="8">
        <f>AH7+AI7</f>
        <v>59775.26632</v>
      </c>
      <c r="AJ18" s="11">
        <v>0.0</v>
      </c>
      <c r="AK18" s="8">
        <f>AJ7+AK7</f>
        <v>60976.74917</v>
      </c>
      <c r="AL18" s="7"/>
      <c r="AM18" s="7"/>
      <c r="AN18" s="7"/>
    </row>
    <row r="19">
      <c r="A19" s="7" t="s">
        <v>40</v>
      </c>
      <c r="B19" s="8">
        <f t="shared" ref="B19:AK19" si="2">B8</f>
        <v>0</v>
      </c>
      <c r="C19" s="8">
        <f t="shared" si="2"/>
        <v>0</v>
      </c>
      <c r="D19" s="8">
        <f t="shared" si="2"/>
        <v>0</v>
      </c>
      <c r="E19" s="8">
        <f t="shared" si="2"/>
        <v>0</v>
      </c>
      <c r="F19" s="8">
        <f t="shared" si="2"/>
        <v>61050</v>
      </c>
      <c r="G19" s="8">
        <f t="shared" si="2"/>
        <v>62881.5</v>
      </c>
      <c r="H19" s="8">
        <f t="shared" si="2"/>
        <v>64767.945</v>
      </c>
      <c r="I19" s="8">
        <f t="shared" si="2"/>
        <v>66710.98335</v>
      </c>
      <c r="J19" s="8">
        <f t="shared" si="2"/>
        <v>68712.31285</v>
      </c>
      <c r="K19" s="8">
        <f t="shared" si="2"/>
        <v>70773.68224</v>
      </c>
      <c r="L19" s="8">
        <f t="shared" si="2"/>
        <v>72896.8927</v>
      </c>
      <c r="M19" s="8">
        <f t="shared" si="2"/>
        <v>75083.79948</v>
      </c>
      <c r="N19" s="8">
        <f t="shared" si="2"/>
        <v>77336.31347</v>
      </c>
      <c r="O19" s="8">
        <f t="shared" si="2"/>
        <v>79656.40287</v>
      </c>
      <c r="P19" s="8">
        <f t="shared" si="2"/>
        <v>82046.09496</v>
      </c>
      <c r="Q19" s="8">
        <f t="shared" si="2"/>
        <v>84507.47781</v>
      </c>
      <c r="R19" s="8">
        <f t="shared" si="2"/>
        <v>87042.70214</v>
      </c>
      <c r="S19" s="8">
        <f t="shared" si="2"/>
        <v>89653.98321</v>
      </c>
      <c r="T19" s="8">
        <f t="shared" si="2"/>
        <v>92343.6027</v>
      </c>
      <c r="U19" s="8">
        <f t="shared" si="2"/>
        <v>95113.91078</v>
      </c>
      <c r="V19" s="8">
        <f t="shared" si="2"/>
        <v>97967.32811</v>
      </c>
      <c r="W19" s="8">
        <f t="shared" si="2"/>
        <v>100906.348</v>
      </c>
      <c r="X19" s="8">
        <f t="shared" si="2"/>
        <v>103933.5384</v>
      </c>
      <c r="Y19" s="8">
        <f t="shared" si="2"/>
        <v>107051.5445</v>
      </c>
      <c r="Z19" s="8">
        <f t="shared" si="2"/>
        <v>110263.0909</v>
      </c>
      <c r="AA19" s="8">
        <f t="shared" si="2"/>
        <v>113570.9836</v>
      </c>
      <c r="AB19" s="8">
        <f t="shared" si="2"/>
        <v>116978.1131</v>
      </c>
      <c r="AC19" s="8">
        <f t="shared" si="2"/>
        <v>120487.4565</v>
      </c>
      <c r="AD19" s="8">
        <f t="shared" si="2"/>
        <v>124102.0802</v>
      </c>
      <c r="AE19" s="8">
        <f t="shared" si="2"/>
        <v>127825.1426</v>
      </c>
      <c r="AF19" s="8">
        <f t="shared" si="2"/>
        <v>131659.8969</v>
      </c>
      <c r="AG19" s="8">
        <f t="shared" si="2"/>
        <v>135609.6938</v>
      </c>
      <c r="AH19" s="8">
        <f t="shared" si="2"/>
        <v>139677.9846</v>
      </c>
      <c r="AI19" s="8">
        <f t="shared" si="2"/>
        <v>143868.3241</v>
      </c>
      <c r="AJ19" s="8">
        <f t="shared" si="2"/>
        <v>148184.3739</v>
      </c>
      <c r="AK19" s="8">
        <f t="shared" si="2"/>
        <v>152629.9051</v>
      </c>
      <c r="AL19" s="7"/>
      <c r="AM19" s="7"/>
      <c r="AN19" s="7"/>
    </row>
    <row r="20">
      <c r="A20" s="7" t="s">
        <v>41</v>
      </c>
      <c r="B20" s="11">
        <v>0.0</v>
      </c>
      <c r="C20" s="11">
        <v>0.0</v>
      </c>
      <c r="D20" s="8">
        <f t="shared" ref="D20:D21" si="3">B9+C9+D9</f>
        <v>31520</v>
      </c>
      <c r="E20" s="11">
        <v>0.0</v>
      </c>
      <c r="F20" s="11">
        <v>0.0</v>
      </c>
      <c r="G20" s="8">
        <f t="shared" ref="G20:G21" si="4">E9+F9+G9</f>
        <v>146036.4395</v>
      </c>
      <c r="H20" s="11">
        <v>0.0</v>
      </c>
      <c r="I20" s="11">
        <v>0.0</v>
      </c>
      <c r="J20" s="8">
        <f t="shared" ref="J20:J21" si="5">H9+I9+J9</f>
        <v>179463.2868</v>
      </c>
      <c r="K20" s="11">
        <v>0.0</v>
      </c>
      <c r="L20" s="11">
        <v>0.0</v>
      </c>
      <c r="M20" s="8">
        <f t="shared" ref="M20:M21" si="6">K9+L9+M9</f>
        <v>189900.0592</v>
      </c>
      <c r="N20" s="11">
        <v>0.0</v>
      </c>
      <c r="O20" s="11">
        <v>0.0</v>
      </c>
      <c r="P20" s="8">
        <f t="shared" ref="P20:P21" si="7">N9+O9+P9</f>
        <v>201116.6051</v>
      </c>
      <c r="Q20" s="11">
        <v>0.0</v>
      </c>
      <c r="R20" s="11">
        <v>0.0</v>
      </c>
      <c r="S20" s="8">
        <f t="shared" ref="S20:S21" si="8">Q9+R9+S9</f>
        <v>213179.5341</v>
      </c>
      <c r="T20" s="11">
        <v>0.0</v>
      </c>
      <c r="U20" s="11">
        <v>0.0</v>
      </c>
      <c r="V20" s="8">
        <f t="shared" ref="V20:V21" si="9">T9+U9+V9</f>
        <v>226161.4596</v>
      </c>
      <c r="W20" s="11">
        <v>0.0</v>
      </c>
      <c r="X20" s="11">
        <v>0.0</v>
      </c>
      <c r="Y20" s="8">
        <f t="shared" ref="Y20:Y21" si="10">W9+X9+Y9</f>
        <v>240141.5505</v>
      </c>
      <c r="Z20" s="11">
        <v>0.0</v>
      </c>
      <c r="AA20" s="11">
        <v>0.0</v>
      </c>
      <c r="AB20" s="8">
        <f t="shared" ref="AB20:AB21" si="11">Z9+AA9+AB9</f>
        <v>255206.1334</v>
      </c>
      <c r="AC20" s="11">
        <v>0.0</v>
      </c>
      <c r="AD20" s="11">
        <v>0.0</v>
      </c>
      <c r="AE20" s="8">
        <f t="shared" ref="AE20:AE21" si="12">AC9+AD9+AE9</f>
        <v>271449.3511</v>
      </c>
      <c r="AF20" s="11">
        <v>0.0</v>
      </c>
      <c r="AG20" s="11">
        <v>0.0</v>
      </c>
      <c r="AH20" s="8">
        <f t="shared" ref="AH20:AH21" si="13">AF9+AG9+AH9</f>
        <v>288973.8814</v>
      </c>
      <c r="AI20" s="11">
        <v>0.0</v>
      </c>
      <c r="AJ20" s="11">
        <v>0.0</v>
      </c>
      <c r="AK20" s="8">
        <f t="shared" ref="AK20:AK21" si="14">AI9+AJ9+AK9</f>
        <v>307891.7227</v>
      </c>
      <c r="AL20" s="7"/>
      <c r="AM20" s="7"/>
      <c r="AN20" s="7"/>
    </row>
    <row r="21">
      <c r="A21" s="7" t="s">
        <v>42</v>
      </c>
      <c r="B21" s="11">
        <v>0.0</v>
      </c>
      <c r="C21" s="11">
        <v>0.0</v>
      </c>
      <c r="D21" s="8">
        <f t="shared" si="3"/>
        <v>23640</v>
      </c>
      <c r="E21" s="11">
        <v>0.0</v>
      </c>
      <c r="F21" s="11">
        <v>0.0</v>
      </c>
      <c r="G21" s="8">
        <f t="shared" si="4"/>
        <v>72347.87964</v>
      </c>
      <c r="H21" s="11">
        <v>0.0</v>
      </c>
      <c r="I21" s="11">
        <v>0.0</v>
      </c>
      <c r="J21" s="8">
        <f t="shared" si="5"/>
        <v>74540.09274</v>
      </c>
      <c r="K21" s="11">
        <v>0.0</v>
      </c>
      <c r="L21" s="11">
        <v>0.0</v>
      </c>
      <c r="M21" s="8">
        <f t="shared" si="6"/>
        <v>76798.73209</v>
      </c>
      <c r="N21" s="11">
        <v>0.0</v>
      </c>
      <c r="O21" s="11">
        <v>0.0</v>
      </c>
      <c r="P21" s="8">
        <f t="shared" si="7"/>
        <v>79125.81047</v>
      </c>
      <c r="Q21" s="11">
        <v>0.0</v>
      </c>
      <c r="R21" s="11">
        <v>0.0</v>
      </c>
      <c r="S21" s="8">
        <f t="shared" si="8"/>
        <v>81523.40166</v>
      </c>
      <c r="T21" s="11">
        <v>0.0</v>
      </c>
      <c r="U21" s="11">
        <v>0.0</v>
      </c>
      <c r="V21" s="8">
        <f t="shared" si="9"/>
        <v>83993.64225</v>
      </c>
      <c r="W21" s="11">
        <v>0.0</v>
      </c>
      <c r="X21" s="11">
        <v>0.0</v>
      </c>
      <c r="Y21" s="8">
        <f t="shared" si="10"/>
        <v>86538.7336</v>
      </c>
      <c r="Z21" s="11">
        <v>0.0</v>
      </c>
      <c r="AA21" s="11">
        <v>0.0</v>
      </c>
      <c r="AB21" s="8">
        <f t="shared" si="11"/>
        <v>89160.94377</v>
      </c>
      <c r="AC21" s="11">
        <v>0.0</v>
      </c>
      <c r="AD21" s="11">
        <v>0.0</v>
      </c>
      <c r="AE21" s="8">
        <f t="shared" si="12"/>
        <v>91862.60953</v>
      </c>
      <c r="AF21" s="11">
        <v>0.0</v>
      </c>
      <c r="AG21" s="11">
        <v>0.0</v>
      </c>
      <c r="AH21" s="8">
        <f t="shared" si="13"/>
        <v>94646.13846</v>
      </c>
      <c r="AI21" s="11">
        <v>0.0</v>
      </c>
      <c r="AJ21" s="11">
        <v>0.0</v>
      </c>
      <c r="AK21" s="8">
        <f t="shared" si="14"/>
        <v>97514.0111</v>
      </c>
      <c r="AL21" s="7"/>
      <c r="AM21" s="7"/>
      <c r="AN21" s="7"/>
    </row>
    <row r="22">
      <c r="A22" s="6" t="s">
        <v>176</v>
      </c>
      <c r="B22" s="8">
        <f t="shared" ref="B22:AK22" si="15">SUM(B14:B21)</f>
        <v>0</v>
      </c>
      <c r="C22" s="8">
        <f t="shared" si="15"/>
        <v>132560.6</v>
      </c>
      <c r="D22" s="8">
        <f t="shared" si="15"/>
        <v>194406.2008</v>
      </c>
      <c r="E22" s="8">
        <f t="shared" si="15"/>
        <v>424908.3225</v>
      </c>
      <c r="F22" s="8">
        <f t="shared" si="15"/>
        <v>61050</v>
      </c>
      <c r="G22" s="8">
        <f t="shared" si="15"/>
        <v>744644.0283</v>
      </c>
      <c r="H22" s="8">
        <f t="shared" si="15"/>
        <v>64767.945</v>
      </c>
      <c r="I22" s="8">
        <f t="shared" si="15"/>
        <v>530948.4079</v>
      </c>
      <c r="J22" s="8">
        <f t="shared" si="15"/>
        <v>588261.6691</v>
      </c>
      <c r="K22" s="8">
        <f t="shared" si="15"/>
        <v>322109.3252</v>
      </c>
      <c r="L22" s="8">
        <f t="shared" si="15"/>
        <v>72896.8927</v>
      </c>
      <c r="M22" s="8">
        <f t="shared" si="15"/>
        <v>1135261.149</v>
      </c>
      <c r="N22" s="8">
        <f t="shared" si="15"/>
        <v>77336.31347</v>
      </c>
      <c r="O22" s="8">
        <f t="shared" si="15"/>
        <v>350912.2988</v>
      </c>
      <c r="P22" s="8">
        <f t="shared" si="15"/>
        <v>670143.9327</v>
      </c>
      <c r="Q22" s="8">
        <f t="shared" si="15"/>
        <v>640115.5368</v>
      </c>
      <c r="R22" s="8">
        <f t="shared" si="15"/>
        <v>87042.70214</v>
      </c>
      <c r="S22" s="8">
        <f t="shared" si="15"/>
        <v>1009189.157</v>
      </c>
      <c r="T22" s="8">
        <f t="shared" si="15"/>
        <v>92343.6027</v>
      </c>
      <c r="U22" s="8">
        <f t="shared" si="15"/>
        <v>703726.4343</v>
      </c>
      <c r="V22" s="8">
        <f t="shared" si="15"/>
        <v>765930.3046</v>
      </c>
      <c r="W22" s="8">
        <f t="shared" si="15"/>
        <v>417790.5204</v>
      </c>
      <c r="X22" s="8">
        <f t="shared" si="15"/>
        <v>103933.5384</v>
      </c>
      <c r="Y22" s="8">
        <f t="shared" si="15"/>
        <v>1487057.087</v>
      </c>
      <c r="Z22" s="8">
        <f t="shared" si="15"/>
        <v>110263.0909</v>
      </c>
      <c r="AA22" s="8">
        <f t="shared" si="15"/>
        <v>456574.2554</v>
      </c>
      <c r="AB22" s="8">
        <f t="shared" si="15"/>
        <v>878196.7708</v>
      </c>
      <c r="AC22" s="8">
        <f t="shared" si="15"/>
        <v>852589.4938</v>
      </c>
      <c r="AD22" s="8">
        <f t="shared" si="15"/>
        <v>124102.0802</v>
      </c>
      <c r="AE22" s="8">
        <f t="shared" si="15"/>
        <v>1313085.644</v>
      </c>
      <c r="AF22" s="8">
        <f t="shared" si="15"/>
        <v>131659.8969</v>
      </c>
      <c r="AG22" s="8">
        <f t="shared" si="15"/>
        <v>939537.4555</v>
      </c>
      <c r="AH22" s="8">
        <f t="shared" si="15"/>
        <v>1010011.68</v>
      </c>
      <c r="AI22" s="8">
        <f t="shared" si="15"/>
        <v>546925.7865</v>
      </c>
      <c r="AJ22" s="8">
        <f t="shared" si="15"/>
        <v>148184.3739</v>
      </c>
      <c r="AK22" s="8">
        <f t="shared" si="15"/>
        <v>1967866.705</v>
      </c>
      <c r="AL22" s="7"/>
      <c r="AM22" s="7"/>
      <c r="AN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row>
    <row r="24">
      <c r="A24" s="6" t="s">
        <v>177</v>
      </c>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row>
    <row r="25">
      <c r="A25" s="7" t="s">
        <v>35</v>
      </c>
      <c r="B25" s="8">
        <f t="shared" ref="B25:B32" si="17">B3-B14</f>
        <v>43780</v>
      </c>
      <c r="C25" s="8">
        <f t="shared" ref="C25:AK25" si="16">B25+C3-C14</f>
        <v>0</v>
      </c>
      <c r="D25" s="8">
        <f t="shared" si="16"/>
        <v>46103.852</v>
      </c>
      <c r="E25" s="8">
        <f t="shared" si="16"/>
        <v>0</v>
      </c>
      <c r="F25" s="8">
        <f t="shared" si="16"/>
        <v>48555.39565</v>
      </c>
      <c r="G25" s="8">
        <f t="shared" si="16"/>
        <v>0</v>
      </c>
      <c r="H25" s="8">
        <f t="shared" si="16"/>
        <v>51141.84859</v>
      </c>
      <c r="I25" s="8">
        <f t="shared" si="16"/>
        <v>0</v>
      </c>
      <c r="J25" s="8">
        <f t="shared" si="16"/>
        <v>53870.84547</v>
      </c>
      <c r="K25" s="8">
        <f t="shared" si="16"/>
        <v>0</v>
      </c>
      <c r="L25" s="8">
        <f t="shared" si="16"/>
        <v>56750.46237</v>
      </c>
      <c r="M25" s="8">
        <f t="shared" si="16"/>
        <v>0</v>
      </c>
      <c r="N25" s="8">
        <f t="shared" si="16"/>
        <v>59789.24278</v>
      </c>
      <c r="O25" s="8">
        <f t="shared" si="16"/>
        <v>0</v>
      </c>
      <c r="P25" s="8">
        <f t="shared" si="16"/>
        <v>62996.22509</v>
      </c>
      <c r="Q25" s="8">
        <f t="shared" si="16"/>
        <v>0</v>
      </c>
      <c r="R25" s="8">
        <f t="shared" si="16"/>
        <v>66380.97165</v>
      </c>
      <c r="S25" s="8">
        <f t="shared" si="16"/>
        <v>0</v>
      </c>
      <c r="T25" s="8">
        <f t="shared" si="16"/>
        <v>69953.59963</v>
      </c>
      <c r="U25" s="8">
        <f t="shared" si="16"/>
        <v>0</v>
      </c>
      <c r="V25" s="8">
        <f t="shared" si="16"/>
        <v>73724.81375</v>
      </c>
      <c r="W25" s="8">
        <f t="shared" si="16"/>
        <v>0</v>
      </c>
      <c r="X25" s="8">
        <f t="shared" si="16"/>
        <v>77705.94081</v>
      </c>
      <c r="Y25" s="8">
        <f t="shared" si="16"/>
        <v>0</v>
      </c>
      <c r="Z25" s="8">
        <f t="shared" si="16"/>
        <v>81908.96647</v>
      </c>
      <c r="AA25" s="8">
        <f t="shared" si="16"/>
        <v>0</v>
      </c>
      <c r="AB25" s="8">
        <f t="shared" si="16"/>
        <v>86346.57403</v>
      </c>
      <c r="AC25" s="8">
        <f t="shared" si="16"/>
        <v>0</v>
      </c>
      <c r="AD25" s="8">
        <f t="shared" si="16"/>
        <v>91032.1857</v>
      </c>
      <c r="AE25" s="8">
        <f t="shared" si="16"/>
        <v>0</v>
      </c>
      <c r="AF25" s="8">
        <f t="shared" si="16"/>
        <v>95980.00617</v>
      </c>
      <c r="AG25" s="8">
        <f t="shared" si="16"/>
        <v>0</v>
      </c>
      <c r="AH25" s="8">
        <f t="shared" si="16"/>
        <v>101205.0689</v>
      </c>
      <c r="AI25" s="8">
        <f t="shared" si="16"/>
        <v>0</v>
      </c>
      <c r="AJ25" s="8">
        <f t="shared" si="16"/>
        <v>106723.2851</v>
      </c>
      <c r="AK25" s="8">
        <f t="shared" si="16"/>
        <v>0</v>
      </c>
      <c r="AL25" s="7"/>
      <c r="AM25" s="7"/>
      <c r="AN25" s="7"/>
    </row>
    <row r="26">
      <c r="A26" s="7" t="s">
        <v>36</v>
      </c>
      <c r="B26" s="8">
        <f t="shared" si="17"/>
        <v>48158</v>
      </c>
      <c r="C26" s="8">
        <f t="shared" ref="C26:AK26" si="18">B26+C4-C15</f>
        <v>97577.04</v>
      </c>
      <c r="D26" s="8">
        <f t="shared" si="18"/>
        <v>148291.2772</v>
      </c>
      <c r="E26" s="8">
        <f t="shared" si="18"/>
        <v>0</v>
      </c>
      <c r="F26" s="8">
        <f t="shared" si="18"/>
        <v>53410.93521</v>
      </c>
      <c r="G26" s="8">
        <f t="shared" si="18"/>
        <v>108225.3557</v>
      </c>
      <c r="H26" s="8">
        <f t="shared" si="18"/>
        <v>164481.3891</v>
      </c>
      <c r="I26" s="8">
        <f t="shared" si="18"/>
        <v>0</v>
      </c>
      <c r="J26" s="8">
        <f t="shared" si="18"/>
        <v>59257.93001</v>
      </c>
      <c r="K26" s="8">
        <f t="shared" si="18"/>
        <v>120078.3641</v>
      </c>
      <c r="L26" s="8">
        <f t="shared" si="18"/>
        <v>182503.8727</v>
      </c>
      <c r="M26" s="8">
        <f t="shared" si="18"/>
        <v>0</v>
      </c>
      <c r="N26" s="8">
        <f t="shared" si="18"/>
        <v>65768.16706</v>
      </c>
      <c r="O26" s="8">
        <f t="shared" si="18"/>
        <v>133276.4031</v>
      </c>
      <c r="P26" s="8">
        <f t="shared" si="18"/>
        <v>202572.2507</v>
      </c>
      <c r="Q26" s="8">
        <f t="shared" si="18"/>
        <v>0</v>
      </c>
      <c r="R26" s="8">
        <f t="shared" si="18"/>
        <v>73019.06881</v>
      </c>
      <c r="S26" s="8">
        <f t="shared" si="18"/>
        <v>147976.529</v>
      </c>
      <c r="T26" s="8">
        <f t="shared" si="18"/>
        <v>224925.4885</v>
      </c>
      <c r="U26" s="8">
        <f t="shared" si="18"/>
        <v>0</v>
      </c>
      <c r="V26" s="8">
        <f t="shared" si="18"/>
        <v>81097.29512</v>
      </c>
      <c r="W26" s="8">
        <f t="shared" si="18"/>
        <v>164354.5406</v>
      </c>
      <c r="X26" s="8">
        <f t="shared" si="18"/>
        <v>249831.0755</v>
      </c>
      <c r="Y26" s="8">
        <f t="shared" si="18"/>
        <v>0</v>
      </c>
      <c r="Z26" s="8">
        <f t="shared" si="18"/>
        <v>90099.86312</v>
      </c>
      <c r="AA26" s="8">
        <f t="shared" si="18"/>
        <v>182607.2522</v>
      </c>
      <c r="AB26" s="8">
        <f t="shared" si="18"/>
        <v>277588.4836</v>
      </c>
      <c r="AC26" s="8">
        <f t="shared" si="18"/>
        <v>0</v>
      </c>
      <c r="AD26" s="8">
        <f t="shared" si="18"/>
        <v>100135.4043</v>
      </c>
      <c r="AE26" s="8">
        <f t="shared" si="18"/>
        <v>202955.0445</v>
      </c>
      <c r="AF26" s="8">
        <f t="shared" si="18"/>
        <v>308533.0513</v>
      </c>
      <c r="AG26" s="8">
        <f t="shared" si="18"/>
        <v>0</v>
      </c>
      <c r="AH26" s="8">
        <f t="shared" si="18"/>
        <v>111325.5758</v>
      </c>
      <c r="AI26" s="8">
        <f t="shared" si="18"/>
        <v>225644.7288</v>
      </c>
      <c r="AJ26" s="8">
        <f t="shared" si="18"/>
        <v>343040.3424</v>
      </c>
      <c r="AK26" s="8">
        <f t="shared" si="18"/>
        <v>0</v>
      </c>
      <c r="AL26" s="7"/>
      <c r="AM26" s="7"/>
      <c r="AN26" s="7"/>
    </row>
    <row r="27">
      <c r="A27" s="7" t="s">
        <v>37</v>
      </c>
      <c r="B27" s="8">
        <f t="shared" si="17"/>
        <v>21710</v>
      </c>
      <c r="C27" s="8">
        <f t="shared" ref="C27:AK27" si="19">B27+C5-C16</f>
        <v>0</v>
      </c>
      <c r="D27" s="8">
        <f t="shared" si="19"/>
        <v>43075.084</v>
      </c>
      <c r="E27" s="8">
        <f t="shared" si="19"/>
        <v>0</v>
      </c>
      <c r="F27" s="8">
        <f t="shared" si="19"/>
        <v>44399.41099</v>
      </c>
      <c r="G27" s="8">
        <f t="shared" si="19"/>
        <v>0</v>
      </c>
      <c r="H27" s="8">
        <f t="shared" si="19"/>
        <v>45768.88108</v>
      </c>
      <c r="I27" s="8">
        <f t="shared" si="19"/>
        <v>0</v>
      </c>
      <c r="J27" s="8">
        <f t="shared" si="19"/>
        <v>47185.15001</v>
      </c>
      <c r="K27" s="8">
        <f t="shared" si="19"/>
        <v>0</v>
      </c>
      <c r="L27" s="8">
        <f t="shared" si="19"/>
        <v>48649.93704</v>
      </c>
      <c r="M27" s="8">
        <f t="shared" si="19"/>
        <v>0</v>
      </c>
      <c r="N27" s="8">
        <f t="shared" si="19"/>
        <v>50165.02747</v>
      </c>
      <c r="O27" s="8">
        <f t="shared" si="19"/>
        <v>0</v>
      </c>
      <c r="P27" s="8">
        <f t="shared" si="19"/>
        <v>51732.27516</v>
      </c>
      <c r="Q27" s="8">
        <f t="shared" si="19"/>
        <v>0</v>
      </c>
      <c r="R27" s="8">
        <f t="shared" si="19"/>
        <v>53353.60534</v>
      </c>
      <c r="S27" s="8">
        <f t="shared" si="19"/>
        <v>0</v>
      </c>
      <c r="T27" s="8">
        <f t="shared" si="19"/>
        <v>55031.01731</v>
      </c>
      <c r="U27" s="8">
        <f t="shared" si="19"/>
        <v>0</v>
      </c>
      <c r="V27" s="8">
        <f t="shared" si="19"/>
        <v>56766.58745</v>
      </c>
      <c r="W27" s="8">
        <f t="shared" si="19"/>
        <v>0</v>
      </c>
      <c r="X27" s="8">
        <f t="shared" si="19"/>
        <v>58562.47219</v>
      </c>
      <c r="Y27" s="8">
        <f t="shared" si="19"/>
        <v>0</v>
      </c>
      <c r="Z27" s="8">
        <f t="shared" si="19"/>
        <v>60420.91122</v>
      </c>
      <c r="AA27" s="8">
        <f t="shared" si="19"/>
        <v>0</v>
      </c>
      <c r="AB27" s="8">
        <f t="shared" si="19"/>
        <v>62344.23074</v>
      </c>
      <c r="AC27" s="8">
        <f t="shared" si="19"/>
        <v>0</v>
      </c>
      <c r="AD27" s="8">
        <f t="shared" si="19"/>
        <v>64334.8469</v>
      </c>
      <c r="AE27" s="8">
        <f t="shared" si="19"/>
        <v>0</v>
      </c>
      <c r="AF27" s="8">
        <f t="shared" si="19"/>
        <v>66395.26932</v>
      </c>
      <c r="AG27" s="8">
        <f t="shared" si="19"/>
        <v>0</v>
      </c>
      <c r="AH27" s="8">
        <f t="shared" si="19"/>
        <v>68528.10483</v>
      </c>
      <c r="AI27" s="8">
        <f t="shared" si="19"/>
        <v>0</v>
      </c>
      <c r="AJ27" s="8">
        <f t="shared" si="19"/>
        <v>70736.06128</v>
      </c>
      <c r="AK27" s="8">
        <f t="shared" si="19"/>
        <v>0</v>
      </c>
      <c r="AL27" s="7"/>
      <c r="AM27" s="7"/>
      <c r="AN27" s="7"/>
    </row>
    <row r="28">
      <c r="A28" s="7" t="s">
        <v>38</v>
      </c>
      <c r="B28" s="8">
        <f t="shared" si="17"/>
        <v>37912</v>
      </c>
      <c r="C28" s="8">
        <f t="shared" ref="C28:AK28" si="20">B28+C6-C17</f>
        <v>76961.36</v>
      </c>
      <c r="D28" s="8">
        <f t="shared" si="20"/>
        <v>0</v>
      </c>
      <c r="E28" s="8">
        <f t="shared" si="20"/>
        <v>63712.10602</v>
      </c>
      <c r="F28" s="8">
        <f t="shared" si="20"/>
        <v>145983.8824</v>
      </c>
      <c r="G28" s="8">
        <f t="shared" si="20"/>
        <v>0</v>
      </c>
      <c r="H28" s="8">
        <f t="shared" si="20"/>
        <v>86363.82214</v>
      </c>
      <c r="I28" s="8">
        <f t="shared" si="20"/>
        <v>174859.3612</v>
      </c>
      <c r="J28" s="8">
        <f t="shared" si="20"/>
        <v>0</v>
      </c>
      <c r="K28" s="8">
        <f t="shared" si="20"/>
        <v>92938.78638</v>
      </c>
      <c r="L28" s="8">
        <f t="shared" si="20"/>
        <v>188192.6245</v>
      </c>
      <c r="M28" s="8">
        <f t="shared" si="20"/>
        <v>0</v>
      </c>
      <c r="N28" s="8">
        <f t="shared" si="20"/>
        <v>100079.9971</v>
      </c>
      <c r="O28" s="8">
        <f t="shared" si="20"/>
        <v>202674.9464</v>
      </c>
      <c r="P28" s="8">
        <f t="shared" si="20"/>
        <v>0</v>
      </c>
      <c r="Q28" s="8">
        <f t="shared" si="20"/>
        <v>107838.6446</v>
      </c>
      <c r="R28" s="8">
        <f t="shared" si="20"/>
        <v>218410.2308</v>
      </c>
      <c r="S28" s="8">
        <f t="shared" si="20"/>
        <v>0</v>
      </c>
      <c r="T28" s="8">
        <f t="shared" si="20"/>
        <v>116270.6262</v>
      </c>
      <c r="U28" s="8">
        <f t="shared" si="20"/>
        <v>235511.9357</v>
      </c>
      <c r="V28" s="8">
        <f t="shared" si="20"/>
        <v>0</v>
      </c>
      <c r="W28" s="8">
        <f t="shared" si="20"/>
        <v>125436.9811</v>
      </c>
      <c r="X28" s="8">
        <f t="shared" si="20"/>
        <v>254103.9573</v>
      </c>
      <c r="Y28" s="8">
        <f t="shared" si="20"/>
        <v>0</v>
      </c>
      <c r="Z28" s="8">
        <f t="shared" si="20"/>
        <v>135404.3663</v>
      </c>
      <c r="AA28" s="8">
        <f t="shared" si="20"/>
        <v>274321.5955</v>
      </c>
      <c r="AB28" s="8">
        <f t="shared" si="20"/>
        <v>0</v>
      </c>
      <c r="AC28" s="8">
        <f t="shared" si="20"/>
        <v>146245.5761</v>
      </c>
      <c r="AD28" s="8">
        <f t="shared" si="20"/>
        <v>296312.608</v>
      </c>
      <c r="AE28" s="8">
        <f t="shared" si="20"/>
        <v>0</v>
      </c>
      <c r="AF28" s="8">
        <f t="shared" si="20"/>
        <v>158040.1098</v>
      </c>
      <c r="AG28" s="8">
        <f t="shared" si="20"/>
        <v>320238.3637</v>
      </c>
      <c r="AH28" s="8">
        <f t="shared" si="20"/>
        <v>0</v>
      </c>
      <c r="AI28" s="8">
        <f t="shared" si="20"/>
        <v>170874.7922</v>
      </c>
      <c r="AJ28" s="8">
        <f t="shared" si="20"/>
        <v>346275.1015</v>
      </c>
      <c r="AK28" s="8">
        <f t="shared" si="20"/>
        <v>0</v>
      </c>
      <c r="AL28" s="7"/>
      <c r="AM28" s="7"/>
      <c r="AN28" s="7"/>
    </row>
    <row r="29">
      <c r="A29" s="7" t="s">
        <v>39</v>
      </c>
      <c r="B29" s="8">
        <f t="shared" si="17"/>
        <v>0</v>
      </c>
      <c r="C29" s="8">
        <f t="shared" ref="C29:AK29" si="21">B29+C7-C18</f>
        <v>0</v>
      </c>
      <c r="D29" s="8">
        <f t="shared" si="21"/>
        <v>22064</v>
      </c>
      <c r="E29" s="8">
        <f t="shared" si="21"/>
        <v>0</v>
      </c>
      <c r="F29" s="8">
        <f t="shared" si="21"/>
        <v>22507.4864</v>
      </c>
      <c r="G29" s="8">
        <f t="shared" si="21"/>
        <v>0</v>
      </c>
      <c r="H29" s="8">
        <f t="shared" si="21"/>
        <v>22959.88688</v>
      </c>
      <c r="I29" s="8">
        <f t="shared" si="21"/>
        <v>0</v>
      </c>
      <c r="J29" s="8">
        <f t="shared" si="21"/>
        <v>23421.3806</v>
      </c>
      <c r="K29" s="8">
        <f t="shared" si="21"/>
        <v>0</v>
      </c>
      <c r="L29" s="8">
        <f t="shared" si="21"/>
        <v>23892.15035</v>
      </c>
      <c r="M29" s="8">
        <f t="shared" si="21"/>
        <v>0</v>
      </c>
      <c r="N29" s="8">
        <f t="shared" si="21"/>
        <v>24372.38258</v>
      </c>
      <c r="O29" s="8">
        <f t="shared" si="21"/>
        <v>0</v>
      </c>
      <c r="P29" s="8">
        <f t="shared" si="21"/>
        <v>24862.26746</v>
      </c>
      <c r="Q29" s="8">
        <f t="shared" si="21"/>
        <v>0</v>
      </c>
      <c r="R29" s="8">
        <f t="shared" si="21"/>
        <v>25361.99904</v>
      </c>
      <c r="S29" s="8">
        <f t="shared" si="21"/>
        <v>0</v>
      </c>
      <c r="T29" s="8">
        <f t="shared" si="21"/>
        <v>25871.77522</v>
      </c>
      <c r="U29" s="8">
        <f t="shared" si="21"/>
        <v>0</v>
      </c>
      <c r="V29" s="8">
        <f t="shared" si="21"/>
        <v>26391.7979</v>
      </c>
      <c r="W29" s="8">
        <f t="shared" si="21"/>
        <v>0</v>
      </c>
      <c r="X29" s="8">
        <f t="shared" si="21"/>
        <v>26922.27304</v>
      </c>
      <c r="Y29" s="8">
        <f t="shared" si="21"/>
        <v>0</v>
      </c>
      <c r="Z29" s="8">
        <f t="shared" si="21"/>
        <v>27463.41073</v>
      </c>
      <c r="AA29" s="8">
        <f t="shared" si="21"/>
        <v>0</v>
      </c>
      <c r="AB29" s="8">
        <f t="shared" si="21"/>
        <v>28015.42529</v>
      </c>
      <c r="AC29" s="8">
        <f t="shared" si="21"/>
        <v>0</v>
      </c>
      <c r="AD29" s="8">
        <f t="shared" si="21"/>
        <v>28578.53533</v>
      </c>
      <c r="AE29" s="8">
        <f t="shared" si="21"/>
        <v>0</v>
      </c>
      <c r="AF29" s="8">
        <f t="shared" si="21"/>
        <v>29152.96389</v>
      </c>
      <c r="AG29" s="8">
        <f t="shared" si="21"/>
        <v>0</v>
      </c>
      <c r="AH29" s="8">
        <f t="shared" si="21"/>
        <v>29738.93847</v>
      </c>
      <c r="AI29" s="8">
        <f t="shared" si="21"/>
        <v>0</v>
      </c>
      <c r="AJ29" s="8">
        <f t="shared" si="21"/>
        <v>30336.69113</v>
      </c>
      <c r="AK29" s="8">
        <f t="shared" si="21"/>
        <v>0</v>
      </c>
      <c r="AL29" s="7"/>
      <c r="AM29" s="7"/>
      <c r="AN29" s="7"/>
    </row>
    <row r="30">
      <c r="A30" s="7" t="s">
        <v>40</v>
      </c>
      <c r="B30" s="8">
        <f t="shared" si="17"/>
        <v>0</v>
      </c>
      <c r="C30" s="8">
        <f t="shared" ref="C30:AK30" si="22">B30+C8-C19</f>
        <v>0</v>
      </c>
      <c r="D30" s="8">
        <f t="shared" si="22"/>
        <v>0</v>
      </c>
      <c r="E30" s="8">
        <f t="shared" si="22"/>
        <v>0</v>
      </c>
      <c r="F30" s="8">
        <f t="shared" si="22"/>
        <v>0</v>
      </c>
      <c r="G30" s="8">
        <f t="shared" si="22"/>
        <v>0</v>
      </c>
      <c r="H30" s="8">
        <f t="shared" si="22"/>
        <v>0</v>
      </c>
      <c r="I30" s="8">
        <f t="shared" si="22"/>
        <v>0</v>
      </c>
      <c r="J30" s="8">
        <f t="shared" si="22"/>
        <v>0</v>
      </c>
      <c r="K30" s="8">
        <f t="shared" si="22"/>
        <v>0</v>
      </c>
      <c r="L30" s="8">
        <f t="shared" si="22"/>
        <v>0</v>
      </c>
      <c r="M30" s="8">
        <f t="shared" si="22"/>
        <v>0</v>
      </c>
      <c r="N30" s="8">
        <f t="shared" si="22"/>
        <v>0</v>
      </c>
      <c r="O30" s="8">
        <f t="shared" si="22"/>
        <v>0</v>
      </c>
      <c r="P30" s="8">
        <f t="shared" si="22"/>
        <v>0</v>
      </c>
      <c r="Q30" s="8">
        <f t="shared" si="22"/>
        <v>0</v>
      </c>
      <c r="R30" s="8">
        <f t="shared" si="22"/>
        <v>0</v>
      </c>
      <c r="S30" s="8">
        <f t="shared" si="22"/>
        <v>0</v>
      </c>
      <c r="T30" s="8">
        <f t="shared" si="22"/>
        <v>0</v>
      </c>
      <c r="U30" s="8">
        <f t="shared" si="22"/>
        <v>0</v>
      </c>
      <c r="V30" s="8">
        <f t="shared" si="22"/>
        <v>0</v>
      </c>
      <c r="W30" s="8">
        <f t="shared" si="22"/>
        <v>0</v>
      </c>
      <c r="X30" s="8">
        <f t="shared" si="22"/>
        <v>0</v>
      </c>
      <c r="Y30" s="8">
        <f t="shared" si="22"/>
        <v>0</v>
      </c>
      <c r="Z30" s="8">
        <f t="shared" si="22"/>
        <v>0</v>
      </c>
      <c r="AA30" s="8">
        <f t="shared" si="22"/>
        <v>0</v>
      </c>
      <c r="AB30" s="8">
        <f t="shared" si="22"/>
        <v>0</v>
      </c>
      <c r="AC30" s="8">
        <f t="shared" si="22"/>
        <v>0</v>
      </c>
      <c r="AD30" s="8">
        <f t="shared" si="22"/>
        <v>0</v>
      </c>
      <c r="AE30" s="8">
        <f t="shared" si="22"/>
        <v>0</v>
      </c>
      <c r="AF30" s="8">
        <f t="shared" si="22"/>
        <v>0</v>
      </c>
      <c r="AG30" s="8">
        <f t="shared" si="22"/>
        <v>0</v>
      </c>
      <c r="AH30" s="8">
        <f t="shared" si="22"/>
        <v>0</v>
      </c>
      <c r="AI30" s="8">
        <f t="shared" si="22"/>
        <v>0</v>
      </c>
      <c r="AJ30" s="8">
        <f t="shared" si="22"/>
        <v>0</v>
      </c>
      <c r="AK30" s="8">
        <f t="shared" si="22"/>
        <v>0</v>
      </c>
      <c r="AL30" s="7"/>
      <c r="AM30" s="7"/>
      <c r="AN30" s="7"/>
    </row>
    <row r="31">
      <c r="A31" s="7" t="s">
        <v>41</v>
      </c>
      <c r="B31" s="8">
        <f t="shared" si="17"/>
        <v>0</v>
      </c>
      <c r="C31" s="8">
        <f t="shared" ref="C31:AK31" si="23">B31+C9-C20</f>
        <v>0</v>
      </c>
      <c r="D31" s="8">
        <f t="shared" si="23"/>
        <v>0</v>
      </c>
      <c r="E31" s="8">
        <f t="shared" si="23"/>
        <v>31835.2</v>
      </c>
      <c r="F31" s="8">
        <f t="shared" si="23"/>
        <v>88408.752</v>
      </c>
      <c r="G31" s="8">
        <f t="shared" si="23"/>
        <v>0</v>
      </c>
      <c r="H31" s="8">
        <f t="shared" si="23"/>
        <v>58707.0164</v>
      </c>
      <c r="I31" s="8">
        <f t="shared" si="23"/>
        <v>118519.2465</v>
      </c>
      <c r="J31" s="8">
        <f t="shared" si="23"/>
        <v>0</v>
      </c>
      <c r="K31" s="8">
        <f t="shared" si="23"/>
        <v>62103.17919</v>
      </c>
      <c r="L31" s="8">
        <f t="shared" si="23"/>
        <v>125393.5796</v>
      </c>
      <c r="M31" s="8">
        <f t="shared" si="23"/>
        <v>0</v>
      </c>
      <c r="N31" s="8">
        <f t="shared" si="23"/>
        <v>65752.21478</v>
      </c>
      <c r="O31" s="8">
        <f t="shared" si="23"/>
        <v>132780.6422</v>
      </c>
      <c r="P31" s="8">
        <f t="shared" si="23"/>
        <v>0</v>
      </c>
      <c r="Q31" s="8">
        <f t="shared" si="23"/>
        <v>69675.69132</v>
      </c>
      <c r="R31" s="8">
        <f t="shared" si="23"/>
        <v>140724.1994</v>
      </c>
      <c r="S31" s="8">
        <f t="shared" si="23"/>
        <v>0</v>
      </c>
      <c r="T31" s="8">
        <f t="shared" si="23"/>
        <v>73897.11997</v>
      </c>
      <c r="U31" s="8">
        <f t="shared" si="23"/>
        <v>149271.96</v>
      </c>
      <c r="V31" s="8">
        <f t="shared" si="23"/>
        <v>0</v>
      </c>
      <c r="W31" s="8">
        <f t="shared" si="23"/>
        <v>78442.1333</v>
      </c>
      <c r="X31" s="8">
        <f t="shared" si="23"/>
        <v>158475.9387</v>
      </c>
      <c r="Y31" s="8">
        <f t="shared" si="23"/>
        <v>0</v>
      </c>
      <c r="Z31" s="8">
        <f t="shared" si="23"/>
        <v>83338.68025</v>
      </c>
      <c r="AA31" s="8">
        <f t="shared" si="23"/>
        <v>168392.852</v>
      </c>
      <c r="AB31" s="8">
        <f t="shared" si="23"/>
        <v>0</v>
      </c>
      <c r="AC31" s="8">
        <f t="shared" si="23"/>
        <v>88617.23908</v>
      </c>
      <c r="AD31" s="8">
        <f t="shared" si="23"/>
        <v>179084.5502</v>
      </c>
      <c r="AE31" s="8">
        <f t="shared" si="23"/>
        <v>0</v>
      </c>
      <c r="AF31" s="8">
        <f t="shared" si="23"/>
        <v>94311.05003</v>
      </c>
      <c r="AG31" s="8">
        <f t="shared" si="23"/>
        <v>190618.4897</v>
      </c>
      <c r="AH31" s="8">
        <f t="shared" si="23"/>
        <v>0</v>
      </c>
      <c r="AI31" s="8">
        <f t="shared" si="23"/>
        <v>100456.3694</v>
      </c>
      <c r="AJ31" s="8">
        <f t="shared" si="23"/>
        <v>203068.2492</v>
      </c>
      <c r="AK31" s="8">
        <f t="shared" si="23"/>
        <v>0</v>
      </c>
      <c r="AL31" s="7"/>
      <c r="AM31" s="7"/>
      <c r="AN31" s="7"/>
    </row>
    <row r="32">
      <c r="A32" s="7" t="s">
        <v>42</v>
      </c>
      <c r="B32" s="8">
        <f t="shared" si="17"/>
        <v>0</v>
      </c>
      <c r="C32" s="8">
        <f t="shared" ref="C32:AK32" si="24">B32+C10-C21</f>
        <v>0</v>
      </c>
      <c r="D32" s="8">
        <f t="shared" si="24"/>
        <v>0</v>
      </c>
      <c r="E32" s="8">
        <f t="shared" si="24"/>
        <v>23876.4</v>
      </c>
      <c r="F32" s="8">
        <f t="shared" si="24"/>
        <v>47991.564</v>
      </c>
      <c r="G32" s="8">
        <f t="shared" si="24"/>
        <v>0</v>
      </c>
      <c r="H32" s="8">
        <f t="shared" si="24"/>
        <v>24599.8788</v>
      </c>
      <c r="I32" s="8">
        <f t="shared" si="24"/>
        <v>49445.75638</v>
      </c>
      <c r="J32" s="8">
        <f t="shared" si="24"/>
        <v>0</v>
      </c>
      <c r="K32" s="8">
        <f t="shared" si="24"/>
        <v>25345.27972</v>
      </c>
      <c r="L32" s="8">
        <f t="shared" si="24"/>
        <v>50944.01224</v>
      </c>
      <c r="M32" s="8">
        <f t="shared" si="24"/>
        <v>0</v>
      </c>
      <c r="N32" s="8">
        <f t="shared" si="24"/>
        <v>26113.26704</v>
      </c>
      <c r="O32" s="8">
        <f t="shared" si="24"/>
        <v>52487.66676</v>
      </c>
      <c r="P32" s="8">
        <f t="shared" si="24"/>
        <v>0</v>
      </c>
      <c r="Q32" s="8">
        <f t="shared" si="24"/>
        <v>26904.52515</v>
      </c>
      <c r="R32" s="8">
        <f t="shared" si="24"/>
        <v>54078.09555</v>
      </c>
      <c r="S32" s="8">
        <f t="shared" si="24"/>
        <v>0</v>
      </c>
      <c r="T32" s="8">
        <f t="shared" si="24"/>
        <v>27719.75917</v>
      </c>
      <c r="U32" s="8">
        <f t="shared" si="24"/>
        <v>55716.71592</v>
      </c>
      <c r="V32" s="8">
        <f t="shared" si="24"/>
        <v>0</v>
      </c>
      <c r="W32" s="8">
        <f t="shared" si="24"/>
        <v>28559.69559</v>
      </c>
      <c r="X32" s="8">
        <f t="shared" si="24"/>
        <v>57404.98813</v>
      </c>
      <c r="Y32" s="8">
        <f t="shared" si="24"/>
        <v>0</v>
      </c>
      <c r="Z32" s="8">
        <f t="shared" si="24"/>
        <v>29425.08292</v>
      </c>
      <c r="AA32" s="8">
        <f t="shared" si="24"/>
        <v>59144.41668</v>
      </c>
      <c r="AB32" s="8">
        <f t="shared" si="24"/>
        <v>0</v>
      </c>
      <c r="AC32" s="8">
        <f t="shared" si="24"/>
        <v>30316.69236</v>
      </c>
      <c r="AD32" s="8">
        <f t="shared" si="24"/>
        <v>60936.55165</v>
      </c>
      <c r="AE32" s="8">
        <f t="shared" si="24"/>
        <v>0</v>
      </c>
      <c r="AF32" s="8">
        <f t="shared" si="24"/>
        <v>31235.31846</v>
      </c>
      <c r="AG32" s="8">
        <f t="shared" si="24"/>
        <v>62782.9901</v>
      </c>
      <c r="AH32" s="8">
        <f t="shared" si="24"/>
        <v>0</v>
      </c>
      <c r="AI32" s="8">
        <f t="shared" si="24"/>
        <v>32181.77984</v>
      </c>
      <c r="AJ32" s="8">
        <f t="shared" si="24"/>
        <v>64685.37748</v>
      </c>
      <c r="AK32" s="8">
        <f t="shared" si="24"/>
        <v>0</v>
      </c>
      <c r="AL32" s="7"/>
      <c r="AM32" s="7"/>
      <c r="AN32" s="7"/>
    </row>
    <row r="33">
      <c r="A33" s="6" t="s">
        <v>178</v>
      </c>
      <c r="B33" s="8">
        <f t="shared" ref="B33:AK33" si="25">SUM(B25:B32)</f>
        <v>151560</v>
      </c>
      <c r="C33" s="8">
        <f t="shared" si="25"/>
        <v>174538.4</v>
      </c>
      <c r="D33" s="8">
        <f t="shared" si="25"/>
        <v>259534.2132</v>
      </c>
      <c r="E33" s="8">
        <f t="shared" si="25"/>
        <v>119423.706</v>
      </c>
      <c r="F33" s="8">
        <f t="shared" si="25"/>
        <v>451257.4267</v>
      </c>
      <c r="G33" s="8">
        <f t="shared" si="25"/>
        <v>108225.3557</v>
      </c>
      <c r="H33" s="8">
        <f t="shared" si="25"/>
        <v>454022.723</v>
      </c>
      <c r="I33" s="8">
        <f t="shared" si="25"/>
        <v>342824.3641</v>
      </c>
      <c r="J33" s="8">
        <f t="shared" si="25"/>
        <v>183735.3061</v>
      </c>
      <c r="K33" s="8">
        <f t="shared" si="25"/>
        <v>300465.6094</v>
      </c>
      <c r="L33" s="8">
        <f t="shared" si="25"/>
        <v>676326.6388</v>
      </c>
      <c r="M33" s="8">
        <f t="shared" si="25"/>
        <v>0</v>
      </c>
      <c r="N33" s="8">
        <f t="shared" si="25"/>
        <v>392040.2988</v>
      </c>
      <c r="O33" s="8">
        <f t="shared" si="25"/>
        <v>521219.6585</v>
      </c>
      <c r="P33" s="8">
        <f t="shared" si="25"/>
        <v>342163.0184</v>
      </c>
      <c r="Q33" s="8">
        <f t="shared" si="25"/>
        <v>204418.8611</v>
      </c>
      <c r="R33" s="8">
        <f t="shared" si="25"/>
        <v>631328.1705</v>
      </c>
      <c r="S33" s="8">
        <f t="shared" si="25"/>
        <v>147976.529</v>
      </c>
      <c r="T33" s="8">
        <f t="shared" si="25"/>
        <v>593669.386</v>
      </c>
      <c r="U33" s="8">
        <f t="shared" si="25"/>
        <v>440500.6116</v>
      </c>
      <c r="V33" s="8">
        <f t="shared" si="25"/>
        <v>237980.4942</v>
      </c>
      <c r="W33" s="8">
        <f t="shared" si="25"/>
        <v>396793.3506</v>
      </c>
      <c r="X33" s="8">
        <f t="shared" si="25"/>
        <v>883006.6457</v>
      </c>
      <c r="Y33" s="8">
        <f t="shared" si="25"/>
        <v>0</v>
      </c>
      <c r="Z33" s="8">
        <f t="shared" si="25"/>
        <v>508061.281</v>
      </c>
      <c r="AA33" s="8">
        <f t="shared" si="25"/>
        <v>684466.1164</v>
      </c>
      <c r="AB33" s="8">
        <f t="shared" si="25"/>
        <v>454294.7137</v>
      </c>
      <c r="AC33" s="8">
        <f t="shared" si="25"/>
        <v>265179.5076</v>
      </c>
      <c r="AD33" s="8">
        <f t="shared" si="25"/>
        <v>820414.682</v>
      </c>
      <c r="AE33" s="8">
        <f t="shared" si="25"/>
        <v>202955.0445</v>
      </c>
      <c r="AF33" s="8">
        <f t="shared" si="25"/>
        <v>783647.769</v>
      </c>
      <c r="AG33" s="8">
        <f t="shared" si="25"/>
        <v>573639.8435</v>
      </c>
      <c r="AH33" s="8">
        <f t="shared" si="25"/>
        <v>310797.688</v>
      </c>
      <c r="AI33" s="8">
        <f t="shared" si="25"/>
        <v>529157.6702</v>
      </c>
      <c r="AJ33" s="8">
        <f t="shared" si="25"/>
        <v>1164865.108</v>
      </c>
      <c r="AK33" s="8">
        <f t="shared" si="25"/>
        <v>0</v>
      </c>
      <c r="AL33" s="7"/>
      <c r="AM33" s="7"/>
      <c r="AN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row>
  </sheetData>
  <drawing r:id="rId1"/>
</worksheet>
</file>