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 sheetId="2" r:id="rId5"/>
    <sheet state="visible" name="Calcs-1" sheetId="3" r:id="rId6"/>
    <sheet state="visible" name="Sales and cost-1" sheetId="4" r:id="rId7"/>
    <sheet state="visible" name="Sales and cost -2" sheetId="5" r:id="rId8"/>
    <sheet state="visible" name="Sales and cost-3" sheetId="6" r:id="rId9"/>
    <sheet state="visible" name="Sales and cost- cons" sheetId="7" r:id="rId10"/>
    <sheet state="visible" name="Cash detail" sheetId="8" r:id="rId11"/>
    <sheet state="visible" name="Purchases" sheetId="9" r:id="rId12"/>
    <sheet state="visible" name="Balances" sheetId="10" r:id="rId13"/>
  </sheets>
  <definedNames/>
  <calcPr/>
</workbook>
</file>

<file path=xl/sharedStrings.xml><?xml version="1.0" encoding="utf-8"?>
<sst xmlns="http://schemas.openxmlformats.org/spreadsheetml/2006/main" count="776" uniqueCount="105">
  <si>
    <t>Description</t>
  </si>
  <si>
    <t>A company runs 3 furniture stores that sells Bed, Sofa, Wardrobe, Dining table, Study Table, Dressing Table,.</t>
  </si>
  <si>
    <t>In the first month, Store1 sold 100 beds at an ASP (average selling price) of Rs 35,000 per bed, 80 sofa at an ASP of Rs 25,000, 150 wardrobes at an ASP of Rs 12,000, 50 dining tables at an ASP of Rs 10,000, 120 study tables at an ASP of Rs 8,000 and 60 dressing tables at an ASP of Rs 9,000.</t>
  </si>
  <si>
    <t xml:space="preserve">Store1 estimates that the number of beds it will sell will increase by 2.5% every month while the ASP will increase by 1% every month, the number of sofa it will sell will increase by 2% every month while the ASP will increase by 0.5% every month, the number of wardrobes it will sell will increase by 2% every month while the ASP will increase by 1.0% every month, the number of dining table it will sell will increase by 5.0% every month while the ASP will increase by 0.5% every month, the number of study table it will sell will increase by 3.0% every month while the ASP will increase by 0.5% every month, the number of dressing table it will sell will increase by 2.0% every month while the ASP will increase by 0.5% every month. </t>
  </si>
  <si>
    <t>Store1 has a monthly rent of Rs 150,000, a monthly electricity bill of Rs 50,000 and a salary expense of Rs 90,000.</t>
  </si>
  <si>
    <t>In the first month, Store2 sold 150 beds at an ASP (average selling price) of Rs 38,000 per bed, 120 sofa at an ASP of Rs 28,000, 180 wardrobes at an ASP of Rs 18,000, 70 dining tables at an ASP of Rs 15,000, 140 study tables at an ASP of Rs 12,000 and 80 dressing tables at an ASP of Rs 12,000.</t>
  </si>
  <si>
    <t xml:space="preserve">Store2 estimates that the number of beds it will sell will increase by 3% every month while the ASP will increase by 1.5% every month, the number of sofa it will sell will increase by 5% every month while the ASP will increase by 1% every month, the number of wardrobes it will sell will increase by 1% every month while the ASP will increase by 2.0% every month, the number of dining table it will sell will increase by 1.0% every month while the ASP will increase by 1.5% every month, the number of study table it will sell will increase by 2.0% every month while the ASP will increase by 1.5% every month, the number of dressing table it will sell will increase by 0.50% every month while the ASP will increase by 1% every month. </t>
  </si>
  <si>
    <t>Store2 has a monthly rent of Rs 200,000, a monthly electricity bill of Rs 80,000 and a salary expense of Rs 1,20,000.</t>
  </si>
  <si>
    <t>In the first month, Store3 sold 80 beds at an ASP (average selling price) of Rs 30,000 per bed, 60 sofa at an ASP of Rs 22,000, 120 wardrobes at an ASP of Rs 10,000, 40 dining tables at an ASP of Rs 9,500, 100 study tables at an ASP of Rs 7,500 and 50 dressing tables at an ASP of Rs 8,000.</t>
  </si>
  <si>
    <t xml:space="preserve">Store3 estimates that the number of beds it will sell will increase by 2% every month while the ASP will increase by 1% every month, the number of sofa it will sell will increase by 1% every month while the ASP will increase by 1.5% every month, the number of wardrobes it will sell will increase by 1% every month while the ASP will increase by 2.0% every month, the number of dining table it will sell will increase by 2.0% every month while the ASP will increase by 1.0% every month, the number of study table it will sell will increase by 3.0% every month while the ASP will increase by 0.5% every month, the number of dressing table it will sell will increase by 2% every month while the ASP will increase by 0.5% every month. </t>
  </si>
  <si>
    <t>Store3 has a monthly rent of Rs 120,000, a monthly electricity bill of Rs 40,000 and a salary expense of Rs 70,000.</t>
  </si>
  <si>
    <t>The store sells various brands of Bed, Sofa, Wardrobe, Dining table, Study Table, Dressing Table like Nilkamal, Godrej, Herman Miller, Stanley, Wooden street, pepperfry, studio kook and others.</t>
  </si>
  <si>
    <t>It estimates that the value share of various brands in its bed sales will be Nilkamal : 12%, Godrej : 18%, Herman Miller : 8%, Stanley :5%, Wooden street : 5%, pepper fry: 6%, studio kook: 8%, Others : 38%.</t>
  </si>
  <si>
    <t>It estimates that the value share of various brands in its sofa sales will be Nilkamal : 10%, Godrej : 8%, Herman Miller : 6%, Stanley :5%, Wooden street : 7%, pepper fry: 5%, studio kook: 9%, Others : 50%.</t>
  </si>
  <si>
    <t>It estimates that the value share of various brands in its wardrobes sales will be Nilkamal : 5%, Godrej : 7%, Herman Miller : 8%, Stanley : 6%, Wooden street : 8%, pepper fry: 10%, studio kook: 12%, Others : 44%.</t>
  </si>
  <si>
    <t>It estimates that the value share of various brands in its dining table sales will be Nilkamal : 5%, Godrej : 3%, Herman Miller : 6%, Stanley : 8%, Wooden street : 15%, pepper fry: 5%, studio kook: 8%, Others : 50%.</t>
  </si>
  <si>
    <t>It estimates that the value share of various brands in its study table sales will be Nilkamal : 15%, Godrej : 14%, Herman Miller : 10%, Stanley : 6%, Wooden street : 7%, pepper fry: 9%, studio kook: 4%, Others : 35%.</t>
  </si>
  <si>
    <t>It estimates that the value share of various brands in its dressing table sales will be Nilkamal : 15%, Godrej : 14%, Herman Miller : 7%, Stanley : 8%, Wooden street : 5%, pepper fry: 3%, studio kook: 8%, Others : 40%.</t>
  </si>
  <si>
    <t>The store estimates that the margins of various brands in its bed sales will be Nilkamal : 18%, Godrej : 10%, Herman Miller : 12%, Stanley :10%, Wooden street : 15%, pepper fry: 20%, studio kook: 10%, Others : 8%.</t>
  </si>
  <si>
    <t>It estimates that the margins of various brands in its Sofa sales will be Nilkamal : 15%, Godrej : 12%, Herman Miller : 14%, Stanley :12%, Wooden street : 15%, pepper fry: 19%, studio kook: 12%, Others : 10%.</t>
  </si>
  <si>
    <t>It estimates that the margins of various brands in its Wardrobe sales will be Nilkamal : 12%, Godrej : 14%, Herman Miller : 16%, Stanley :14%, Wooden street : 15%, pepper fry: 18%, studio kook: 15%, Others : 14%.</t>
  </si>
  <si>
    <t>It estimates that the margins of various brands in its Dining Table will be Nilkamal : 10%, Godrej : 12%, Herman Miller : 8%, Stanley :12%, Wooden street : 14%, pepper fry: 15%, studio kook: 12%, Others : 12%.</t>
  </si>
  <si>
    <t>It estimates that the margins of various brands in its Study Table sales will be Nilkamal : 10%, Godrej : 8%, Herman Miller : 10%, Stanley :10%, Wooden street : 12%, pepper fry: 12%, studio kook: 10%, Others : 8%.</t>
  </si>
  <si>
    <t>It estimates that the margins of various brands in its Dressing Table sales will be Nilkamal : 8%, Godrej : 10%, Herman Miller : 8%, Stanley : 8%, Wooden street : 10%, pepper fry: 10%, studio kook: 12%, Others : 10%.</t>
  </si>
  <si>
    <t>The share of various brands is the same in all the 3 stores. The margins are also the same.</t>
  </si>
  <si>
    <t>Create a model for the 3 furniture stores for 12 months</t>
  </si>
  <si>
    <t>Bed</t>
  </si>
  <si>
    <t>Sofa</t>
  </si>
  <si>
    <t>Wardrobe</t>
  </si>
  <si>
    <t>Dining tables</t>
  </si>
  <si>
    <t>Study tables</t>
  </si>
  <si>
    <t>Dressing tables</t>
  </si>
  <si>
    <t>Store 1</t>
  </si>
  <si>
    <t>Units</t>
  </si>
  <si>
    <t>ASP (in Rs)</t>
  </si>
  <si>
    <t>Units growth</t>
  </si>
  <si>
    <t>ASP growth</t>
  </si>
  <si>
    <t>Store 2</t>
  </si>
  <si>
    <t>Store 3</t>
  </si>
  <si>
    <t>Brand Mix</t>
  </si>
  <si>
    <t>Nilkamal</t>
  </si>
  <si>
    <t>Godrej</t>
  </si>
  <si>
    <t>Herman miller</t>
  </si>
  <si>
    <t>Stanley</t>
  </si>
  <si>
    <t>Wood street</t>
  </si>
  <si>
    <t>Pepperfry</t>
  </si>
  <si>
    <t>Studio Kook</t>
  </si>
  <si>
    <t>Others</t>
  </si>
  <si>
    <t>Margins</t>
  </si>
  <si>
    <t>Expenses</t>
  </si>
  <si>
    <t>store 1</t>
  </si>
  <si>
    <t>store 2</t>
  </si>
  <si>
    <t>store 3</t>
  </si>
  <si>
    <t xml:space="preserve">Rent </t>
  </si>
  <si>
    <t xml:space="preserve">Electricity bill </t>
  </si>
  <si>
    <t>salary expenses</t>
  </si>
  <si>
    <t>M1</t>
  </si>
  <si>
    <t>M2</t>
  </si>
  <si>
    <t>M3</t>
  </si>
  <si>
    <t>M4</t>
  </si>
  <si>
    <t>M5</t>
  </si>
  <si>
    <t>M6</t>
  </si>
  <si>
    <t>M7</t>
  </si>
  <si>
    <t>M8</t>
  </si>
  <si>
    <t>M9</t>
  </si>
  <si>
    <t>M10</t>
  </si>
  <si>
    <t>M11</t>
  </si>
  <si>
    <t>M12</t>
  </si>
  <si>
    <t>Sales (in units)</t>
  </si>
  <si>
    <t xml:space="preserve">Bed </t>
  </si>
  <si>
    <t>Ward robe</t>
  </si>
  <si>
    <t>Sales (in Rs)</t>
  </si>
  <si>
    <t>Total sales</t>
  </si>
  <si>
    <t>Brand wise sales</t>
  </si>
  <si>
    <t>Costs of goods sold</t>
  </si>
  <si>
    <t>Total costs of goods sold - Bed</t>
  </si>
  <si>
    <t>Total costs of goods sold - Sofa</t>
  </si>
  <si>
    <t>Total costs of goods sold - Wardrobe</t>
  </si>
  <si>
    <t>Total costs of goods sold - Dining tables</t>
  </si>
  <si>
    <t>Total costs of goods sold - Study tables</t>
  </si>
  <si>
    <t>Total costs of goods sold - Dressing tables</t>
  </si>
  <si>
    <t xml:space="preserve">Total costs of goods sold </t>
  </si>
  <si>
    <t>Others costs</t>
  </si>
  <si>
    <t xml:space="preserve">Total costs </t>
  </si>
  <si>
    <t>Profits</t>
  </si>
  <si>
    <t>Cash inflow</t>
  </si>
  <si>
    <t>Cash collected from sales</t>
  </si>
  <si>
    <t>Cash outflow</t>
  </si>
  <si>
    <t>Cash paid for purchases</t>
  </si>
  <si>
    <t>Csh paid  for other costs</t>
  </si>
  <si>
    <t>Net cash for the month</t>
  </si>
  <si>
    <t>Cash in hand</t>
  </si>
  <si>
    <t>Opening cash</t>
  </si>
  <si>
    <t>Closing cash</t>
  </si>
  <si>
    <t>Purchases (in rs)</t>
  </si>
  <si>
    <t>Total purchases</t>
  </si>
  <si>
    <t>Assets</t>
  </si>
  <si>
    <t>Total assets(TA)</t>
  </si>
  <si>
    <t>Liabilities(TL)</t>
  </si>
  <si>
    <t>Total Liabilites(TL)</t>
  </si>
  <si>
    <t>Difference 1 (TA-TL)</t>
  </si>
  <si>
    <t xml:space="preserve">openning profit </t>
  </si>
  <si>
    <t>Profit for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</si>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</sst>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6.0"/>
      <color theme="1"/>
      <name val="Arial"/>
    </font>
    <font>
      <sz val="16.0"/>
      <color theme="1"/>
      <name val="Arial"/>
    </font>
    <font>
      <sz val="16.0"/>
      <color theme="1"/>
      <name val="Arial"/>
      <scheme val="minor"/>
    </font>
    <font>
      <sz val="10.0"/>
      <color theme="1"/>
      <name val="Arial"/>
    </font>
    <font>
      <b/>
      <sz val="10.0"/>
      <color theme="1"/>
      <name val="Arial"/>
    </font>
    <font>
      <b/>
      <sz val="10.0"/>
      <color theme="1"/>
      <name val="Arial"/>
      <scheme val="minor"/>
    </font>
    <font>
      <sz val="10.0"/>
      <color theme="1"/>
      <name val="Arial"/>
      <scheme val="minor"/>
    </font>
    <font>
      <sz val="16.0"/>
      <color rgb="FF000000"/>
      <name val="Arial"/>
    </font>
    <font>
      <sz val="10.0"/>
      <color rgb="FF000000"/>
      <name val="Arial"/>
    </font>
    <font>
      <color theme="1"/>
      <name val="Arial"/>
    </font>
    <font>
      <b/>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2" fontId="2" numFmtId="0" xfId="0" applyAlignment="1" applyFont="1">
      <alignment shrinkToFit="0" vertical="bottom" wrapText="1"/>
    </xf>
    <xf borderId="0" fillId="2" fontId="3" numFmtId="0" xfId="0" applyAlignment="1" applyFont="1">
      <alignment readingOrder="0" shrinkToFit="0" wrapText="1"/>
    </xf>
    <xf borderId="0" fillId="2" fontId="2" numFmtId="0" xfId="0" applyAlignment="1" applyFont="1">
      <alignment vertical="bottom"/>
    </xf>
    <xf borderId="0" fillId="0" fontId="4" numFmtId="0" xfId="0" applyAlignment="1" applyFont="1">
      <alignment horizontal="center" vertical="bottom"/>
    </xf>
    <xf borderId="0" fillId="0" fontId="5" numFmtId="0" xfId="0" applyAlignment="1" applyFont="1">
      <alignment horizontal="center" readingOrder="0" vertical="bottom"/>
    </xf>
    <xf borderId="0" fillId="0" fontId="6" numFmtId="0" xfId="0" applyAlignment="1" applyFont="1">
      <alignment horizontal="center" readingOrder="0"/>
    </xf>
    <xf borderId="0" fillId="0" fontId="5" numFmtId="0" xfId="0" applyAlignment="1" applyFont="1">
      <alignment horizontal="left" vertical="bottom"/>
    </xf>
    <xf borderId="0" fillId="0" fontId="7" numFmtId="0" xfId="0" applyAlignment="1" applyFont="1">
      <alignment horizontal="center"/>
    </xf>
    <xf borderId="0" fillId="0" fontId="4" numFmtId="0" xfId="0" applyAlignment="1" applyFont="1">
      <alignment horizontal="left" vertical="bottom"/>
    </xf>
    <xf borderId="0" fillId="0" fontId="4" numFmtId="0" xfId="0" applyAlignment="1" applyFont="1">
      <alignment horizontal="center" readingOrder="0" vertical="bottom"/>
    </xf>
    <xf borderId="0" fillId="0" fontId="7" numFmtId="0" xfId="0" applyAlignment="1" applyFont="1">
      <alignment horizontal="center" readingOrder="0"/>
    </xf>
    <xf borderId="0" fillId="0" fontId="4" numFmtId="10" xfId="0" applyAlignment="1" applyFont="1" applyNumberFormat="1">
      <alignment horizontal="center" readingOrder="0" vertical="bottom"/>
    </xf>
    <xf borderId="0" fillId="0" fontId="4" numFmtId="10" xfId="0" applyAlignment="1" applyFont="1" applyNumberFormat="1">
      <alignment horizontal="center" vertical="bottom"/>
    </xf>
    <xf borderId="0" fillId="0" fontId="7" numFmtId="10" xfId="0" applyAlignment="1" applyFont="1" applyNumberFormat="1">
      <alignment horizontal="center" readingOrder="0"/>
    </xf>
    <xf borderId="0" fillId="2" fontId="8" numFmtId="0" xfId="0" applyAlignment="1" applyFont="1">
      <alignment horizontal="left" readingOrder="0"/>
    </xf>
    <xf borderId="0" fillId="0" fontId="5" numFmtId="0" xfId="0" applyAlignment="1" applyFont="1">
      <alignment horizontal="center" vertical="bottom"/>
    </xf>
    <xf borderId="0" fillId="2" fontId="9" numFmtId="0" xfId="0" applyAlignment="1" applyFont="1">
      <alignment horizontal="center" readingOrder="0"/>
    </xf>
    <xf borderId="0" fillId="0" fontId="4" numFmtId="0" xfId="0" applyAlignment="1" applyFont="1">
      <alignment horizontal="left" readingOrder="0" vertical="bottom"/>
    </xf>
    <xf borderId="0" fillId="0" fontId="4" numFmtId="3" xfId="0" applyAlignment="1" applyFont="1" applyNumberFormat="1">
      <alignment horizontal="center" readingOrder="0" vertical="bottom"/>
    </xf>
    <xf borderId="0" fillId="0" fontId="4" numFmtId="3" xfId="0" applyAlignment="1" applyFont="1" applyNumberFormat="1">
      <alignment horizontal="center" vertical="bottom"/>
    </xf>
    <xf borderId="0" fillId="3" fontId="10" numFmtId="0" xfId="0" applyAlignment="1" applyFill="1" applyFont="1">
      <alignment vertical="bottom"/>
    </xf>
    <xf borderId="0" fillId="3" fontId="11" numFmtId="0" xfId="0" applyAlignment="1" applyFont="1">
      <alignment vertical="bottom"/>
    </xf>
    <xf borderId="0" fillId="0" fontId="11" numFmtId="0" xfId="0" applyAlignment="1" applyFont="1">
      <alignment vertical="bottom"/>
    </xf>
    <xf borderId="0" fillId="0" fontId="10" numFmtId="0" xfId="0" applyAlignment="1" applyFont="1">
      <alignment readingOrder="0" vertical="bottom"/>
    </xf>
    <xf borderId="0" fillId="0" fontId="10" numFmtId="0" xfId="0" applyAlignment="1" applyFont="1">
      <alignment vertical="bottom"/>
    </xf>
    <xf borderId="0" fillId="0" fontId="10" numFmtId="1" xfId="0" applyAlignment="1" applyFont="1" applyNumberFormat="1">
      <alignment vertical="bottom"/>
    </xf>
    <xf borderId="0" fillId="0" fontId="10" numFmtId="0" xfId="0" applyAlignment="1" applyFont="1">
      <alignment horizontal="right" vertical="bottom"/>
    </xf>
    <xf borderId="0" fillId="0" fontId="10" numFmtId="1" xfId="0" applyAlignment="1" applyFont="1" applyNumberFormat="1">
      <alignment horizontal="right" vertical="bottom"/>
    </xf>
    <xf borderId="0" fillId="0" fontId="12" numFmtId="0" xfId="0" applyFont="1"/>
    <xf borderId="0" fillId="0" fontId="12" numFmtId="1" xfId="0" applyFont="1" applyNumberFormat="1"/>
    <xf borderId="0" fillId="0" fontId="10" numFmtId="3" xfId="0" applyAlignment="1" applyFont="1" applyNumberFormat="1">
      <alignment horizontal="right" vertical="bottom"/>
    </xf>
    <xf borderId="0" fillId="0" fontId="11" numFmtId="0" xfId="0" applyAlignment="1" applyFont="1">
      <alignment readingOrder="0" vertical="bottom"/>
    </xf>
    <xf borderId="0" fillId="0" fontId="11" numFmtId="0" xfId="0" applyAlignment="1" applyFont="1">
      <alignment shrinkToFit="0" vertical="bottom" wrapText="0"/>
    </xf>
    <xf borderId="0" fillId="0" fontId="10" numFmtId="3" xfId="0" applyAlignment="1" applyFont="1" applyNumberFormat="1">
      <alignment vertical="bottom"/>
    </xf>
    <xf borderId="0" fillId="0" fontId="12"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88"/>
  </cols>
  <sheetData>
    <row r="1">
      <c r="A1" s="1" t="s">
        <v>0</v>
      </c>
    </row>
    <row r="2">
      <c r="A2" s="2" t="s">
        <v>1</v>
      </c>
    </row>
    <row r="3">
      <c r="A3" s="3" t="s">
        <v>2</v>
      </c>
    </row>
    <row r="4">
      <c r="A4" s="3" t="s">
        <v>3</v>
      </c>
    </row>
    <row r="5">
      <c r="A5" s="3" t="s">
        <v>4</v>
      </c>
    </row>
    <row r="6">
      <c r="A6" s="4"/>
    </row>
    <row r="7">
      <c r="A7" s="3" t="s">
        <v>5</v>
      </c>
    </row>
    <row r="8">
      <c r="A8" s="3" t="s">
        <v>6</v>
      </c>
    </row>
    <row r="9">
      <c r="A9" s="2" t="s">
        <v>7</v>
      </c>
    </row>
    <row r="10">
      <c r="A10" s="4"/>
    </row>
    <row r="11">
      <c r="A11" s="3" t="s">
        <v>8</v>
      </c>
    </row>
    <row r="12">
      <c r="A12" s="3" t="s">
        <v>9</v>
      </c>
    </row>
    <row r="13">
      <c r="A13" s="2" t="s">
        <v>10</v>
      </c>
    </row>
    <row r="14">
      <c r="A14" s="4"/>
    </row>
    <row r="15">
      <c r="A15" s="3" t="s">
        <v>11</v>
      </c>
    </row>
    <row r="16">
      <c r="A16" s="5" t="s">
        <v>12</v>
      </c>
    </row>
    <row r="17">
      <c r="A17" s="5" t="s">
        <v>13</v>
      </c>
    </row>
    <row r="18">
      <c r="A18" s="5" t="s">
        <v>14</v>
      </c>
    </row>
    <row r="19">
      <c r="A19" s="5" t="s">
        <v>15</v>
      </c>
    </row>
    <row r="20">
      <c r="A20" s="5" t="s">
        <v>16</v>
      </c>
    </row>
    <row r="21">
      <c r="A21" s="5" t="s">
        <v>17</v>
      </c>
    </row>
    <row r="22">
      <c r="A22" s="3"/>
    </row>
    <row r="23">
      <c r="A23" s="3" t="s">
        <v>18</v>
      </c>
    </row>
    <row r="24">
      <c r="A24" s="3" t="s">
        <v>19</v>
      </c>
    </row>
    <row r="25">
      <c r="A25" s="3" t="s">
        <v>20</v>
      </c>
    </row>
    <row r="26">
      <c r="A26" s="3" t="s">
        <v>21</v>
      </c>
    </row>
    <row r="27">
      <c r="A27" s="3" t="s">
        <v>22</v>
      </c>
    </row>
    <row r="28">
      <c r="A28" s="3" t="s">
        <v>23</v>
      </c>
    </row>
    <row r="29">
      <c r="A29" s="6" t="s">
        <v>24</v>
      </c>
    </row>
    <row r="30">
      <c r="A30" s="3"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3" width="8.38"/>
    <col customWidth="1" min="4" max="13" width="9.38"/>
  </cols>
  <sheetData>
    <row r="1">
      <c r="A1" s="24"/>
      <c r="B1" s="25" t="s">
        <v>56</v>
      </c>
      <c r="C1" s="25" t="s">
        <v>57</v>
      </c>
      <c r="D1" s="25" t="s">
        <v>58</v>
      </c>
      <c r="E1" s="25" t="s">
        <v>59</v>
      </c>
      <c r="F1" s="25" t="s">
        <v>60</v>
      </c>
      <c r="G1" s="25" t="s">
        <v>61</v>
      </c>
      <c r="H1" s="25" t="s">
        <v>62</v>
      </c>
      <c r="I1" s="25" t="s">
        <v>63</v>
      </c>
      <c r="J1" s="25" t="s">
        <v>64</v>
      </c>
      <c r="K1" s="25" t="s">
        <v>65</v>
      </c>
      <c r="L1" s="25" t="s">
        <v>66</v>
      </c>
      <c r="M1" s="25" t="s">
        <v>67</v>
      </c>
    </row>
    <row r="2">
      <c r="A2" s="26" t="s">
        <v>96</v>
      </c>
      <c r="B2" s="28"/>
      <c r="C2" s="28"/>
      <c r="D2" s="28"/>
      <c r="E2" s="28"/>
      <c r="F2" s="28"/>
      <c r="G2" s="28"/>
      <c r="H2" s="28"/>
      <c r="I2" s="28"/>
      <c r="J2" s="28"/>
      <c r="K2" s="28"/>
      <c r="L2" s="28"/>
      <c r="M2" s="28"/>
    </row>
    <row r="3">
      <c r="A3" s="28" t="s">
        <v>91</v>
      </c>
      <c r="B3" s="34">
        <f>'Cash detail'!B14</f>
        <v>2827397</v>
      </c>
      <c r="C3" s="34">
        <f>'Cash detail'!C14</f>
        <v>5790483.868</v>
      </c>
      <c r="D3" s="34">
        <f>'Cash detail'!D14</f>
        <v>8894649.56</v>
      </c>
      <c r="E3" s="34">
        <f>'Cash detail'!E14</f>
        <v>12145517.33</v>
      </c>
      <c r="F3" s="34">
        <f>'Cash detail'!F14</f>
        <v>15548955.78</v>
      </c>
      <c r="G3" s="34">
        <f>'Cash detail'!G14</f>
        <v>19111090.47</v>
      </c>
      <c r="H3" s="34">
        <f>'Cash detail'!H14</f>
        <v>22838316.1</v>
      </c>
      <c r="I3" s="34">
        <f>'Cash detail'!I14</f>
        <v>26737309.33</v>
      </c>
      <c r="J3" s="34">
        <f>'Cash detail'!J14</f>
        <v>30815042.26</v>
      </c>
      <c r="K3" s="34">
        <f>'Cash detail'!K14</f>
        <v>35078796.53</v>
      </c>
      <c r="L3" s="34">
        <f>'Cash detail'!L14</f>
        <v>39536178.23</v>
      </c>
      <c r="M3" s="34">
        <f>'Cash detail'!M14</f>
        <v>44195133.51</v>
      </c>
    </row>
    <row r="4">
      <c r="A4" s="28"/>
      <c r="B4" s="28"/>
      <c r="C4" s="28"/>
      <c r="D4" s="28"/>
      <c r="E4" s="28"/>
      <c r="F4" s="28"/>
      <c r="G4" s="28"/>
      <c r="H4" s="28"/>
      <c r="I4" s="28"/>
      <c r="J4" s="28"/>
      <c r="K4" s="28"/>
      <c r="L4" s="28"/>
      <c r="M4" s="28"/>
    </row>
    <row r="5">
      <c r="A5" s="26" t="s">
        <v>97</v>
      </c>
      <c r="B5" s="34">
        <f t="shared" ref="B5:M5" si="1">B3</f>
        <v>2827397</v>
      </c>
      <c r="C5" s="34">
        <f t="shared" si="1"/>
        <v>5790483.868</v>
      </c>
      <c r="D5" s="34">
        <f t="shared" si="1"/>
        <v>8894649.56</v>
      </c>
      <c r="E5" s="34">
        <f t="shared" si="1"/>
        <v>12145517.33</v>
      </c>
      <c r="F5" s="34">
        <f t="shared" si="1"/>
        <v>15548955.78</v>
      </c>
      <c r="G5" s="34">
        <f t="shared" si="1"/>
        <v>19111090.47</v>
      </c>
      <c r="H5" s="34">
        <f t="shared" si="1"/>
        <v>22838316.1</v>
      </c>
      <c r="I5" s="34">
        <f t="shared" si="1"/>
        <v>26737309.33</v>
      </c>
      <c r="J5" s="34">
        <f t="shared" si="1"/>
        <v>30815042.26</v>
      </c>
      <c r="K5" s="34">
        <f t="shared" si="1"/>
        <v>35078796.53</v>
      </c>
      <c r="L5" s="34">
        <f t="shared" si="1"/>
        <v>39536178.23</v>
      </c>
      <c r="M5" s="34">
        <f t="shared" si="1"/>
        <v>44195133.51</v>
      </c>
    </row>
    <row r="6">
      <c r="A6" s="28"/>
      <c r="B6" s="28"/>
      <c r="C6" s="28"/>
      <c r="D6" s="28"/>
      <c r="E6" s="28"/>
      <c r="F6" s="28"/>
      <c r="G6" s="28"/>
      <c r="H6" s="28"/>
      <c r="I6" s="28"/>
      <c r="J6" s="28"/>
      <c r="K6" s="28"/>
      <c r="L6" s="28"/>
      <c r="M6" s="28"/>
    </row>
    <row r="7">
      <c r="A7" s="26" t="s">
        <v>98</v>
      </c>
      <c r="B7" s="28"/>
      <c r="C7" s="28"/>
      <c r="D7" s="28"/>
      <c r="E7" s="28"/>
      <c r="F7" s="28"/>
      <c r="G7" s="28"/>
      <c r="H7" s="28"/>
      <c r="I7" s="28"/>
      <c r="J7" s="28"/>
      <c r="K7" s="28"/>
      <c r="L7" s="28"/>
      <c r="M7" s="28"/>
    </row>
    <row r="8">
      <c r="A8" s="26"/>
      <c r="B8" s="28"/>
      <c r="C8" s="28"/>
      <c r="D8" s="28"/>
      <c r="E8" s="28"/>
      <c r="F8" s="28"/>
      <c r="G8" s="28"/>
      <c r="H8" s="28"/>
      <c r="I8" s="28"/>
      <c r="J8" s="28"/>
      <c r="K8" s="28"/>
      <c r="L8" s="28"/>
      <c r="M8" s="28"/>
    </row>
    <row r="9">
      <c r="A9" s="28" t="s">
        <v>99</v>
      </c>
      <c r="B9" s="30">
        <v>0.0</v>
      </c>
      <c r="C9" s="30">
        <v>0.0</v>
      </c>
      <c r="D9" s="30">
        <v>0.0</v>
      </c>
      <c r="E9" s="30">
        <v>0.0</v>
      </c>
      <c r="F9" s="30">
        <v>0.0</v>
      </c>
      <c r="G9" s="30">
        <v>0.0</v>
      </c>
      <c r="H9" s="30">
        <v>0.0</v>
      </c>
      <c r="I9" s="30">
        <v>0.0</v>
      </c>
      <c r="J9" s="30">
        <v>0.0</v>
      </c>
      <c r="K9" s="30">
        <v>0.0</v>
      </c>
      <c r="L9" s="30">
        <v>0.0</v>
      </c>
      <c r="M9" s="30">
        <v>0.0</v>
      </c>
    </row>
    <row r="10">
      <c r="A10" s="26"/>
      <c r="B10" s="28"/>
      <c r="C10" s="28"/>
      <c r="D10" s="28"/>
      <c r="E10" s="28"/>
      <c r="F10" s="28"/>
      <c r="G10" s="28"/>
      <c r="H10" s="28"/>
      <c r="I10" s="28"/>
      <c r="J10" s="28"/>
      <c r="K10" s="28"/>
      <c r="L10" s="28"/>
      <c r="M10" s="28"/>
    </row>
    <row r="11">
      <c r="A11" s="26" t="s">
        <v>100</v>
      </c>
      <c r="B11" s="34">
        <f t="shared" ref="B11:M11" si="2">B5-B9</f>
        <v>2827397</v>
      </c>
      <c r="C11" s="34">
        <f t="shared" si="2"/>
        <v>5790483.868</v>
      </c>
      <c r="D11" s="34">
        <f t="shared" si="2"/>
        <v>8894649.56</v>
      </c>
      <c r="E11" s="34">
        <f t="shared" si="2"/>
        <v>12145517.33</v>
      </c>
      <c r="F11" s="34">
        <f t="shared" si="2"/>
        <v>15548955.78</v>
      </c>
      <c r="G11" s="34">
        <f t="shared" si="2"/>
        <v>19111090.47</v>
      </c>
      <c r="H11" s="34">
        <f t="shared" si="2"/>
        <v>22838316.1</v>
      </c>
      <c r="I11" s="34">
        <f t="shared" si="2"/>
        <v>26737309.33</v>
      </c>
      <c r="J11" s="34">
        <f t="shared" si="2"/>
        <v>30815042.26</v>
      </c>
      <c r="K11" s="34">
        <f t="shared" si="2"/>
        <v>35078796.53</v>
      </c>
      <c r="L11" s="34">
        <f t="shared" si="2"/>
        <v>39536178.23</v>
      </c>
      <c r="M11" s="34">
        <f t="shared" si="2"/>
        <v>44195133.51</v>
      </c>
    </row>
    <row r="12">
      <c r="A12" s="28"/>
      <c r="B12" s="28"/>
      <c r="C12" s="28"/>
      <c r="D12" s="28"/>
      <c r="E12" s="28"/>
      <c r="F12" s="28"/>
      <c r="G12" s="28"/>
      <c r="H12" s="28"/>
      <c r="I12" s="28"/>
      <c r="J12" s="28"/>
      <c r="K12" s="28"/>
      <c r="L12" s="28"/>
      <c r="M12" s="28"/>
    </row>
    <row r="13">
      <c r="A13" s="28" t="s">
        <v>101</v>
      </c>
      <c r="B13" s="30">
        <v>0.0</v>
      </c>
      <c r="C13" s="34">
        <f t="shared" ref="C13:M13" si="3">B15</f>
        <v>2827397</v>
      </c>
      <c r="D13" s="34">
        <f t="shared" si="3"/>
        <v>5790483.868</v>
      </c>
      <c r="E13" s="34">
        <f t="shared" si="3"/>
        <v>8894649.56</v>
      </c>
      <c r="F13" s="34">
        <f t="shared" si="3"/>
        <v>12145517.33</v>
      </c>
      <c r="G13" s="34">
        <f t="shared" si="3"/>
        <v>15548955.78</v>
      </c>
      <c r="H13" s="34">
        <f t="shared" si="3"/>
        <v>19111090.47</v>
      </c>
      <c r="I13" s="34">
        <f t="shared" si="3"/>
        <v>22838316.1</v>
      </c>
      <c r="J13" s="34">
        <f t="shared" si="3"/>
        <v>26737309.33</v>
      </c>
      <c r="K13" s="34">
        <f t="shared" si="3"/>
        <v>30815042.26</v>
      </c>
      <c r="L13" s="34">
        <f t="shared" si="3"/>
        <v>35078796.53</v>
      </c>
      <c r="M13" s="34">
        <f t="shared" si="3"/>
        <v>39536178.23</v>
      </c>
    </row>
    <row r="14">
      <c r="A14" s="28" t="s">
        <v>102</v>
      </c>
      <c r="B14" s="34">
        <f>'Sales and cost- cons'!B148</f>
        <v>2827397</v>
      </c>
      <c r="C14" s="34">
        <f>'Sales and cost- cons'!C148</f>
        <v>2963086.868</v>
      </c>
      <c r="D14" s="34">
        <f>'Sales and cost- cons'!D148</f>
        <v>3104165.692</v>
      </c>
      <c r="E14" s="34">
        <f>'Sales and cost- cons'!E148</f>
        <v>3250867.769</v>
      </c>
      <c r="F14" s="34">
        <f>'Sales and cost- cons'!F148</f>
        <v>3403438.449</v>
      </c>
      <c r="G14" s="34">
        <f>'Sales and cost- cons'!G148</f>
        <v>3562134.687</v>
      </c>
      <c r="H14" s="34">
        <f>'Sales and cost- cons'!H148</f>
        <v>3727225.63</v>
      </c>
      <c r="I14" s="34">
        <f>'Sales and cost- cons'!I148</f>
        <v>3898993.237</v>
      </c>
      <c r="J14" s="34">
        <f>'Sales and cost- cons'!J148</f>
        <v>4077732.929</v>
      </c>
      <c r="K14" s="34">
        <f>'Sales and cost- cons'!K148</f>
        <v>4263754.271</v>
      </c>
      <c r="L14" s="34">
        <f>'Sales and cost- cons'!L148</f>
        <v>4457381.7</v>
      </c>
      <c r="M14" s="34">
        <f>'Sales and cost- cons'!M148</f>
        <v>4658955.279</v>
      </c>
    </row>
    <row r="15">
      <c r="A15" s="28" t="s">
        <v>103</v>
      </c>
      <c r="B15" s="34">
        <f t="shared" ref="B15:M15" si="4">B13+B14</f>
        <v>2827397</v>
      </c>
      <c r="C15" s="34">
        <f t="shared" si="4"/>
        <v>5790483.868</v>
      </c>
      <c r="D15" s="34">
        <f t="shared" si="4"/>
        <v>8894649.56</v>
      </c>
      <c r="E15" s="34">
        <f t="shared" si="4"/>
        <v>12145517.33</v>
      </c>
      <c r="F15" s="34">
        <f t="shared" si="4"/>
        <v>15548955.78</v>
      </c>
      <c r="G15" s="34">
        <f t="shared" si="4"/>
        <v>19111090.47</v>
      </c>
      <c r="H15" s="34">
        <f t="shared" si="4"/>
        <v>22838316.1</v>
      </c>
      <c r="I15" s="34">
        <f t="shared" si="4"/>
        <v>26737309.33</v>
      </c>
      <c r="J15" s="34">
        <f t="shared" si="4"/>
        <v>30815042.26</v>
      </c>
      <c r="K15" s="34">
        <f t="shared" si="4"/>
        <v>35078796.53</v>
      </c>
      <c r="L15" s="34">
        <f t="shared" si="4"/>
        <v>39536178.23</v>
      </c>
      <c r="M15" s="34">
        <f t="shared" si="4"/>
        <v>44195133.51</v>
      </c>
    </row>
    <row r="16">
      <c r="A16" s="28"/>
      <c r="B16" s="28"/>
      <c r="C16" s="28"/>
      <c r="D16" s="28"/>
      <c r="E16" s="28"/>
      <c r="F16" s="28"/>
      <c r="G16" s="28"/>
      <c r="H16" s="28"/>
      <c r="I16" s="28"/>
      <c r="J16" s="28"/>
      <c r="K16" s="28"/>
      <c r="L16" s="28"/>
      <c r="M16" s="28"/>
    </row>
    <row r="17">
      <c r="A17" s="26" t="s">
        <v>104</v>
      </c>
      <c r="B17" s="34">
        <f t="shared" ref="B17:M17" si="5">B11-B15</f>
        <v>0</v>
      </c>
      <c r="C17" s="34">
        <f t="shared" si="5"/>
        <v>0</v>
      </c>
      <c r="D17" s="34">
        <f t="shared" si="5"/>
        <v>0</v>
      </c>
      <c r="E17" s="34">
        <f t="shared" si="5"/>
        <v>0</v>
      </c>
      <c r="F17" s="34">
        <f t="shared" si="5"/>
        <v>0</v>
      </c>
      <c r="G17" s="34">
        <f t="shared" si="5"/>
        <v>0</v>
      </c>
      <c r="H17" s="34">
        <f t="shared" si="5"/>
        <v>0</v>
      </c>
      <c r="I17" s="34">
        <f t="shared" si="5"/>
        <v>0</v>
      </c>
      <c r="J17" s="34">
        <f t="shared" si="5"/>
        <v>0</v>
      </c>
      <c r="K17" s="34">
        <f t="shared" si="5"/>
        <v>0</v>
      </c>
      <c r="L17" s="34">
        <f t="shared" si="5"/>
        <v>0</v>
      </c>
      <c r="M17" s="34">
        <f t="shared" si="5"/>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3.38"/>
  </cols>
  <sheetData>
    <row r="1">
      <c r="A1" s="7"/>
      <c r="B1" s="8" t="s">
        <v>26</v>
      </c>
      <c r="C1" s="8" t="s">
        <v>27</v>
      </c>
      <c r="D1" s="8" t="s">
        <v>28</v>
      </c>
      <c r="E1" s="9" t="s">
        <v>29</v>
      </c>
      <c r="F1" s="9" t="s">
        <v>30</v>
      </c>
      <c r="G1" s="9" t="s">
        <v>31</v>
      </c>
    </row>
    <row r="2">
      <c r="A2" s="10" t="s">
        <v>32</v>
      </c>
      <c r="B2" s="7"/>
      <c r="C2" s="7"/>
      <c r="D2" s="7"/>
      <c r="E2" s="11"/>
      <c r="F2" s="11"/>
      <c r="G2" s="11"/>
    </row>
    <row r="3">
      <c r="A3" s="12" t="s">
        <v>33</v>
      </c>
      <c r="B3" s="13">
        <v>100.0</v>
      </c>
      <c r="C3" s="7">
        <v>80.0</v>
      </c>
      <c r="D3" s="13">
        <v>150.0</v>
      </c>
      <c r="E3" s="14">
        <v>50.0</v>
      </c>
      <c r="F3" s="14">
        <v>120.0</v>
      </c>
      <c r="G3" s="14">
        <v>60.0</v>
      </c>
    </row>
    <row r="4">
      <c r="A4" s="12" t="s">
        <v>34</v>
      </c>
      <c r="B4" s="13">
        <v>35000.0</v>
      </c>
      <c r="C4" s="13">
        <v>25000.0</v>
      </c>
      <c r="D4" s="13">
        <v>12000.0</v>
      </c>
      <c r="E4" s="14">
        <v>10000.0</v>
      </c>
      <c r="F4" s="14">
        <v>8000.0</v>
      </c>
      <c r="G4" s="14">
        <v>9000.0</v>
      </c>
    </row>
    <row r="5">
      <c r="A5" s="12" t="s">
        <v>35</v>
      </c>
      <c r="B5" s="15">
        <v>0.025</v>
      </c>
      <c r="C5" s="15">
        <v>0.02</v>
      </c>
      <c r="D5" s="16">
        <v>0.02</v>
      </c>
      <c r="E5" s="17">
        <v>0.05</v>
      </c>
      <c r="F5" s="17">
        <v>0.03</v>
      </c>
      <c r="G5" s="17">
        <v>0.02</v>
      </c>
      <c r="H5" s="18"/>
    </row>
    <row r="6">
      <c r="A6" s="12" t="s">
        <v>36</v>
      </c>
      <c r="B6" s="15">
        <v>0.01</v>
      </c>
      <c r="C6" s="15">
        <v>0.005</v>
      </c>
      <c r="D6" s="15">
        <v>0.01</v>
      </c>
      <c r="E6" s="17">
        <v>0.005</v>
      </c>
      <c r="F6" s="17">
        <v>0.005</v>
      </c>
      <c r="G6" s="17">
        <v>0.005</v>
      </c>
    </row>
    <row r="7">
      <c r="A7" s="12"/>
      <c r="B7" s="7"/>
      <c r="C7" s="7"/>
      <c r="D7" s="7"/>
      <c r="E7" s="11"/>
      <c r="F7" s="11"/>
      <c r="G7" s="11"/>
    </row>
    <row r="8">
      <c r="A8" s="10" t="s">
        <v>37</v>
      </c>
      <c r="B8" s="19"/>
      <c r="C8" s="19"/>
      <c r="D8" s="19"/>
      <c r="E8" s="11"/>
      <c r="F8" s="11"/>
      <c r="G8" s="11"/>
    </row>
    <row r="9">
      <c r="A9" s="12" t="s">
        <v>33</v>
      </c>
      <c r="B9" s="13">
        <v>150.0</v>
      </c>
      <c r="C9" s="13">
        <v>120.0</v>
      </c>
      <c r="D9" s="13">
        <v>180.0</v>
      </c>
      <c r="E9" s="14">
        <v>70.0</v>
      </c>
      <c r="F9" s="14">
        <v>140.0</v>
      </c>
      <c r="G9" s="14">
        <v>80.0</v>
      </c>
    </row>
    <row r="10">
      <c r="A10" s="12" t="s">
        <v>34</v>
      </c>
      <c r="B10" s="13">
        <v>38000.0</v>
      </c>
      <c r="C10" s="13">
        <v>28000.0</v>
      </c>
      <c r="D10" s="13">
        <v>18000.0</v>
      </c>
      <c r="E10" s="14">
        <v>15000.0</v>
      </c>
      <c r="F10" s="14">
        <v>12000.0</v>
      </c>
      <c r="G10" s="14">
        <v>12000.0</v>
      </c>
    </row>
    <row r="11">
      <c r="A11" s="12" t="s">
        <v>35</v>
      </c>
      <c r="B11" s="15">
        <v>0.03</v>
      </c>
      <c r="C11" s="15">
        <v>0.05</v>
      </c>
      <c r="D11" s="16">
        <v>0.01</v>
      </c>
      <c r="E11" s="17">
        <v>0.01</v>
      </c>
      <c r="F11" s="17">
        <v>0.02</v>
      </c>
      <c r="G11" s="17">
        <v>0.005</v>
      </c>
    </row>
    <row r="12">
      <c r="A12" s="12" t="s">
        <v>36</v>
      </c>
      <c r="B12" s="15">
        <v>0.015</v>
      </c>
      <c r="C12" s="15">
        <v>0.01</v>
      </c>
      <c r="D12" s="16">
        <v>0.02</v>
      </c>
      <c r="E12" s="17">
        <v>0.015</v>
      </c>
      <c r="F12" s="17">
        <v>0.015</v>
      </c>
      <c r="G12" s="17">
        <v>0.01</v>
      </c>
    </row>
    <row r="13">
      <c r="A13" s="10"/>
      <c r="B13" s="19"/>
      <c r="C13" s="19"/>
      <c r="D13" s="19"/>
      <c r="E13" s="11"/>
      <c r="F13" s="11"/>
      <c r="G13" s="11"/>
    </row>
    <row r="14">
      <c r="A14" s="10" t="s">
        <v>38</v>
      </c>
      <c r="B14" s="19"/>
      <c r="C14" s="19"/>
      <c r="D14" s="19"/>
      <c r="E14" s="11"/>
      <c r="F14" s="11"/>
      <c r="G14" s="11"/>
    </row>
    <row r="15">
      <c r="A15" s="12" t="s">
        <v>33</v>
      </c>
      <c r="B15" s="13">
        <v>80.0</v>
      </c>
      <c r="C15" s="13">
        <v>60.0</v>
      </c>
      <c r="D15" s="13">
        <v>120.0</v>
      </c>
      <c r="E15" s="14">
        <v>40.0</v>
      </c>
      <c r="F15" s="20">
        <v>100.0</v>
      </c>
      <c r="G15" s="14">
        <v>50.0</v>
      </c>
    </row>
    <row r="16">
      <c r="A16" s="12" t="s">
        <v>34</v>
      </c>
      <c r="B16" s="13">
        <v>30000.0</v>
      </c>
      <c r="C16" s="13">
        <v>22000.0</v>
      </c>
      <c r="D16" s="13">
        <v>10000.0</v>
      </c>
      <c r="E16" s="14">
        <v>9500.0</v>
      </c>
      <c r="F16" s="14">
        <v>7500.0</v>
      </c>
      <c r="G16" s="14">
        <v>8000.0</v>
      </c>
    </row>
    <row r="17">
      <c r="A17" s="12" t="s">
        <v>35</v>
      </c>
      <c r="B17" s="15">
        <v>0.02</v>
      </c>
      <c r="C17" s="15">
        <v>0.01</v>
      </c>
      <c r="D17" s="16">
        <v>0.01</v>
      </c>
      <c r="E17" s="17">
        <v>0.02</v>
      </c>
      <c r="F17" s="17">
        <v>0.03</v>
      </c>
      <c r="G17" s="17">
        <v>0.02</v>
      </c>
    </row>
    <row r="18">
      <c r="A18" s="12" t="s">
        <v>36</v>
      </c>
      <c r="B18" s="15">
        <v>0.01</v>
      </c>
      <c r="C18" s="15">
        <v>0.015</v>
      </c>
      <c r="D18" s="15">
        <v>0.02</v>
      </c>
      <c r="E18" s="17">
        <v>0.01</v>
      </c>
      <c r="F18" s="17">
        <v>0.005</v>
      </c>
      <c r="G18" s="17">
        <v>0.005</v>
      </c>
    </row>
    <row r="19">
      <c r="A19" s="10"/>
      <c r="B19" s="19"/>
      <c r="C19" s="19"/>
      <c r="D19" s="19"/>
      <c r="E19" s="11"/>
      <c r="F19" s="11"/>
      <c r="G19" s="11"/>
    </row>
    <row r="20">
      <c r="A20" s="10" t="s">
        <v>39</v>
      </c>
      <c r="B20" s="8" t="s">
        <v>26</v>
      </c>
      <c r="C20" s="8" t="s">
        <v>27</v>
      </c>
      <c r="D20" s="8" t="s">
        <v>28</v>
      </c>
      <c r="E20" s="9" t="s">
        <v>29</v>
      </c>
      <c r="F20" s="9" t="s">
        <v>30</v>
      </c>
      <c r="G20" s="9" t="s">
        <v>31</v>
      </c>
    </row>
    <row r="21">
      <c r="A21" s="21" t="s">
        <v>40</v>
      </c>
      <c r="B21" s="15">
        <v>0.12</v>
      </c>
      <c r="C21" s="15">
        <v>0.1</v>
      </c>
      <c r="D21" s="16">
        <v>0.05</v>
      </c>
      <c r="E21" s="17">
        <v>0.05</v>
      </c>
      <c r="F21" s="17">
        <v>0.15</v>
      </c>
      <c r="G21" s="17">
        <v>0.15</v>
      </c>
    </row>
    <row r="22">
      <c r="A22" s="21" t="s">
        <v>41</v>
      </c>
      <c r="B22" s="15">
        <v>0.18</v>
      </c>
      <c r="C22" s="15">
        <v>0.08</v>
      </c>
      <c r="D22" s="15">
        <v>0.07</v>
      </c>
      <c r="E22" s="17">
        <v>0.03</v>
      </c>
      <c r="F22" s="17">
        <v>0.14</v>
      </c>
      <c r="G22" s="17">
        <v>0.14</v>
      </c>
    </row>
    <row r="23">
      <c r="A23" s="21" t="s">
        <v>42</v>
      </c>
      <c r="B23" s="15">
        <v>0.08</v>
      </c>
      <c r="C23" s="15">
        <v>0.06</v>
      </c>
      <c r="D23" s="16">
        <v>0.08</v>
      </c>
      <c r="E23" s="17">
        <v>0.06</v>
      </c>
      <c r="F23" s="17">
        <v>0.1</v>
      </c>
      <c r="G23" s="17">
        <v>0.07</v>
      </c>
    </row>
    <row r="24">
      <c r="A24" s="21" t="s">
        <v>43</v>
      </c>
      <c r="B24" s="15">
        <v>0.05</v>
      </c>
      <c r="C24" s="15">
        <v>0.05</v>
      </c>
      <c r="D24" s="15">
        <v>0.06</v>
      </c>
      <c r="E24" s="17">
        <v>0.08</v>
      </c>
      <c r="F24" s="17">
        <v>0.06</v>
      </c>
      <c r="G24" s="17">
        <v>0.08</v>
      </c>
    </row>
    <row r="25">
      <c r="A25" s="21" t="s">
        <v>44</v>
      </c>
      <c r="B25" s="15">
        <v>0.05</v>
      </c>
      <c r="C25" s="15">
        <v>0.07</v>
      </c>
      <c r="D25" s="15">
        <v>0.08</v>
      </c>
      <c r="E25" s="17">
        <v>0.15</v>
      </c>
      <c r="F25" s="17">
        <v>0.07</v>
      </c>
      <c r="G25" s="17">
        <v>0.05</v>
      </c>
    </row>
    <row r="26">
      <c r="A26" s="21" t="s">
        <v>45</v>
      </c>
      <c r="B26" s="15">
        <v>0.06</v>
      </c>
      <c r="C26" s="15">
        <v>0.05</v>
      </c>
      <c r="D26" s="15">
        <v>0.1</v>
      </c>
      <c r="E26" s="17">
        <v>0.05</v>
      </c>
      <c r="F26" s="17">
        <v>0.09</v>
      </c>
      <c r="G26" s="17">
        <v>0.03</v>
      </c>
    </row>
    <row r="27">
      <c r="A27" s="21" t="s">
        <v>46</v>
      </c>
      <c r="B27" s="15">
        <v>0.08</v>
      </c>
      <c r="C27" s="15">
        <v>0.09</v>
      </c>
      <c r="D27" s="15">
        <v>0.12</v>
      </c>
      <c r="E27" s="17">
        <v>0.08</v>
      </c>
      <c r="F27" s="17">
        <v>0.04</v>
      </c>
      <c r="G27" s="17">
        <v>0.08</v>
      </c>
    </row>
    <row r="28">
      <c r="A28" s="21" t="s">
        <v>47</v>
      </c>
      <c r="B28" s="15">
        <v>0.38</v>
      </c>
      <c r="C28" s="15">
        <v>0.5</v>
      </c>
      <c r="D28" s="15">
        <v>0.44</v>
      </c>
      <c r="E28" s="17">
        <v>0.5</v>
      </c>
      <c r="F28" s="17">
        <v>0.35</v>
      </c>
      <c r="G28" s="17">
        <v>0.4</v>
      </c>
    </row>
    <row r="29">
      <c r="A29" s="10"/>
      <c r="B29" s="8"/>
      <c r="C29" s="8"/>
      <c r="D29" s="8"/>
      <c r="E29" s="9"/>
      <c r="F29" s="9"/>
      <c r="G29" s="9"/>
    </row>
    <row r="30">
      <c r="A30" s="10" t="s">
        <v>48</v>
      </c>
      <c r="B30" s="8" t="s">
        <v>26</v>
      </c>
      <c r="C30" s="8" t="s">
        <v>27</v>
      </c>
      <c r="D30" s="8" t="s">
        <v>28</v>
      </c>
      <c r="E30" s="9" t="s">
        <v>29</v>
      </c>
      <c r="F30" s="9" t="s">
        <v>30</v>
      </c>
      <c r="G30" s="9" t="s">
        <v>31</v>
      </c>
    </row>
    <row r="31">
      <c r="A31" s="21" t="s">
        <v>40</v>
      </c>
      <c r="B31" s="15">
        <v>0.18</v>
      </c>
      <c r="C31" s="15">
        <v>0.15</v>
      </c>
      <c r="D31" s="15">
        <v>0.12</v>
      </c>
      <c r="E31" s="17">
        <v>0.1</v>
      </c>
      <c r="F31" s="17">
        <v>0.1</v>
      </c>
      <c r="G31" s="17">
        <v>0.08</v>
      </c>
    </row>
    <row r="32">
      <c r="A32" s="21" t="s">
        <v>41</v>
      </c>
      <c r="B32" s="16">
        <v>0.1</v>
      </c>
      <c r="C32" s="15">
        <v>0.12</v>
      </c>
      <c r="D32" s="15">
        <v>0.14</v>
      </c>
      <c r="E32" s="17">
        <v>0.12</v>
      </c>
      <c r="F32" s="17">
        <v>0.08</v>
      </c>
      <c r="G32" s="17">
        <v>0.1</v>
      </c>
    </row>
    <row r="33">
      <c r="A33" s="21" t="s">
        <v>42</v>
      </c>
      <c r="B33" s="15">
        <v>0.12</v>
      </c>
      <c r="C33" s="15">
        <v>0.14</v>
      </c>
      <c r="D33" s="15">
        <v>0.16</v>
      </c>
      <c r="E33" s="17">
        <v>0.08</v>
      </c>
      <c r="F33" s="17">
        <v>0.1</v>
      </c>
      <c r="G33" s="17">
        <v>0.08</v>
      </c>
    </row>
    <row r="34">
      <c r="A34" s="21" t="s">
        <v>43</v>
      </c>
      <c r="B34" s="16">
        <v>0.1</v>
      </c>
      <c r="C34" s="15">
        <v>0.12</v>
      </c>
      <c r="D34" s="15">
        <v>0.14</v>
      </c>
      <c r="E34" s="17">
        <v>0.12</v>
      </c>
      <c r="F34" s="17">
        <v>0.1</v>
      </c>
      <c r="G34" s="17">
        <v>0.08</v>
      </c>
    </row>
    <row r="35">
      <c r="A35" s="21" t="s">
        <v>44</v>
      </c>
      <c r="B35" s="15">
        <v>0.15</v>
      </c>
      <c r="C35" s="15">
        <v>0.15</v>
      </c>
      <c r="D35" s="15">
        <v>0.15</v>
      </c>
      <c r="E35" s="17">
        <v>0.14</v>
      </c>
      <c r="F35" s="17">
        <v>0.12</v>
      </c>
      <c r="G35" s="17">
        <v>0.1</v>
      </c>
    </row>
    <row r="36">
      <c r="A36" s="21" t="s">
        <v>45</v>
      </c>
      <c r="B36" s="15">
        <v>0.2</v>
      </c>
      <c r="C36" s="15">
        <v>0.19</v>
      </c>
      <c r="D36" s="15">
        <v>0.18</v>
      </c>
      <c r="E36" s="17">
        <v>0.15</v>
      </c>
      <c r="F36" s="17">
        <v>0.12</v>
      </c>
      <c r="G36" s="17">
        <v>0.1</v>
      </c>
    </row>
    <row r="37">
      <c r="A37" s="21" t="s">
        <v>46</v>
      </c>
      <c r="B37" s="15">
        <v>0.1</v>
      </c>
      <c r="C37" s="15">
        <v>0.12</v>
      </c>
      <c r="D37" s="15">
        <v>0.15</v>
      </c>
      <c r="E37" s="17">
        <v>0.12</v>
      </c>
      <c r="F37" s="17">
        <v>0.1</v>
      </c>
      <c r="G37" s="17">
        <v>0.12</v>
      </c>
    </row>
    <row r="38">
      <c r="A38" s="21" t="s">
        <v>47</v>
      </c>
      <c r="B38" s="15">
        <v>0.08</v>
      </c>
      <c r="C38" s="15">
        <v>0.1</v>
      </c>
      <c r="D38" s="15">
        <v>0.14</v>
      </c>
      <c r="E38" s="17">
        <v>0.12</v>
      </c>
      <c r="F38" s="17">
        <v>0.08</v>
      </c>
      <c r="G38" s="17">
        <v>0.1</v>
      </c>
    </row>
    <row r="39">
      <c r="A39" s="10"/>
      <c r="B39" s="19"/>
      <c r="C39" s="19"/>
      <c r="D39" s="19"/>
      <c r="E39" s="11"/>
      <c r="F39" s="11"/>
      <c r="G39" s="11"/>
    </row>
    <row r="40">
      <c r="A40" s="10" t="s">
        <v>49</v>
      </c>
      <c r="B40" s="19" t="s">
        <v>50</v>
      </c>
      <c r="C40" s="19" t="s">
        <v>51</v>
      </c>
      <c r="D40" s="19" t="s">
        <v>52</v>
      </c>
      <c r="E40" s="11"/>
      <c r="F40" s="11"/>
      <c r="G40" s="11"/>
    </row>
    <row r="41">
      <c r="A41" s="12" t="s">
        <v>53</v>
      </c>
      <c r="B41" s="22">
        <v>150000.0</v>
      </c>
      <c r="C41" s="23">
        <v>200000.0</v>
      </c>
      <c r="D41" s="22">
        <v>120000.0</v>
      </c>
      <c r="E41" s="11"/>
      <c r="F41" s="11"/>
      <c r="G41" s="11"/>
    </row>
    <row r="42">
      <c r="A42" s="12" t="s">
        <v>54</v>
      </c>
      <c r="B42" s="22">
        <v>50000.0</v>
      </c>
      <c r="C42" s="22">
        <v>80000.0</v>
      </c>
      <c r="D42" s="22">
        <v>40000.0</v>
      </c>
      <c r="E42" s="11"/>
      <c r="F42" s="11"/>
      <c r="G42" s="11"/>
    </row>
    <row r="43">
      <c r="A43" s="12" t="s">
        <v>55</v>
      </c>
      <c r="B43" s="22">
        <v>90000.0</v>
      </c>
      <c r="C43" s="22">
        <v>120000.0</v>
      </c>
      <c r="D43" s="22">
        <v>70000.0</v>
      </c>
      <c r="E43" s="11"/>
      <c r="F43" s="11"/>
      <c r="G43"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c r="B1" s="25" t="s">
        <v>56</v>
      </c>
      <c r="C1" s="25" t="s">
        <v>57</v>
      </c>
      <c r="D1" s="25" t="s">
        <v>58</v>
      </c>
      <c r="E1" s="25" t="s">
        <v>59</v>
      </c>
      <c r="F1" s="25" t="s">
        <v>60</v>
      </c>
      <c r="G1" s="25" t="s">
        <v>61</v>
      </c>
      <c r="H1" s="25" t="s">
        <v>62</v>
      </c>
      <c r="I1" s="25" t="s">
        <v>63</v>
      </c>
      <c r="J1" s="25" t="s">
        <v>64</v>
      </c>
      <c r="K1" s="25" t="s">
        <v>65</v>
      </c>
      <c r="L1" s="25" t="s">
        <v>66</v>
      </c>
      <c r="M1" s="25" t="s">
        <v>67</v>
      </c>
    </row>
    <row r="2">
      <c r="A2" s="26" t="s">
        <v>68</v>
      </c>
      <c r="B2" s="27"/>
      <c r="C2" s="28"/>
      <c r="D2" s="28"/>
      <c r="E2" s="28"/>
      <c r="F2" s="28"/>
      <c r="G2" s="28"/>
      <c r="H2" s="28"/>
      <c r="I2" s="28"/>
      <c r="J2" s="28"/>
      <c r="K2" s="28"/>
      <c r="L2" s="28"/>
      <c r="M2" s="28"/>
    </row>
    <row r="3">
      <c r="A3" s="26" t="s">
        <v>50</v>
      </c>
      <c r="B3" s="28"/>
      <c r="C3" s="29"/>
      <c r="D3" s="29"/>
      <c r="E3" s="29"/>
      <c r="F3" s="29"/>
      <c r="G3" s="29"/>
      <c r="H3" s="29"/>
      <c r="I3" s="29"/>
      <c r="J3" s="29"/>
      <c r="K3" s="29"/>
      <c r="L3" s="29"/>
      <c r="M3" s="29"/>
    </row>
    <row r="4">
      <c r="A4" s="27" t="s">
        <v>69</v>
      </c>
      <c r="B4" s="30">
        <f>Assumption!$B3</f>
        <v>100</v>
      </c>
      <c r="C4" s="31">
        <f>B4*(1+Assumption!$B5)</f>
        <v>102.5</v>
      </c>
      <c r="D4" s="31">
        <f>C4*(1+Assumption!$B5)</f>
        <v>105.0625</v>
      </c>
      <c r="E4" s="31">
        <f>D4*(1+Assumption!$B5)</f>
        <v>107.6890625</v>
      </c>
      <c r="F4" s="31">
        <f>E4*(1+Assumption!$B5)</f>
        <v>110.3812891</v>
      </c>
      <c r="G4" s="31">
        <f>F4*(1+Assumption!$B5)</f>
        <v>113.1408213</v>
      </c>
      <c r="H4" s="31">
        <f>G4*(1+Assumption!$B5)</f>
        <v>115.9693418</v>
      </c>
      <c r="I4" s="31">
        <f>H4*(1+Assumption!$B5)</f>
        <v>118.8685754</v>
      </c>
      <c r="J4" s="31">
        <f>I4*(1+Assumption!$B5)</f>
        <v>121.8402898</v>
      </c>
      <c r="K4" s="31">
        <f>J4*(1+Assumption!$B5)</f>
        <v>124.886297</v>
      </c>
      <c r="L4" s="31">
        <f>K4*(1+Assumption!$B5)</f>
        <v>128.0084544</v>
      </c>
      <c r="M4" s="31">
        <f>L4*(1+Assumption!$B5)</f>
        <v>131.2086658</v>
      </c>
    </row>
    <row r="5">
      <c r="A5" s="27" t="s">
        <v>27</v>
      </c>
      <c r="B5" s="30">
        <f>Assumption!$C3</f>
        <v>80</v>
      </c>
      <c r="C5" s="31">
        <f>B5*(1+Assumption!$C5)</f>
        <v>81.6</v>
      </c>
      <c r="D5" s="31">
        <f>C5*(1+Assumption!$C5)</f>
        <v>83.232</v>
      </c>
      <c r="E5" s="31">
        <f>D5*(1+Assumption!$C5)</f>
        <v>84.89664</v>
      </c>
      <c r="F5" s="31">
        <f>E5*(1+Assumption!$C5)</f>
        <v>86.5945728</v>
      </c>
      <c r="G5" s="31">
        <f>F5*(1+Assumption!$C5)</f>
        <v>88.32646426</v>
      </c>
      <c r="H5" s="31">
        <f>G5*(1+Assumption!$C5)</f>
        <v>90.09299354</v>
      </c>
      <c r="I5" s="31">
        <f>H5*(1+Assumption!$C5)</f>
        <v>91.89485341</v>
      </c>
      <c r="J5" s="31">
        <f>I5*(1+Assumption!$C5)</f>
        <v>93.73275048</v>
      </c>
      <c r="K5" s="31">
        <f>J5*(1+Assumption!$C5)</f>
        <v>95.60740549</v>
      </c>
      <c r="L5" s="31">
        <f>K5*(1+Assumption!$C5)</f>
        <v>97.5195536</v>
      </c>
      <c r="M5" s="31">
        <f>L5*(1+Assumption!$C5)</f>
        <v>99.46994467</v>
      </c>
    </row>
    <row r="6">
      <c r="A6" s="27" t="s">
        <v>70</v>
      </c>
      <c r="B6" s="30">
        <f>Assumption!$D3</f>
        <v>150</v>
      </c>
      <c r="C6" s="31">
        <f>B6*(1+Assumption!$D5)</f>
        <v>153</v>
      </c>
      <c r="D6" s="31">
        <f>C6*(1+Assumption!$D5)</f>
        <v>156.06</v>
      </c>
      <c r="E6" s="31">
        <f>D6*(1+Assumption!$D5)</f>
        <v>159.1812</v>
      </c>
      <c r="F6" s="31">
        <f>E6*(1+Assumption!$D5)</f>
        <v>162.364824</v>
      </c>
      <c r="G6" s="31">
        <f>F6*(1+Assumption!$D5)</f>
        <v>165.6121205</v>
      </c>
      <c r="H6" s="31">
        <f>G6*(1+Assumption!$D5)</f>
        <v>168.9243629</v>
      </c>
      <c r="I6" s="31">
        <f>H6*(1+Assumption!$D5)</f>
        <v>172.3028501</v>
      </c>
      <c r="J6" s="31">
        <f>I6*(1+Assumption!$D5)</f>
        <v>175.7489072</v>
      </c>
      <c r="K6" s="31">
        <f>J6*(1+Assumption!$D5)</f>
        <v>179.2638853</v>
      </c>
      <c r="L6" s="31">
        <f>K6*(1+Assumption!$D5)</f>
        <v>182.849163</v>
      </c>
      <c r="M6" s="31">
        <f>L6*(1+Assumption!$D5)</f>
        <v>186.5061463</v>
      </c>
    </row>
    <row r="7">
      <c r="A7" s="27" t="s">
        <v>29</v>
      </c>
      <c r="B7" s="28">
        <f>Assumption!$E3</f>
        <v>50</v>
      </c>
      <c r="C7" s="29">
        <f>B7*(1+Assumption!$E5)</f>
        <v>52.5</v>
      </c>
      <c r="D7" s="29">
        <f>C7*(1+Assumption!$E5)</f>
        <v>55.125</v>
      </c>
      <c r="E7" s="29">
        <f>D7*(1+Assumption!$E5)</f>
        <v>57.88125</v>
      </c>
      <c r="F7" s="29">
        <f>E7*(1+Assumption!$E5)</f>
        <v>60.7753125</v>
      </c>
      <c r="G7" s="29">
        <f>F7*(1+Assumption!$E5)</f>
        <v>63.81407813</v>
      </c>
      <c r="H7" s="29">
        <f>G7*(1+Assumption!$E5)</f>
        <v>67.00478203</v>
      </c>
      <c r="I7" s="29">
        <f>H7*(1+Assumption!$E5)</f>
        <v>70.35502113</v>
      </c>
      <c r="J7" s="29">
        <f>I7*(1+Assumption!$E5)</f>
        <v>73.87277219</v>
      </c>
      <c r="K7" s="29">
        <f>J7*(1+Assumption!$E5)</f>
        <v>77.5664108</v>
      </c>
      <c r="L7" s="29">
        <f>K7*(1+Assumption!$E5)</f>
        <v>81.44473134</v>
      </c>
      <c r="M7" s="29">
        <f>L7*(1+Assumption!$E5)</f>
        <v>85.51696791</v>
      </c>
    </row>
    <row r="8">
      <c r="A8" s="27" t="s">
        <v>30</v>
      </c>
      <c r="B8" s="28">
        <f>Assumption!$F3</f>
        <v>120</v>
      </c>
      <c r="C8" s="29">
        <f>B8*(1+Assumption!$F5)</f>
        <v>123.6</v>
      </c>
      <c r="D8" s="29">
        <f>C8*(1+Assumption!$F5)</f>
        <v>127.308</v>
      </c>
      <c r="E8" s="29">
        <f>D8*(1+Assumption!$F5)</f>
        <v>131.12724</v>
      </c>
      <c r="F8" s="29">
        <f>E8*(1+Assumption!$F5)</f>
        <v>135.0610572</v>
      </c>
      <c r="G8" s="29">
        <f>F8*(1+Assumption!$F5)</f>
        <v>139.1128889</v>
      </c>
      <c r="H8" s="29">
        <f>G8*(1+Assumption!$F5)</f>
        <v>143.2862756</v>
      </c>
      <c r="I8" s="29">
        <f>H8*(1+Assumption!$F5)</f>
        <v>147.5848639</v>
      </c>
      <c r="J8" s="29">
        <f>I8*(1+Assumption!$F5)</f>
        <v>152.0124098</v>
      </c>
      <c r="K8" s="29">
        <f>J8*(1+Assumption!$F5)</f>
        <v>156.5727821</v>
      </c>
      <c r="L8" s="29">
        <f>K8*(1+Assumption!$F5)</f>
        <v>161.2699655</v>
      </c>
      <c r="M8" s="29">
        <f>L8*(1+Assumption!$F5)</f>
        <v>166.1080645</v>
      </c>
    </row>
    <row r="9">
      <c r="A9" s="27" t="s">
        <v>31</v>
      </c>
      <c r="B9" s="28">
        <f>Assumption!$G3</f>
        <v>60</v>
      </c>
      <c r="C9" s="29">
        <f>B9*(1+Assumption!$G5)</f>
        <v>61.2</v>
      </c>
      <c r="D9" s="29">
        <f>C9*(1+Assumption!$G5)</f>
        <v>62.424</v>
      </c>
      <c r="E9" s="29">
        <f>D9*(1+Assumption!$G5)</f>
        <v>63.67248</v>
      </c>
      <c r="F9" s="29">
        <f>E9*(1+Assumption!$G5)</f>
        <v>64.9459296</v>
      </c>
      <c r="G9" s="29">
        <f>F9*(1+Assumption!$G5)</f>
        <v>66.24484819</v>
      </c>
      <c r="H9" s="29">
        <f>G9*(1+Assumption!$G5)</f>
        <v>67.56974516</v>
      </c>
      <c r="I9" s="29">
        <f>H9*(1+Assumption!$G5)</f>
        <v>68.92114006</v>
      </c>
      <c r="J9" s="29">
        <f>I9*(1+Assumption!$G5)</f>
        <v>70.29956286</v>
      </c>
      <c r="K9" s="29">
        <f>J9*(1+Assumption!$G5)</f>
        <v>71.70555412</v>
      </c>
      <c r="L9" s="29">
        <f>K9*(1+Assumption!$G5)</f>
        <v>73.1396652</v>
      </c>
      <c r="M9" s="29">
        <f>L9*(1+Assumption!$G5)</f>
        <v>74.6024585</v>
      </c>
    </row>
    <row r="10">
      <c r="A10" s="26"/>
      <c r="B10" s="28"/>
      <c r="C10" s="28"/>
      <c r="D10" s="28"/>
      <c r="E10" s="28"/>
      <c r="F10" s="28"/>
      <c r="G10" s="28"/>
      <c r="H10" s="28"/>
      <c r="I10" s="28"/>
      <c r="J10" s="28"/>
      <c r="K10" s="28"/>
      <c r="L10" s="28"/>
      <c r="M10" s="28"/>
    </row>
    <row r="11">
      <c r="A11" s="26" t="s">
        <v>37</v>
      </c>
      <c r="B11" s="28"/>
      <c r="C11" s="28"/>
      <c r="D11" s="28"/>
      <c r="E11" s="28"/>
      <c r="F11" s="28"/>
      <c r="G11" s="28"/>
      <c r="H11" s="28"/>
      <c r="I11" s="28"/>
      <c r="J11" s="28"/>
      <c r="K11" s="28"/>
      <c r="L11" s="28"/>
      <c r="M11" s="28"/>
    </row>
    <row r="12">
      <c r="A12" s="27" t="s">
        <v>69</v>
      </c>
      <c r="B12" s="30">
        <f>Assumption!$B9</f>
        <v>150</v>
      </c>
      <c r="C12" s="31">
        <f>B12*(1+Assumption!$B11)</f>
        <v>154.5</v>
      </c>
      <c r="D12" s="31">
        <f>C12*(1+Assumption!$B11)</f>
        <v>159.135</v>
      </c>
      <c r="E12" s="31">
        <f>D12*(1+Assumption!$B11)</f>
        <v>163.90905</v>
      </c>
      <c r="F12" s="31">
        <f>E12*(1+Assumption!$B11)</f>
        <v>168.8263215</v>
      </c>
      <c r="G12" s="31">
        <f>F12*(1+Assumption!$B11)</f>
        <v>173.8911111</v>
      </c>
      <c r="H12" s="31">
        <f>G12*(1+Assumption!$B11)</f>
        <v>179.1078445</v>
      </c>
      <c r="I12" s="31">
        <f>H12*(1+Assumption!$B11)</f>
        <v>184.4810798</v>
      </c>
      <c r="J12" s="31">
        <f>I12*(1+Assumption!$B11)</f>
        <v>190.0155122</v>
      </c>
      <c r="K12" s="31">
        <f>J12*(1+Assumption!$B11)</f>
        <v>195.7159776</v>
      </c>
      <c r="L12" s="31">
        <f>K12*(1+Assumption!$B11)</f>
        <v>201.5874569</v>
      </c>
      <c r="M12" s="31">
        <f>L12*(1+Assumption!$B11)</f>
        <v>207.6350806</v>
      </c>
    </row>
    <row r="13">
      <c r="A13" s="27" t="s">
        <v>27</v>
      </c>
      <c r="B13" s="30">
        <f>Assumption!$C9</f>
        <v>120</v>
      </c>
      <c r="C13" s="31">
        <f>B13*(1+Assumption!$C11)</f>
        <v>126</v>
      </c>
      <c r="D13" s="31">
        <f>C13*(1+Assumption!$C11)</f>
        <v>132.3</v>
      </c>
      <c r="E13" s="31">
        <f>D13*(1+Assumption!$C11)</f>
        <v>138.915</v>
      </c>
      <c r="F13" s="31">
        <f>E13*(1+Assumption!$C11)</f>
        <v>145.86075</v>
      </c>
      <c r="G13" s="31">
        <f>F13*(1+Assumption!$C11)</f>
        <v>153.1537875</v>
      </c>
      <c r="H13" s="31">
        <f>G13*(1+Assumption!$C11)</f>
        <v>160.8114769</v>
      </c>
      <c r="I13" s="31">
        <f>H13*(1+Assumption!$C11)</f>
        <v>168.8520507</v>
      </c>
      <c r="J13" s="31">
        <f>I13*(1+Assumption!$C11)</f>
        <v>177.2946533</v>
      </c>
      <c r="K13" s="31">
        <f>J13*(1+Assumption!$C11)</f>
        <v>186.1593859</v>
      </c>
      <c r="L13" s="31">
        <f>K13*(1+Assumption!$C11)</f>
        <v>195.4673552</v>
      </c>
      <c r="M13" s="31">
        <f>L13*(1+Assumption!$C11)</f>
        <v>205.240723</v>
      </c>
    </row>
    <row r="14">
      <c r="A14" s="27" t="s">
        <v>70</v>
      </c>
      <c r="B14" s="30">
        <f>Assumption!$D9</f>
        <v>180</v>
      </c>
      <c r="C14" s="31">
        <f>B14*(1+Assumption!$D11)</f>
        <v>181.8</v>
      </c>
      <c r="D14" s="31">
        <f>C14*(1+Assumption!$D11)</f>
        <v>183.618</v>
      </c>
      <c r="E14" s="31">
        <f>D14*(1+Assumption!$D11)</f>
        <v>185.45418</v>
      </c>
      <c r="F14" s="31">
        <f>E14*(1+Assumption!$D11)</f>
        <v>187.3087218</v>
      </c>
      <c r="G14" s="31">
        <f>F14*(1+Assumption!$D11)</f>
        <v>189.181809</v>
      </c>
      <c r="H14" s="31">
        <f>G14*(1+Assumption!$D11)</f>
        <v>191.0736271</v>
      </c>
      <c r="I14" s="31">
        <f>H14*(1+Assumption!$D11)</f>
        <v>192.9843634</v>
      </c>
      <c r="J14" s="31">
        <f>I14*(1+Assumption!$D11)</f>
        <v>194.914207</v>
      </c>
      <c r="K14" s="31">
        <f>J14*(1+Assumption!$D11)</f>
        <v>196.8633491</v>
      </c>
      <c r="L14" s="31">
        <f>K14*(1+Assumption!$D11)</f>
        <v>198.8319826</v>
      </c>
      <c r="M14" s="31">
        <f>L14*(1+Assumption!$D11)</f>
        <v>200.8203024</v>
      </c>
    </row>
    <row r="15">
      <c r="A15" s="27" t="s">
        <v>29</v>
      </c>
      <c r="B15" s="28">
        <f>Assumption!$E9</f>
        <v>70</v>
      </c>
      <c r="C15" s="29">
        <f>B15*(1+Assumption!$E11)</f>
        <v>70.7</v>
      </c>
      <c r="D15" s="29">
        <f>C15*(1+Assumption!$E11)</f>
        <v>71.407</v>
      </c>
      <c r="E15" s="29">
        <f>D15*(1+Assumption!$E11)</f>
        <v>72.12107</v>
      </c>
      <c r="F15" s="29">
        <f>E15*(1+Assumption!$E11)</f>
        <v>72.8422807</v>
      </c>
      <c r="G15" s="29">
        <f>F15*(1+Assumption!$E11)</f>
        <v>73.57070351</v>
      </c>
      <c r="H15" s="29">
        <f>G15*(1+Assumption!$E11)</f>
        <v>74.30641054</v>
      </c>
      <c r="I15" s="29">
        <f>H15*(1+Assumption!$E11)</f>
        <v>75.04947465</v>
      </c>
      <c r="J15" s="29">
        <f>I15*(1+Assumption!$E11)</f>
        <v>75.79996939</v>
      </c>
      <c r="K15" s="29">
        <f>J15*(1+Assumption!$E11)</f>
        <v>76.55796909</v>
      </c>
      <c r="L15" s="29">
        <f>K15*(1+Assumption!$E11)</f>
        <v>77.32354878</v>
      </c>
      <c r="M15" s="29">
        <f>L15*(1+Assumption!$E11)</f>
        <v>78.09678427</v>
      </c>
    </row>
    <row r="16">
      <c r="A16" s="27" t="s">
        <v>30</v>
      </c>
      <c r="B16" s="28">
        <f>Assumption!$F9</f>
        <v>140</v>
      </c>
      <c r="C16" s="29">
        <f>B16*(1+Assumption!$F11)</f>
        <v>142.8</v>
      </c>
      <c r="D16" s="29">
        <f>C16*(1+Assumption!$F11)</f>
        <v>145.656</v>
      </c>
      <c r="E16" s="29">
        <f>D16*(1+Assumption!$F11)</f>
        <v>148.56912</v>
      </c>
      <c r="F16" s="29">
        <f>E16*(1+Assumption!$F11)</f>
        <v>151.5405024</v>
      </c>
      <c r="G16" s="29">
        <f>F16*(1+Assumption!$F11)</f>
        <v>154.5713124</v>
      </c>
      <c r="H16" s="29">
        <f>G16*(1+Assumption!$F11)</f>
        <v>157.6627387</v>
      </c>
      <c r="I16" s="29">
        <f>H16*(1+Assumption!$F11)</f>
        <v>160.8159935</v>
      </c>
      <c r="J16" s="29">
        <f>I16*(1+Assumption!$F11)</f>
        <v>164.0323133</v>
      </c>
      <c r="K16" s="29">
        <f>J16*(1+Assumption!$F11)</f>
        <v>167.3129596</v>
      </c>
      <c r="L16" s="29">
        <f>K16*(1+Assumption!$F11)</f>
        <v>170.6592188</v>
      </c>
      <c r="M16" s="29">
        <f>L16*(1+Assumption!$F11)</f>
        <v>174.0724032</v>
      </c>
    </row>
    <row r="17">
      <c r="A17" s="27" t="s">
        <v>31</v>
      </c>
      <c r="B17" s="28">
        <f>Assumption!$G9</f>
        <v>80</v>
      </c>
      <c r="C17" s="29">
        <f>B17*(1+Assumption!$G11)</f>
        <v>80.4</v>
      </c>
      <c r="D17" s="29">
        <f>C17*(1+Assumption!$G11)</f>
        <v>80.802</v>
      </c>
      <c r="E17" s="29">
        <f>D17*(1+Assumption!$G11)</f>
        <v>81.20601</v>
      </c>
      <c r="F17" s="29">
        <f>E17*(1+Assumption!$G11)</f>
        <v>81.61204005</v>
      </c>
      <c r="G17" s="29">
        <f>F17*(1+Assumption!$G11)</f>
        <v>82.02010025</v>
      </c>
      <c r="H17" s="29">
        <f>G17*(1+Assumption!$G11)</f>
        <v>82.43020075</v>
      </c>
      <c r="I17" s="29">
        <f>H17*(1+Assumption!$G11)</f>
        <v>82.84235176</v>
      </c>
      <c r="J17" s="29">
        <f>I17*(1+Assumption!$G11)</f>
        <v>83.25656351</v>
      </c>
      <c r="K17" s="29">
        <f>J17*(1+Assumption!$G11)</f>
        <v>83.67284633</v>
      </c>
      <c r="L17" s="29">
        <f>K17*(1+Assumption!$G11)</f>
        <v>84.09121056</v>
      </c>
      <c r="M17" s="29">
        <f>L17*(1+Assumption!$G11)</f>
        <v>84.51166662</v>
      </c>
    </row>
    <row r="18">
      <c r="A18" s="26"/>
      <c r="B18" s="28"/>
      <c r="C18" s="28"/>
      <c r="D18" s="28"/>
      <c r="E18" s="28"/>
      <c r="F18" s="28"/>
      <c r="G18" s="28"/>
      <c r="H18" s="28"/>
      <c r="I18" s="28"/>
      <c r="J18" s="28"/>
      <c r="K18" s="28"/>
      <c r="L18" s="28"/>
      <c r="M18" s="28"/>
    </row>
    <row r="19">
      <c r="A19" s="26" t="s">
        <v>38</v>
      </c>
      <c r="B19" s="28"/>
      <c r="C19" s="28"/>
      <c r="D19" s="28"/>
      <c r="E19" s="28"/>
      <c r="F19" s="28"/>
      <c r="G19" s="28"/>
      <c r="H19" s="28"/>
      <c r="I19" s="28"/>
      <c r="J19" s="28"/>
      <c r="K19" s="28"/>
      <c r="L19" s="28"/>
      <c r="M19" s="28"/>
    </row>
    <row r="20">
      <c r="A20" s="27" t="s">
        <v>69</v>
      </c>
      <c r="B20" s="30">
        <f>Assumption!$B15</f>
        <v>80</v>
      </c>
      <c r="C20" s="31">
        <f>B20*(1+Assumption!$B17)</f>
        <v>81.6</v>
      </c>
      <c r="D20" s="31">
        <f>C20*(1+Assumption!$B17)</f>
        <v>83.232</v>
      </c>
      <c r="E20" s="31">
        <f>D20*(1+Assumption!$B17)</f>
        <v>84.89664</v>
      </c>
      <c r="F20" s="31">
        <f>E20*(1+Assumption!$B17)</f>
        <v>86.5945728</v>
      </c>
      <c r="G20" s="31">
        <f>F20*(1+Assumption!$B17)</f>
        <v>88.32646426</v>
      </c>
      <c r="H20" s="31">
        <f>G20*(1+Assumption!$B17)</f>
        <v>90.09299354</v>
      </c>
      <c r="I20" s="31">
        <f>H20*(1+Assumption!$B17)</f>
        <v>91.89485341</v>
      </c>
      <c r="J20" s="31">
        <f>I20*(1+Assumption!$B17)</f>
        <v>93.73275048</v>
      </c>
      <c r="K20" s="31">
        <f>J20*(1+Assumption!$B17)</f>
        <v>95.60740549</v>
      </c>
      <c r="L20" s="31">
        <f>K20*(1+Assumption!$B17)</f>
        <v>97.5195536</v>
      </c>
      <c r="M20" s="31">
        <f>L20*(1+Assumption!$B17)</f>
        <v>99.46994467</v>
      </c>
    </row>
    <row r="21">
      <c r="A21" s="27" t="s">
        <v>27</v>
      </c>
      <c r="B21" s="30">
        <f>Assumption!$C15</f>
        <v>60</v>
      </c>
      <c r="C21" s="31">
        <f>B21*(1+Assumption!$C17)</f>
        <v>60.6</v>
      </c>
      <c r="D21" s="31">
        <f>C21*(1+Assumption!$C17)</f>
        <v>61.206</v>
      </c>
      <c r="E21" s="31">
        <f>D21*(1+Assumption!$C17)</f>
        <v>61.81806</v>
      </c>
      <c r="F21" s="31">
        <f>E21*(1+Assumption!$C17)</f>
        <v>62.4362406</v>
      </c>
      <c r="G21" s="31">
        <f>F21*(1+Assumption!$C17)</f>
        <v>63.06060301</v>
      </c>
      <c r="H21" s="31">
        <f>G21*(1+Assumption!$C17)</f>
        <v>63.69120904</v>
      </c>
      <c r="I21" s="31">
        <f>H21*(1+Assumption!$C17)</f>
        <v>64.32812113</v>
      </c>
      <c r="J21" s="31">
        <f>I21*(1+Assumption!$C17)</f>
        <v>64.97140234</v>
      </c>
      <c r="K21" s="31">
        <f>J21*(1+Assumption!$C17)</f>
        <v>65.62111636</v>
      </c>
      <c r="L21" s="31">
        <f>K21*(1+Assumption!$C17)</f>
        <v>66.27732752</v>
      </c>
      <c r="M21" s="31">
        <f>L21*(1+Assumption!$C17)</f>
        <v>66.9401008</v>
      </c>
    </row>
    <row r="22">
      <c r="A22" s="27" t="s">
        <v>70</v>
      </c>
      <c r="B22" s="30">
        <f>Assumption!$D15</f>
        <v>120</v>
      </c>
      <c r="C22" s="31">
        <f>B22*(1+Assumption!$D17)</f>
        <v>121.2</v>
      </c>
      <c r="D22" s="31">
        <f>C22*(1+Assumption!$D17)</f>
        <v>122.412</v>
      </c>
      <c r="E22" s="31">
        <f>D22*(1+Assumption!$D17)</f>
        <v>123.63612</v>
      </c>
      <c r="F22" s="31">
        <f>E22*(1+Assumption!$D17)</f>
        <v>124.8724812</v>
      </c>
      <c r="G22" s="31">
        <f>F22*(1+Assumption!$D17)</f>
        <v>126.121206</v>
      </c>
      <c r="H22" s="31">
        <f>G22*(1+Assumption!$D17)</f>
        <v>127.3824181</v>
      </c>
      <c r="I22" s="31">
        <f>H22*(1+Assumption!$D17)</f>
        <v>128.6562423</v>
      </c>
      <c r="J22" s="31">
        <f>I22*(1+Assumption!$D17)</f>
        <v>129.9428047</v>
      </c>
      <c r="K22" s="31">
        <f>J22*(1+Assumption!$D17)</f>
        <v>131.2422327</v>
      </c>
      <c r="L22" s="31">
        <f>K22*(1+Assumption!$D17)</f>
        <v>132.554655</v>
      </c>
      <c r="M22" s="31">
        <f>L22*(1+Assumption!$D17)</f>
        <v>133.8802016</v>
      </c>
    </row>
    <row r="23">
      <c r="A23" s="27" t="s">
        <v>29</v>
      </c>
      <c r="B23" s="28">
        <f>Assumption!$E15</f>
        <v>40</v>
      </c>
      <c r="C23" s="29">
        <f>B23*(1+Assumption!$E17)</f>
        <v>40.8</v>
      </c>
      <c r="D23" s="29">
        <f>C23*(1+Assumption!$E17)</f>
        <v>41.616</v>
      </c>
      <c r="E23" s="29">
        <f>D23*(1+Assumption!$E17)</f>
        <v>42.44832</v>
      </c>
      <c r="F23" s="29">
        <f>E23*(1+Assumption!$E17)</f>
        <v>43.2972864</v>
      </c>
      <c r="G23" s="29">
        <f>F23*(1+Assumption!$E17)</f>
        <v>44.16323213</v>
      </c>
      <c r="H23" s="29">
        <f>G23*(1+Assumption!$E17)</f>
        <v>45.04649677</v>
      </c>
      <c r="I23" s="29">
        <f>H23*(1+Assumption!$E17)</f>
        <v>45.94742671</v>
      </c>
      <c r="J23" s="29">
        <f>I23*(1+Assumption!$E17)</f>
        <v>46.86637524</v>
      </c>
      <c r="K23" s="29">
        <f>J23*(1+Assumption!$E17)</f>
        <v>47.80370274</v>
      </c>
      <c r="L23" s="29">
        <f>K23*(1+Assumption!$E17)</f>
        <v>48.7597768</v>
      </c>
      <c r="M23" s="29">
        <f>L23*(1+Assumption!$E17)</f>
        <v>49.73497234</v>
      </c>
    </row>
    <row r="24">
      <c r="A24" s="27" t="s">
        <v>30</v>
      </c>
      <c r="B24" s="28">
        <f>Assumption!$F15</f>
        <v>100</v>
      </c>
      <c r="C24" s="29">
        <f>B24*(1+Assumption!$F17)</f>
        <v>103</v>
      </c>
      <c r="D24" s="29">
        <f>C24*(1+Assumption!$F17)</f>
        <v>106.09</v>
      </c>
      <c r="E24" s="29">
        <f>D24*(1+Assumption!$F17)</f>
        <v>109.2727</v>
      </c>
      <c r="F24" s="29">
        <f>E24*(1+Assumption!$F17)</f>
        <v>112.550881</v>
      </c>
      <c r="G24" s="29">
        <f>F24*(1+Assumption!$F17)</f>
        <v>115.9274074</v>
      </c>
      <c r="H24" s="29">
        <f>G24*(1+Assumption!$F17)</f>
        <v>119.4052297</v>
      </c>
      <c r="I24" s="29">
        <f>H24*(1+Assumption!$F17)</f>
        <v>122.9873865</v>
      </c>
      <c r="J24" s="29">
        <f>I24*(1+Assumption!$F17)</f>
        <v>126.6770081</v>
      </c>
      <c r="K24" s="29">
        <f>J24*(1+Assumption!$F17)</f>
        <v>130.4773184</v>
      </c>
      <c r="L24" s="29">
        <f>K24*(1+Assumption!$F17)</f>
        <v>134.3916379</v>
      </c>
      <c r="M24" s="29">
        <f>L24*(1+Assumption!$F17)</f>
        <v>138.4233871</v>
      </c>
    </row>
    <row r="25">
      <c r="A25" s="27" t="s">
        <v>31</v>
      </c>
      <c r="B25" s="28">
        <f>Assumption!$G15</f>
        <v>50</v>
      </c>
      <c r="C25" s="29">
        <f>B25*(1+Assumption!$G17)</f>
        <v>51</v>
      </c>
      <c r="D25" s="29">
        <f>C25*(1+Assumption!$G17)</f>
        <v>52.02</v>
      </c>
      <c r="E25" s="29">
        <f>D25*(1+Assumption!$G17)</f>
        <v>53.0604</v>
      </c>
      <c r="F25" s="29">
        <f>E25*(1+Assumption!$G17)</f>
        <v>54.121608</v>
      </c>
      <c r="G25" s="29">
        <f>F25*(1+Assumption!$G17)</f>
        <v>55.20404016</v>
      </c>
      <c r="H25" s="29">
        <f>G25*(1+Assumption!$G17)</f>
        <v>56.30812096</v>
      </c>
      <c r="I25" s="29">
        <f>H25*(1+Assumption!$G17)</f>
        <v>57.43428338</v>
      </c>
      <c r="J25" s="29">
        <f>I25*(1+Assumption!$G17)</f>
        <v>58.58296905</v>
      </c>
      <c r="K25" s="29">
        <f>J25*(1+Assumption!$G17)</f>
        <v>59.75462843</v>
      </c>
      <c r="L25" s="29">
        <f>K25*(1+Assumption!$G17)</f>
        <v>60.949721</v>
      </c>
      <c r="M25" s="29">
        <f>L25*(1+Assumption!$G17)</f>
        <v>62.16871542</v>
      </c>
    </row>
    <row r="26">
      <c r="A26" s="26"/>
      <c r="B26" s="28"/>
      <c r="C26" s="28"/>
      <c r="D26" s="28"/>
      <c r="E26" s="28"/>
      <c r="F26" s="28"/>
      <c r="G26" s="28"/>
      <c r="H26" s="28"/>
      <c r="I26" s="28"/>
      <c r="J26" s="28"/>
      <c r="K26" s="28"/>
      <c r="L26" s="28"/>
      <c r="M26" s="28"/>
    </row>
    <row r="27">
      <c r="A27" s="26" t="s">
        <v>34</v>
      </c>
      <c r="B27" s="28"/>
      <c r="C27" s="28"/>
      <c r="D27" s="28"/>
      <c r="E27" s="28"/>
      <c r="F27" s="28"/>
      <c r="G27" s="28"/>
      <c r="H27" s="28"/>
      <c r="I27" s="28"/>
      <c r="J27" s="28"/>
      <c r="K27" s="28"/>
      <c r="L27" s="28"/>
      <c r="M27" s="28"/>
    </row>
    <row r="28">
      <c r="A28" s="26" t="s">
        <v>50</v>
      </c>
      <c r="B28" s="28"/>
      <c r="C28" s="29"/>
      <c r="D28" s="29"/>
      <c r="E28" s="29"/>
      <c r="F28" s="29"/>
      <c r="G28" s="29"/>
      <c r="H28" s="29"/>
      <c r="I28" s="29"/>
      <c r="J28" s="29"/>
      <c r="K28" s="29"/>
      <c r="L28" s="29"/>
      <c r="M28" s="29"/>
    </row>
    <row r="29">
      <c r="A29" s="27" t="s">
        <v>69</v>
      </c>
      <c r="B29" s="30">
        <f>Assumption!$B4</f>
        <v>35000</v>
      </c>
      <c r="C29" s="31">
        <f>B29*(1+Assumption!$B6)</f>
        <v>35350</v>
      </c>
      <c r="D29" s="31">
        <f>C29*(1+Assumption!$B6)</f>
        <v>35703.5</v>
      </c>
      <c r="E29" s="31">
        <f>D29*(1+Assumption!$B6)</f>
        <v>36060.535</v>
      </c>
      <c r="F29" s="31">
        <f>E29*(1+Assumption!$B6)</f>
        <v>36421.14035</v>
      </c>
      <c r="G29" s="31">
        <f>F29*(1+Assumption!$B6)</f>
        <v>36785.35175</v>
      </c>
      <c r="H29" s="31">
        <f>G29*(1+Assumption!$B6)</f>
        <v>37153.20527</v>
      </c>
      <c r="I29" s="31">
        <f>H29*(1+Assumption!$B6)</f>
        <v>37524.73732</v>
      </c>
      <c r="J29" s="31">
        <f>I29*(1+Assumption!$B6)</f>
        <v>37899.9847</v>
      </c>
      <c r="K29" s="31">
        <f>J29*(1+Assumption!$B6)</f>
        <v>38278.98454</v>
      </c>
      <c r="L29" s="31">
        <f>K29*(1+Assumption!$B6)</f>
        <v>38661.77439</v>
      </c>
      <c r="M29" s="31">
        <f>L29*(1+Assumption!$B6)</f>
        <v>39048.39213</v>
      </c>
    </row>
    <row r="30">
      <c r="A30" s="27" t="s">
        <v>27</v>
      </c>
      <c r="B30" s="30">
        <f>Assumption!$C4</f>
        <v>25000</v>
      </c>
      <c r="C30" s="31">
        <f>B30*(1+Assumption!$C6)</f>
        <v>25125</v>
      </c>
      <c r="D30" s="31">
        <f>C30*(1+Assumption!$C6)</f>
        <v>25250.625</v>
      </c>
      <c r="E30" s="31">
        <f>D30*(1+Assumption!$C6)</f>
        <v>25376.87813</v>
      </c>
      <c r="F30" s="31">
        <f>E30*(1+Assumption!$C6)</f>
        <v>25503.76252</v>
      </c>
      <c r="G30" s="31">
        <f>F30*(1+Assumption!$C6)</f>
        <v>25631.28133</v>
      </c>
      <c r="H30" s="31">
        <f>G30*(1+Assumption!$C6)</f>
        <v>25759.43773</v>
      </c>
      <c r="I30" s="31">
        <f>H30*(1+Assumption!$C6)</f>
        <v>25888.23492</v>
      </c>
      <c r="J30" s="31">
        <f>I30*(1+Assumption!$C6)</f>
        <v>26017.6761</v>
      </c>
      <c r="K30" s="31">
        <f>J30*(1+Assumption!$C6)</f>
        <v>26147.76448</v>
      </c>
      <c r="L30" s="31">
        <f>K30*(1+Assumption!$C6)</f>
        <v>26278.5033</v>
      </c>
      <c r="M30" s="31">
        <f>L30*(1+Assumption!$C6)</f>
        <v>26409.89582</v>
      </c>
    </row>
    <row r="31">
      <c r="A31" s="27" t="s">
        <v>70</v>
      </c>
      <c r="B31" s="30">
        <f>Assumption!$D4</f>
        <v>12000</v>
      </c>
      <c r="C31" s="31">
        <f>B31*(1+Assumption!$D6)</f>
        <v>12120</v>
      </c>
      <c r="D31" s="31">
        <f>C31*(1+Assumption!$D6)</f>
        <v>12241.2</v>
      </c>
      <c r="E31" s="31">
        <f>D31*(1+Assumption!$D6)</f>
        <v>12363.612</v>
      </c>
      <c r="F31" s="31">
        <f>E31*(1+Assumption!$D6)</f>
        <v>12487.24812</v>
      </c>
      <c r="G31" s="31">
        <f>F31*(1+Assumption!$D6)</f>
        <v>12612.1206</v>
      </c>
      <c r="H31" s="31">
        <f>G31*(1+Assumption!$D6)</f>
        <v>12738.24181</v>
      </c>
      <c r="I31" s="31">
        <f>H31*(1+Assumption!$D6)</f>
        <v>12865.62423</v>
      </c>
      <c r="J31" s="31">
        <f>I31*(1+Assumption!$D6)</f>
        <v>12994.28047</v>
      </c>
      <c r="K31" s="31">
        <f>J31*(1+Assumption!$D6)</f>
        <v>13124.22327</v>
      </c>
      <c r="L31" s="31">
        <f>K31*(1+Assumption!$D6)</f>
        <v>13255.4655</v>
      </c>
      <c r="M31" s="31">
        <f>L31*(1+Assumption!$D6)</f>
        <v>13388.02016</v>
      </c>
    </row>
    <row r="32">
      <c r="A32" s="27" t="s">
        <v>29</v>
      </c>
      <c r="B32" s="28">
        <f>Assumption!$E4</f>
        <v>10000</v>
      </c>
      <c r="C32" s="29">
        <f>B32*(1+Assumption!$E6)</f>
        <v>10050</v>
      </c>
      <c r="D32" s="29">
        <f>C32*(1+Assumption!$E6)</f>
        <v>10100.25</v>
      </c>
      <c r="E32" s="29">
        <f>D32*(1+Assumption!$E6)</f>
        <v>10150.75125</v>
      </c>
      <c r="F32" s="29">
        <f>E32*(1+Assumption!$E6)</f>
        <v>10201.50501</v>
      </c>
      <c r="G32" s="29">
        <f>F32*(1+Assumption!$E6)</f>
        <v>10252.51253</v>
      </c>
      <c r="H32" s="29">
        <f>G32*(1+Assumption!$E6)</f>
        <v>10303.77509</v>
      </c>
      <c r="I32" s="29">
        <f>H32*(1+Assumption!$E6)</f>
        <v>10355.29397</v>
      </c>
      <c r="J32" s="29">
        <f>I32*(1+Assumption!$E6)</f>
        <v>10407.07044</v>
      </c>
      <c r="K32" s="29">
        <f>J32*(1+Assumption!$E6)</f>
        <v>10459.10579</v>
      </c>
      <c r="L32" s="29">
        <f>K32*(1+Assumption!$E6)</f>
        <v>10511.40132</v>
      </c>
      <c r="M32" s="29">
        <f>L32*(1+Assumption!$E6)</f>
        <v>10563.95833</v>
      </c>
    </row>
    <row r="33">
      <c r="A33" s="27" t="s">
        <v>30</v>
      </c>
      <c r="B33" s="28">
        <f>Assumption!$F4</f>
        <v>8000</v>
      </c>
      <c r="C33" s="29">
        <f>B33*(1+Assumption!$F6)</f>
        <v>8040</v>
      </c>
      <c r="D33" s="29">
        <f>C33*(1+Assumption!$F6)</f>
        <v>8080.2</v>
      </c>
      <c r="E33" s="29">
        <f>D33*(1+Assumption!$F6)</f>
        <v>8120.601</v>
      </c>
      <c r="F33" s="29">
        <f>E33*(1+Assumption!$F6)</f>
        <v>8161.204005</v>
      </c>
      <c r="G33" s="29">
        <f>F33*(1+Assumption!$F6)</f>
        <v>8202.010025</v>
      </c>
      <c r="H33" s="29">
        <f>G33*(1+Assumption!$F6)</f>
        <v>8243.020075</v>
      </c>
      <c r="I33" s="29">
        <f>H33*(1+Assumption!$F6)</f>
        <v>8284.235176</v>
      </c>
      <c r="J33" s="29">
        <f>I33*(1+Assumption!$F6)</f>
        <v>8325.656351</v>
      </c>
      <c r="K33" s="29">
        <f>J33*(1+Assumption!$F6)</f>
        <v>8367.284633</v>
      </c>
      <c r="L33" s="29">
        <f>K33*(1+Assumption!$F6)</f>
        <v>8409.121056</v>
      </c>
      <c r="M33" s="29">
        <f>L33*(1+Assumption!$F6)</f>
        <v>8451.166662</v>
      </c>
    </row>
    <row r="34">
      <c r="A34" s="27" t="s">
        <v>31</v>
      </c>
      <c r="B34" s="28">
        <f>Assumption!$G4</f>
        <v>9000</v>
      </c>
      <c r="C34" s="29">
        <f>B34*(1+Assumption!$G6)</f>
        <v>9045</v>
      </c>
      <c r="D34" s="29">
        <f>C34*(1+Assumption!$G6)</f>
        <v>9090.225</v>
      </c>
      <c r="E34" s="29">
        <f>D34*(1+Assumption!$G6)</f>
        <v>9135.676125</v>
      </c>
      <c r="F34" s="29">
        <f>E34*(1+Assumption!$G6)</f>
        <v>9181.354506</v>
      </c>
      <c r="G34" s="29">
        <f>F34*(1+Assumption!$G6)</f>
        <v>9227.261278</v>
      </c>
      <c r="H34" s="29">
        <f>G34*(1+Assumption!$G6)</f>
        <v>9273.397585</v>
      </c>
      <c r="I34" s="29">
        <f>H34*(1+Assumption!$G6)</f>
        <v>9319.764572</v>
      </c>
      <c r="J34" s="29">
        <f>I34*(1+Assumption!$G6)</f>
        <v>9366.363395</v>
      </c>
      <c r="K34" s="29">
        <f>J34*(1+Assumption!$G6)</f>
        <v>9413.195212</v>
      </c>
      <c r="L34" s="29">
        <f>K34*(1+Assumption!$G6)</f>
        <v>9460.261188</v>
      </c>
      <c r="M34" s="29">
        <f>L34*(1+Assumption!$G6)</f>
        <v>9507.562494</v>
      </c>
    </row>
    <row r="35">
      <c r="A35" s="26"/>
      <c r="B35" s="28"/>
      <c r="C35" s="28"/>
      <c r="D35" s="28"/>
      <c r="E35" s="28"/>
      <c r="F35" s="28"/>
      <c r="G35" s="28"/>
      <c r="H35" s="28"/>
      <c r="I35" s="28"/>
      <c r="J35" s="28"/>
      <c r="K35" s="28"/>
      <c r="L35" s="28"/>
      <c r="M35" s="28"/>
    </row>
    <row r="36">
      <c r="A36" s="26" t="s">
        <v>51</v>
      </c>
      <c r="B36" s="28"/>
      <c r="C36" s="28"/>
      <c r="D36" s="28"/>
      <c r="E36" s="28"/>
      <c r="F36" s="28"/>
      <c r="G36" s="28"/>
      <c r="H36" s="28"/>
      <c r="I36" s="28"/>
      <c r="J36" s="28"/>
      <c r="K36" s="28"/>
      <c r="L36" s="28"/>
      <c r="M36" s="28"/>
    </row>
    <row r="37">
      <c r="A37" s="27" t="s">
        <v>69</v>
      </c>
      <c r="B37" s="30">
        <f>Assumption!$B10</f>
        <v>38000</v>
      </c>
      <c r="C37" s="31">
        <f>B37*(1+Assumption!$B12)</f>
        <v>38570</v>
      </c>
      <c r="D37" s="31">
        <f>C37*(1+Assumption!$B12)</f>
        <v>39148.55</v>
      </c>
      <c r="E37" s="31">
        <f>D37*(1+Assumption!$B12)</f>
        <v>39735.77825</v>
      </c>
      <c r="F37" s="31">
        <f>E37*(1+Assumption!$B12)</f>
        <v>40331.81492</v>
      </c>
      <c r="G37" s="31">
        <f>F37*(1+Assumption!$B12)</f>
        <v>40936.79215</v>
      </c>
      <c r="H37" s="31">
        <f>G37*(1+Assumption!$B12)</f>
        <v>41550.84403</v>
      </c>
      <c r="I37" s="31">
        <f>H37*(1+Assumption!$B12)</f>
        <v>42174.10669</v>
      </c>
      <c r="J37" s="31">
        <f>I37*(1+Assumption!$B12)</f>
        <v>42806.71829</v>
      </c>
      <c r="K37" s="31">
        <f>J37*(1+Assumption!$B12)</f>
        <v>43448.81906</v>
      </c>
      <c r="L37" s="31">
        <f>K37*(1+Assumption!$B12)</f>
        <v>44100.55135</v>
      </c>
      <c r="M37" s="31">
        <f>L37*(1+Assumption!$B12)</f>
        <v>44762.05962</v>
      </c>
    </row>
    <row r="38">
      <c r="A38" s="27" t="s">
        <v>27</v>
      </c>
      <c r="B38" s="30">
        <f>Assumption!$C10</f>
        <v>28000</v>
      </c>
      <c r="C38" s="31">
        <f>B38*(1+Assumption!$C12)</f>
        <v>28280</v>
      </c>
      <c r="D38" s="31">
        <f>C38*(1+Assumption!$C12)</f>
        <v>28562.8</v>
      </c>
      <c r="E38" s="31">
        <f>D38*(1+Assumption!$C12)</f>
        <v>28848.428</v>
      </c>
      <c r="F38" s="31">
        <f>E38*(1+Assumption!$C12)</f>
        <v>29136.91228</v>
      </c>
      <c r="G38" s="31">
        <f>F38*(1+Assumption!$C12)</f>
        <v>29428.2814</v>
      </c>
      <c r="H38" s="31">
        <f>G38*(1+Assumption!$C12)</f>
        <v>29722.56422</v>
      </c>
      <c r="I38" s="31">
        <f>H38*(1+Assumption!$C12)</f>
        <v>30019.78986</v>
      </c>
      <c r="J38" s="31">
        <f>I38*(1+Assumption!$C12)</f>
        <v>30319.98776</v>
      </c>
      <c r="K38" s="31">
        <f>J38*(1+Assumption!$C12)</f>
        <v>30623.18764</v>
      </c>
      <c r="L38" s="31">
        <f>K38*(1+Assumption!$C12)</f>
        <v>30929.41951</v>
      </c>
      <c r="M38" s="31">
        <f>L38*(1+Assumption!$C12)</f>
        <v>31238.71371</v>
      </c>
    </row>
    <row r="39">
      <c r="A39" s="27" t="s">
        <v>70</v>
      </c>
      <c r="B39" s="30">
        <f>Assumption!$D10</f>
        <v>18000</v>
      </c>
      <c r="C39" s="31">
        <f>B39*(1+Assumption!$D12)</f>
        <v>18360</v>
      </c>
      <c r="D39" s="31">
        <f>C39*(1+Assumption!$D12)</f>
        <v>18727.2</v>
      </c>
      <c r="E39" s="31">
        <f>D39*(1+Assumption!$D12)</f>
        <v>19101.744</v>
      </c>
      <c r="F39" s="31">
        <f>E39*(1+Assumption!$D12)</f>
        <v>19483.77888</v>
      </c>
      <c r="G39" s="31">
        <f>F39*(1+Assumption!$D12)</f>
        <v>19873.45446</v>
      </c>
      <c r="H39" s="31">
        <f>G39*(1+Assumption!$D12)</f>
        <v>20270.92355</v>
      </c>
      <c r="I39" s="31">
        <f>H39*(1+Assumption!$D12)</f>
        <v>20676.34202</v>
      </c>
      <c r="J39" s="31">
        <f>I39*(1+Assumption!$D12)</f>
        <v>21089.86886</v>
      </c>
      <c r="K39" s="31">
        <f>J39*(1+Assumption!$D12)</f>
        <v>21511.66624</v>
      </c>
      <c r="L39" s="31">
        <f>K39*(1+Assumption!$D12)</f>
        <v>21941.89956</v>
      </c>
      <c r="M39" s="31">
        <f>L39*(1+Assumption!$D12)</f>
        <v>22380.73755</v>
      </c>
    </row>
    <row r="40">
      <c r="A40" s="27" t="s">
        <v>29</v>
      </c>
      <c r="B40" s="28">
        <f>Assumption!$E10</f>
        <v>15000</v>
      </c>
      <c r="C40" s="29">
        <f>B40*(1+Assumption!$E12)</f>
        <v>15225</v>
      </c>
      <c r="D40" s="29">
        <f>C40*(1+Assumption!$E12)</f>
        <v>15453.375</v>
      </c>
      <c r="E40" s="29">
        <f>D40*(1+Assumption!$E12)</f>
        <v>15685.17563</v>
      </c>
      <c r="F40" s="29">
        <f>E40*(1+Assumption!$E12)</f>
        <v>15920.45326</v>
      </c>
      <c r="G40" s="29">
        <f>F40*(1+Assumption!$E12)</f>
        <v>16159.26006</v>
      </c>
      <c r="H40" s="29">
        <f>G40*(1+Assumption!$E12)</f>
        <v>16401.64896</v>
      </c>
      <c r="I40" s="29">
        <f>H40*(1+Assumption!$E12)</f>
        <v>16647.67369</v>
      </c>
      <c r="J40" s="29">
        <f>I40*(1+Assumption!$E12)</f>
        <v>16897.3888</v>
      </c>
      <c r="K40" s="29">
        <f>J40*(1+Assumption!$E12)</f>
        <v>17150.84963</v>
      </c>
      <c r="L40" s="29">
        <f>K40*(1+Assumption!$E12)</f>
        <v>17408.11238</v>
      </c>
      <c r="M40" s="29">
        <f>L40*(1+Assumption!$E12)</f>
        <v>17669.23406</v>
      </c>
    </row>
    <row r="41">
      <c r="A41" s="27" t="s">
        <v>30</v>
      </c>
      <c r="B41" s="28">
        <f>Assumption!$F10</f>
        <v>12000</v>
      </c>
      <c r="C41" s="29">
        <f>B41*(1+Assumption!$F12)</f>
        <v>12180</v>
      </c>
      <c r="D41" s="29">
        <f>C41*(1+Assumption!$F12)</f>
        <v>12362.7</v>
      </c>
      <c r="E41" s="29">
        <f>D41*(1+Assumption!$F12)</f>
        <v>12548.1405</v>
      </c>
      <c r="F41" s="29">
        <f>E41*(1+Assumption!$F12)</f>
        <v>12736.36261</v>
      </c>
      <c r="G41" s="29">
        <f>F41*(1+Assumption!$F12)</f>
        <v>12927.40805</v>
      </c>
      <c r="H41" s="29">
        <f>G41*(1+Assumption!$F12)</f>
        <v>13121.31917</v>
      </c>
      <c r="I41" s="29">
        <f>H41*(1+Assumption!$F12)</f>
        <v>13318.13895</v>
      </c>
      <c r="J41" s="29">
        <f>I41*(1+Assumption!$F12)</f>
        <v>13517.91104</v>
      </c>
      <c r="K41" s="29">
        <f>J41*(1+Assumption!$F12)</f>
        <v>13720.6797</v>
      </c>
      <c r="L41" s="29">
        <f>K41*(1+Assumption!$F12)</f>
        <v>13926.4899</v>
      </c>
      <c r="M41" s="29">
        <f>L41*(1+Assumption!$F12)</f>
        <v>14135.38725</v>
      </c>
    </row>
    <row r="42">
      <c r="A42" s="27" t="s">
        <v>31</v>
      </c>
      <c r="B42" s="28">
        <f>Assumption!$G10</f>
        <v>12000</v>
      </c>
      <c r="C42" s="29">
        <f>B42*(1+Assumption!$G12)</f>
        <v>12120</v>
      </c>
      <c r="D42" s="29">
        <f>C42*(1+Assumption!$G12)</f>
        <v>12241.2</v>
      </c>
      <c r="E42" s="29">
        <f>D42*(1+Assumption!$G12)</f>
        <v>12363.612</v>
      </c>
      <c r="F42" s="29">
        <f>E42*(1+Assumption!$G12)</f>
        <v>12487.24812</v>
      </c>
      <c r="G42" s="29">
        <f>F42*(1+Assumption!$G12)</f>
        <v>12612.1206</v>
      </c>
      <c r="H42" s="29">
        <f>G42*(1+Assumption!$G12)</f>
        <v>12738.24181</v>
      </c>
      <c r="I42" s="29">
        <f>H42*(1+Assumption!$G12)</f>
        <v>12865.62423</v>
      </c>
      <c r="J42" s="29">
        <f>I42*(1+Assumption!$G12)</f>
        <v>12994.28047</v>
      </c>
      <c r="K42" s="29">
        <f>J42*(1+Assumption!$G12)</f>
        <v>13124.22327</v>
      </c>
      <c r="L42" s="29">
        <f>K42*(1+Assumption!$G12)</f>
        <v>13255.4655</v>
      </c>
      <c r="M42" s="29">
        <f>L42*(1+Assumption!$G12)</f>
        <v>13388.02016</v>
      </c>
    </row>
    <row r="43">
      <c r="A43" s="26"/>
      <c r="B43" s="28"/>
      <c r="C43" s="28"/>
      <c r="D43" s="28"/>
      <c r="E43" s="28"/>
      <c r="F43" s="28"/>
      <c r="G43" s="28"/>
      <c r="H43" s="28"/>
      <c r="I43" s="28"/>
      <c r="J43" s="28"/>
      <c r="K43" s="28"/>
      <c r="L43" s="28"/>
      <c r="M43" s="28"/>
    </row>
    <row r="44">
      <c r="A44" s="26" t="s">
        <v>52</v>
      </c>
      <c r="B44" s="28"/>
      <c r="C44" s="28"/>
      <c r="D44" s="28"/>
      <c r="E44" s="28"/>
      <c r="F44" s="28"/>
      <c r="G44" s="28"/>
      <c r="H44" s="28"/>
      <c r="I44" s="28"/>
      <c r="J44" s="28"/>
      <c r="K44" s="28"/>
      <c r="L44" s="28"/>
      <c r="M44" s="28"/>
    </row>
    <row r="45">
      <c r="A45" s="27" t="s">
        <v>69</v>
      </c>
      <c r="B45" s="30">
        <f>Assumption!$B16</f>
        <v>30000</v>
      </c>
      <c r="C45" s="31">
        <f>B45*(1+Assumption!$B18)</f>
        <v>30300</v>
      </c>
      <c r="D45" s="31">
        <f>C45*(1+Assumption!$B18)</f>
        <v>30603</v>
      </c>
      <c r="E45" s="31">
        <f>D45*(1+Assumption!$B18)</f>
        <v>30909.03</v>
      </c>
      <c r="F45" s="31">
        <f>E45*(1+Assumption!$B18)</f>
        <v>31218.1203</v>
      </c>
      <c r="G45" s="31">
        <f>F45*(1+Assumption!$B18)</f>
        <v>31530.3015</v>
      </c>
      <c r="H45" s="31">
        <f>G45*(1+Assumption!$B18)</f>
        <v>31845.60452</v>
      </c>
      <c r="I45" s="31">
        <f>H45*(1+Assumption!$B18)</f>
        <v>32164.06056</v>
      </c>
      <c r="J45" s="31">
        <f>I45*(1+Assumption!$B18)</f>
        <v>32485.70117</v>
      </c>
      <c r="K45" s="31">
        <f>J45*(1+Assumption!$B18)</f>
        <v>32810.55818</v>
      </c>
      <c r="L45" s="31">
        <f>K45*(1+Assumption!$B18)</f>
        <v>33138.66376</v>
      </c>
      <c r="M45" s="31">
        <f>L45*(1+Assumption!$B18)</f>
        <v>33470.0504</v>
      </c>
    </row>
    <row r="46">
      <c r="A46" s="27" t="s">
        <v>27</v>
      </c>
      <c r="B46" s="30">
        <f>Assumption!$C16</f>
        <v>22000</v>
      </c>
      <c r="C46" s="31">
        <f>B46*(1+Assumption!$C18)</f>
        <v>22330</v>
      </c>
      <c r="D46" s="31">
        <f>C46*(1+Assumption!$C18)</f>
        <v>22664.95</v>
      </c>
      <c r="E46" s="31">
        <f>D46*(1+Assumption!$C18)</f>
        <v>23004.92425</v>
      </c>
      <c r="F46" s="31">
        <f>E46*(1+Assumption!$C18)</f>
        <v>23349.99811</v>
      </c>
      <c r="G46" s="31">
        <f>F46*(1+Assumption!$C18)</f>
        <v>23700.24809</v>
      </c>
      <c r="H46" s="31">
        <f>G46*(1+Assumption!$C18)</f>
        <v>24055.75181</v>
      </c>
      <c r="I46" s="31">
        <f>H46*(1+Assumption!$C18)</f>
        <v>24416.58808</v>
      </c>
      <c r="J46" s="31">
        <f>I46*(1+Assumption!$C18)</f>
        <v>24782.83691</v>
      </c>
      <c r="K46" s="31">
        <f>J46*(1+Assumption!$C18)</f>
        <v>25154.57946</v>
      </c>
      <c r="L46" s="31">
        <f>K46*(1+Assumption!$C18)</f>
        <v>25531.89815</v>
      </c>
      <c r="M46" s="31">
        <f>L46*(1+Assumption!$C18)</f>
        <v>25914.87662</v>
      </c>
    </row>
    <row r="47">
      <c r="A47" s="27" t="s">
        <v>70</v>
      </c>
      <c r="B47" s="30">
        <f>Assumption!$D16</f>
        <v>10000</v>
      </c>
      <c r="C47" s="31">
        <f>B47*(1+Assumption!$D18)</f>
        <v>10200</v>
      </c>
      <c r="D47" s="31">
        <f>C47*(1+Assumption!$D18)</f>
        <v>10404</v>
      </c>
      <c r="E47" s="31">
        <f>D47*(1+Assumption!$D18)</f>
        <v>10612.08</v>
      </c>
      <c r="F47" s="31">
        <f>E47*(1+Assumption!$D18)</f>
        <v>10824.3216</v>
      </c>
      <c r="G47" s="31">
        <f>F47*(1+Assumption!$D18)</f>
        <v>11040.80803</v>
      </c>
      <c r="H47" s="31">
        <f>G47*(1+Assumption!$D18)</f>
        <v>11261.62419</v>
      </c>
      <c r="I47" s="31">
        <f>H47*(1+Assumption!$D18)</f>
        <v>11486.85668</v>
      </c>
      <c r="J47" s="31">
        <f>I47*(1+Assumption!$D18)</f>
        <v>11716.59381</v>
      </c>
      <c r="K47" s="31">
        <f>J47*(1+Assumption!$D18)</f>
        <v>11950.92569</v>
      </c>
      <c r="L47" s="31">
        <f>K47*(1+Assumption!$D18)</f>
        <v>12189.9442</v>
      </c>
      <c r="M47" s="31">
        <f>L47*(1+Assumption!$D18)</f>
        <v>12433.74308</v>
      </c>
    </row>
    <row r="48">
      <c r="A48" s="27" t="s">
        <v>29</v>
      </c>
      <c r="B48" s="32">
        <f>Assumption!$E16</f>
        <v>9500</v>
      </c>
      <c r="C48" s="33">
        <f>B48*(1+Assumption!$E18)</f>
        <v>9595</v>
      </c>
      <c r="D48" s="33">
        <f>C48*(1+Assumption!$E18)</f>
        <v>9690.95</v>
      </c>
      <c r="E48" s="33">
        <f>D48*(1+Assumption!$E18)</f>
        <v>9787.8595</v>
      </c>
      <c r="F48" s="33">
        <f>E48*(1+Assumption!$E18)</f>
        <v>9885.738095</v>
      </c>
      <c r="G48" s="33">
        <f>F48*(1+Assumption!$E18)</f>
        <v>9984.595476</v>
      </c>
      <c r="H48" s="33">
        <f>G48*(1+Assumption!$E18)</f>
        <v>10084.44143</v>
      </c>
      <c r="I48" s="33">
        <f>H48*(1+Assumption!$E18)</f>
        <v>10185.28585</v>
      </c>
      <c r="J48" s="33">
        <f>I48*(1+Assumption!$E18)</f>
        <v>10287.1387</v>
      </c>
      <c r="K48" s="33">
        <f>J48*(1+Assumption!$E18)</f>
        <v>10390.01009</v>
      </c>
      <c r="L48" s="33">
        <f>K48*(1+Assumption!$E18)</f>
        <v>10493.91019</v>
      </c>
      <c r="M48" s="33">
        <f>L48*(1+Assumption!$E18)</f>
        <v>10598.84929</v>
      </c>
    </row>
    <row r="49">
      <c r="A49" s="27" t="s">
        <v>30</v>
      </c>
      <c r="B49" s="32">
        <f>Assumption!$F16</f>
        <v>7500</v>
      </c>
      <c r="C49" s="33">
        <f>B49*(1+Assumption!$F18)</f>
        <v>7537.5</v>
      </c>
      <c r="D49" s="33">
        <f>C49*(1+Assumption!$F18)</f>
        <v>7575.1875</v>
      </c>
      <c r="E49" s="33">
        <f>D49*(1+Assumption!$F18)</f>
        <v>7613.063438</v>
      </c>
      <c r="F49" s="33">
        <f>E49*(1+Assumption!$F18)</f>
        <v>7651.128755</v>
      </c>
      <c r="G49" s="33">
        <f>F49*(1+Assumption!$F18)</f>
        <v>7689.384398</v>
      </c>
      <c r="H49" s="33">
        <f>G49*(1+Assumption!$F18)</f>
        <v>7727.83132</v>
      </c>
      <c r="I49" s="33">
        <f>H49*(1+Assumption!$F18)</f>
        <v>7766.470477</v>
      </c>
      <c r="J49" s="33">
        <f>I49*(1+Assumption!$F18)</f>
        <v>7805.302829</v>
      </c>
      <c r="K49" s="33">
        <f>J49*(1+Assumption!$F18)</f>
        <v>7844.329344</v>
      </c>
      <c r="L49" s="33">
        <f>K49*(1+Assumption!$F18)</f>
        <v>7883.55099</v>
      </c>
      <c r="M49" s="33">
        <f>L49*(1+Assumption!$F18)</f>
        <v>7922.968745</v>
      </c>
    </row>
    <row r="50">
      <c r="A50" s="27" t="s">
        <v>31</v>
      </c>
      <c r="B50" s="32">
        <f>Assumption!$G16</f>
        <v>8000</v>
      </c>
      <c r="C50" s="33">
        <f>B50*(1+Assumption!$G18)</f>
        <v>8040</v>
      </c>
      <c r="D50" s="33">
        <f>C50*(1+Assumption!$G18)</f>
        <v>8080.2</v>
      </c>
      <c r="E50" s="33">
        <f>D50*(1+Assumption!$G18)</f>
        <v>8120.601</v>
      </c>
      <c r="F50" s="33">
        <f>E50*(1+Assumption!$G18)</f>
        <v>8161.204005</v>
      </c>
      <c r="G50" s="33">
        <f>F50*(1+Assumption!$G18)</f>
        <v>8202.010025</v>
      </c>
      <c r="H50" s="33">
        <f>G50*(1+Assumption!$G18)</f>
        <v>8243.020075</v>
      </c>
      <c r="I50" s="33">
        <f>H50*(1+Assumption!$G18)</f>
        <v>8284.235176</v>
      </c>
      <c r="J50" s="33">
        <f>I50*(1+Assumption!$G18)</f>
        <v>8325.656351</v>
      </c>
      <c r="K50" s="33">
        <f>J50*(1+Assumption!$G18)</f>
        <v>8367.284633</v>
      </c>
      <c r="L50" s="33">
        <f>K50*(1+Assumption!$G18)</f>
        <v>8409.121056</v>
      </c>
      <c r="M50" s="33">
        <f>L50*(1+Assumption!$G18)</f>
        <v>8451.166662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4" width="8.38"/>
    <col customWidth="1" min="5" max="7" width="9.38"/>
    <col customWidth="1" min="8" max="9" width="9.25"/>
    <col customWidth="1" min="10" max="13" width="9.38"/>
  </cols>
  <sheetData>
    <row r="1">
      <c r="A1" s="24"/>
      <c r="B1" s="25" t="s">
        <v>56</v>
      </c>
      <c r="C1" s="25" t="s">
        <v>57</v>
      </c>
      <c r="D1" s="25" t="s">
        <v>58</v>
      </c>
      <c r="E1" s="25" t="s">
        <v>59</v>
      </c>
      <c r="F1" s="25" t="s">
        <v>60</v>
      </c>
      <c r="G1" s="25" t="s">
        <v>61</v>
      </c>
      <c r="H1" s="25" t="s">
        <v>62</v>
      </c>
      <c r="I1" s="25" t="s">
        <v>63</v>
      </c>
      <c r="J1" s="25" t="s">
        <v>64</v>
      </c>
      <c r="K1" s="25" t="s">
        <v>65</v>
      </c>
      <c r="L1" s="25" t="s">
        <v>66</v>
      </c>
      <c r="M1" s="25" t="s">
        <v>67</v>
      </c>
    </row>
    <row r="2">
      <c r="A2" s="26" t="s">
        <v>71</v>
      </c>
      <c r="B2" s="28"/>
      <c r="C2" s="28"/>
      <c r="D2" s="28"/>
      <c r="E2" s="28"/>
      <c r="F2" s="28"/>
      <c r="G2" s="28"/>
      <c r="H2" s="28"/>
      <c r="I2" s="28"/>
      <c r="J2" s="28"/>
      <c r="K2" s="28"/>
      <c r="L2" s="28"/>
      <c r="M2" s="28"/>
    </row>
    <row r="3">
      <c r="A3" s="27" t="s">
        <v>69</v>
      </c>
      <c r="B3" s="34">
        <f>'Calcs-1'!B4*'Calcs-1'!B29</f>
        <v>3500000</v>
      </c>
      <c r="C3" s="34">
        <f>'Calcs-1'!C4*'Calcs-1'!C29</f>
        <v>3623375</v>
      </c>
      <c r="D3" s="34">
        <f>'Calcs-1'!D4*'Calcs-1'!D29</f>
        <v>3751098.969</v>
      </c>
      <c r="E3" s="34">
        <f>'Calcs-1'!E4*'Calcs-1'!E29</f>
        <v>3883325.207</v>
      </c>
      <c r="F3" s="34">
        <f>'Calcs-1'!F4*'Calcs-1'!F29</f>
        <v>4020212.421</v>
      </c>
      <c r="G3" s="34">
        <f>'Calcs-1'!G4*'Calcs-1'!G29</f>
        <v>4161924.909</v>
      </c>
      <c r="H3" s="34">
        <f>'Calcs-1'!H4*'Calcs-1'!H29</f>
        <v>4308632.762</v>
      </c>
      <c r="I3" s="34">
        <f>'Calcs-1'!I4*'Calcs-1'!I29</f>
        <v>4460512.067</v>
      </c>
      <c r="J3" s="34">
        <f>'Calcs-1'!J4*'Calcs-1'!J29</f>
        <v>4617745.117</v>
      </c>
      <c r="K3" s="34">
        <f>'Calcs-1'!K4*'Calcs-1'!K29</f>
        <v>4780520.632</v>
      </c>
      <c r="L3" s="34">
        <f>'Calcs-1'!L4*'Calcs-1'!L29</f>
        <v>4949033.985</v>
      </c>
      <c r="M3" s="34">
        <f>'Calcs-1'!M4*'Calcs-1'!M29</f>
        <v>5123487.433</v>
      </c>
    </row>
    <row r="4">
      <c r="A4" s="27" t="s">
        <v>27</v>
      </c>
      <c r="B4" s="34">
        <f>'Calcs-1'!B5*'Calcs-1'!B30</f>
        <v>2000000</v>
      </c>
      <c r="C4" s="34">
        <f>'Calcs-1'!C5*'Calcs-1'!C30</f>
        <v>2050200</v>
      </c>
      <c r="D4" s="34">
        <f>'Calcs-1'!D5*'Calcs-1'!D30</f>
        <v>2101660.02</v>
      </c>
      <c r="E4" s="34">
        <f>'Calcs-1'!E5*'Calcs-1'!E30</f>
        <v>2154411.687</v>
      </c>
      <c r="F4" s="34">
        <f>'Calcs-1'!F5*'Calcs-1'!F30</f>
        <v>2208487.42</v>
      </c>
      <c r="G4" s="34">
        <f>'Calcs-1'!G5*'Calcs-1'!G30</f>
        <v>2263920.454</v>
      </c>
      <c r="H4" s="34">
        <f>'Calcs-1'!H5*'Calcs-1'!H30</f>
        <v>2320744.857</v>
      </c>
      <c r="I4" s="34">
        <f>'Calcs-1'!I5*'Calcs-1'!I30</f>
        <v>2378995.553</v>
      </c>
      <c r="J4" s="34">
        <f>'Calcs-1'!J5*'Calcs-1'!J30</f>
        <v>2438708.342</v>
      </c>
      <c r="K4" s="34">
        <f>'Calcs-1'!K5*'Calcs-1'!K30</f>
        <v>2499919.921</v>
      </c>
      <c r="L4" s="34">
        <f>'Calcs-1'!L5*'Calcs-1'!L30</f>
        <v>2562667.911</v>
      </c>
      <c r="M4" s="34">
        <f>'Calcs-1'!M5*'Calcs-1'!M30</f>
        <v>2626990.876</v>
      </c>
    </row>
    <row r="5">
      <c r="A5" s="27" t="s">
        <v>70</v>
      </c>
      <c r="B5" s="34">
        <f>'Calcs-1'!B6*'Calcs-1'!B31</f>
        <v>1800000</v>
      </c>
      <c r="C5" s="34">
        <f>'Calcs-1'!C6*'Calcs-1'!C31</f>
        <v>1854360</v>
      </c>
      <c r="D5" s="34">
        <f>'Calcs-1'!D6*'Calcs-1'!D31</f>
        <v>1910361.672</v>
      </c>
      <c r="E5" s="34">
        <f>'Calcs-1'!E6*'Calcs-1'!E31</f>
        <v>1968054.594</v>
      </c>
      <c r="F5" s="34">
        <f>'Calcs-1'!F6*'Calcs-1'!F31</f>
        <v>2027489.843</v>
      </c>
      <c r="G5" s="34">
        <f>'Calcs-1'!G6*'Calcs-1'!G31</f>
        <v>2088720.037</v>
      </c>
      <c r="H5" s="34">
        <f>'Calcs-1'!H6*'Calcs-1'!H31</f>
        <v>2151799.382</v>
      </c>
      <c r="I5" s="34">
        <f>'Calcs-1'!I6*'Calcs-1'!I31</f>
        <v>2216783.723</v>
      </c>
      <c r="J5" s="34">
        <f>'Calcs-1'!J6*'Calcs-1'!J31</f>
        <v>2283730.591</v>
      </c>
      <c r="K5" s="34">
        <f>'Calcs-1'!K6*'Calcs-1'!K31</f>
        <v>2352699.255</v>
      </c>
      <c r="L5" s="34">
        <f>'Calcs-1'!L6*'Calcs-1'!L31</f>
        <v>2423750.773</v>
      </c>
      <c r="M5" s="34">
        <f>'Calcs-1'!M6*'Calcs-1'!M31</f>
        <v>2496948.046</v>
      </c>
    </row>
    <row r="6">
      <c r="A6" s="27" t="s">
        <v>29</v>
      </c>
      <c r="B6" s="34">
        <f>'Calcs-1'!B7*'Calcs-1'!B32</f>
        <v>500000</v>
      </c>
      <c r="C6" s="34">
        <f>'Calcs-1'!C7*'Calcs-1'!C32</f>
        <v>527625</v>
      </c>
      <c r="D6" s="34">
        <f>'Calcs-1'!D7*'Calcs-1'!D32</f>
        <v>556776.2813</v>
      </c>
      <c r="E6" s="34">
        <f>'Calcs-1'!E7*'Calcs-1'!E32</f>
        <v>587538.1708</v>
      </c>
      <c r="F6" s="34">
        <f>'Calcs-1'!F7*'Calcs-1'!F32</f>
        <v>619999.6547</v>
      </c>
      <c r="G6" s="34">
        <f>'Calcs-1'!G7*'Calcs-1'!G32</f>
        <v>654254.6356</v>
      </c>
      <c r="H6" s="34">
        <f>'Calcs-1'!H7*'Calcs-1'!H32</f>
        <v>690402.2043</v>
      </c>
      <c r="I6" s="34">
        <f>'Calcs-1'!I7*'Calcs-1'!I32</f>
        <v>728546.9261</v>
      </c>
      <c r="J6" s="34">
        <f>'Calcs-1'!J7*'Calcs-1'!J32</f>
        <v>768799.1437</v>
      </c>
      <c r="K6" s="34">
        <f>'Calcs-1'!K7*'Calcs-1'!K32</f>
        <v>811275.2964</v>
      </c>
      <c r="L6" s="34">
        <f>'Calcs-1'!L7*'Calcs-1'!L32</f>
        <v>856098.2565</v>
      </c>
      <c r="M6" s="34">
        <f>'Calcs-1'!M7*'Calcs-1'!M32</f>
        <v>903397.6852</v>
      </c>
    </row>
    <row r="7">
      <c r="A7" s="27" t="s">
        <v>30</v>
      </c>
      <c r="B7" s="34">
        <f>'Calcs-1'!B8*'Calcs-1'!B33</f>
        <v>960000</v>
      </c>
      <c r="C7" s="34">
        <f>'Calcs-1'!C8*'Calcs-1'!C33</f>
        <v>993744</v>
      </c>
      <c r="D7" s="34">
        <f>'Calcs-1'!D8*'Calcs-1'!D33</f>
        <v>1028674.102</v>
      </c>
      <c r="E7" s="34">
        <f>'Calcs-1'!E8*'Calcs-1'!E33</f>
        <v>1064831.996</v>
      </c>
      <c r="F7" s="34">
        <f>'Calcs-1'!F8*'Calcs-1'!F33</f>
        <v>1102260.841</v>
      </c>
      <c r="G7" s="34">
        <f>'Calcs-1'!G8*'Calcs-1'!G33</f>
        <v>1141005.309</v>
      </c>
      <c r="H7" s="34">
        <f>'Calcs-1'!H8*'Calcs-1'!H33</f>
        <v>1181111.646</v>
      </c>
      <c r="I7" s="34">
        <f>'Calcs-1'!I8*'Calcs-1'!I33</f>
        <v>1222627.72</v>
      </c>
      <c r="J7" s="34">
        <f>'Calcs-1'!J8*'Calcs-1'!J33</f>
        <v>1265603.085</v>
      </c>
      <c r="K7" s="34">
        <f>'Calcs-1'!K8*'Calcs-1'!K33</f>
        <v>1310089.033</v>
      </c>
      <c r="L7" s="34">
        <f>'Calcs-1'!L8*'Calcs-1'!L33</f>
        <v>1356138.663</v>
      </c>
      <c r="M7" s="34">
        <f>'Calcs-1'!M8*'Calcs-1'!M33</f>
        <v>1403806.937</v>
      </c>
    </row>
    <row r="8">
      <c r="A8" s="27" t="s">
        <v>31</v>
      </c>
      <c r="B8" s="34">
        <f>'Calcs-1'!B9*'Calcs-1'!B34</f>
        <v>540000</v>
      </c>
      <c r="C8" s="34">
        <f>'Calcs-1'!C9*'Calcs-1'!C34</f>
        <v>553554</v>
      </c>
      <c r="D8" s="34">
        <f>'Calcs-1'!D9*'Calcs-1'!D34</f>
        <v>567448.2054</v>
      </c>
      <c r="E8" s="34">
        <f>'Calcs-1'!E9*'Calcs-1'!E34</f>
        <v>581691.1554</v>
      </c>
      <c r="F8" s="34">
        <f>'Calcs-1'!F9*'Calcs-1'!F34</f>
        <v>596291.6034</v>
      </c>
      <c r="G8" s="34">
        <f>'Calcs-1'!G9*'Calcs-1'!G34</f>
        <v>611258.5226</v>
      </c>
      <c r="H8" s="34">
        <f>'Calcs-1'!H9*'Calcs-1'!H34</f>
        <v>626601.1115</v>
      </c>
      <c r="I8" s="34">
        <f>'Calcs-1'!I9*'Calcs-1'!I34</f>
        <v>642328.7994</v>
      </c>
      <c r="J8" s="34">
        <f>'Calcs-1'!J9*'Calcs-1'!J34</f>
        <v>658451.2523</v>
      </c>
      <c r="K8" s="34">
        <f>'Calcs-1'!K9*'Calcs-1'!K34</f>
        <v>674978.3787</v>
      </c>
      <c r="L8" s="34">
        <f>'Calcs-1'!L9*'Calcs-1'!L34</f>
        <v>691920.336</v>
      </c>
      <c r="M8" s="34">
        <f>'Calcs-1'!M9*'Calcs-1'!M34</f>
        <v>709287.5365</v>
      </c>
    </row>
    <row r="9">
      <c r="A9" s="26" t="s">
        <v>72</v>
      </c>
      <c r="B9" s="34">
        <f t="shared" ref="B9:M9" si="1">SUM(B3:B8)</f>
        <v>9300000</v>
      </c>
      <c r="C9" s="34">
        <f t="shared" si="1"/>
        <v>9602858</v>
      </c>
      <c r="D9" s="34">
        <f t="shared" si="1"/>
        <v>9916019.249</v>
      </c>
      <c r="E9" s="34">
        <f t="shared" si="1"/>
        <v>10239852.81</v>
      </c>
      <c r="F9" s="34">
        <f t="shared" si="1"/>
        <v>10574741.78</v>
      </c>
      <c r="G9" s="34">
        <f t="shared" si="1"/>
        <v>10921083.87</v>
      </c>
      <c r="H9" s="34">
        <f t="shared" si="1"/>
        <v>11279291.96</v>
      </c>
      <c r="I9" s="34">
        <f t="shared" si="1"/>
        <v>11649794.79</v>
      </c>
      <c r="J9" s="34">
        <f t="shared" si="1"/>
        <v>12033037.53</v>
      </c>
      <c r="K9" s="34">
        <f t="shared" si="1"/>
        <v>12429482.52</v>
      </c>
      <c r="L9" s="34">
        <f t="shared" si="1"/>
        <v>12839609.92</v>
      </c>
      <c r="M9" s="34">
        <f t="shared" si="1"/>
        <v>13263918.51</v>
      </c>
    </row>
    <row r="10">
      <c r="A10" s="28"/>
      <c r="B10" s="28"/>
      <c r="C10" s="28"/>
      <c r="D10" s="28"/>
      <c r="E10" s="28"/>
      <c r="F10" s="28"/>
      <c r="G10" s="28"/>
      <c r="H10" s="28"/>
      <c r="I10" s="28"/>
      <c r="J10" s="28"/>
      <c r="K10" s="28"/>
      <c r="L10" s="28"/>
      <c r="M10" s="28"/>
    </row>
    <row r="11">
      <c r="A11" s="26" t="s">
        <v>73</v>
      </c>
      <c r="B11" s="28"/>
      <c r="C11" s="28"/>
      <c r="D11" s="28"/>
      <c r="E11" s="28"/>
      <c r="F11" s="28"/>
      <c r="G11" s="28"/>
      <c r="H11" s="28"/>
      <c r="I11" s="28"/>
      <c r="J11" s="28"/>
      <c r="K11" s="28"/>
      <c r="L11" s="28"/>
      <c r="M11" s="28"/>
    </row>
    <row r="12">
      <c r="A12" s="35" t="s">
        <v>69</v>
      </c>
      <c r="B12" s="28"/>
      <c r="C12" s="28"/>
      <c r="D12" s="28"/>
      <c r="E12" s="28"/>
      <c r="F12" s="28"/>
      <c r="G12" s="28"/>
      <c r="H12" s="28"/>
      <c r="I12" s="28"/>
      <c r="J12" s="28"/>
      <c r="K12" s="28"/>
      <c r="L12" s="28"/>
      <c r="M12" s="28"/>
    </row>
    <row r="13">
      <c r="A13" s="21" t="s">
        <v>40</v>
      </c>
      <c r="B13" s="34">
        <f>B$3*Assumption!$B21</f>
        <v>420000</v>
      </c>
      <c r="C13" s="34">
        <f>C$3*Assumption!$B21</f>
        <v>434805</v>
      </c>
      <c r="D13" s="34">
        <f>D$3*Assumption!$B21</f>
        <v>450131.8763</v>
      </c>
      <c r="E13" s="34">
        <f>E$3*Assumption!$B21</f>
        <v>465999.0249</v>
      </c>
      <c r="F13" s="34">
        <f>F$3*Assumption!$B21</f>
        <v>482425.4905</v>
      </c>
      <c r="G13" s="34">
        <f>G$3*Assumption!$B21</f>
        <v>499430.9891</v>
      </c>
      <c r="H13" s="34">
        <f>H$3*Assumption!$B21</f>
        <v>517035.9314</v>
      </c>
      <c r="I13" s="34">
        <f>I$3*Assumption!$B21</f>
        <v>535261.448</v>
      </c>
      <c r="J13" s="34">
        <f>J$3*Assumption!$B21</f>
        <v>554129.414</v>
      </c>
      <c r="K13" s="34">
        <f>K$3*Assumption!$B21</f>
        <v>573662.4759</v>
      </c>
      <c r="L13" s="34">
        <f>L$3*Assumption!$B21</f>
        <v>593884.0782</v>
      </c>
      <c r="M13" s="34">
        <f>M$3*Assumption!$B21</f>
        <v>614818.4919</v>
      </c>
    </row>
    <row r="14">
      <c r="A14" s="21" t="s">
        <v>41</v>
      </c>
      <c r="B14" s="34">
        <f>B$3*Assumption!$B22</f>
        <v>630000</v>
      </c>
      <c r="C14" s="34">
        <f>C$3*Assumption!$B22</f>
        <v>652207.5</v>
      </c>
      <c r="D14" s="34">
        <f>D$3*Assumption!$B22</f>
        <v>675197.8144</v>
      </c>
      <c r="E14" s="34">
        <f>E$3*Assumption!$B22</f>
        <v>698998.5373</v>
      </c>
      <c r="F14" s="34">
        <f>F$3*Assumption!$B22</f>
        <v>723638.2358</v>
      </c>
      <c r="G14" s="34">
        <f>G$3*Assumption!$B22</f>
        <v>749146.4836</v>
      </c>
      <c r="H14" s="34">
        <f>H$3*Assumption!$B22</f>
        <v>775553.8971</v>
      </c>
      <c r="I14" s="34">
        <f>I$3*Assumption!$B22</f>
        <v>802892.172</v>
      </c>
      <c r="J14" s="34">
        <f>J$3*Assumption!$B22</f>
        <v>831194.1211</v>
      </c>
      <c r="K14" s="34">
        <f>K$3*Assumption!$B22</f>
        <v>860493.7138</v>
      </c>
      <c r="L14" s="34">
        <f>L$3*Assumption!$B22</f>
        <v>890826.1172</v>
      </c>
      <c r="M14" s="34">
        <f>M$3*Assumption!$B22</f>
        <v>922227.7379</v>
      </c>
    </row>
    <row r="15">
      <c r="A15" s="21" t="s">
        <v>42</v>
      </c>
      <c r="B15" s="34">
        <f>B$3*Assumption!$B23</f>
        <v>280000</v>
      </c>
      <c r="C15" s="34">
        <f>C$3*Assumption!$B23</f>
        <v>289870</v>
      </c>
      <c r="D15" s="34">
        <f>D$3*Assumption!$B23</f>
        <v>300087.9175</v>
      </c>
      <c r="E15" s="34">
        <f>E$3*Assumption!$B23</f>
        <v>310666.0166</v>
      </c>
      <c r="F15" s="34">
        <f>F$3*Assumption!$B23</f>
        <v>321616.9937</v>
      </c>
      <c r="G15" s="34">
        <f>G$3*Assumption!$B23</f>
        <v>332953.9927</v>
      </c>
      <c r="H15" s="34">
        <f>H$3*Assumption!$B23</f>
        <v>344690.6209</v>
      </c>
      <c r="I15" s="34">
        <f>I$3*Assumption!$B23</f>
        <v>356840.9653</v>
      </c>
      <c r="J15" s="34">
        <f>J$3*Assumption!$B23</f>
        <v>369419.6094</v>
      </c>
      <c r="K15" s="34">
        <f>K$3*Assumption!$B23</f>
        <v>382441.6506</v>
      </c>
      <c r="L15" s="34">
        <f>L$3*Assumption!$B23</f>
        <v>395922.7188</v>
      </c>
      <c r="M15" s="34">
        <f>M$3*Assumption!$B23</f>
        <v>409878.9946</v>
      </c>
    </row>
    <row r="16">
      <c r="A16" s="21" t="s">
        <v>43</v>
      </c>
      <c r="B16" s="34">
        <f>B$3*Assumption!$B24</f>
        <v>175000</v>
      </c>
      <c r="C16" s="34">
        <f>C$3*Assumption!$B24</f>
        <v>181168.75</v>
      </c>
      <c r="D16" s="34">
        <f>D$3*Assumption!$B24</f>
        <v>187554.9484</v>
      </c>
      <c r="E16" s="34">
        <f>E$3*Assumption!$B24</f>
        <v>194166.2604</v>
      </c>
      <c r="F16" s="34">
        <f>F$3*Assumption!$B24</f>
        <v>201010.621</v>
      </c>
      <c r="G16" s="34">
        <f>G$3*Assumption!$B24</f>
        <v>208096.2454</v>
      </c>
      <c r="H16" s="34">
        <f>H$3*Assumption!$B24</f>
        <v>215431.6381</v>
      </c>
      <c r="I16" s="34">
        <f>I$3*Assumption!$B24</f>
        <v>223025.6033</v>
      </c>
      <c r="J16" s="34">
        <f>J$3*Assumption!$B24</f>
        <v>230887.2559</v>
      </c>
      <c r="K16" s="34">
        <f>K$3*Assumption!$B24</f>
        <v>239026.0316</v>
      </c>
      <c r="L16" s="34">
        <f>L$3*Assumption!$B24</f>
        <v>247451.6992</v>
      </c>
      <c r="M16" s="34">
        <f>M$3*Assumption!$B24</f>
        <v>256174.3716</v>
      </c>
    </row>
    <row r="17">
      <c r="A17" s="21" t="s">
        <v>44</v>
      </c>
      <c r="B17" s="34">
        <f>B$3*Assumption!$B25</f>
        <v>175000</v>
      </c>
      <c r="C17" s="34">
        <f>C$3*Assumption!$B25</f>
        <v>181168.75</v>
      </c>
      <c r="D17" s="34">
        <f>D$3*Assumption!$B25</f>
        <v>187554.9484</v>
      </c>
      <c r="E17" s="34">
        <f>E$3*Assumption!$B25</f>
        <v>194166.2604</v>
      </c>
      <c r="F17" s="34">
        <f>F$3*Assumption!$B25</f>
        <v>201010.621</v>
      </c>
      <c r="G17" s="34">
        <f>G$3*Assumption!$B25</f>
        <v>208096.2454</v>
      </c>
      <c r="H17" s="34">
        <f>H$3*Assumption!$B25</f>
        <v>215431.6381</v>
      </c>
      <c r="I17" s="34">
        <f>I$3*Assumption!$B25</f>
        <v>223025.6033</v>
      </c>
      <c r="J17" s="34">
        <f>J$3*Assumption!$B25</f>
        <v>230887.2559</v>
      </c>
      <c r="K17" s="34">
        <f>K$3*Assumption!$B25</f>
        <v>239026.0316</v>
      </c>
      <c r="L17" s="34">
        <f>L$3*Assumption!$B25</f>
        <v>247451.6992</v>
      </c>
      <c r="M17" s="34">
        <f>M$3*Assumption!$B25</f>
        <v>256174.3716</v>
      </c>
    </row>
    <row r="18">
      <c r="A18" s="21" t="s">
        <v>45</v>
      </c>
      <c r="B18" s="34">
        <f>B$3*Assumption!$B26</f>
        <v>210000</v>
      </c>
      <c r="C18" s="34">
        <f>C$3*Assumption!$B26</f>
        <v>217402.5</v>
      </c>
      <c r="D18" s="34">
        <f>D$3*Assumption!$B26</f>
        <v>225065.9381</v>
      </c>
      <c r="E18" s="34">
        <f>E$3*Assumption!$B26</f>
        <v>232999.5124</v>
      </c>
      <c r="F18" s="34">
        <f>F$3*Assumption!$B26</f>
        <v>241212.7453</v>
      </c>
      <c r="G18" s="34">
        <f>G$3*Assumption!$B26</f>
        <v>249715.4945</v>
      </c>
      <c r="H18" s="34">
        <f>H$3*Assumption!$B26</f>
        <v>258517.9657</v>
      </c>
      <c r="I18" s="34">
        <f>I$3*Assumption!$B26</f>
        <v>267630.724</v>
      </c>
      <c r="J18" s="34">
        <f>J$3*Assumption!$B26</f>
        <v>277064.707</v>
      </c>
      <c r="K18" s="34">
        <f>K$3*Assumption!$B26</f>
        <v>286831.2379</v>
      </c>
      <c r="L18" s="34">
        <f>L$3*Assumption!$B26</f>
        <v>296942.0391</v>
      </c>
      <c r="M18" s="34">
        <f>M$3*Assumption!$B26</f>
        <v>307409.246</v>
      </c>
    </row>
    <row r="19">
      <c r="A19" s="21" t="s">
        <v>46</v>
      </c>
      <c r="B19" s="29">
        <f>B$3*Assumption!$B27</f>
        <v>280000</v>
      </c>
      <c r="C19" s="29">
        <f>C$3*Assumption!$B27</f>
        <v>289870</v>
      </c>
      <c r="D19" s="29">
        <f>D$3*Assumption!$B27</f>
        <v>300087.9175</v>
      </c>
      <c r="E19" s="29">
        <f>E$3*Assumption!$B27</f>
        <v>310666.0166</v>
      </c>
      <c r="F19" s="29">
        <f>F$3*Assumption!$B27</f>
        <v>321616.9937</v>
      </c>
      <c r="G19" s="29">
        <f>G$3*Assumption!$B27</f>
        <v>332953.9927</v>
      </c>
      <c r="H19" s="29">
        <f>H$3*Assumption!$B27</f>
        <v>344690.6209</v>
      </c>
      <c r="I19" s="29">
        <f>I$3*Assumption!$B27</f>
        <v>356840.9653</v>
      </c>
      <c r="J19" s="29">
        <f>J$3*Assumption!$B27</f>
        <v>369419.6094</v>
      </c>
      <c r="K19" s="29">
        <f>K$3*Assumption!$B27</f>
        <v>382441.6506</v>
      </c>
      <c r="L19" s="29">
        <f>L$3*Assumption!$B27</f>
        <v>395922.7188</v>
      </c>
      <c r="M19" s="29">
        <f>M$3*Assumption!$B27</f>
        <v>409878.9946</v>
      </c>
    </row>
    <row r="20">
      <c r="A20" s="21" t="s">
        <v>47</v>
      </c>
      <c r="B20" s="29">
        <f>B$3*Assumption!$B28</f>
        <v>1330000</v>
      </c>
      <c r="C20" s="29">
        <f>C$3*Assumption!$B28</f>
        <v>1376882.5</v>
      </c>
      <c r="D20" s="29">
        <f>D$3*Assumption!$B28</f>
        <v>1425417.608</v>
      </c>
      <c r="E20" s="29">
        <f>E$3*Assumption!$B28</f>
        <v>1475663.579</v>
      </c>
      <c r="F20" s="29">
        <f>F$3*Assumption!$B28</f>
        <v>1527680.72</v>
      </c>
      <c r="G20" s="29">
        <f>G$3*Assumption!$B28</f>
        <v>1581531.465</v>
      </c>
      <c r="H20" s="29">
        <f>H$3*Assumption!$B28</f>
        <v>1637280.449</v>
      </c>
      <c r="I20" s="29">
        <f>I$3*Assumption!$B28</f>
        <v>1694994.585</v>
      </c>
      <c r="J20" s="29">
        <f>J$3*Assumption!$B28</f>
        <v>1754743.144</v>
      </c>
      <c r="K20" s="29">
        <f>K$3*Assumption!$B28</f>
        <v>1816597.84</v>
      </c>
      <c r="L20" s="29">
        <f>L$3*Assumption!$B28</f>
        <v>1880632.914</v>
      </c>
      <c r="M20" s="29">
        <f>M$3*Assumption!$B28</f>
        <v>1946925.224</v>
      </c>
    </row>
    <row r="21">
      <c r="A21" s="26"/>
      <c r="B21" s="28"/>
      <c r="C21" s="28"/>
      <c r="D21" s="28"/>
      <c r="E21" s="28"/>
      <c r="F21" s="28"/>
      <c r="G21" s="28"/>
      <c r="H21" s="28"/>
      <c r="I21" s="28"/>
      <c r="J21" s="28"/>
      <c r="K21" s="28"/>
      <c r="L21" s="28"/>
      <c r="M21" s="28"/>
    </row>
    <row r="22">
      <c r="A22" s="35" t="s">
        <v>27</v>
      </c>
      <c r="B22" s="28"/>
      <c r="C22" s="28"/>
      <c r="D22" s="28"/>
      <c r="E22" s="28"/>
      <c r="F22" s="28"/>
      <c r="G22" s="28"/>
      <c r="H22" s="28"/>
      <c r="I22" s="28"/>
      <c r="J22" s="28"/>
      <c r="K22" s="28"/>
      <c r="L22" s="28"/>
      <c r="M22" s="28"/>
    </row>
    <row r="23">
      <c r="A23" s="21" t="s">
        <v>40</v>
      </c>
      <c r="B23" s="34">
        <f>B$4*Assumption!$C21</f>
        <v>200000</v>
      </c>
      <c r="C23" s="34">
        <f>C$4*Assumption!$C21</f>
        <v>205020</v>
      </c>
      <c r="D23" s="34">
        <f>D$4*Assumption!$C21</f>
        <v>210166.002</v>
      </c>
      <c r="E23" s="34">
        <f>E$4*Assumption!$C21</f>
        <v>215441.1687</v>
      </c>
      <c r="F23" s="34">
        <f>F$4*Assumption!$C21</f>
        <v>220848.742</v>
      </c>
      <c r="G23" s="34">
        <f>G$4*Assumption!$C21</f>
        <v>226392.0454</v>
      </c>
      <c r="H23" s="34">
        <f>H$4*Assumption!$C21</f>
        <v>232074.4857</v>
      </c>
      <c r="I23" s="34">
        <f>I$4*Assumption!$C21</f>
        <v>237899.5553</v>
      </c>
      <c r="J23" s="34">
        <f>J$4*Assumption!$C21</f>
        <v>243870.8342</v>
      </c>
      <c r="K23" s="34">
        <f>K$4*Assumption!$C21</f>
        <v>249991.9921</v>
      </c>
      <c r="L23" s="34">
        <f>L$4*Assumption!$C21</f>
        <v>256266.7911</v>
      </c>
      <c r="M23" s="34">
        <f>M$4*Assumption!$C21</f>
        <v>262699.0876</v>
      </c>
    </row>
    <row r="24">
      <c r="A24" s="21" t="s">
        <v>41</v>
      </c>
      <c r="B24" s="34">
        <f>B$4*Assumption!$C22</f>
        <v>160000</v>
      </c>
      <c r="C24" s="34">
        <f>C$4*Assumption!$C22</f>
        <v>164016</v>
      </c>
      <c r="D24" s="34">
        <f>D$4*Assumption!$C22</f>
        <v>168132.8016</v>
      </c>
      <c r="E24" s="34">
        <f>E$4*Assumption!$C22</f>
        <v>172352.9349</v>
      </c>
      <c r="F24" s="34">
        <f>F$4*Assumption!$C22</f>
        <v>176678.9936</v>
      </c>
      <c r="G24" s="34">
        <f>G$4*Assumption!$C22</f>
        <v>181113.6363</v>
      </c>
      <c r="H24" s="34">
        <f>H$4*Assumption!$C22</f>
        <v>185659.5886</v>
      </c>
      <c r="I24" s="34">
        <f>I$4*Assumption!$C22</f>
        <v>190319.6443</v>
      </c>
      <c r="J24" s="34">
        <f>J$4*Assumption!$C22</f>
        <v>195096.6673</v>
      </c>
      <c r="K24" s="34">
        <f>K$4*Assumption!$C22</f>
        <v>199993.5937</v>
      </c>
      <c r="L24" s="34">
        <f>L$4*Assumption!$C22</f>
        <v>205013.4329</v>
      </c>
      <c r="M24" s="34">
        <f>M$4*Assumption!$C22</f>
        <v>210159.2701</v>
      </c>
    </row>
    <row r="25">
      <c r="A25" s="21" t="s">
        <v>42</v>
      </c>
      <c r="B25" s="34">
        <f>B$4*Assumption!$C23</f>
        <v>120000</v>
      </c>
      <c r="C25" s="34">
        <f>C$4*Assumption!$C23</f>
        <v>123012</v>
      </c>
      <c r="D25" s="34">
        <f>D$4*Assumption!$C23</f>
        <v>126099.6012</v>
      </c>
      <c r="E25" s="34">
        <f>E$4*Assumption!$C23</f>
        <v>129264.7012</v>
      </c>
      <c r="F25" s="34">
        <f>F$4*Assumption!$C23</f>
        <v>132509.2452</v>
      </c>
      <c r="G25" s="34">
        <f>G$4*Assumption!$C23</f>
        <v>135835.2272</v>
      </c>
      <c r="H25" s="34">
        <f>H$4*Assumption!$C23</f>
        <v>139244.6914</v>
      </c>
      <c r="I25" s="34">
        <f>I$4*Assumption!$C23</f>
        <v>142739.7332</v>
      </c>
      <c r="J25" s="34">
        <f>J$4*Assumption!$C23</f>
        <v>146322.5005</v>
      </c>
      <c r="K25" s="34">
        <f>K$4*Assumption!$C23</f>
        <v>149995.1953</v>
      </c>
      <c r="L25" s="34">
        <f>L$4*Assumption!$C23</f>
        <v>153760.0747</v>
      </c>
      <c r="M25" s="34">
        <f>M$4*Assumption!$C23</f>
        <v>157619.4525</v>
      </c>
    </row>
    <row r="26">
      <c r="A26" s="21" t="s">
        <v>43</v>
      </c>
      <c r="B26" s="34">
        <f>B$4*Assumption!$C24</f>
        <v>100000</v>
      </c>
      <c r="C26" s="34">
        <f>C$4*Assumption!$C24</f>
        <v>102510</v>
      </c>
      <c r="D26" s="34">
        <f>D$4*Assumption!$C24</f>
        <v>105083.001</v>
      </c>
      <c r="E26" s="34">
        <f>E$4*Assumption!$C24</f>
        <v>107720.5843</v>
      </c>
      <c r="F26" s="34">
        <f>F$4*Assumption!$C24</f>
        <v>110424.371</v>
      </c>
      <c r="G26" s="34">
        <f>G$4*Assumption!$C24</f>
        <v>113196.0227</v>
      </c>
      <c r="H26" s="34">
        <f>H$4*Assumption!$C24</f>
        <v>116037.2429</v>
      </c>
      <c r="I26" s="34">
        <f>I$4*Assumption!$C24</f>
        <v>118949.7777</v>
      </c>
      <c r="J26" s="34">
        <f>J$4*Assumption!$C24</f>
        <v>121935.4171</v>
      </c>
      <c r="K26" s="34">
        <f>K$4*Assumption!$C24</f>
        <v>124995.9961</v>
      </c>
      <c r="L26" s="34">
        <f>L$4*Assumption!$C24</f>
        <v>128133.3956</v>
      </c>
      <c r="M26" s="34">
        <f>M$4*Assumption!$C24</f>
        <v>131349.5438</v>
      </c>
    </row>
    <row r="27">
      <c r="A27" s="21" t="s">
        <v>44</v>
      </c>
      <c r="B27" s="34">
        <f>B$4*Assumption!$C25</f>
        <v>140000</v>
      </c>
      <c r="C27" s="34">
        <f>C$4*Assumption!$C25</f>
        <v>143514</v>
      </c>
      <c r="D27" s="34">
        <f>D$4*Assumption!$C25</f>
        <v>147116.2014</v>
      </c>
      <c r="E27" s="34">
        <f>E$4*Assumption!$C25</f>
        <v>150808.8181</v>
      </c>
      <c r="F27" s="34">
        <f>F$4*Assumption!$C25</f>
        <v>154594.1194</v>
      </c>
      <c r="G27" s="34">
        <f>G$4*Assumption!$C25</f>
        <v>158474.4318</v>
      </c>
      <c r="H27" s="34">
        <f>H$4*Assumption!$C25</f>
        <v>162452.14</v>
      </c>
      <c r="I27" s="34">
        <f>I$4*Assumption!$C25</f>
        <v>166529.6887</v>
      </c>
      <c r="J27" s="34">
        <f>J$4*Assumption!$C25</f>
        <v>170709.5839</v>
      </c>
      <c r="K27" s="34">
        <f>K$4*Assumption!$C25</f>
        <v>174994.3945</v>
      </c>
      <c r="L27" s="34">
        <f>L$4*Assumption!$C25</f>
        <v>179386.7538</v>
      </c>
      <c r="M27" s="34">
        <f>M$4*Assumption!$C25</f>
        <v>183889.3613</v>
      </c>
    </row>
    <row r="28">
      <c r="A28" s="21" t="s">
        <v>45</v>
      </c>
      <c r="B28" s="34">
        <f>B$4*Assumption!$C26</f>
        <v>100000</v>
      </c>
      <c r="C28" s="34">
        <f>C$4*Assumption!$C26</f>
        <v>102510</v>
      </c>
      <c r="D28" s="34">
        <f>D$4*Assumption!$C26</f>
        <v>105083.001</v>
      </c>
      <c r="E28" s="34">
        <f>E$4*Assumption!$C26</f>
        <v>107720.5843</v>
      </c>
      <c r="F28" s="34">
        <f>F$4*Assumption!$C26</f>
        <v>110424.371</v>
      </c>
      <c r="G28" s="34">
        <f>G$4*Assumption!$C26</f>
        <v>113196.0227</v>
      </c>
      <c r="H28" s="34">
        <f>H$4*Assumption!$C26</f>
        <v>116037.2429</v>
      </c>
      <c r="I28" s="34">
        <f>I$4*Assumption!$C26</f>
        <v>118949.7777</v>
      </c>
      <c r="J28" s="34">
        <f>J$4*Assumption!$C26</f>
        <v>121935.4171</v>
      </c>
      <c r="K28" s="34">
        <f>K$4*Assumption!$C26</f>
        <v>124995.9961</v>
      </c>
      <c r="L28" s="34">
        <f>L$4*Assumption!$C26</f>
        <v>128133.3956</v>
      </c>
      <c r="M28" s="34">
        <f>M$4*Assumption!$C26</f>
        <v>131349.5438</v>
      </c>
    </row>
    <row r="29">
      <c r="A29" s="21" t="s">
        <v>46</v>
      </c>
      <c r="B29" s="29">
        <f>B$4*Assumption!$C27</f>
        <v>180000</v>
      </c>
      <c r="C29" s="29">
        <f>C$4*Assumption!$C27</f>
        <v>184518</v>
      </c>
      <c r="D29" s="29">
        <f>D$4*Assumption!$C27</f>
        <v>189149.4018</v>
      </c>
      <c r="E29" s="29">
        <f>E$4*Assumption!$C27</f>
        <v>193897.0518</v>
      </c>
      <c r="F29" s="29">
        <f>F$4*Assumption!$C27</f>
        <v>198763.8678</v>
      </c>
      <c r="G29" s="29">
        <f>G$4*Assumption!$C27</f>
        <v>203752.8409</v>
      </c>
      <c r="H29" s="29">
        <f>H$4*Assumption!$C27</f>
        <v>208867.0372</v>
      </c>
      <c r="I29" s="29">
        <f>I$4*Assumption!$C27</f>
        <v>214109.5998</v>
      </c>
      <c r="J29" s="29">
        <f>J$4*Assumption!$C27</f>
        <v>219483.7508</v>
      </c>
      <c r="K29" s="29">
        <f>K$4*Assumption!$C27</f>
        <v>224992.7929</v>
      </c>
      <c r="L29" s="29">
        <f>L$4*Assumption!$C27</f>
        <v>230640.112</v>
      </c>
      <c r="M29" s="29">
        <f>M$4*Assumption!$C27</f>
        <v>236429.1788</v>
      </c>
    </row>
    <row r="30">
      <c r="A30" s="21" t="s">
        <v>47</v>
      </c>
      <c r="B30" s="29">
        <f>B$4*Assumption!$C28</f>
        <v>1000000</v>
      </c>
      <c r="C30" s="29">
        <f>C$4*Assumption!$C28</f>
        <v>1025100</v>
      </c>
      <c r="D30" s="29">
        <f>D$4*Assumption!$C28</f>
        <v>1050830.01</v>
      </c>
      <c r="E30" s="29">
        <f>E$4*Assumption!$C28</f>
        <v>1077205.843</v>
      </c>
      <c r="F30" s="29">
        <f>F$4*Assumption!$C28</f>
        <v>1104243.71</v>
      </c>
      <c r="G30" s="29">
        <f>G$4*Assumption!$C28</f>
        <v>1131960.227</v>
      </c>
      <c r="H30" s="29">
        <f>H$4*Assumption!$C28</f>
        <v>1160372.429</v>
      </c>
      <c r="I30" s="29">
        <f>I$4*Assumption!$C28</f>
        <v>1189497.777</v>
      </c>
      <c r="J30" s="29">
        <f>J$4*Assumption!$C28</f>
        <v>1219354.171</v>
      </c>
      <c r="K30" s="29">
        <f>K$4*Assumption!$C28</f>
        <v>1249959.961</v>
      </c>
      <c r="L30" s="29">
        <f>L$4*Assumption!$C28</f>
        <v>1281333.956</v>
      </c>
      <c r="M30" s="29">
        <f>M$4*Assumption!$C28</f>
        <v>1313495.438</v>
      </c>
    </row>
    <row r="31">
      <c r="A31" s="26"/>
      <c r="B31" s="28"/>
      <c r="C31" s="28"/>
      <c r="D31" s="28"/>
      <c r="E31" s="28"/>
      <c r="F31" s="28"/>
      <c r="G31" s="28"/>
      <c r="H31" s="28"/>
      <c r="I31" s="28"/>
      <c r="J31" s="28"/>
      <c r="K31" s="28"/>
      <c r="L31" s="28"/>
      <c r="M31" s="28"/>
    </row>
    <row r="32">
      <c r="A32" s="35" t="s">
        <v>70</v>
      </c>
      <c r="B32" s="28"/>
      <c r="C32" s="28"/>
      <c r="D32" s="28"/>
      <c r="E32" s="28"/>
      <c r="F32" s="28"/>
      <c r="G32" s="28"/>
      <c r="H32" s="28"/>
      <c r="I32" s="28"/>
      <c r="J32" s="28"/>
      <c r="K32" s="28"/>
      <c r="L32" s="28"/>
      <c r="M32" s="28"/>
    </row>
    <row r="33">
      <c r="A33" s="21" t="s">
        <v>40</v>
      </c>
      <c r="B33" s="34">
        <f>B$5*Assumption!$D21</f>
        <v>90000</v>
      </c>
      <c r="C33" s="34">
        <f>C$5*Assumption!$D21</f>
        <v>92718</v>
      </c>
      <c r="D33" s="34">
        <f>D$5*Assumption!$D21</f>
        <v>95518.0836</v>
      </c>
      <c r="E33" s="34">
        <f>E$5*Assumption!$D21</f>
        <v>98402.72972</v>
      </c>
      <c r="F33" s="34">
        <f>F$5*Assumption!$D21</f>
        <v>101374.4922</v>
      </c>
      <c r="G33" s="34">
        <f>G$5*Assumption!$D21</f>
        <v>104436.0018</v>
      </c>
      <c r="H33" s="34">
        <f>H$5*Assumption!$D21</f>
        <v>107589.9691</v>
      </c>
      <c r="I33" s="34">
        <f>I$5*Assumption!$D21</f>
        <v>110839.1861</v>
      </c>
      <c r="J33" s="34">
        <f>J$5*Assumption!$D21</f>
        <v>114186.5296</v>
      </c>
      <c r="K33" s="34">
        <f>K$5*Assumption!$D21</f>
        <v>117634.9628</v>
      </c>
      <c r="L33" s="34">
        <f>L$5*Assumption!$D21</f>
        <v>121187.5386</v>
      </c>
      <c r="M33" s="34">
        <f>M$5*Assumption!$D21</f>
        <v>124847.4023</v>
      </c>
    </row>
    <row r="34">
      <c r="A34" s="21" t="s">
        <v>41</v>
      </c>
      <c r="B34" s="34">
        <f>B$5*Assumption!$D22</f>
        <v>126000</v>
      </c>
      <c r="C34" s="34">
        <f>C$5*Assumption!$D22</f>
        <v>129805.2</v>
      </c>
      <c r="D34" s="34">
        <f>D$5*Assumption!$D22</f>
        <v>133725.317</v>
      </c>
      <c r="E34" s="34">
        <f>E$5*Assumption!$D22</f>
        <v>137763.8216</v>
      </c>
      <c r="F34" s="34">
        <f>F$5*Assumption!$D22</f>
        <v>141924.289</v>
      </c>
      <c r="G34" s="34">
        <f>G$5*Assumption!$D22</f>
        <v>146210.4026</v>
      </c>
      <c r="H34" s="34">
        <f>H$5*Assumption!$D22</f>
        <v>150625.9567</v>
      </c>
      <c r="I34" s="34">
        <f>I$5*Assumption!$D22</f>
        <v>155174.8606</v>
      </c>
      <c r="J34" s="34">
        <f>J$5*Assumption!$D22</f>
        <v>159861.1414</v>
      </c>
      <c r="K34" s="34">
        <f>K$5*Assumption!$D22</f>
        <v>164688.9479</v>
      </c>
      <c r="L34" s="34">
        <f>L$5*Assumption!$D22</f>
        <v>169662.5541</v>
      </c>
      <c r="M34" s="34">
        <f>M$5*Assumption!$D22</f>
        <v>174786.3632</v>
      </c>
    </row>
    <row r="35">
      <c r="A35" s="21" t="s">
        <v>42</v>
      </c>
      <c r="B35" s="34">
        <f>B$5*Assumption!$D23</f>
        <v>144000</v>
      </c>
      <c r="C35" s="34">
        <f>C$5*Assumption!$D23</f>
        <v>148348.8</v>
      </c>
      <c r="D35" s="34">
        <f>D$5*Assumption!$D23</f>
        <v>152828.9338</v>
      </c>
      <c r="E35" s="34">
        <f>E$5*Assumption!$D23</f>
        <v>157444.3676</v>
      </c>
      <c r="F35" s="34">
        <f>F$5*Assumption!$D23</f>
        <v>162199.1875</v>
      </c>
      <c r="G35" s="34">
        <f>G$5*Assumption!$D23</f>
        <v>167097.6029</v>
      </c>
      <c r="H35" s="34">
        <f>H$5*Assumption!$D23</f>
        <v>172143.9505</v>
      </c>
      <c r="I35" s="34">
        <f>I$5*Assumption!$D23</f>
        <v>177342.6978</v>
      </c>
      <c r="J35" s="34">
        <f>J$5*Assumption!$D23</f>
        <v>182698.4473</v>
      </c>
      <c r="K35" s="34">
        <f>K$5*Assumption!$D23</f>
        <v>188215.9404</v>
      </c>
      <c r="L35" s="34">
        <f>L$5*Assumption!$D23</f>
        <v>193900.0618</v>
      </c>
      <c r="M35" s="34">
        <f>M$5*Assumption!$D23</f>
        <v>199755.8437</v>
      </c>
    </row>
    <row r="36">
      <c r="A36" s="21" t="s">
        <v>43</v>
      </c>
      <c r="B36" s="34">
        <f>B$5*Assumption!$D24</f>
        <v>108000</v>
      </c>
      <c r="C36" s="34">
        <f>C$5*Assumption!$D24</f>
        <v>111261.6</v>
      </c>
      <c r="D36" s="34">
        <f>D$5*Assumption!$D24</f>
        <v>114621.7003</v>
      </c>
      <c r="E36" s="34">
        <f>E$5*Assumption!$D24</f>
        <v>118083.2757</v>
      </c>
      <c r="F36" s="34">
        <f>F$5*Assumption!$D24</f>
        <v>121649.3906</v>
      </c>
      <c r="G36" s="34">
        <f>G$5*Assumption!$D24</f>
        <v>125323.2022</v>
      </c>
      <c r="H36" s="34">
        <f>H$5*Assumption!$D24</f>
        <v>129107.9629</v>
      </c>
      <c r="I36" s="34">
        <f>I$5*Assumption!$D24</f>
        <v>133007.0234</v>
      </c>
      <c r="J36" s="34">
        <f>J$5*Assumption!$D24</f>
        <v>137023.8355</v>
      </c>
      <c r="K36" s="34">
        <f>K$5*Assumption!$D24</f>
        <v>141161.9553</v>
      </c>
      <c r="L36" s="34">
        <f>L$5*Assumption!$D24</f>
        <v>145425.0464</v>
      </c>
      <c r="M36" s="34">
        <f>M$5*Assumption!$D24</f>
        <v>149816.8828</v>
      </c>
    </row>
    <row r="37">
      <c r="A37" s="21" t="s">
        <v>44</v>
      </c>
      <c r="B37" s="34">
        <f>B$5*Assumption!$D25</f>
        <v>144000</v>
      </c>
      <c r="C37" s="34">
        <f>C$5*Assumption!$D25</f>
        <v>148348.8</v>
      </c>
      <c r="D37" s="34">
        <f>D$5*Assumption!$D25</f>
        <v>152828.9338</v>
      </c>
      <c r="E37" s="34">
        <f>E$5*Assumption!$D25</f>
        <v>157444.3676</v>
      </c>
      <c r="F37" s="34">
        <f>F$5*Assumption!$D25</f>
        <v>162199.1875</v>
      </c>
      <c r="G37" s="34">
        <f>G$5*Assumption!$D25</f>
        <v>167097.6029</v>
      </c>
      <c r="H37" s="34">
        <f>H$5*Assumption!$D25</f>
        <v>172143.9505</v>
      </c>
      <c r="I37" s="34">
        <f>I$5*Assumption!$D25</f>
        <v>177342.6978</v>
      </c>
      <c r="J37" s="34">
        <f>J$5*Assumption!$D25</f>
        <v>182698.4473</v>
      </c>
      <c r="K37" s="34">
        <f>K$5*Assumption!$D25</f>
        <v>188215.9404</v>
      </c>
      <c r="L37" s="34">
        <f>L$5*Assumption!$D25</f>
        <v>193900.0618</v>
      </c>
      <c r="M37" s="34">
        <f>M$5*Assumption!$D25</f>
        <v>199755.8437</v>
      </c>
    </row>
    <row r="38">
      <c r="A38" s="21" t="s">
        <v>45</v>
      </c>
      <c r="B38" s="34">
        <f>B$5*Assumption!$D26</f>
        <v>180000</v>
      </c>
      <c r="C38" s="34">
        <f>C$5*Assumption!$D26</f>
        <v>185436</v>
      </c>
      <c r="D38" s="34">
        <f>D$5*Assumption!$D26</f>
        <v>191036.1672</v>
      </c>
      <c r="E38" s="34">
        <f>E$5*Assumption!$D26</f>
        <v>196805.4594</v>
      </c>
      <c r="F38" s="34">
        <f>F$5*Assumption!$D26</f>
        <v>202748.9843</v>
      </c>
      <c r="G38" s="34">
        <f>G$5*Assumption!$D26</f>
        <v>208872.0037</v>
      </c>
      <c r="H38" s="34">
        <f>H$5*Assumption!$D26</f>
        <v>215179.9382</v>
      </c>
      <c r="I38" s="34">
        <f>I$5*Assumption!$D26</f>
        <v>221678.3723</v>
      </c>
      <c r="J38" s="34">
        <f>J$5*Assumption!$D26</f>
        <v>228373.0591</v>
      </c>
      <c r="K38" s="34">
        <f>K$5*Assumption!$D26</f>
        <v>235269.9255</v>
      </c>
      <c r="L38" s="34">
        <f>L$5*Assumption!$D26</f>
        <v>242375.0773</v>
      </c>
      <c r="M38" s="34">
        <f>M$5*Assumption!$D26</f>
        <v>249694.8046</v>
      </c>
    </row>
    <row r="39">
      <c r="A39" s="21" t="s">
        <v>46</v>
      </c>
      <c r="B39" s="29">
        <f>B$5*Assumption!$D27</f>
        <v>216000</v>
      </c>
      <c r="C39" s="29">
        <f>C$5*Assumption!$D27</f>
        <v>222523.2</v>
      </c>
      <c r="D39" s="29">
        <f>D$5*Assumption!$D27</f>
        <v>229243.4006</v>
      </c>
      <c r="E39" s="29">
        <f>E$5*Assumption!$D27</f>
        <v>236166.5513</v>
      </c>
      <c r="F39" s="29">
        <f>F$5*Assumption!$D27</f>
        <v>243298.7812</v>
      </c>
      <c r="G39" s="29">
        <f>G$5*Assumption!$D27</f>
        <v>250646.4044</v>
      </c>
      <c r="H39" s="29">
        <f>H$5*Assumption!$D27</f>
        <v>258215.9258</v>
      </c>
      <c r="I39" s="29">
        <f>I$5*Assumption!$D27</f>
        <v>266014.0468</v>
      </c>
      <c r="J39" s="29">
        <f>J$5*Assumption!$D27</f>
        <v>274047.671</v>
      </c>
      <c r="K39" s="29">
        <f>K$5*Assumption!$D27</f>
        <v>282323.9106</v>
      </c>
      <c r="L39" s="29">
        <f>L$5*Assumption!$D27</f>
        <v>290850.0927</v>
      </c>
      <c r="M39" s="29">
        <f>M$5*Assumption!$D27</f>
        <v>299633.7655</v>
      </c>
    </row>
    <row r="40">
      <c r="A40" s="21" t="s">
        <v>47</v>
      </c>
      <c r="B40" s="29">
        <f>B$5*Assumption!$D28</f>
        <v>792000</v>
      </c>
      <c r="C40" s="29">
        <f>C$5*Assumption!$D28</f>
        <v>815918.4</v>
      </c>
      <c r="D40" s="29">
        <f>D$5*Assumption!$D28</f>
        <v>840559.1357</v>
      </c>
      <c r="E40" s="29">
        <f>E$5*Assumption!$D28</f>
        <v>865944.0216</v>
      </c>
      <c r="F40" s="29">
        <f>F$5*Assumption!$D28</f>
        <v>892095.531</v>
      </c>
      <c r="G40" s="29">
        <f>G$5*Assumption!$D28</f>
        <v>919036.8161</v>
      </c>
      <c r="H40" s="29">
        <f>H$5*Assumption!$D28</f>
        <v>946791.7279</v>
      </c>
      <c r="I40" s="29">
        <f>I$5*Assumption!$D28</f>
        <v>975384.8381</v>
      </c>
      <c r="J40" s="29">
        <f>J$5*Assumption!$D28</f>
        <v>1004841.46</v>
      </c>
      <c r="K40" s="29">
        <f>K$5*Assumption!$D28</f>
        <v>1035187.672</v>
      </c>
      <c r="L40" s="29">
        <f>L$5*Assumption!$D28</f>
        <v>1066450.34</v>
      </c>
      <c r="M40" s="29">
        <f>M$5*Assumption!$D28</f>
        <v>1098657.14</v>
      </c>
    </row>
    <row r="41">
      <c r="A41" s="36"/>
      <c r="B41" s="28"/>
      <c r="C41" s="28"/>
      <c r="D41" s="28"/>
      <c r="E41" s="28"/>
      <c r="F41" s="28"/>
      <c r="G41" s="28"/>
      <c r="H41" s="28"/>
      <c r="I41" s="28"/>
      <c r="J41" s="28"/>
      <c r="K41" s="28"/>
      <c r="L41" s="28"/>
      <c r="M41" s="28"/>
    </row>
    <row r="42">
      <c r="A42" s="35" t="s">
        <v>29</v>
      </c>
      <c r="B42" s="28"/>
      <c r="C42" s="28"/>
      <c r="D42" s="28"/>
      <c r="E42" s="28"/>
      <c r="F42" s="28"/>
      <c r="G42" s="28"/>
      <c r="H42" s="28"/>
      <c r="I42" s="28"/>
      <c r="J42" s="28"/>
      <c r="K42" s="28"/>
      <c r="L42" s="28"/>
      <c r="M42" s="28"/>
    </row>
    <row r="43">
      <c r="A43" s="21" t="s">
        <v>40</v>
      </c>
      <c r="B43" s="29">
        <f>B$6*Assumption!$E21</f>
        <v>25000</v>
      </c>
      <c r="C43" s="29">
        <f>C$6*Assumption!$E21</f>
        <v>26381.25</v>
      </c>
      <c r="D43" s="29">
        <f>D$6*Assumption!$E21</f>
        <v>27838.81406</v>
      </c>
      <c r="E43" s="29">
        <f>E$6*Assumption!$E21</f>
        <v>29376.90854</v>
      </c>
      <c r="F43" s="29">
        <f>F$6*Assumption!$E21</f>
        <v>30999.98274</v>
      </c>
      <c r="G43" s="29">
        <f>G$6*Assumption!$E21</f>
        <v>32712.73178</v>
      </c>
      <c r="H43" s="29">
        <f>H$6*Assumption!$E21</f>
        <v>34520.11021</v>
      </c>
      <c r="I43" s="29">
        <f>I$6*Assumption!$E21</f>
        <v>36427.3463</v>
      </c>
      <c r="J43" s="29">
        <f>J$6*Assumption!$E21</f>
        <v>38439.95719</v>
      </c>
      <c r="K43" s="29">
        <f>K$6*Assumption!$E21</f>
        <v>40563.76482</v>
      </c>
      <c r="L43" s="29">
        <f>L$6*Assumption!$E21</f>
        <v>42804.91283</v>
      </c>
      <c r="M43" s="29">
        <f>M$6*Assumption!$E21</f>
        <v>45169.88426</v>
      </c>
    </row>
    <row r="44">
      <c r="A44" s="21" t="s">
        <v>41</v>
      </c>
      <c r="B44" s="29">
        <f>B$6*Assumption!$E22</f>
        <v>15000</v>
      </c>
      <c r="C44" s="29">
        <f>C$6*Assumption!$E22</f>
        <v>15828.75</v>
      </c>
      <c r="D44" s="29">
        <f>D$6*Assumption!$E22</f>
        <v>16703.28844</v>
      </c>
      <c r="E44" s="29">
        <f>E$6*Assumption!$E22</f>
        <v>17626.14512</v>
      </c>
      <c r="F44" s="29">
        <f>F$6*Assumption!$E22</f>
        <v>18599.98964</v>
      </c>
      <c r="G44" s="29">
        <f>G$6*Assumption!$E22</f>
        <v>19627.63907</v>
      </c>
      <c r="H44" s="29">
        <f>H$6*Assumption!$E22</f>
        <v>20712.06613</v>
      </c>
      <c r="I44" s="29">
        <f>I$6*Assumption!$E22</f>
        <v>21856.40778</v>
      </c>
      <c r="J44" s="29">
        <f>J$6*Assumption!$E22</f>
        <v>23063.97431</v>
      </c>
      <c r="K44" s="29">
        <f>K$6*Assumption!$E22</f>
        <v>24338.25889</v>
      </c>
      <c r="L44" s="29">
        <f>L$6*Assumption!$E22</f>
        <v>25682.9477</v>
      </c>
      <c r="M44" s="29">
        <f>M$6*Assumption!$E22</f>
        <v>27101.93056</v>
      </c>
    </row>
    <row r="45">
      <c r="A45" s="21" t="s">
        <v>42</v>
      </c>
      <c r="B45" s="29">
        <f>B$6*Assumption!$E23</f>
        <v>30000</v>
      </c>
      <c r="C45" s="29">
        <f>C$6*Assumption!$E23</f>
        <v>31657.5</v>
      </c>
      <c r="D45" s="29">
        <f>D$6*Assumption!$E23</f>
        <v>33406.57688</v>
      </c>
      <c r="E45" s="29">
        <f>E$6*Assumption!$E23</f>
        <v>35252.29025</v>
      </c>
      <c r="F45" s="29">
        <f>F$6*Assumption!$E23</f>
        <v>37199.97928</v>
      </c>
      <c r="G45" s="29">
        <f>G$6*Assumption!$E23</f>
        <v>39255.27814</v>
      </c>
      <c r="H45" s="29">
        <f>H$6*Assumption!$E23</f>
        <v>41424.13226</v>
      </c>
      <c r="I45" s="29">
        <f>I$6*Assumption!$E23</f>
        <v>43712.81556</v>
      </c>
      <c r="J45" s="29">
        <f>J$6*Assumption!$E23</f>
        <v>46127.94862</v>
      </c>
      <c r="K45" s="29">
        <f>K$6*Assumption!$E23</f>
        <v>48676.51778</v>
      </c>
      <c r="L45" s="29">
        <f>L$6*Assumption!$E23</f>
        <v>51365.89539</v>
      </c>
      <c r="M45" s="29">
        <f>M$6*Assumption!$E23</f>
        <v>54203.86111</v>
      </c>
    </row>
    <row r="46">
      <c r="A46" s="21" t="s">
        <v>43</v>
      </c>
      <c r="B46" s="29">
        <f>B$6*Assumption!$E24</f>
        <v>40000</v>
      </c>
      <c r="C46" s="29">
        <f>C$6*Assumption!$E24</f>
        <v>42210</v>
      </c>
      <c r="D46" s="29">
        <f>D$6*Assumption!$E24</f>
        <v>44542.1025</v>
      </c>
      <c r="E46" s="29">
        <f>E$6*Assumption!$E24</f>
        <v>47003.05366</v>
      </c>
      <c r="F46" s="29">
        <f>F$6*Assumption!$E24</f>
        <v>49599.97238</v>
      </c>
      <c r="G46" s="29">
        <f>G$6*Assumption!$E24</f>
        <v>52340.37085</v>
      </c>
      <c r="H46" s="29">
        <f>H$6*Assumption!$E24</f>
        <v>55232.17634</v>
      </c>
      <c r="I46" s="29">
        <f>I$6*Assumption!$E24</f>
        <v>58283.75408</v>
      </c>
      <c r="J46" s="29">
        <f>J$6*Assumption!$E24</f>
        <v>61503.9315</v>
      </c>
      <c r="K46" s="29">
        <f>K$6*Assumption!$E24</f>
        <v>64902.02371</v>
      </c>
      <c r="L46" s="29">
        <f>L$6*Assumption!$E24</f>
        <v>68487.86052</v>
      </c>
      <c r="M46" s="29">
        <f>M$6*Assumption!$E24</f>
        <v>72271.81482</v>
      </c>
    </row>
    <row r="47">
      <c r="A47" s="21" t="s">
        <v>44</v>
      </c>
      <c r="B47" s="29">
        <f>B$6*Assumption!$E25</f>
        <v>75000</v>
      </c>
      <c r="C47" s="29">
        <f>C$6*Assumption!$E25</f>
        <v>79143.75</v>
      </c>
      <c r="D47" s="29">
        <f>D$6*Assumption!$E25</f>
        <v>83516.44219</v>
      </c>
      <c r="E47" s="29">
        <f>E$6*Assumption!$E25</f>
        <v>88130.72562</v>
      </c>
      <c r="F47" s="29">
        <f>F$6*Assumption!$E25</f>
        <v>92999.94821</v>
      </c>
      <c r="G47" s="29">
        <f>G$6*Assumption!$E25</f>
        <v>98138.19535</v>
      </c>
      <c r="H47" s="29">
        <f>H$6*Assumption!$E25</f>
        <v>103560.3306</v>
      </c>
      <c r="I47" s="29">
        <f>I$6*Assumption!$E25</f>
        <v>109282.0389</v>
      </c>
      <c r="J47" s="29">
        <f>J$6*Assumption!$E25</f>
        <v>115319.8716</v>
      </c>
      <c r="K47" s="29">
        <f>K$6*Assumption!$E25</f>
        <v>121691.2945</v>
      </c>
      <c r="L47" s="29">
        <f>L$6*Assumption!$E25</f>
        <v>128414.7385</v>
      </c>
      <c r="M47" s="29">
        <f>M$6*Assumption!$E25</f>
        <v>135509.6528</v>
      </c>
    </row>
    <row r="48">
      <c r="A48" s="21" t="s">
        <v>45</v>
      </c>
      <c r="B48" s="29">
        <f>B$6*Assumption!$E26</f>
        <v>25000</v>
      </c>
      <c r="C48" s="29">
        <f>C$6*Assumption!$E26</f>
        <v>26381.25</v>
      </c>
      <c r="D48" s="29">
        <f>D$6*Assumption!$E26</f>
        <v>27838.81406</v>
      </c>
      <c r="E48" s="29">
        <f>E$6*Assumption!$E26</f>
        <v>29376.90854</v>
      </c>
      <c r="F48" s="29">
        <f>F$6*Assumption!$E26</f>
        <v>30999.98274</v>
      </c>
      <c r="G48" s="29">
        <f>G$6*Assumption!$E26</f>
        <v>32712.73178</v>
      </c>
      <c r="H48" s="29">
        <f>H$6*Assumption!$E26</f>
        <v>34520.11021</v>
      </c>
      <c r="I48" s="29">
        <f>I$6*Assumption!$E26</f>
        <v>36427.3463</v>
      </c>
      <c r="J48" s="29">
        <f>J$6*Assumption!$E26</f>
        <v>38439.95719</v>
      </c>
      <c r="K48" s="29">
        <f>K$6*Assumption!$E26</f>
        <v>40563.76482</v>
      </c>
      <c r="L48" s="29">
        <f>L$6*Assumption!$E26</f>
        <v>42804.91283</v>
      </c>
      <c r="M48" s="29">
        <f>M$6*Assumption!$E26</f>
        <v>45169.88426</v>
      </c>
    </row>
    <row r="49">
      <c r="A49" s="21" t="s">
        <v>46</v>
      </c>
      <c r="B49" s="29">
        <f>B$6*Assumption!$E27</f>
        <v>40000</v>
      </c>
      <c r="C49" s="29">
        <f>C$6*Assumption!$E27</f>
        <v>42210</v>
      </c>
      <c r="D49" s="29">
        <f>D$6*Assumption!$E27</f>
        <v>44542.1025</v>
      </c>
      <c r="E49" s="29">
        <f>E$6*Assumption!$E27</f>
        <v>47003.05366</v>
      </c>
      <c r="F49" s="29">
        <f>F$6*Assumption!$E27</f>
        <v>49599.97238</v>
      </c>
      <c r="G49" s="29">
        <f>G$6*Assumption!$E27</f>
        <v>52340.37085</v>
      </c>
      <c r="H49" s="29">
        <f>H$6*Assumption!$E27</f>
        <v>55232.17634</v>
      </c>
      <c r="I49" s="29">
        <f>I$6*Assumption!$E27</f>
        <v>58283.75408</v>
      </c>
      <c r="J49" s="29">
        <f>J$6*Assumption!$E27</f>
        <v>61503.9315</v>
      </c>
      <c r="K49" s="29">
        <f>K$6*Assumption!$E27</f>
        <v>64902.02371</v>
      </c>
      <c r="L49" s="29">
        <f>L$6*Assumption!$E27</f>
        <v>68487.86052</v>
      </c>
      <c r="M49" s="29">
        <f>M$6*Assumption!$E27</f>
        <v>72271.81482</v>
      </c>
    </row>
    <row r="50">
      <c r="A50" s="21" t="s">
        <v>47</v>
      </c>
      <c r="B50" s="29">
        <f>B$6*Assumption!$E28</f>
        <v>250000</v>
      </c>
      <c r="C50" s="29">
        <f>C$6*Assumption!$E28</f>
        <v>263812.5</v>
      </c>
      <c r="D50" s="29">
        <f>D$6*Assumption!$E28</f>
        <v>278388.1406</v>
      </c>
      <c r="E50" s="29">
        <f>E$6*Assumption!$E28</f>
        <v>293769.0854</v>
      </c>
      <c r="F50" s="29">
        <f>F$6*Assumption!$E28</f>
        <v>309999.8274</v>
      </c>
      <c r="G50" s="29">
        <f>G$6*Assumption!$E28</f>
        <v>327127.3178</v>
      </c>
      <c r="H50" s="29">
        <f>H$6*Assumption!$E28</f>
        <v>345201.1021</v>
      </c>
      <c r="I50" s="29">
        <f>I$6*Assumption!$E28</f>
        <v>364273.463</v>
      </c>
      <c r="J50" s="29">
        <f>J$6*Assumption!$E28</f>
        <v>384399.5719</v>
      </c>
      <c r="K50" s="29">
        <f>K$6*Assumption!$E28</f>
        <v>405637.6482</v>
      </c>
      <c r="L50" s="29">
        <f>L$6*Assumption!$E28</f>
        <v>428049.1283</v>
      </c>
      <c r="M50" s="29">
        <f>M$6*Assumption!$E28</f>
        <v>451698.8426</v>
      </c>
    </row>
    <row r="51">
      <c r="A51" s="36"/>
      <c r="B51" s="28"/>
      <c r="C51" s="28"/>
      <c r="D51" s="28"/>
      <c r="E51" s="28"/>
      <c r="F51" s="28"/>
      <c r="G51" s="28"/>
      <c r="H51" s="28"/>
      <c r="I51" s="28"/>
      <c r="J51" s="28"/>
      <c r="K51" s="28"/>
      <c r="L51" s="28"/>
      <c r="M51" s="28"/>
    </row>
    <row r="52">
      <c r="A52" s="35" t="s">
        <v>30</v>
      </c>
      <c r="B52" s="28"/>
      <c r="C52" s="28"/>
      <c r="D52" s="28"/>
      <c r="E52" s="28"/>
      <c r="F52" s="28"/>
      <c r="G52" s="28"/>
      <c r="H52" s="28"/>
      <c r="I52" s="28"/>
      <c r="J52" s="28"/>
      <c r="K52" s="28"/>
      <c r="L52" s="28"/>
      <c r="M52" s="28"/>
    </row>
    <row r="53">
      <c r="A53" s="21" t="s">
        <v>40</v>
      </c>
      <c r="B53" s="29">
        <f>B$7*Assumption!$F21</f>
        <v>144000</v>
      </c>
      <c r="C53" s="29">
        <f>C$7*Assumption!$F21</f>
        <v>149061.6</v>
      </c>
      <c r="D53" s="29">
        <f>D$7*Assumption!$F21</f>
        <v>154301.1152</v>
      </c>
      <c r="E53" s="29">
        <f>E$7*Assumption!$F21</f>
        <v>159724.7994</v>
      </c>
      <c r="F53" s="29">
        <f>F$7*Assumption!$F21</f>
        <v>165339.1261</v>
      </c>
      <c r="G53" s="29">
        <f>G$7*Assumption!$F21</f>
        <v>171150.7964</v>
      </c>
      <c r="H53" s="29">
        <f>H$7*Assumption!$F21</f>
        <v>177166.7469</v>
      </c>
      <c r="I53" s="29">
        <f>I$7*Assumption!$F21</f>
        <v>183394.1581</v>
      </c>
      <c r="J53" s="29">
        <f>J$7*Assumption!$F21</f>
        <v>189840.4627</v>
      </c>
      <c r="K53" s="29">
        <f>K$7*Assumption!$F21</f>
        <v>196513.355</v>
      </c>
      <c r="L53" s="29">
        <f>L$7*Assumption!$F21</f>
        <v>203420.7994</v>
      </c>
      <c r="M53" s="29">
        <f>M$7*Assumption!$F21</f>
        <v>210571.0405</v>
      </c>
    </row>
    <row r="54">
      <c r="A54" s="21" t="s">
        <v>41</v>
      </c>
      <c r="B54" s="29">
        <f>B$7*Assumption!$F22</f>
        <v>134400</v>
      </c>
      <c r="C54" s="29">
        <f>C$7*Assumption!$F22</f>
        <v>139124.16</v>
      </c>
      <c r="D54" s="29">
        <f>D$7*Assumption!$F22</f>
        <v>144014.3742</v>
      </c>
      <c r="E54" s="29">
        <f>E$7*Assumption!$F22</f>
        <v>149076.4795</v>
      </c>
      <c r="F54" s="29">
        <f>F$7*Assumption!$F22</f>
        <v>154316.5177</v>
      </c>
      <c r="G54" s="29">
        <f>G$7*Assumption!$F22</f>
        <v>159740.7433</v>
      </c>
      <c r="H54" s="29">
        <f>H$7*Assumption!$F22</f>
        <v>165355.6305</v>
      </c>
      <c r="I54" s="29">
        <f>I$7*Assumption!$F22</f>
        <v>171167.8809</v>
      </c>
      <c r="J54" s="29">
        <f>J$7*Assumption!$F22</f>
        <v>177184.4319</v>
      </c>
      <c r="K54" s="29">
        <f>K$7*Assumption!$F22</f>
        <v>183412.4647</v>
      </c>
      <c r="L54" s="29">
        <f>L$7*Assumption!$F22</f>
        <v>189859.4128</v>
      </c>
      <c r="M54" s="29">
        <f>M$7*Assumption!$F22</f>
        <v>196532.9712</v>
      </c>
    </row>
    <row r="55">
      <c r="A55" s="21" t="s">
        <v>42</v>
      </c>
      <c r="B55" s="29">
        <f>B$7*Assumption!$F23</f>
        <v>96000</v>
      </c>
      <c r="C55" s="29">
        <f>C$7*Assumption!$F23</f>
        <v>99374.4</v>
      </c>
      <c r="D55" s="29">
        <f>D$7*Assumption!$F23</f>
        <v>102867.4102</v>
      </c>
      <c r="E55" s="29">
        <f>E$7*Assumption!$F23</f>
        <v>106483.1996</v>
      </c>
      <c r="F55" s="29">
        <f>F$7*Assumption!$F23</f>
        <v>110226.0841</v>
      </c>
      <c r="G55" s="29">
        <f>G$7*Assumption!$F23</f>
        <v>114100.5309</v>
      </c>
      <c r="H55" s="29">
        <f>H$7*Assumption!$F23</f>
        <v>118111.1646</v>
      </c>
      <c r="I55" s="29">
        <f>I$7*Assumption!$F23</f>
        <v>122262.772</v>
      </c>
      <c r="J55" s="29">
        <f>J$7*Assumption!$F23</f>
        <v>126560.3085</v>
      </c>
      <c r="K55" s="29">
        <f>K$7*Assumption!$F23</f>
        <v>131008.9033</v>
      </c>
      <c r="L55" s="29">
        <f>L$7*Assumption!$F23</f>
        <v>135613.8663</v>
      </c>
      <c r="M55" s="29">
        <f>M$7*Assumption!$F23</f>
        <v>140380.6937</v>
      </c>
    </row>
    <row r="56">
      <c r="A56" s="21" t="s">
        <v>43</v>
      </c>
      <c r="B56" s="29">
        <f>B$7*Assumption!$F24</f>
        <v>57600</v>
      </c>
      <c r="C56" s="29">
        <f>C$7*Assumption!$F24</f>
        <v>59624.64</v>
      </c>
      <c r="D56" s="29">
        <f>D$7*Assumption!$F24</f>
        <v>61720.4461</v>
      </c>
      <c r="E56" s="29">
        <f>E$7*Assumption!$F24</f>
        <v>63889.91978</v>
      </c>
      <c r="F56" s="29">
        <f>F$7*Assumption!$F24</f>
        <v>66135.65046</v>
      </c>
      <c r="G56" s="29">
        <f>G$7*Assumption!$F24</f>
        <v>68460.31857</v>
      </c>
      <c r="H56" s="29">
        <f>H$7*Assumption!$F24</f>
        <v>70866.69877</v>
      </c>
      <c r="I56" s="29">
        <f>I$7*Assumption!$F24</f>
        <v>73357.66323</v>
      </c>
      <c r="J56" s="29">
        <f>J$7*Assumption!$F24</f>
        <v>75936.18509</v>
      </c>
      <c r="K56" s="29">
        <f>K$7*Assumption!$F24</f>
        <v>78605.342</v>
      </c>
      <c r="L56" s="29">
        <f>L$7*Assumption!$F24</f>
        <v>81368.31977</v>
      </c>
      <c r="M56" s="29">
        <f>M$7*Assumption!$F24</f>
        <v>84228.41621</v>
      </c>
    </row>
    <row r="57">
      <c r="A57" s="21" t="s">
        <v>44</v>
      </c>
      <c r="B57" s="29">
        <f>B$7*Assumption!$F25</f>
        <v>67200</v>
      </c>
      <c r="C57" s="29">
        <f>C$7*Assumption!$F25</f>
        <v>69562.08</v>
      </c>
      <c r="D57" s="29">
        <f>D$7*Assumption!$F25</f>
        <v>72007.18711</v>
      </c>
      <c r="E57" s="29">
        <f>E$7*Assumption!$F25</f>
        <v>74538.23974</v>
      </c>
      <c r="F57" s="29">
        <f>F$7*Assumption!$F25</f>
        <v>77158.25887</v>
      </c>
      <c r="G57" s="29">
        <f>G$7*Assumption!$F25</f>
        <v>79870.37166</v>
      </c>
      <c r="H57" s="29">
        <f>H$7*Assumption!$F25</f>
        <v>82677.81523</v>
      </c>
      <c r="I57" s="29">
        <f>I$7*Assumption!$F25</f>
        <v>85583.94043</v>
      </c>
      <c r="J57" s="29">
        <f>J$7*Assumption!$F25</f>
        <v>88592.21594</v>
      </c>
      <c r="K57" s="29">
        <f>K$7*Assumption!$F25</f>
        <v>91706.23233</v>
      </c>
      <c r="L57" s="29">
        <f>L$7*Assumption!$F25</f>
        <v>94929.7064</v>
      </c>
      <c r="M57" s="29">
        <f>M$7*Assumption!$F25</f>
        <v>98266.48558</v>
      </c>
    </row>
    <row r="58">
      <c r="A58" s="21" t="s">
        <v>45</v>
      </c>
      <c r="B58" s="29">
        <f>B$7*Assumption!$F26</f>
        <v>86400</v>
      </c>
      <c r="C58" s="29">
        <f>C$7*Assumption!$F26</f>
        <v>89436.96</v>
      </c>
      <c r="D58" s="29">
        <f>D$7*Assumption!$F26</f>
        <v>92580.66914</v>
      </c>
      <c r="E58" s="29">
        <f>E$7*Assumption!$F26</f>
        <v>95834.87966</v>
      </c>
      <c r="F58" s="29">
        <f>F$7*Assumption!$F26</f>
        <v>99203.47568</v>
      </c>
      <c r="G58" s="29">
        <f>G$7*Assumption!$F26</f>
        <v>102690.4779</v>
      </c>
      <c r="H58" s="29">
        <f>H$7*Assumption!$F26</f>
        <v>106300.0482</v>
      </c>
      <c r="I58" s="29">
        <f>I$7*Assumption!$F26</f>
        <v>110036.4948</v>
      </c>
      <c r="J58" s="29">
        <f>J$7*Assumption!$F26</f>
        <v>113904.2776</v>
      </c>
      <c r="K58" s="29">
        <f>K$7*Assumption!$F26</f>
        <v>117908.013</v>
      </c>
      <c r="L58" s="29">
        <f>L$7*Assumption!$F26</f>
        <v>122052.4797</v>
      </c>
      <c r="M58" s="29">
        <f>M$7*Assumption!$F26</f>
        <v>126342.6243</v>
      </c>
    </row>
    <row r="59">
      <c r="A59" s="21" t="s">
        <v>46</v>
      </c>
      <c r="B59" s="29">
        <f>B$7*Assumption!$F27</f>
        <v>38400</v>
      </c>
      <c r="C59" s="29">
        <f>C$7*Assumption!$F27</f>
        <v>39749.76</v>
      </c>
      <c r="D59" s="29">
        <f>D$7*Assumption!$F27</f>
        <v>41146.96406</v>
      </c>
      <c r="E59" s="29">
        <f>E$7*Assumption!$F27</f>
        <v>42593.27985</v>
      </c>
      <c r="F59" s="29">
        <f>F$7*Assumption!$F27</f>
        <v>44090.43364</v>
      </c>
      <c r="G59" s="29">
        <f>G$7*Assumption!$F27</f>
        <v>45640.21238</v>
      </c>
      <c r="H59" s="29">
        <f>H$7*Assumption!$F27</f>
        <v>47244.46585</v>
      </c>
      <c r="I59" s="29">
        <f>I$7*Assumption!$F27</f>
        <v>48905.10882</v>
      </c>
      <c r="J59" s="29">
        <f>J$7*Assumption!$F27</f>
        <v>50624.12339</v>
      </c>
      <c r="K59" s="29">
        <f>K$7*Assumption!$F27</f>
        <v>52403.56133</v>
      </c>
      <c r="L59" s="29">
        <f>L$7*Assumption!$F27</f>
        <v>54245.54651</v>
      </c>
      <c r="M59" s="29">
        <f>M$7*Assumption!$F27</f>
        <v>56152.27747</v>
      </c>
    </row>
    <row r="60">
      <c r="A60" s="21" t="s">
        <v>47</v>
      </c>
      <c r="B60" s="29">
        <f>B$7*Assumption!$F28</f>
        <v>336000</v>
      </c>
      <c r="C60" s="29">
        <f>C$7*Assumption!$F28</f>
        <v>347810.4</v>
      </c>
      <c r="D60" s="29">
        <f>D$7*Assumption!$F28</f>
        <v>360035.9356</v>
      </c>
      <c r="E60" s="29">
        <f>E$7*Assumption!$F28</f>
        <v>372691.1987</v>
      </c>
      <c r="F60" s="29">
        <f>F$7*Assumption!$F28</f>
        <v>385791.2943</v>
      </c>
      <c r="G60" s="29">
        <f>G$7*Assumption!$F28</f>
        <v>399351.8583</v>
      </c>
      <c r="H60" s="29">
        <f>H$7*Assumption!$F28</f>
        <v>413389.0761</v>
      </c>
      <c r="I60" s="29">
        <f>I$7*Assumption!$F28</f>
        <v>427919.7022</v>
      </c>
      <c r="J60" s="29">
        <f>J$7*Assumption!$F28</f>
        <v>442961.0797</v>
      </c>
      <c r="K60" s="29">
        <f>K$7*Assumption!$F28</f>
        <v>458531.1617</v>
      </c>
      <c r="L60" s="29">
        <f>L$7*Assumption!$F28</f>
        <v>474648.532</v>
      </c>
      <c r="M60" s="29">
        <f>M$7*Assumption!$F28</f>
        <v>491332.4279</v>
      </c>
    </row>
    <row r="61">
      <c r="A61" s="36"/>
      <c r="B61" s="28"/>
      <c r="C61" s="28"/>
      <c r="D61" s="28"/>
      <c r="E61" s="28"/>
      <c r="F61" s="28"/>
      <c r="G61" s="28"/>
      <c r="H61" s="28"/>
      <c r="I61" s="28"/>
      <c r="J61" s="28"/>
      <c r="K61" s="28"/>
      <c r="L61" s="28"/>
      <c r="M61" s="28"/>
    </row>
    <row r="62">
      <c r="A62" s="35" t="s">
        <v>31</v>
      </c>
      <c r="B62" s="28"/>
      <c r="C62" s="28"/>
      <c r="D62" s="28"/>
      <c r="E62" s="28"/>
      <c r="F62" s="28"/>
      <c r="G62" s="28"/>
      <c r="H62" s="28"/>
      <c r="I62" s="28"/>
      <c r="J62" s="28"/>
      <c r="K62" s="28"/>
      <c r="L62" s="28"/>
      <c r="M62" s="28"/>
    </row>
    <row r="63">
      <c r="A63" s="21" t="s">
        <v>40</v>
      </c>
      <c r="B63" s="29">
        <f>B$8*Assumption!$G21</f>
        <v>81000</v>
      </c>
      <c r="C63" s="29">
        <f>C$8*Assumption!$G21</f>
        <v>83033.1</v>
      </c>
      <c r="D63" s="29">
        <f>D$8*Assumption!$G21</f>
        <v>85117.23081</v>
      </c>
      <c r="E63" s="29">
        <f>E$8*Assumption!$G21</f>
        <v>87253.6733</v>
      </c>
      <c r="F63" s="29">
        <f>F$8*Assumption!$G21</f>
        <v>89443.7405</v>
      </c>
      <c r="G63" s="29">
        <f>G$8*Assumption!$G21</f>
        <v>91688.77839</v>
      </c>
      <c r="H63" s="29">
        <f>H$8*Assumption!$G21</f>
        <v>93990.16673</v>
      </c>
      <c r="I63" s="29">
        <f>I$8*Assumption!$G21</f>
        <v>96349.31991</v>
      </c>
      <c r="J63" s="29">
        <f>J$8*Assumption!$G21</f>
        <v>98767.68784</v>
      </c>
      <c r="K63" s="29">
        <f>K$8*Assumption!$G21</f>
        <v>101246.7568</v>
      </c>
      <c r="L63" s="29">
        <f>L$8*Assumption!$G21</f>
        <v>103788.0504</v>
      </c>
      <c r="M63" s="29">
        <f>M$8*Assumption!$G21</f>
        <v>106393.1305</v>
      </c>
    </row>
    <row r="64">
      <c r="A64" s="21" t="s">
        <v>41</v>
      </c>
      <c r="B64" s="29">
        <f>B$8*Assumption!$G22</f>
        <v>75600</v>
      </c>
      <c r="C64" s="29">
        <f>C$8*Assumption!$G22</f>
        <v>77497.56</v>
      </c>
      <c r="D64" s="29">
        <f>D$8*Assumption!$G22</f>
        <v>79442.74876</v>
      </c>
      <c r="E64" s="29">
        <f>E$8*Assumption!$G22</f>
        <v>81436.76175</v>
      </c>
      <c r="F64" s="29">
        <f>F$8*Assumption!$G22</f>
        <v>83480.82447</v>
      </c>
      <c r="G64" s="29">
        <f>G$8*Assumption!$G22</f>
        <v>85576.19316</v>
      </c>
      <c r="H64" s="29">
        <f>H$8*Assumption!$G22</f>
        <v>87724.15561</v>
      </c>
      <c r="I64" s="29">
        <f>I$8*Assumption!$G22</f>
        <v>89926.03192</v>
      </c>
      <c r="J64" s="29">
        <f>J$8*Assumption!$G22</f>
        <v>92183.17532</v>
      </c>
      <c r="K64" s="29">
        <f>K$8*Assumption!$G22</f>
        <v>94496.97302</v>
      </c>
      <c r="L64" s="29">
        <f>L$8*Assumption!$G22</f>
        <v>96868.84704</v>
      </c>
      <c r="M64" s="29">
        <f>M$8*Assumption!$G22</f>
        <v>99300.2551</v>
      </c>
    </row>
    <row r="65">
      <c r="A65" s="21" t="s">
        <v>42</v>
      </c>
      <c r="B65" s="29">
        <f>B$8*Assumption!$G23</f>
        <v>37800</v>
      </c>
      <c r="C65" s="29">
        <f>C$8*Assumption!$G23</f>
        <v>38748.78</v>
      </c>
      <c r="D65" s="29">
        <f>D$8*Assumption!$G23</f>
        <v>39721.37438</v>
      </c>
      <c r="E65" s="29">
        <f>E$8*Assumption!$G23</f>
        <v>40718.38087</v>
      </c>
      <c r="F65" s="29">
        <f>F$8*Assumption!$G23</f>
        <v>41740.41223</v>
      </c>
      <c r="G65" s="29">
        <f>G$8*Assumption!$G23</f>
        <v>42788.09658</v>
      </c>
      <c r="H65" s="29">
        <f>H$8*Assumption!$G23</f>
        <v>43862.07781</v>
      </c>
      <c r="I65" s="29">
        <f>I$8*Assumption!$G23</f>
        <v>44963.01596</v>
      </c>
      <c r="J65" s="29">
        <f>J$8*Assumption!$G23</f>
        <v>46091.58766</v>
      </c>
      <c r="K65" s="29">
        <f>K$8*Assumption!$G23</f>
        <v>47248.48651</v>
      </c>
      <c r="L65" s="29">
        <f>L$8*Assumption!$G23</f>
        <v>48434.42352</v>
      </c>
      <c r="M65" s="29">
        <f>M$8*Assumption!$G23</f>
        <v>49650.12755</v>
      </c>
    </row>
    <row r="66">
      <c r="A66" s="21" t="s">
        <v>43</v>
      </c>
      <c r="B66" s="29">
        <f>B$8*Assumption!$G24</f>
        <v>43200</v>
      </c>
      <c r="C66" s="29">
        <f>C$8*Assumption!$G24</f>
        <v>44284.32</v>
      </c>
      <c r="D66" s="29">
        <f>D$8*Assumption!$G24</f>
        <v>45395.85643</v>
      </c>
      <c r="E66" s="29">
        <f>E$8*Assumption!$G24</f>
        <v>46535.29243</v>
      </c>
      <c r="F66" s="29">
        <f>F$8*Assumption!$G24</f>
        <v>47703.32827</v>
      </c>
      <c r="G66" s="29">
        <f>G$8*Assumption!$G24</f>
        <v>48900.68181</v>
      </c>
      <c r="H66" s="29">
        <f>H$8*Assumption!$G24</f>
        <v>50128.08892</v>
      </c>
      <c r="I66" s="29">
        <f>I$8*Assumption!$G24</f>
        <v>51386.30395</v>
      </c>
      <c r="J66" s="29">
        <f>J$8*Assumption!$G24</f>
        <v>52676.10018</v>
      </c>
      <c r="K66" s="29">
        <f>K$8*Assumption!$G24</f>
        <v>53998.2703</v>
      </c>
      <c r="L66" s="29">
        <f>L$8*Assumption!$G24</f>
        <v>55353.62688</v>
      </c>
      <c r="M66" s="29">
        <f>M$8*Assumption!$G24</f>
        <v>56743.00292</v>
      </c>
    </row>
    <row r="67">
      <c r="A67" s="21" t="s">
        <v>44</v>
      </c>
      <c r="B67" s="29">
        <f>B$8*Assumption!$G25</f>
        <v>27000</v>
      </c>
      <c r="C67" s="29">
        <f>C$8*Assumption!$G25</f>
        <v>27677.7</v>
      </c>
      <c r="D67" s="29">
        <f>D$8*Assumption!$G25</f>
        <v>28372.41027</v>
      </c>
      <c r="E67" s="29">
        <f>E$8*Assumption!$G25</f>
        <v>29084.55777</v>
      </c>
      <c r="F67" s="29">
        <f>F$8*Assumption!$G25</f>
        <v>29814.58017</v>
      </c>
      <c r="G67" s="29">
        <f>G$8*Assumption!$G25</f>
        <v>30562.92613</v>
      </c>
      <c r="H67" s="29">
        <f>H$8*Assumption!$G25</f>
        <v>31330.05558</v>
      </c>
      <c r="I67" s="29">
        <f>I$8*Assumption!$G25</f>
        <v>32116.43997</v>
      </c>
      <c r="J67" s="29">
        <f>J$8*Assumption!$G25</f>
        <v>32922.56261</v>
      </c>
      <c r="K67" s="29">
        <f>K$8*Assumption!$G25</f>
        <v>33748.91894</v>
      </c>
      <c r="L67" s="29">
        <f>L$8*Assumption!$G25</f>
        <v>34596.0168</v>
      </c>
      <c r="M67" s="29">
        <f>M$8*Assumption!$G25</f>
        <v>35464.37682</v>
      </c>
    </row>
    <row r="68">
      <c r="A68" s="21" t="s">
        <v>45</v>
      </c>
      <c r="B68" s="29">
        <f>B$8*Assumption!$G26</f>
        <v>16200</v>
      </c>
      <c r="C68" s="29">
        <f>C$8*Assumption!$G26</f>
        <v>16606.62</v>
      </c>
      <c r="D68" s="29">
        <f>D$8*Assumption!$G26</f>
        <v>17023.44616</v>
      </c>
      <c r="E68" s="29">
        <f>E$8*Assumption!$G26</f>
        <v>17450.73466</v>
      </c>
      <c r="F68" s="29">
        <f>F$8*Assumption!$G26</f>
        <v>17888.7481</v>
      </c>
      <c r="G68" s="29">
        <f>G$8*Assumption!$G26</f>
        <v>18337.75568</v>
      </c>
      <c r="H68" s="29">
        <f>H$8*Assumption!$G26</f>
        <v>18798.03335</v>
      </c>
      <c r="I68" s="29">
        <f>I$8*Assumption!$G26</f>
        <v>19269.86398</v>
      </c>
      <c r="J68" s="29">
        <f>J$8*Assumption!$G26</f>
        <v>19753.53757</v>
      </c>
      <c r="K68" s="29">
        <f>K$8*Assumption!$G26</f>
        <v>20249.35136</v>
      </c>
      <c r="L68" s="29">
        <f>L$8*Assumption!$G26</f>
        <v>20757.61008</v>
      </c>
      <c r="M68" s="29">
        <f>M$8*Assumption!$G26</f>
        <v>21278.62609</v>
      </c>
    </row>
    <row r="69">
      <c r="A69" s="21" t="s">
        <v>46</v>
      </c>
      <c r="B69" s="29">
        <f>B$8*Assumption!$G27</f>
        <v>43200</v>
      </c>
      <c r="C69" s="29">
        <f>C$8*Assumption!$G27</f>
        <v>44284.32</v>
      </c>
      <c r="D69" s="29">
        <f>D$8*Assumption!$G27</f>
        <v>45395.85643</v>
      </c>
      <c r="E69" s="29">
        <f>E$8*Assumption!$G27</f>
        <v>46535.29243</v>
      </c>
      <c r="F69" s="29">
        <f>F$8*Assumption!$G27</f>
        <v>47703.32827</v>
      </c>
      <c r="G69" s="29">
        <f>G$8*Assumption!$G27</f>
        <v>48900.68181</v>
      </c>
      <c r="H69" s="29">
        <f>H$8*Assumption!$G27</f>
        <v>50128.08892</v>
      </c>
      <c r="I69" s="29">
        <f>I$8*Assumption!$G27</f>
        <v>51386.30395</v>
      </c>
      <c r="J69" s="29">
        <f>J$8*Assumption!$G27</f>
        <v>52676.10018</v>
      </c>
      <c r="K69" s="29">
        <f>K$8*Assumption!$G27</f>
        <v>53998.2703</v>
      </c>
      <c r="L69" s="29">
        <f>L$8*Assumption!$G27</f>
        <v>55353.62688</v>
      </c>
      <c r="M69" s="29">
        <f>M$8*Assumption!$G27</f>
        <v>56743.00292</v>
      </c>
    </row>
    <row r="70">
      <c r="A70" s="21" t="s">
        <v>47</v>
      </c>
      <c r="B70" s="29">
        <f>B$8*Assumption!$G28</f>
        <v>216000</v>
      </c>
      <c r="C70" s="29">
        <f>C$8*Assumption!$G28</f>
        <v>221421.6</v>
      </c>
      <c r="D70" s="29">
        <f>D$8*Assumption!$G28</f>
        <v>226979.2822</v>
      </c>
      <c r="E70" s="29">
        <f>E$8*Assumption!$G28</f>
        <v>232676.4621</v>
      </c>
      <c r="F70" s="29">
        <f>F$8*Assumption!$G28</f>
        <v>238516.6413</v>
      </c>
      <c r="G70" s="29">
        <f>G$8*Assumption!$G28</f>
        <v>244503.409</v>
      </c>
      <c r="H70" s="29">
        <f>H$8*Assumption!$G28</f>
        <v>250640.4446</v>
      </c>
      <c r="I70" s="29">
        <f>I$8*Assumption!$G28</f>
        <v>256931.5198</v>
      </c>
      <c r="J70" s="29">
        <f>J$8*Assumption!$G28</f>
        <v>263380.5009</v>
      </c>
      <c r="K70" s="29">
        <f>K$8*Assumption!$G28</f>
        <v>269991.3515</v>
      </c>
      <c r="L70" s="29">
        <f>L$8*Assumption!$G28</f>
        <v>276768.1344</v>
      </c>
      <c r="M70" s="29">
        <f>M$8*Assumption!$G28</f>
        <v>283715.0146</v>
      </c>
    </row>
    <row r="71">
      <c r="A71" s="36"/>
      <c r="B71" s="28"/>
      <c r="C71" s="28"/>
      <c r="D71" s="28"/>
      <c r="E71" s="28"/>
      <c r="F71" s="28"/>
      <c r="G71" s="28"/>
      <c r="H71" s="28"/>
      <c r="I71" s="28"/>
      <c r="J71" s="28"/>
      <c r="K71" s="28"/>
      <c r="L71" s="28"/>
      <c r="M71" s="28"/>
    </row>
    <row r="72">
      <c r="A72" s="36" t="s">
        <v>74</v>
      </c>
      <c r="B72" s="28"/>
      <c r="C72" s="28"/>
      <c r="D72" s="28"/>
      <c r="E72" s="28"/>
      <c r="F72" s="28"/>
      <c r="G72" s="28"/>
      <c r="H72" s="28"/>
      <c r="I72" s="28"/>
      <c r="J72" s="28"/>
      <c r="K72" s="28"/>
      <c r="L72" s="28"/>
      <c r="M72" s="28"/>
    </row>
    <row r="73">
      <c r="A73" s="35" t="s">
        <v>69</v>
      </c>
      <c r="B73" s="28"/>
      <c r="C73" s="28"/>
      <c r="D73" s="28"/>
      <c r="E73" s="28"/>
      <c r="F73" s="28"/>
      <c r="G73" s="28"/>
      <c r="H73" s="28"/>
      <c r="I73" s="28"/>
      <c r="J73" s="28"/>
      <c r="K73" s="28"/>
      <c r="L73" s="28"/>
      <c r="M73" s="28"/>
    </row>
    <row r="74">
      <c r="A74" s="21" t="s">
        <v>40</v>
      </c>
      <c r="B74" s="34">
        <f>B13*(1-Assumption!$B31)</f>
        <v>344400</v>
      </c>
      <c r="C74" s="34">
        <f>C13*(1-Assumption!$B31)</f>
        <v>356540.1</v>
      </c>
      <c r="D74" s="34">
        <f>D13*(1-Assumption!$B31)</f>
        <v>369108.1385</v>
      </c>
      <c r="E74" s="34">
        <f>E13*(1-Assumption!$B31)</f>
        <v>382119.2004</v>
      </c>
      <c r="F74" s="34">
        <f>F13*(1-Assumption!$B31)</f>
        <v>395588.9022</v>
      </c>
      <c r="G74" s="34">
        <f>G13*(1-Assumption!$B31)</f>
        <v>409533.411</v>
      </c>
      <c r="H74" s="34">
        <f>H13*(1-Assumption!$B31)</f>
        <v>423969.4638</v>
      </c>
      <c r="I74" s="34">
        <f>I13*(1-Assumption!$B31)</f>
        <v>438914.3874</v>
      </c>
      <c r="J74" s="34">
        <f>J13*(1-Assumption!$B31)</f>
        <v>454386.1195</v>
      </c>
      <c r="K74" s="34">
        <f>K13*(1-Assumption!$B31)</f>
        <v>470403.2302</v>
      </c>
      <c r="L74" s="34">
        <f>L13*(1-Assumption!$B31)</f>
        <v>486984.9441</v>
      </c>
      <c r="M74" s="34">
        <f>M13*(1-Assumption!$B31)</f>
        <v>504151.1634</v>
      </c>
    </row>
    <row r="75">
      <c r="A75" s="21" t="s">
        <v>41</v>
      </c>
      <c r="B75" s="34">
        <f>B14*(1-Assumption!$B32)</f>
        <v>567000</v>
      </c>
      <c r="C75" s="34">
        <f>C14*(1-Assumption!$B32)</f>
        <v>586986.75</v>
      </c>
      <c r="D75" s="34">
        <f>D14*(1-Assumption!$B32)</f>
        <v>607678.0329</v>
      </c>
      <c r="E75" s="34">
        <f>E14*(1-Assumption!$B32)</f>
        <v>629098.6836</v>
      </c>
      <c r="F75" s="34">
        <f>F14*(1-Assumption!$B32)</f>
        <v>651274.4122</v>
      </c>
      <c r="G75" s="34">
        <f>G14*(1-Assumption!$B32)</f>
        <v>674231.8352</v>
      </c>
      <c r="H75" s="34">
        <f>H14*(1-Assumption!$B32)</f>
        <v>697998.5074</v>
      </c>
      <c r="I75" s="34">
        <f>I14*(1-Assumption!$B32)</f>
        <v>722602.9548</v>
      </c>
      <c r="J75" s="34">
        <f>J14*(1-Assumption!$B32)</f>
        <v>748074.709</v>
      </c>
      <c r="K75" s="34">
        <f>K14*(1-Assumption!$B32)</f>
        <v>774444.3425</v>
      </c>
      <c r="L75" s="34">
        <f>L14*(1-Assumption!$B32)</f>
        <v>801743.5055</v>
      </c>
      <c r="M75" s="34">
        <f>M14*(1-Assumption!$B32)</f>
        <v>830004.9641</v>
      </c>
    </row>
    <row r="76">
      <c r="A76" s="21" t="s">
        <v>42</v>
      </c>
      <c r="B76" s="34">
        <f>B15*(1-Assumption!$B33)</f>
        <v>246400</v>
      </c>
      <c r="C76" s="34">
        <f>C15*(1-Assumption!$B33)</f>
        <v>255085.6</v>
      </c>
      <c r="D76" s="34">
        <f>D15*(1-Assumption!$B33)</f>
        <v>264077.3674</v>
      </c>
      <c r="E76" s="34">
        <f>E15*(1-Assumption!$B33)</f>
        <v>273386.0946</v>
      </c>
      <c r="F76" s="34">
        <f>F15*(1-Assumption!$B33)</f>
        <v>283022.9544</v>
      </c>
      <c r="G76" s="34">
        <f>G15*(1-Assumption!$B33)</f>
        <v>292999.5136</v>
      </c>
      <c r="H76" s="34">
        <f>H15*(1-Assumption!$B33)</f>
        <v>303327.7464</v>
      </c>
      <c r="I76" s="34">
        <f>I15*(1-Assumption!$B33)</f>
        <v>314020.0495</v>
      </c>
      <c r="J76" s="34">
        <f>J15*(1-Assumption!$B33)</f>
        <v>325089.2562</v>
      </c>
      <c r="K76" s="34">
        <f>K15*(1-Assumption!$B33)</f>
        <v>336548.6525</v>
      </c>
      <c r="L76" s="34">
        <f>L15*(1-Assumption!$B33)</f>
        <v>348411.9925</v>
      </c>
      <c r="M76" s="34">
        <f>M15*(1-Assumption!$B33)</f>
        <v>360693.5153</v>
      </c>
    </row>
    <row r="77">
      <c r="A77" s="21" t="s">
        <v>43</v>
      </c>
      <c r="B77" s="34">
        <f>B16*(1-Assumption!$B34)</f>
        <v>157500</v>
      </c>
      <c r="C77" s="34">
        <f>C16*(1-Assumption!$B34)</f>
        <v>163051.875</v>
      </c>
      <c r="D77" s="34">
        <f>D16*(1-Assumption!$B34)</f>
        <v>168799.4536</v>
      </c>
      <c r="E77" s="34">
        <f>E16*(1-Assumption!$B34)</f>
        <v>174749.6343</v>
      </c>
      <c r="F77" s="34">
        <f>F16*(1-Assumption!$B34)</f>
        <v>180909.5589</v>
      </c>
      <c r="G77" s="34">
        <f>G16*(1-Assumption!$B34)</f>
        <v>187286.6209</v>
      </c>
      <c r="H77" s="34">
        <f>H16*(1-Assumption!$B34)</f>
        <v>193888.4743</v>
      </c>
      <c r="I77" s="34">
        <f>I16*(1-Assumption!$B34)</f>
        <v>200723.043</v>
      </c>
      <c r="J77" s="34">
        <f>J16*(1-Assumption!$B34)</f>
        <v>207798.5303</v>
      </c>
      <c r="K77" s="34">
        <f>K16*(1-Assumption!$B34)</f>
        <v>215123.4285</v>
      </c>
      <c r="L77" s="34">
        <f>L16*(1-Assumption!$B34)</f>
        <v>222706.5293</v>
      </c>
      <c r="M77" s="34">
        <f>M16*(1-Assumption!$B34)</f>
        <v>230556.9345</v>
      </c>
    </row>
    <row r="78">
      <c r="A78" s="21" t="s">
        <v>44</v>
      </c>
      <c r="B78" s="34">
        <f>B17*(1-Assumption!$B35)</f>
        <v>148750</v>
      </c>
      <c r="C78" s="34">
        <f>C17*(1-Assumption!$B35)</f>
        <v>153993.4375</v>
      </c>
      <c r="D78" s="34">
        <f>D17*(1-Assumption!$B35)</f>
        <v>159421.7062</v>
      </c>
      <c r="E78" s="34">
        <f>E17*(1-Assumption!$B35)</f>
        <v>165041.3213</v>
      </c>
      <c r="F78" s="34">
        <f>F17*(1-Assumption!$B35)</f>
        <v>170859.0279</v>
      </c>
      <c r="G78" s="34">
        <f>G17*(1-Assumption!$B35)</f>
        <v>176881.8086</v>
      </c>
      <c r="H78" s="34">
        <f>H17*(1-Assumption!$B35)</f>
        <v>183116.8924</v>
      </c>
      <c r="I78" s="34">
        <f>I17*(1-Assumption!$B35)</f>
        <v>189571.7628</v>
      </c>
      <c r="J78" s="34">
        <f>J17*(1-Assumption!$B35)</f>
        <v>196254.1675</v>
      </c>
      <c r="K78" s="34">
        <f>K17*(1-Assumption!$B35)</f>
        <v>203172.1269</v>
      </c>
      <c r="L78" s="34">
        <f>L17*(1-Assumption!$B35)</f>
        <v>210333.9444</v>
      </c>
      <c r="M78" s="34">
        <f>M17*(1-Assumption!$B35)</f>
        <v>217748.2159</v>
      </c>
    </row>
    <row r="79">
      <c r="A79" s="21" t="s">
        <v>45</v>
      </c>
      <c r="B79" s="34">
        <f>B18*(1-Assumption!$B36)</f>
        <v>168000</v>
      </c>
      <c r="C79" s="34">
        <f>C18*(1-Assumption!$B36)</f>
        <v>173922</v>
      </c>
      <c r="D79" s="34">
        <f>D18*(1-Assumption!$B36)</f>
        <v>180052.7505</v>
      </c>
      <c r="E79" s="34">
        <f>E18*(1-Assumption!$B36)</f>
        <v>186399.61</v>
      </c>
      <c r="F79" s="34">
        <f>F18*(1-Assumption!$B36)</f>
        <v>192970.1962</v>
      </c>
      <c r="G79" s="34">
        <f>G18*(1-Assumption!$B36)</f>
        <v>199772.3956</v>
      </c>
      <c r="H79" s="34">
        <f>H18*(1-Assumption!$B36)</f>
        <v>206814.3726</v>
      </c>
      <c r="I79" s="34">
        <f>I18*(1-Assumption!$B36)</f>
        <v>214104.5792</v>
      </c>
      <c r="J79" s="34">
        <f>J18*(1-Assumption!$B36)</f>
        <v>221651.7656</v>
      </c>
      <c r="K79" s="34">
        <f>K18*(1-Assumption!$B36)</f>
        <v>229464.9904</v>
      </c>
      <c r="L79" s="34">
        <f>L18*(1-Assumption!$B36)</f>
        <v>237553.6313</v>
      </c>
      <c r="M79" s="34">
        <f>M18*(1-Assumption!$B36)</f>
        <v>245927.3968</v>
      </c>
    </row>
    <row r="80">
      <c r="A80" s="21" t="s">
        <v>46</v>
      </c>
      <c r="B80" s="34">
        <f>B19*(1-Assumption!$B37)</f>
        <v>252000</v>
      </c>
      <c r="C80" s="34">
        <f>C19*(1-Assumption!$B37)</f>
        <v>260883</v>
      </c>
      <c r="D80" s="34">
        <f>D19*(1-Assumption!$B37)</f>
        <v>270079.1258</v>
      </c>
      <c r="E80" s="34">
        <f>E19*(1-Assumption!$B37)</f>
        <v>279599.4149</v>
      </c>
      <c r="F80" s="34">
        <f>F19*(1-Assumption!$B37)</f>
        <v>289455.2943</v>
      </c>
      <c r="G80" s="34">
        <f>G19*(1-Assumption!$B37)</f>
        <v>299658.5934</v>
      </c>
      <c r="H80" s="34">
        <f>H19*(1-Assumption!$B37)</f>
        <v>310221.5589</v>
      </c>
      <c r="I80" s="34">
        <f>I19*(1-Assumption!$B37)</f>
        <v>321156.8688</v>
      </c>
      <c r="J80" s="34">
        <f>J19*(1-Assumption!$B37)</f>
        <v>332477.6484</v>
      </c>
      <c r="K80" s="34">
        <f>K19*(1-Assumption!$B37)</f>
        <v>344197.4855</v>
      </c>
      <c r="L80" s="34">
        <f>L19*(1-Assumption!$B37)</f>
        <v>356330.4469</v>
      </c>
      <c r="M80" s="34">
        <f>M19*(1-Assumption!$B37)</f>
        <v>368891.0952</v>
      </c>
    </row>
    <row r="81">
      <c r="A81" s="21" t="s">
        <v>47</v>
      </c>
      <c r="B81" s="34">
        <f>B20*(1-Assumption!$B38)</f>
        <v>1223600</v>
      </c>
      <c r="C81" s="34">
        <f>C20*(1-Assumption!$B38)</f>
        <v>1266731.9</v>
      </c>
      <c r="D81" s="34">
        <f>D20*(1-Assumption!$B38)</f>
        <v>1311384.199</v>
      </c>
      <c r="E81" s="34">
        <f>E20*(1-Assumption!$B38)</f>
        <v>1357610.493</v>
      </c>
      <c r="F81" s="34">
        <f>F20*(1-Assumption!$B38)</f>
        <v>1405466.262</v>
      </c>
      <c r="G81" s="34">
        <f>G20*(1-Assumption!$B38)</f>
        <v>1455008.948</v>
      </c>
      <c r="H81" s="34">
        <f>H20*(1-Assumption!$B38)</f>
        <v>1506298.014</v>
      </c>
      <c r="I81" s="34">
        <f>I20*(1-Assumption!$B38)</f>
        <v>1559395.019</v>
      </c>
      <c r="J81" s="34">
        <f>J20*(1-Assumption!$B38)</f>
        <v>1614363.693</v>
      </c>
      <c r="K81" s="34">
        <f>K20*(1-Assumption!$B38)</f>
        <v>1671270.013</v>
      </c>
      <c r="L81" s="34">
        <f>L20*(1-Assumption!$B38)</f>
        <v>1730182.281</v>
      </c>
      <c r="M81" s="34">
        <f>M20*(1-Assumption!$B38)</f>
        <v>1791171.206</v>
      </c>
    </row>
    <row r="82">
      <c r="A82" s="35" t="s">
        <v>75</v>
      </c>
      <c r="B82" s="34">
        <f t="shared" ref="B82:M82" si="2">SUM(B74:B81)</f>
        <v>3107650</v>
      </c>
      <c r="C82" s="34">
        <f t="shared" si="2"/>
        <v>3217194.663</v>
      </c>
      <c r="D82" s="34">
        <f t="shared" si="2"/>
        <v>3330600.774</v>
      </c>
      <c r="E82" s="34">
        <f t="shared" si="2"/>
        <v>3448004.452</v>
      </c>
      <c r="F82" s="34">
        <f t="shared" si="2"/>
        <v>3569546.609</v>
      </c>
      <c r="G82" s="34">
        <f t="shared" si="2"/>
        <v>3695373.127</v>
      </c>
      <c r="H82" s="34">
        <f t="shared" si="2"/>
        <v>3825635.029</v>
      </c>
      <c r="I82" s="34">
        <f t="shared" si="2"/>
        <v>3960488.664</v>
      </c>
      <c r="J82" s="34">
        <f t="shared" si="2"/>
        <v>4100095.889</v>
      </c>
      <c r="K82" s="34">
        <f t="shared" si="2"/>
        <v>4244624.27</v>
      </c>
      <c r="L82" s="34">
        <f t="shared" si="2"/>
        <v>4394247.275</v>
      </c>
      <c r="M82" s="34">
        <f t="shared" si="2"/>
        <v>4549144.491</v>
      </c>
    </row>
    <row r="83">
      <c r="A83" s="28"/>
      <c r="B83" s="28"/>
      <c r="C83" s="28"/>
      <c r="D83" s="28"/>
      <c r="E83" s="28"/>
      <c r="F83" s="28"/>
      <c r="G83" s="28"/>
      <c r="H83" s="28"/>
      <c r="I83" s="28"/>
      <c r="J83" s="28"/>
      <c r="K83" s="28"/>
      <c r="L83" s="28"/>
      <c r="M83" s="28"/>
    </row>
    <row r="84">
      <c r="A84" s="35" t="s">
        <v>27</v>
      </c>
      <c r="B84" s="28"/>
      <c r="C84" s="28"/>
      <c r="D84" s="28"/>
      <c r="E84" s="28"/>
      <c r="F84" s="28"/>
      <c r="G84" s="28"/>
      <c r="H84" s="28"/>
      <c r="I84" s="28"/>
      <c r="J84" s="28"/>
      <c r="K84" s="28"/>
      <c r="L84" s="28"/>
      <c r="M84" s="28"/>
    </row>
    <row r="85">
      <c r="A85" s="21" t="s">
        <v>40</v>
      </c>
      <c r="B85" s="31">
        <f>B23*(1-Assumption!$C31)</f>
        <v>170000</v>
      </c>
      <c r="C85" s="31">
        <f>C23*(1-Assumption!$C31)</f>
        <v>174267</v>
      </c>
      <c r="D85" s="31">
        <f>D23*(1-Assumption!$C31)</f>
        <v>178641.1017</v>
      </c>
      <c r="E85" s="31">
        <f>E23*(1-Assumption!$C31)</f>
        <v>183124.9934</v>
      </c>
      <c r="F85" s="31">
        <f>F23*(1-Assumption!$C31)</f>
        <v>187721.4307</v>
      </c>
      <c r="G85" s="31">
        <f>G23*(1-Assumption!$C31)</f>
        <v>192433.2386</v>
      </c>
      <c r="H85" s="31">
        <f>H23*(1-Assumption!$C31)</f>
        <v>197263.3129</v>
      </c>
      <c r="I85" s="31">
        <f>I23*(1-Assumption!$C31)</f>
        <v>202214.622</v>
      </c>
      <c r="J85" s="31">
        <f>J23*(1-Assumption!$C31)</f>
        <v>207290.2091</v>
      </c>
      <c r="K85" s="31">
        <f>K23*(1-Assumption!$C31)</f>
        <v>212493.1933</v>
      </c>
      <c r="L85" s="31">
        <f>L23*(1-Assumption!$C31)</f>
        <v>217826.7725</v>
      </c>
      <c r="M85" s="31">
        <f>M23*(1-Assumption!$C31)</f>
        <v>223294.2244</v>
      </c>
    </row>
    <row r="86">
      <c r="A86" s="21" t="s">
        <v>41</v>
      </c>
      <c r="B86" s="31">
        <f>B24*(1-Assumption!$C32)</f>
        <v>140800</v>
      </c>
      <c r="C86" s="31">
        <f>C24*(1-Assumption!$C32)</f>
        <v>144334.08</v>
      </c>
      <c r="D86" s="31">
        <f>D24*(1-Assumption!$C32)</f>
        <v>147956.8654</v>
      </c>
      <c r="E86" s="31">
        <f>E24*(1-Assumption!$C32)</f>
        <v>151670.5827</v>
      </c>
      <c r="F86" s="31">
        <f>F24*(1-Assumption!$C32)</f>
        <v>155477.5144</v>
      </c>
      <c r="G86" s="31">
        <f>G24*(1-Assumption!$C32)</f>
        <v>159380</v>
      </c>
      <c r="H86" s="31">
        <f>H24*(1-Assumption!$C32)</f>
        <v>163380.438</v>
      </c>
      <c r="I86" s="31">
        <f>I24*(1-Assumption!$C32)</f>
        <v>167481.287</v>
      </c>
      <c r="J86" s="31">
        <f>J24*(1-Assumption!$C32)</f>
        <v>171685.0673</v>
      </c>
      <c r="K86" s="31">
        <f>K24*(1-Assumption!$C32)</f>
        <v>175994.3624</v>
      </c>
      <c r="L86" s="31">
        <f>L24*(1-Assumption!$C32)</f>
        <v>180411.8209</v>
      </c>
      <c r="M86" s="31">
        <f>M24*(1-Assumption!$C32)</f>
        <v>184940.1577</v>
      </c>
    </row>
    <row r="87">
      <c r="A87" s="21" t="s">
        <v>42</v>
      </c>
      <c r="B87" s="31">
        <f>B25*(1-Assumption!$C33)</f>
        <v>103200</v>
      </c>
      <c r="C87" s="31">
        <f>C25*(1-Assumption!$C33)</f>
        <v>105790.32</v>
      </c>
      <c r="D87" s="31">
        <f>D25*(1-Assumption!$C33)</f>
        <v>108445.657</v>
      </c>
      <c r="E87" s="31">
        <f>E25*(1-Assumption!$C33)</f>
        <v>111167.643</v>
      </c>
      <c r="F87" s="31">
        <f>F25*(1-Assumption!$C33)</f>
        <v>113957.9509</v>
      </c>
      <c r="G87" s="31">
        <f>G25*(1-Assumption!$C33)</f>
        <v>116818.2954</v>
      </c>
      <c r="H87" s="31">
        <f>H25*(1-Assumption!$C33)</f>
        <v>119750.4346</v>
      </c>
      <c r="I87" s="31">
        <f>I25*(1-Assumption!$C33)</f>
        <v>122756.1706</v>
      </c>
      <c r="J87" s="31">
        <f>J25*(1-Assumption!$C33)</f>
        <v>125837.3504</v>
      </c>
      <c r="K87" s="31">
        <f>K25*(1-Assumption!$C33)</f>
        <v>128995.8679</v>
      </c>
      <c r="L87" s="31">
        <f>L25*(1-Assumption!$C33)</f>
        <v>132233.6642</v>
      </c>
      <c r="M87" s="31">
        <f>M25*(1-Assumption!$C33)</f>
        <v>135552.7292</v>
      </c>
    </row>
    <row r="88">
      <c r="A88" s="21" t="s">
        <v>43</v>
      </c>
      <c r="B88" s="31">
        <f>B26*(1-Assumption!$C34)</f>
        <v>88000</v>
      </c>
      <c r="C88" s="31">
        <f>C26*(1-Assumption!$C34)</f>
        <v>90208.8</v>
      </c>
      <c r="D88" s="31">
        <f>D26*(1-Assumption!$C34)</f>
        <v>92473.04088</v>
      </c>
      <c r="E88" s="31">
        <f>E26*(1-Assumption!$C34)</f>
        <v>94794.11421</v>
      </c>
      <c r="F88" s="31">
        <f>F26*(1-Assumption!$C34)</f>
        <v>97173.44647</v>
      </c>
      <c r="G88" s="31">
        <f>G26*(1-Assumption!$C34)</f>
        <v>99612.49998</v>
      </c>
      <c r="H88" s="31">
        <f>H26*(1-Assumption!$C34)</f>
        <v>102112.7737</v>
      </c>
      <c r="I88" s="31">
        <f>I26*(1-Assumption!$C34)</f>
        <v>104675.8043</v>
      </c>
      <c r="J88" s="31">
        <f>J26*(1-Assumption!$C34)</f>
        <v>107303.167</v>
      </c>
      <c r="K88" s="31">
        <f>K26*(1-Assumption!$C34)</f>
        <v>109996.4765</v>
      </c>
      <c r="L88" s="31">
        <f>L26*(1-Assumption!$C34)</f>
        <v>112757.3881</v>
      </c>
      <c r="M88" s="31">
        <f>M26*(1-Assumption!$C34)</f>
        <v>115587.5985</v>
      </c>
    </row>
    <row r="89">
      <c r="A89" s="21" t="s">
        <v>44</v>
      </c>
      <c r="B89" s="31">
        <f>B27*(1-Assumption!$C35)</f>
        <v>119000</v>
      </c>
      <c r="C89" s="31">
        <f>C27*(1-Assumption!$C35)</f>
        <v>121986.9</v>
      </c>
      <c r="D89" s="31">
        <f>D27*(1-Assumption!$C35)</f>
        <v>125048.7712</v>
      </c>
      <c r="E89" s="31">
        <f>E27*(1-Assumption!$C35)</f>
        <v>128187.4953</v>
      </c>
      <c r="F89" s="31">
        <f>F27*(1-Assumption!$C35)</f>
        <v>131405.0015</v>
      </c>
      <c r="G89" s="31">
        <f>G27*(1-Assumption!$C35)</f>
        <v>134703.267</v>
      </c>
      <c r="H89" s="31">
        <f>H27*(1-Assumption!$C35)</f>
        <v>138084.319</v>
      </c>
      <c r="I89" s="31">
        <f>I27*(1-Assumption!$C35)</f>
        <v>141550.2354</v>
      </c>
      <c r="J89" s="31">
        <f>J27*(1-Assumption!$C35)</f>
        <v>145103.1463</v>
      </c>
      <c r="K89" s="31">
        <f>K27*(1-Assumption!$C35)</f>
        <v>148745.2353</v>
      </c>
      <c r="L89" s="31">
        <f>L27*(1-Assumption!$C35)</f>
        <v>152478.7407</v>
      </c>
      <c r="M89" s="31">
        <f>M27*(1-Assumption!$C35)</f>
        <v>156305.9571</v>
      </c>
    </row>
    <row r="90">
      <c r="A90" s="21" t="s">
        <v>45</v>
      </c>
      <c r="B90" s="31">
        <f>B28*(1-Assumption!$C36)</f>
        <v>81000</v>
      </c>
      <c r="C90" s="31">
        <f>C28*(1-Assumption!$C36)</f>
        <v>83033.1</v>
      </c>
      <c r="D90" s="31">
        <f>D28*(1-Assumption!$C36)</f>
        <v>85117.23081</v>
      </c>
      <c r="E90" s="31">
        <f>E28*(1-Assumption!$C36)</f>
        <v>87253.6733</v>
      </c>
      <c r="F90" s="31">
        <f>F28*(1-Assumption!$C36)</f>
        <v>89443.7405</v>
      </c>
      <c r="G90" s="31">
        <f>G28*(1-Assumption!$C36)</f>
        <v>91688.77839</v>
      </c>
      <c r="H90" s="31">
        <f>H28*(1-Assumption!$C36)</f>
        <v>93990.16673</v>
      </c>
      <c r="I90" s="31">
        <f>I28*(1-Assumption!$C36)</f>
        <v>96349.31991</v>
      </c>
      <c r="J90" s="31">
        <f>J28*(1-Assumption!$C36)</f>
        <v>98767.68784</v>
      </c>
      <c r="K90" s="31">
        <f>K28*(1-Assumption!$C36)</f>
        <v>101246.7568</v>
      </c>
      <c r="L90" s="31">
        <f>L28*(1-Assumption!$C36)</f>
        <v>103788.0504</v>
      </c>
      <c r="M90" s="31">
        <f>M28*(1-Assumption!$C36)</f>
        <v>106393.1305</v>
      </c>
    </row>
    <row r="91">
      <c r="A91" s="21" t="s">
        <v>46</v>
      </c>
      <c r="B91" s="31">
        <f>B29*(1-Assumption!$C37)</f>
        <v>158400</v>
      </c>
      <c r="C91" s="31">
        <f>C29*(1-Assumption!$C37)</f>
        <v>162375.84</v>
      </c>
      <c r="D91" s="31">
        <f>D29*(1-Assumption!$C37)</f>
        <v>166451.4736</v>
      </c>
      <c r="E91" s="31">
        <f>E29*(1-Assumption!$C37)</f>
        <v>170629.4056</v>
      </c>
      <c r="F91" s="31">
        <f>F29*(1-Assumption!$C37)</f>
        <v>174912.2037</v>
      </c>
      <c r="G91" s="31">
        <f>G29*(1-Assumption!$C37)</f>
        <v>179302.5</v>
      </c>
      <c r="H91" s="31">
        <f>H29*(1-Assumption!$C37)</f>
        <v>183802.9927</v>
      </c>
      <c r="I91" s="31">
        <f>I29*(1-Assumption!$C37)</f>
        <v>188416.4478</v>
      </c>
      <c r="J91" s="31">
        <f>J29*(1-Assumption!$C37)</f>
        <v>193145.7007</v>
      </c>
      <c r="K91" s="31">
        <f>K29*(1-Assumption!$C37)</f>
        <v>197993.6578</v>
      </c>
      <c r="L91" s="31">
        <f>L29*(1-Assumption!$C37)</f>
        <v>202963.2986</v>
      </c>
      <c r="M91" s="31">
        <f>M29*(1-Assumption!$C37)</f>
        <v>208057.6774</v>
      </c>
    </row>
    <row r="92">
      <c r="A92" s="21" t="s">
        <v>47</v>
      </c>
      <c r="B92" s="31">
        <f>B30*(1-Assumption!$C38)</f>
        <v>900000</v>
      </c>
      <c r="C92" s="31">
        <f>C30*(1-Assumption!$C38)</f>
        <v>922590</v>
      </c>
      <c r="D92" s="31">
        <f>D30*(1-Assumption!$C38)</f>
        <v>945747.009</v>
      </c>
      <c r="E92" s="31">
        <f>E30*(1-Assumption!$C38)</f>
        <v>969485.2589</v>
      </c>
      <c r="F92" s="31">
        <f>F30*(1-Assumption!$C38)</f>
        <v>993819.3389</v>
      </c>
      <c r="G92" s="31">
        <f>G30*(1-Assumption!$C38)</f>
        <v>1018764.204</v>
      </c>
      <c r="H92" s="31">
        <f>H30*(1-Assumption!$C38)</f>
        <v>1044335.186</v>
      </c>
      <c r="I92" s="31">
        <f>I30*(1-Assumption!$C38)</f>
        <v>1070547.999</v>
      </c>
      <c r="J92" s="31">
        <f>J30*(1-Assumption!$C38)</f>
        <v>1097418.754</v>
      </c>
      <c r="K92" s="31">
        <f>K30*(1-Assumption!$C38)</f>
        <v>1124963.965</v>
      </c>
      <c r="L92" s="31">
        <f>L30*(1-Assumption!$C38)</f>
        <v>1153200.56</v>
      </c>
      <c r="M92" s="31">
        <f>M30*(1-Assumption!$C38)</f>
        <v>1182145.894</v>
      </c>
    </row>
    <row r="93">
      <c r="A93" s="35" t="s">
        <v>76</v>
      </c>
      <c r="B93" s="31">
        <f t="shared" ref="B93:M93" si="3">sum(B85:B92)</f>
        <v>1760400</v>
      </c>
      <c r="C93" s="31">
        <f t="shared" si="3"/>
        <v>1804586.04</v>
      </c>
      <c r="D93" s="31">
        <f t="shared" si="3"/>
        <v>1849881.15</v>
      </c>
      <c r="E93" s="31">
        <f t="shared" si="3"/>
        <v>1896313.166</v>
      </c>
      <c r="F93" s="31">
        <f t="shared" si="3"/>
        <v>1943910.627</v>
      </c>
      <c r="G93" s="31">
        <f t="shared" si="3"/>
        <v>1992702.784</v>
      </c>
      <c r="H93" s="31">
        <f t="shared" si="3"/>
        <v>2042719.624</v>
      </c>
      <c r="I93" s="31">
        <f t="shared" si="3"/>
        <v>2093991.886</v>
      </c>
      <c r="J93" s="31">
        <f t="shared" si="3"/>
        <v>2146551.082</v>
      </c>
      <c r="K93" s="31">
        <f t="shared" si="3"/>
        <v>2200429.515</v>
      </c>
      <c r="L93" s="31">
        <f t="shared" si="3"/>
        <v>2255660.295</v>
      </c>
      <c r="M93" s="31">
        <f t="shared" si="3"/>
        <v>2312277.369</v>
      </c>
    </row>
    <row r="94">
      <c r="A94" s="28"/>
      <c r="B94" s="28"/>
      <c r="C94" s="28"/>
      <c r="D94" s="28"/>
      <c r="E94" s="28"/>
      <c r="F94" s="28"/>
      <c r="G94" s="28"/>
      <c r="H94" s="28"/>
      <c r="I94" s="28"/>
      <c r="J94" s="28"/>
      <c r="K94" s="28"/>
      <c r="L94" s="28"/>
      <c r="M94" s="28"/>
    </row>
    <row r="95">
      <c r="A95" s="35" t="s">
        <v>70</v>
      </c>
      <c r="B95" s="28"/>
      <c r="C95" s="28"/>
      <c r="D95" s="28"/>
      <c r="E95" s="28"/>
      <c r="F95" s="28"/>
      <c r="G95" s="28"/>
      <c r="H95" s="28"/>
      <c r="I95" s="28"/>
      <c r="J95" s="28"/>
      <c r="K95" s="28"/>
      <c r="L95" s="28"/>
      <c r="M95" s="28"/>
    </row>
    <row r="96">
      <c r="A96" s="21" t="s">
        <v>40</v>
      </c>
      <c r="B96" s="34">
        <f>B33*(1-Assumption!$D31)</f>
        <v>79200</v>
      </c>
      <c r="C96" s="34">
        <f>C33*(1-Assumption!$D31)</f>
        <v>81591.84</v>
      </c>
      <c r="D96" s="34">
        <f>D33*(1-Assumption!$D31)</f>
        <v>84055.91357</v>
      </c>
      <c r="E96" s="34">
        <f>E33*(1-Assumption!$D31)</f>
        <v>86594.40216</v>
      </c>
      <c r="F96" s="34">
        <f>F33*(1-Assumption!$D31)</f>
        <v>89209.5531</v>
      </c>
      <c r="G96" s="34">
        <f>G33*(1-Assumption!$D31)</f>
        <v>91903.68161</v>
      </c>
      <c r="H96" s="34">
        <f>H33*(1-Assumption!$D31)</f>
        <v>94679.17279</v>
      </c>
      <c r="I96" s="34">
        <f>I33*(1-Assumption!$D31)</f>
        <v>97538.48381</v>
      </c>
      <c r="J96" s="34">
        <f>J33*(1-Assumption!$D31)</f>
        <v>100484.146</v>
      </c>
      <c r="K96" s="34">
        <f>K33*(1-Assumption!$D31)</f>
        <v>103518.7672</v>
      </c>
      <c r="L96" s="34">
        <f>L33*(1-Assumption!$D31)</f>
        <v>106645.034</v>
      </c>
      <c r="M96" s="34">
        <f>M33*(1-Assumption!$D31)</f>
        <v>109865.714</v>
      </c>
    </row>
    <row r="97">
      <c r="A97" s="21" t="s">
        <v>41</v>
      </c>
      <c r="B97" s="34">
        <f>B34*(1-Assumption!$D32)</f>
        <v>108360</v>
      </c>
      <c r="C97" s="34">
        <f>C34*(1-Assumption!$D32)</f>
        <v>111632.472</v>
      </c>
      <c r="D97" s="34">
        <f>D34*(1-Assumption!$D32)</f>
        <v>115003.7727</v>
      </c>
      <c r="E97" s="34">
        <f>E34*(1-Assumption!$D32)</f>
        <v>118476.8866</v>
      </c>
      <c r="F97" s="34">
        <f>F34*(1-Assumption!$D32)</f>
        <v>122054.8886</v>
      </c>
      <c r="G97" s="34">
        <f>G34*(1-Assumption!$D32)</f>
        <v>125740.9462</v>
      </c>
      <c r="H97" s="34">
        <f>H34*(1-Assumption!$D32)</f>
        <v>129538.3228</v>
      </c>
      <c r="I97" s="34">
        <f>I34*(1-Assumption!$D32)</f>
        <v>133450.3801</v>
      </c>
      <c r="J97" s="34">
        <f>J34*(1-Assumption!$D32)</f>
        <v>137480.5816</v>
      </c>
      <c r="K97" s="34">
        <f>K34*(1-Assumption!$D32)</f>
        <v>141632.4952</v>
      </c>
      <c r="L97" s="34">
        <f>L34*(1-Assumption!$D32)</f>
        <v>145909.7965</v>
      </c>
      <c r="M97" s="34">
        <f>M34*(1-Assumption!$D32)</f>
        <v>150316.2724</v>
      </c>
    </row>
    <row r="98">
      <c r="A98" s="21" t="s">
        <v>42</v>
      </c>
      <c r="B98" s="34">
        <f>B35*(1-Assumption!$D33)</f>
        <v>120960</v>
      </c>
      <c r="C98" s="34">
        <f>C35*(1-Assumption!$D33)</f>
        <v>124612.992</v>
      </c>
      <c r="D98" s="34">
        <f>D35*(1-Assumption!$D33)</f>
        <v>128376.3044</v>
      </c>
      <c r="E98" s="34">
        <f>E35*(1-Assumption!$D33)</f>
        <v>132253.2688</v>
      </c>
      <c r="F98" s="34">
        <f>F35*(1-Assumption!$D33)</f>
        <v>136247.3175</v>
      </c>
      <c r="G98" s="34">
        <f>G35*(1-Assumption!$D33)</f>
        <v>140361.9865</v>
      </c>
      <c r="H98" s="34">
        <f>H35*(1-Assumption!$D33)</f>
        <v>144600.9184</v>
      </c>
      <c r="I98" s="34">
        <f>I35*(1-Assumption!$D33)</f>
        <v>148967.8662</v>
      </c>
      <c r="J98" s="34">
        <f>J35*(1-Assumption!$D33)</f>
        <v>153466.6957</v>
      </c>
      <c r="K98" s="34">
        <f>K35*(1-Assumption!$D33)</f>
        <v>158101.39</v>
      </c>
      <c r="L98" s="34">
        <f>L35*(1-Assumption!$D33)</f>
        <v>162876.0519</v>
      </c>
      <c r="M98" s="34">
        <f>M35*(1-Assumption!$D33)</f>
        <v>167794.9087</v>
      </c>
    </row>
    <row r="99">
      <c r="A99" s="21" t="s">
        <v>43</v>
      </c>
      <c r="B99" s="34">
        <f>B36*(1-Assumption!$D34)</f>
        <v>92880</v>
      </c>
      <c r="C99" s="34">
        <f>C36*(1-Assumption!$D34)</f>
        <v>95684.976</v>
      </c>
      <c r="D99" s="34">
        <f>D36*(1-Assumption!$D34)</f>
        <v>98574.66228</v>
      </c>
      <c r="E99" s="34">
        <f>E36*(1-Assumption!$D34)</f>
        <v>101551.6171</v>
      </c>
      <c r="F99" s="34">
        <f>F36*(1-Assumption!$D34)</f>
        <v>104618.4759</v>
      </c>
      <c r="G99" s="34">
        <f>G36*(1-Assumption!$D34)</f>
        <v>107777.9539</v>
      </c>
      <c r="H99" s="34">
        <f>H36*(1-Assumption!$D34)</f>
        <v>111032.8481</v>
      </c>
      <c r="I99" s="34">
        <f>I36*(1-Assumption!$D34)</f>
        <v>114386.0401</v>
      </c>
      <c r="J99" s="34">
        <f>J36*(1-Assumption!$D34)</f>
        <v>117840.4985</v>
      </c>
      <c r="K99" s="34">
        <f>K36*(1-Assumption!$D34)</f>
        <v>121399.2816</v>
      </c>
      <c r="L99" s="34">
        <f>L36*(1-Assumption!$D34)</f>
        <v>125065.5399</v>
      </c>
      <c r="M99" s="34">
        <f>M36*(1-Assumption!$D34)</f>
        <v>128842.5192</v>
      </c>
    </row>
    <row r="100">
      <c r="A100" s="21" t="s">
        <v>44</v>
      </c>
      <c r="B100" s="34">
        <f>B37*(1-Assumption!$D35)</f>
        <v>122400</v>
      </c>
      <c r="C100" s="34">
        <f>C37*(1-Assumption!$D35)</f>
        <v>126096.48</v>
      </c>
      <c r="D100" s="34">
        <f>D37*(1-Assumption!$D35)</f>
        <v>129904.5937</v>
      </c>
      <c r="E100" s="34">
        <f>E37*(1-Assumption!$D35)</f>
        <v>133827.7124</v>
      </c>
      <c r="F100" s="34">
        <f>F37*(1-Assumption!$D35)</f>
        <v>137869.3093</v>
      </c>
      <c r="G100" s="34">
        <f>G37*(1-Assumption!$D35)</f>
        <v>142032.9625</v>
      </c>
      <c r="H100" s="34">
        <f>H37*(1-Assumption!$D35)</f>
        <v>146322.3579</v>
      </c>
      <c r="I100" s="34">
        <f>I37*(1-Assumption!$D35)</f>
        <v>150741.2932</v>
      </c>
      <c r="J100" s="34">
        <f>J37*(1-Assumption!$D35)</f>
        <v>155293.6802</v>
      </c>
      <c r="K100" s="34">
        <f>K37*(1-Assumption!$D35)</f>
        <v>159983.5494</v>
      </c>
      <c r="L100" s="34">
        <f>L37*(1-Assumption!$D35)</f>
        <v>164815.0525</v>
      </c>
      <c r="M100" s="34">
        <f>M37*(1-Assumption!$D35)</f>
        <v>169792.4671</v>
      </c>
    </row>
    <row r="101">
      <c r="A101" s="21" t="s">
        <v>45</v>
      </c>
      <c r="B101" s="34">
        <f>B38*(1-Assumption!$D36)</f>
        <v>147600</v>
      </c>
      <c r="C101" s="34">
        <f>C38*(1-Assumption!$D36)</f>
        <v>152057.52</v>
      </c>
      <c r="D101" s="34">
        <f>D38*(1-Assumption!$D36)</f>
        <v>156649.6571</v>
      </c>
      <c r="E101" s="34">
        <f>E38*(1-Assumption!$D36)</f>
        <v>161380.4767</v>
      </c>
      <c r="F101" s="34">
        <f>F38*(1-Assumption!$D36)</f>
        <v>166254.1671</v>
      </c>
      <c r="G101" s="34">
        <f>G38*(1-Assumption!$D36)</f>
        <v>171275.043</v>
      </c>
      <c r="H101" s="34">
        <f>H38*(1-Assumption!$D36)</f>
        <v>176447.5493</v>
      </c>
      <c r="I101" s="34">
        <f>I38*(1-Assumption!$D36)</f>
        <v>181776.2653</v>
      </c>
      <c r="J101" s="34">
        <f>J38*(1-Assumption!$D36)</f>
        <v>187265.9085</v>
      </c>
      <c r="K101" s="34">
        <f>K38*(1-Assumption!$D36)</f>
        <v>192921.3389</v>
      </c>
      <c r="L101" s="34">
        <f>L38*(1-Assumption!$D36)</f>
        <v>198747.5634</v>
      </c>
      <c r="M101" s="34">
        <f>M38*(1-Assumption!$D36)</f>
        <v>204749.7398</v>
      </c>
    </row>
    <row r="102">
      <c r="A102" s="21" t="s">
        <v>46</v>
      </c>
      <c r="B102" s="34">
        <f>B39*(1-Assumption!$D37)</f>
        <v>183600</v>
      </c>
      <c r="C102" s="34">
        <f>C39*(1-Assumption!$D37)</f>
        <v>189144.72</v>
      </c>
      <c r="D102" s="34">
        <f>D39*(1-Assumption!$D37)</f>
        <v>194856.8905</v>
      </c>
      <c r="E102" s="34">
        <f>E39*(1-Assumption!$D37)</f>
        <v>200741.5686</v>
      </c>
      <c r="F102" s="34">
        <f>F39*(1-Assumption!$D37)</f>
        <v>206803.964</v>
      </c>
      <c r="G102" s="34">
        <f>G39*(1-Assumption!$D37)</f>
        <v>213049.4437</v>
      </c>
      <c r="H102" s="34">
        <f>H39*(1-Assumption!$D37)</f>
        <v>219483.5369</v>
      </c>
      <c r="I102" s="34">
        <f>I39*(1-Assumption!$D37)</f>
        <v>226111.9397</v>
      </c>
      <c r="J102" s="34">
        <f>J39*(1-Assumption!$D37)</f>
        <v>232940.5203</v>
      </c>
      <c r="K102" s="34">
        <f>K39*(1-Assumption!$D37)</f>
        <v>239975.324</v>
      </c>
      <c r="L102" s="34">
        <f>L39*(1-Assumption!$D37)</f>
        <v>247222.5788</v>
      </c>
      <c r="M102" s="34">
        <f>M39*(1-Assumption!$D37)</f>
        <v>254688.7007</v>
      </c>
    </row>
    <row r="103">
      <c r="A103" s="21" t="s">
        <v>47</v>
      </c>
      <c r="B103" s="34">
        <f>B40*(1-Assumption!$D38)</f>
        <v>681120</v>
      </c>
      <c r="C103" s="34">
        <f>C40*(1-Assumption!$D38)</f>
        <v>701689.824</v>
      </c>
      <c r="D103" s="34">
        <f>D40*(1-Assumption!$D38)</f>
        <v>722880.8567</v>
      </c>
      <c r="E103" s="34">
        <f>E40*(1-Assumption!$D38)</f>
        <v>744711.8586</v>
      </c>
      <c r="F103" s="34">
        <f>F40*(1-Assumption!$D38)</f>
        <v>767202.1567</v>
      </c>
      <c r="G103" s="34">
        <f>G40*(1-Assumption!$D38)</f>
        <v>790371.6618</v>
      </c>
      <c r="H103" s="34">
        <f>H40*(1-Assumption!$D38)</f>
        <v>814240.886</v>
      </c>
      <c r="I103" s="34">
        <f>I40*(1-Assumption!$D38)</f>
        <v>838830.9608</v>
      </c>
      <c r="J103" s="34">
        <f>J40*(1-Assumption!$D38)</f>
        <v>864163.6558</v>
      </c>
      <c r="K103" s="34">
        <f>K40*(1-Assumption!$D38)</f>
        <v>890261.3982</v>
      </c>
      <c r="L103" s="34">
        <f>L40*(1-Assumption!$D38)</f>
        <v>917147.2924</v>
      </c>
      <c r="M103" s="34">
        <f>M40*(1-Assumption!$D38)</f>
        <v>944845.1406</v>
      </c>
    </row>
    <row r="104">
      <c r="A104" s="35" t="s">
        <v>77</v>
      </c>
      <c r="B104" s="34">
        <f t="shared" ref="B104:M104" si="4">SUM(B96:B103)</f>
        <v>1536120</v>
      </c>
      <c r="C104" s="34">
        <f t="shared" si="4"/>
        <v>1582510.824</v>
      </c>
      <c r="D104" s="34">
        <f t="shared" si="4"/>
        <v>1630302.651</v>
      </c>
      <c r="E104" s="34">
        <f t="shared" si="4"/>
        <v>1679537.791</v>
      </c>
      <c r="F104" s="34">
        <f t="shared" si="4"/>
        <v>1730259.832</v>
      </c>
      <c r="G104" s="34">
        <f t="shared" si="4"/>
        <v>1782513.679</v>
      </c>
      <c r="H104" s="34">
        <f t="shared" si="4"/>
        <v>1836345.592</v>
      </c>
      <c r="I104" s="34">
        <f t="shared" si="4"/>
        <v>1891803.229</v>
      </c>
      <c r="J104" s="34">
        <f t="shared" si="4"/>
        <v>1948935.687</v>
      </c>
      <c r="K104" s="34">
        <f t="shared" si="4"/>
        <v>2007793.544</v>
      </c>
      <c r="L104" s="34">
        <f t="shared" si="4"/>
        <v>2068428.909</v>
      </c>
      <c r="M104" s="34">
        <f t="shared" si="4"/>
        <v>2130895.463</v>
      </c>
    </row>
    <row r="105">
      <c r="A105" s="28"/>
      <c r="B105" s="28"/>
      <c r="C105" s="28"/>
      <c r="D105" s="28"/>
      <c r="E105" s="28"/>
      <c r="F105" s="28"/>
      <c r="G105" s="28"/>
      <c r="H105" s="28"/>
      <c r="I105" s="28"/>
      <c r="J105" s="28"/>
      <c r="K105" s="28"/>
      <c r="L105" s="28"/>
      <c r="M105" s="28"/>
    </row>
    <row r="106">
      <c r="A106" s="35" t="s">
        <v>29</v>
      </c>
      <c r="B106" s="34"/>
      <c r="C106" s="34"/>
      <c r="D106" s="34"/>
      <c r="E106" s="34"/>
      <c r="F106" s="34"/>
      <c r="G106" s="34"/>
      <c r="H106" s="34"/>
      <c r="I106" s="34"/>
      <c r="J106" s="34"/>
      <c r="K106" s="34"/>
      <c r="L106" s="34"/>
      <c r="M106" s="34"/>
    </row>
    <row r="107">
      <c r="A107" s="21" t="s">
        <v>40</v>
      </c>
      <c r="B107" s="34">
        <f>B43*(1-Assumption!$E31)</f>
        <v>22500</v>
      </c>
      <c r="C107" s="34">
        <f>C43*(1-Assumption!$E31)</f>
        <v>23743.125</v>
      </c>
      <c r="D107" s="34">
        <f>D43*(1-Assumption!$E31)</f>
        <v>25054.93266</v>
      </c>
      <c r="E107" s="34">
        <f>E43*(1-Assumption!$E31)</f>
        <v>26439.21769</v>
      </c>
      <c r="F107" s="34">
        <f>F43*(1-Assumption!$E31)</f>
        <v>27899.98446</v>
      </c>
      <c r="G107" s="34">
        <f>G43*(1-Assumption!$E31)</f>
        <v>29441.4586</v>
      </c>
      <c r="H107" s="34">
        <f>H43*(1-Assumption!$E31)</f>
        <v>31068.09919</v>
      </c>
      <c r="I107" s="34">
        <f>I43*(1-Assumption!$E31)</f>
        <v>32784.61167</v>
      </c>
      <c r="J107" s="34">
        <f>J43*(1-Assumption!$E31)</f>
        <v>34595.96147</v>
      </c>
      <c r="K107" s="34">
        <f>K43*(1-Assumption!$E31)</f>
        <v>36507.38834</v>
      </c>
      <c r="L107" s="34">
        <f>L43*(1-Assumption!$E31)</f>
        <v>38524.42154</v>
      </c>
      <c r="M107" s="34">
        <f>M43*(1-Assumption!$E31)</f>
        <v>40652.89583</v>
      </c>
    </row>
    <row r="108">
      <c r="A108" s="21" t="s">
        <v>41</v>
      </c>
      <c r="B108" s="34">
        <f>B44*(1-Assumption!$E32)</f>
        <v>13200</v>
      </c>
      <c r="C108" s="34">
        <f>C44*(1-Assumption!$E32)</f>
        <v>13929.3</v>
      </c>
      <c r="D108" s="34">
        <f>D44*(1-Assumption!$E32)</f>
        <v>14698.89383</v>
      </c>
      <c r="E108" s="34">
        <f>E44*(1-Assumption!$E32)</f>
        <v>15511.00771</v>
      </c>
      <c r="F108" s="34">
        <f>F44*(1-Assumption!$E32)</f>
        <v>16367.99088</v>
      </c>
      <c r="G108" s="34">
        <f>G44*(1-Assumption!$E32)</f>
        <v>17272.32238</v>
      </c>
      <c r="H108" s="34">
        <f>H44*(1-Assumption!$E32)</f>
        <v>18226.61819</v>
      </c>
      <c r="I108" s="34">
        <f>I44*(1-Assumption!$E32)</f>
        <v>19233.63885</v>
      </c>
      <c r="J108" s="34">
        <f>J44*(1-Assumption!$E32)</f>
        <v>20296.29739</v>
      </c>
      <c r="K108" s="34">
        <f>K44*(1-Assumption!$E32)</f>
        <v>21417.66783</v>
      </c>
      <c r="L108" s="34">
        <f>L44*(1-Assumption!$E32)</f>
        <v>22600.99397</v>
      </c>
      <c r="M108" s="34">
        <f>M44*(1-Assumption!$E32)</f>
        <v>23849.69889</v>
      </c>
    </row>
    <row r="109">
      <c r="A109" s="21" t="s">
        <v>42</v>
      </c>
      <c r="B109" s="34">
        <f>B45*(1-Assumption!$E33)</f>
        <v>27600</v>
      </c>
      <c r="C109" s="34">
        <f>C45*(1-Assumption!$E33)</f>
        <v>29124.9</v>
      </c>
      <c r="D109" s="34">
        <f>D45*(1-Assumption!$E33)</f>
        <v>30734.05073</v>
      </c>
      <c r="E109" s="34">
        <f>E45*(1-Assumption!$E33)</f>
        <v>32432.10703</v>
      </c>
      <c r="F109" s="34">
        <f>F45*(1-Assumption!$E33)</f>
        <v>34223.98094</v>
      </c>
      <c r="G109" s="34">
        <f>G45*(1-Assumption!$E33)</f>
        <v>36114.85589</v>
      </c>
      <c r="H109" s="34">
        <f>H45*(1-Assumption!$E33)</f>
        <v>38110.20168</v>
      </c>
      <c r="I109" s="34">
        <f>I45*(1-Assumption!$E33)</f>
        <v>40215.79032</v>
      </c>
      <c r="J109" s="34">
        <f>J45*(1-Assumption!$E33)</f>
        <v>42437.71273</v>
      </c>
      <c r="K109" s="34">
        <f>K45*(1-Assumption!$E33)</f>
        <v>44782.39636</v>
      </c>
      <c r="L109" s="34">
        <f>L45*(1-Assumption!$E33)</f>
        <v>47256.62376</v>
      </c>
      <c r="M109" s="34">
        <f>M45*(1-Assumption!$E33)</f>
        <v>49867.55222</v>
      </c>
    </row>
    <row r="110">
      <c r="A110" s="21" t="s">
        <v>43</v>
      </c>
      <c r="B110" s="34">
        <f>B46*(1-Assumption!$E34)</f>
        <v>35200</v>
      </c>
      <c r="C110" s="34">
        <f>C46*(1-Assumption!$E34)</f>
        <v>37144.8</v>
      </c>
      <c r="D110" s="34">
        <f>D46*(1-Assumption!$E34)</f>
        <v>39197.0502</v>
      </c>
      <c r="E110" s="34">
        <f>E46*(1-Assumption!$E34)</f>
        <v>41362.68722</v>
      </c>
      <c r="F110" s="34">
        <f>F46*(1-Assumption!$E34)</f>
        <v>43647.97569</v>
      </c>
      <c r="G110" s="34">
        <f>G46*(1-Assumption!$E34)</f>
        <v>46059.52635</v>
      </c>
      <c r="H110" s="34">
        <f>H46*(1-Assumption!$E34)</f>
        <v>48604.31518</v>
      </c>
      <c r="I110" s="34">
        <f>I46*(1-Assumption!$E34)</f>
        <v>51289.70359</v>
      </c>
      <c r="J110" s="34">
        <f>J46*(1-Assumption!$E34)</f>
        <v>54123.45972</v>
      </c>
      <c r="K110" s="34">
        <f>K46*(1-Assumption!$E34)</f>
        <v>57113.78087</v>
      </c>
      <c r="L110" s="34">
        <f>L46*(1-Assumption!$E34)</f>
        <v>60269.31726</v>
      </c>
      <c r="M110" s="34">
        <f>M46*(1-Assumption!$E34)</f>
        <v>63599.19704</v>
      </c>
    </row>
    <row r="111">
      <c r="A111" s="21" t="s">
        <v>44</v>
      </c>
      <c r="B111" s="34">
        <f>B47*(1-Assumption!$E35)</f>
        <v>64500</v>
      </c>
      <c r="C111" s="34">
        <f>C47*(1-Assumption!$E35)</f>
        <v>68063.625</v>
      </c>
      <c r="D111" s="34">
        <f>D47*(1-Assumption!$E35)</f>
        <v>71824.14028</v>
      </c>
      <c r="E111" s="34">
        <f>E47*(1-Assumption!$E35)</f>
        <v>75792.42403</v>
      </c>
      <c r="F111" s="34">
        <f>F47*(1-Assumption!$E35)</f>
        <v>79979.95546</v>
      </c>
      <c r="G111" s="34">
        <f>G47*(1-Assumption!$E35)</f>
        <v>84398.848</v>
      </c>
      <c r="H111" s="34">
        <f>H47*(1-Assumption!$E35)</f>
        <v>89061.88435</v>
      </c>
      <c r="I111" s="34">
        <f>I47*(1-Assumption!$E35)</f>
        <v>93982.55346</v>
      </c>
      <c r="J111" s="34">
        <f>J47*(1-Assumption!$E35)</f>
        <v>99175.08954</v>
      </c>
      <c r="K111" s="34">
        <f>K47*(1-Assumption!$E35)</f>
        <v>104654.5132</v>
      </c>
      <c r="L111" s="34">
        <f>L47*(1-Assumption!$E35)</f>
        <v>110436.6751</v>
      </c>
      <c r="M111" s="34">
        <f>M47*(1-Assumption!$E35)</f>
        <v>116538.3014</v>
      </c>
    </row>
    <row r="112">
      <c r="A112" s="21" t="s">
        <v>45</v>
      </c>
      <c r="B112" s="34">
        <f>B48*(1-Assumption!$E36)</f>
        <v>21250</v>
      </c>
      <c r="C112" s="34">
        <f>C48*(1-Assumption!$E36)</f>
        <v>22424.0625</v>
      </c>
      <c r="D112" s="34">
        <f>D48*(1-Assumption!$E36)</f>
        <v>23662.99195</v>
      </c>
      <c r="E112" s="34">
        <f>E48*(1-Assumption!$E36)</f>
        <v>24970.37226</v>
      </c>
      <c r="F112" s="34">
        <f>F48*(1-Assumption!$E36)</f>
        <v>26349.98533</v>
      </c>
      <c r="G112" s="34">
        <f>G48*(1-Assumption!$E36)</f>
        <v>27805.82202</v>
      </c>
      <c r="H112" s="34">
        <f>H48*(1-Assumption!$E36)</f>
        <v>29342.09368</v>
      </c>
      <c r="I112" s="34">
        <f>I48*(1-Assumption!$E36)</f>
        <v>30963.24436</v>
      </c>
      <c r="J112" s="34">
        <f>J48*(1-Assumption!$E36)</f>
        <v>32673.96361</v>
      </c>
      <c r="K112" s="34">
        <f>K48*(1-Assumption!$E36)</f>
        <v>34479.2001</v>
      </c>
      <c r="L112" s="34">
        <f>L48*(1-Assumption!$E36)</f>
        <v>36384.1759</v>
      </c>
      <c r="M112" s="34">
        <f>M48*(1-Assumption!$E36)</f>
        <v>38394.40162</v>
      </c>
    </row>
    <row r="113">
      <c r="A113" s="21" t="s">
        <v>46</v>
      </c>
      <c r="B113" s="34">
        <f>B49*(1-Assumption!$E37)</f>
        <v>35200</v>
      </c>
      <c r="C113" s="34">
        <f>C49*(1-Assumption!$E37)</f>
        <v>37144.8</v>
      </c>
      <c r="D113" s="34">
        <f>D49*(1-Assumption!$E37)</f>
        <v>39197.0502</v>
      </c>
      <c r="E113" s="34">
        <f>E49*(1-Assumption!$E37)</f>
        <v>41362.68722</v>
      </c>
      <c r="F113" s="34">
        <f>F49*(1-Assumption!$E37)</f>
        <v>43647.97569</v>
      </c>
      <c r="G113" s="34">
        <f>G49*(1-Assumption!$E37)</f>
        <v>46059.52635</v>
      </c>
      <c r="H113" s="34">
        <f>H49*(1-Assumption!$E37)</f>
        <v>48604.31518</v>
      </c>
      <c r="I113" s="34">
        <f>I49*(1-Assumption!$E37)</f>
        <v>51289.70359</v>
      </c>
      <c r="J113" s="34">
        <f>J49*(1-Assumption!$E37)</f>
        <v>54123.45972</v>
      </c>
      <c r="K113" s="34">
        <f>K49*(1-Assumption!$E37)</f>
        <v>57113.78087</v>
      </c>
      <c r="L113" s="34">
        <f>L49*(1-Assumption!$E37)</f>
        <v>60269.31726</v>
      </c>
      <c r="M113" s="34">
        <f>M49*(1-Assumption!$E37)</f>
        <v>63599.19704</v>
      </c>
    </row>
    <row r="114">
      <c r="A114" s="21" t="s">
        <v>47</v>
      </c>
      <c r="B114" s="34">
        <f>B50*(1-Assumption!$E38)</f>
        <v>220000</v>
      </c>
      <c r="C114" s="34">
        <f>C50*(1-Assumption!$E38)</f>
        <v>232155</v>
      </c>
      <c r="D114" s="34">
        <f>D50*(1-Assumption!$E38)</f>
        <v>244981.5638</v>
      </c>
      <c r="E114" s="34">
        <f>E50*(1-Assumption!$E38)</f>
        <v>258516.7951</v>
      </c>
      <c r="F114" s="34">
        <f>F50*(1-Assumption!$E38)</f>
        <v>272799.8481</v>
      </c>
      <c r="G114" s="34">
        <f>G50*(1-Assumption!$E38)</f>
        <v>287872.0397</v>
      </c>
      <c r="H114" s="34">
        <f>H50*(1-Assumption!$E38)</f>
        <v>303776.9699</v>
      </c>
      <c r="I114" s="34">
        <f>I50*(1-Assumption!$E38)</f>
        <v>320560.6475</v>
      </c>
      <c r="J114" s="34">
        <f>J50*(1-Assumption!$E38)</f>
        <v>338271.6232</v>
      </c>
      <c r="K114" s="34">
        <f>K50*(1-Assumption!$E38)</f>
        <v>356961.1304</v>
      </c>
      <c r="L114" s="34">
        <f>L50*(1-Assumption!$E38)</f>
        <v>376683.2329</v>
      </c>
      <c r="M114" s="34">
        <f>M50*(1-Assumption!$E38)</f>
        <v>397494.9815</v>
      </c>
    </row>
    <row r="115">
      <c r="A115" s="35" t="s">
        <v>78</v>
      </c>
      <c r="B115" s="34">
        <f t="shared" ref="B115:M115" si="5">SUM(B107:B114)</f>
        <v>439450</v>
      </c>
      <c r="C115" s="34">
        <f t="shared" si="5"/>
        <v>463729.6125</v>
      </c>
      <c r="D115" s="34">
        <f t="shared" si="5"/>
        <v>489350.6736</v>
      </c>
      <c r="E115" s="34">
        <f t="shared" si="5"/>
        <v>516387.2983</v>
      </c>
      <c r="F115" s="34">
        <f t="shared" si="5"/>
        <v>544917.6965</v>
      </c>
      <c r="G115" s="34">
        <f t="shared" si="5"/>
        <v>575024.3993</v>
      </c>
      <c r="H115" s="34">
        <f t="shared" si="5"/>
        <v>606794.4973</v>
      </c>
      <c r="I115" s="34">
        <f t="shared" si="5"/>
        <v>640319.8933</v>
      </c>
      <c r="J115" s="34">
        <f t="shared" si="5"/>
        <v>675697.5674</v>
      </c>
      <c r="K115" s="34">
        <f t="shared" si="5"/>
        <v>713029.858</v>
      </c>
      <c r="L115" s="34">
        <f t="shared" si="5"/>
        <v>752424.7577</v>
      </c>
      <c r="M115" s="34">
        <f t="shared" si="5"/>
        <v>793996.2255</v>
      </c>
    </row>
    <row r="116">
      <c r="A116" s="35"/>
      <c r="B116" s="34"/>
      <c r="C116" s="34"/>
      <c r="D116" s="34"/>
      <c r="E116" s="34"/>
      <c r="F116" s="34"/>
      <c r="G116" s="34"/>
      <c r="H116" s="34"/>
      <c r="I116" s="34"/>
      <c r="J116" s="34"/>
      <c r="K116" s="34"/>
      <c r="L116" s="34"/>
      <c r="M116" s="34"/>
    </row>
    <row r="117">
      <c r="A117" s="35" t="s">
        <v>30</v>
      </c>
      <c r="B117" s="34"/>
      <c r="C117" s="34"/>
      <c r="D117" s="34"/>
      <c r="E117" s="34"/>
      <c r="F117" s="34"/>
      <c r="G117" s="34"/>
      <c r="H117" s="34"/>
      <c r="I117" s="34"/>
      <c r="J117" s="34"/>
      <c r="K117" s="34"/>
      <c r="L117" s="34"/>
      <c r="M117" s="34"/>
    </row>
    <row r="118">
      <c r="A118" s="21" t="s">
        <v>40</v>
      </c>
      <c r="B118" s="34">
        <f>B53*(1-Assumption!$F31)</f>
        <v>129600</v>
      </c>
      <c r="C118" s="34">
        <f>C53*(1-Assumption!$F31)</f>
        <v>134155.44</v>
      </c>
      <c r="D118" s="34">
        <f>D53*(1-Assumption!$F31)</f>
        <v>138871.0037</v>
      </c>
      <c r="E118" s="34">
        <f>E53*(1-Assumption!$F31)</f>
        <v>143752.3195</v>
      </c>
      <c r="F118" s="34">
        <f>F53*(1-Assumption!$F31)</f>
        <v>148805.2135</v>
      </c>
      <c r="G118" s="34">
        <f>G53*(1-Assumption!$F31)</f>
        <v>154035.7168</v>
      </c>
      <c r="H118" s="34">
        <f>H53*(1-Assumption!$F31)</f>
        <v>159450.0722</v>
      </c>
      <c r="I118" s="34">
        <f>I53*(1-Assumption!$F31)</f>
        <v>165054.7423</v>
      </c>
      <c r="J118" s="34">
        <f>J53*(1-Assumption!$F31)</f>
        <v>170856.4165</v>
      </c>
      <c r="K118" s="34">
        <f>K53*(1-Assumption!$F31)</f>
        <v>176862.0195</v>
      </c>
      <c r="L118" s="34">
        <f>L53*(1-Assumption!$F31)</f>
        <v>183078.7195</v>
      </c>
      <c r="M118" s="34">
        <f>M53*(1-Assumption!$F31)</f>
        <v>189513.9365</v>
      </c>
    </row>
    <row r="119">
      <c r="A119" s="21" t="s">
        <v>41</v>
      </c>
      <c r="B119" s="34">
        <f>B54*(1-Assumption!$F32)</f>
        <v>123648</v>
      </c>
      <c r="C119" s="34">
        <f>C54*(1-Assumption!$F32)</f>
        <v>127994.2272</v>
      </c>
      <c r="D119" s="34">
        <f>D54*(1-Assumption!$F32)</f>
        <v>132493.2243</v>
      </c>
      <c r="E119" s="34">
        <f>E54*(1-Assumption!$F32)</f>
        <v>137150.3611</v>
      </c>
      <c r="F119" s="34">
        <f>F54*(1-Assumption!$F32)</f>
        <v>141971.1963</v>
      </c>
      <c r="G119" s="34">
        <f>G54*(1-Assumption!$F32)</f>
        <v>146961.4839</v>
      </c>
      <c r="H119" s="34">
        <f>H54*(1-Assumption!$F32)</f>
        <v>152127.18</v>
      </c>
      <c r="I119" s="34">
        <f>I54*(1-Assumption!$F32)</f>
        <v>157474.4504</v>
      </c>
      <c r="J119" s="34">
        <f>J54*(1-Assumption!$F32)</f>
        <v>163009.6773</v>
      </c>
      <c r="K119" s="34">
        <f>K54*(1-Assumption!$F32)</f>
        <v>168739.4675</v>
      </c>
      <c r="L119" s="34">
        <f>L54*(1-Assumption!$F32)</f>
        <v>174670.6598</v>
      </c>
      <c r="M119" s="34">
        <f>M54*(1-Assumption!$F32)</f>
        <v>180810.3335</v>
      </c>
    </row>
    <row r="120">
      <c r="A120" s="21" t="s">
        <v>42</v>
      </c>
      <c r="B120" s="34">
        <f>B55*(1-Assumption!$F33)</f>
        <v>86400</v>
      </c>
      <c r="C120" s="34">
        <f>C55*(1-Assumption!$F33)</f>
        <v>89436.96</v>
      </c>
      <c r="D120" s="34">
        <f>D55*(1-Assumption!$F33)</f>
        <v>92580.66914</v>
      </c>
      <c r="E120" s="34">
        <f>E55*(1-Assumption!$F33)</f>
        <v>95834.87966</v>
      </c>
      <c r="F120" s="34">
        <f>F55*(1-Assumption!$F33)</f>
        <v>99203.47568</v>
      </c>
      <c r="G120" s="34">
        <f>G55*(1-Assumption!$F33)</f>
        <v>102690.4779</v>
      </c>
      <c r="H120" s="34">
        <f>H55*(1-Assumption!$F33)</f>
        <v>106300.0482</v>
      </c>
      <c r="I120" s="34">
        <f>I55*(1-Assumption!$F33)</f>
        <v>110036.4948</v>
      </c>
      <c r="J120" s="34">
        <f>J55*(1-Assumption!$F33)</f>
        <v>113904.2776</v>
      </c>
      <c r="K120" s="34">
        <f>K55*(1-Assumption!$F33)</f>
        <v>117908.013</v>
      </c>
      <c r="L120" s="34">
        <f>L55*(1-Assumption!$F33)</f>
        <v>122052.4797</v>
      </c>
      <c r="M120" s="34">
        <f>M55*(1-Assumption!$F33)</f>
        <v>126342.6243</v>
      </c>
    </row>
    <row r="121">
      <c r="A121" s="21" t="s">
        <v>43</v>
      </c>
      <c r="B121" s="34">
        <f>B56*(1-Assumption!$F34)</f>
        <v>51840</v>
      </c>
      <c r="C121" s="34">
        <f>C56*(1-Assumption!$F34)</f>
        <v>53662.176</v>
      </c>
      <c r="D121" s="34">
        <f>D56*(1-Assumption!$F34)</f>
        <v>55548.40149</v>
      </c>
      <c r="E121" s="34">
        <f>E56*(1-Assumption!$F34)</f>
        <v>57500.9278</v>
      </c>
      <c r="F121" s="34">
        <f>F56*(1-Assumption!$F34)</f>
        <v>59522.08541</v>
      </c>
      <c r="G121" s="34">
        <f>G56*(1-Assumption!$F34)</f>
        <v>61614.28671</v>
      </c>
      <c r="H121" s="34">
        <f>H56*(1-Assumption!$F34)</f>
        <v>63780.02889</v>
      </c>
      <c r="I121" s="34">
        <f>I56*(1-Assumption!$F34)</f>
        <v>66021.89691</v>
      </c>
      <c r="J121" s="34">
        <f>J56*(1-Assumption!$F34)</f>
        <v>68342.56658</v>
      </c>
      <c r="K121" s="34">
        <f>K56*(1-Assumption!$F34)</f>
        <v>70744.8078</v>
      </c>
      <c r="L121" s="34">
        <f>L56*(1-Assumption!$F34)</f>
        <v>73231.48779</v>
      </c>
      <c r="M121" s="34">
        <f>M56*(1-Assumption!$F34)</f>
        <v>75805.57459</v>
      </c>
    </row>
    <row r="122">
      <c r="A122" s="21" t="s">
        <v>44</v>
      </c>
      <c r="B122" s="34">
        <f>B57*(1-Assumption!$F35)</f>
        <v>59136</v>
      </c>
      <c r="C122" s="34">
        <f>C57*(1-Assumption!$F35)</f>
        <v>61214.6304</v>
      </c>
      <c r="D122" s="34">
        <f>D57*(1-Assumption!$F35)</f>
        <v>63366.32466</v>
      </c>
      <c r="E122" s="34">
        <f>E57*(1-Assumption!$F35)</f>
        <v>65593.65097</v>
      </c>
      <c r="F122" s="34">
        <f>F57*(1-Assumption!$F35)</f>
        <v>67899.2678</v>
      </c>
      <c r="G122" s="34">
        <f>G57*(1-Assumption!$F35)</f>
        <v>70285.92707</v>
      </c>
      <c r="H122" s="34">
        <f>H57*(1-Assumption!$F35)</f>
        <v>72756.4774</v>
      </c>
      <c r="I122" s="34">
        <f>I57*(1-Assumption!$F35)</f>
        <v>75313.86758</v>
      </c>
      <c r="J122" s="34">
        <f>J57*(1-Assumption!$F35)</f>
        <v>77961.15003</v>
      </c>
      <c r="K122" s="34">
        <f>K57*(1-Assumption!$F35)</f>
        <v>80701.48445</v>
      </c>
      <c r="L122" s="34">
        <f>L57*(1-Assumption!$F35)</f>
        <v>83538.14163</v>
      </c>
      <c r="M122" s="34">
        <f>M57*(1-Assumption!$F35)</f>
        <v>86474.50731</v>
      </c>
    </row>
    <row r="123">
      <c r="A123" s="21" t="s">
        <v>45</v>
      </c>
      <c r="B123" s="34">
        <f>B58*(1-Assumption!$F36)</f>
        <v>76032</v>
      </c>
      <c r="C123" s="34">
        <f>C58*(1-Assumption!$F36)</f>
        <v>78704.5248</v>
      </c>
      <c r="D123" s="34">
        <f>D58*(1-Assumption!$F36)</f>
        <v>81470.98885</v>
      </c>
      <c r="E123" s="34">
        <f>E58*(1-Assumption!$F36)</f>
        <v>84334.6941</v>
      </c>
      <c r="F123" s="34">
        <f>F58*(1-Assumption!$F36)</f>
        <v>87299.0586</v>
      </c>
      <c r="G123" s="34">
        <f>G58*(1-Assumption!$F36)</f>
        <v>90367.62051</v>
      </c>
      <c r="H123" s="34">
        <f>H58*(1-Assumption!$F36)</f>
        <v>93544.04237</v>
      </c>
      <c r="I123" s="34">
        <f>I58*(1-Assumption!$F36)</f>
        <v>96832.11546</v>
      </c>
      <c r="J123" s="34">
        <f>J58*(1-Assumption!$F36)</f>
        <v>100235.7643</v>
      </c>
      <c r="K123" s="34">
        <f>K58*(1-Assumption!$F36)</f>
        <v>103759.0514</v>
      </c>
      <c r="L123" s="34">
        <f>L58*(1-Assumption!$F36)</f>
        <v>107406.1821</v>
      </c>
      <c r="M123" s="34">
        <f>M58*(1-Assumption!$F36)</f>
        <v>111181.5094</v>
      </c>
    </row>
    <row r="124">
      <c r="A124" s="21" t="s">
        <v>46</v>
      </c>
      <c r="B124" s="34">
        <f>B59*(1-Assumption!$F37)</f>
        <v>34560</v>
      </c>
      <c r="C124" s="34">
        <f>C59*(1-Assumption!$F37)</f>
        <v>35774.784</v>
      </c>
      <c r="D124" s="34">
        <f>D59*(1-Assumption!$F37)</f>
        <v>37032.26766</v>
      </c>
      <c r="E124" s="34">
        <f>E59*(1-Assumption!$F37)</f>
        <v>38333.95187</v>
      </c>
      <c r="F124" s="34">
        <f>F59*(1-Assumption!$F37)</f>
        <v>39681.39027</v>
      </c>
      <c r="G124" s="34">
        <f>G59*(1-Assumption!$F37)</f>
        <v>41076.19114</v>
      </c>
      <c r="H124" s="34">
        <f>H59*(1-Assumption!$F37)</f>
        <v>42520.01926</v>
      </c>
      <c r="I124" s="34">
        <f>I59*(1-Assumption!$F37)</f>
        <v>44014.59794</v>
      </c>
      <c r="J124" s="34">
        <f>J59*(1-Assumption!$F37)</f>
        <v>45561.71106</v>
      </c>
      <c r="K124" s="34">
        <f>K59*(1-Assumption!$F37)</f>
        <v>47163.2052</v>
      </c>
      <c r="L124" s="34">
        <f>L59*(1-Assumption!$F37)</f>
        <v>48820.99186</v>
      </c>
      <c r="M124" s="34">
        <f>M59*(1-Assumption!$F37)</f>
        <v>50537.04973</v>
      </c>
    </row>
    <row r="125">
      <c r="A125" s="21" t="s">
        <v>47</v>
      </c>
      <c r="B125" s="34">
        <f>B60*(1-Assumption!$F38)</f>
        <v>309120</v>
      </c>
      <c r="C125" s="34">
        <f>C60*(1-Assumption!$F38)</f>
        <v>319985.568</v>
      </c>
      <c r="D125" s="34">
        <f>D60*(1-Assumption!$F38)</f>
        <v>331233.0607</v>
      </c>
      <c r="E125" s="34">
        <f>E60*(1-Assumption!$F38)</f>
        <v>342875.9028</v>
      </c>
      <c r="F125" s="34">
        <f>F60*(1-Assumption!$F38)</f>
        <v>354927.9908</v>
      </c>
      <c r="G125" s="34">
        <f>G60*(1-Assumption!$F38)</f>
        <v>367403.7097</v>
      </c>
      <c r="H125" s="34">
        <f>H60*(1-Assumption!$F38)</f>
        <v>380317.9501</v>
      </c>
      <c r="I125" s="34">
        <f>I60*(1-Assumption!$F38)</f>
        <v>393686.126</v>
      </c>
      <c r="J125" s="34">
        <f>J60*(1-Assumption!$F38)</f>
        <v>407524.1933</v>
      </c>
      <c r="K125" s="34">
        <f>K60*(1-Assumption!$F38)</f>
        <v>421848.6687</v>
      </c>
      <c r="L125" s="34">
        <f>L60*(1-Assumption!$F38)</f>
        <v>436676.6494</v>
      </c>
      <c r="M125" s="34">
        <f>M60*(1-Assumption!$F38)</f>
        <v>452025.8337</v>
      </c>
    </row>
    <row r="126">
      <c r="A126" s="35" t="s">
        <v>79</v>
      </c>
      <c r="B126" s="34">
        <f t="shared" ref="B126:M126" si="6">SUM(B118:B125)</f>
        <v>870336</v>
      </c>
      <c r="C126" s="34">
        <f t="shared" si="6"/>
        <v>900928.3104</v>
      </c>
      <c r="D126" s="34">
        <f t="shared" si="6"/>
        <v>932595.9405</v>
      </c>
      <c r="E126" s="34">
        <f t="shared" si="6"/>
        <v>965376.6878</v>
      </c>
      <c r="F126" s="34">
        <f t="shared" si="6"/>
        <v>999309.6784</v>
      </c>
      <c r="G126" s="34">
        <f t="shared" si="6"/>
        <v>1034435.414</v>
      </c>
      <c r="H126" s="34">
        <f t="shared" si="6"/>
        <v>1070795.818</v>
      </c>
      <c r="I126" s="34">
        <f t="shared" si="6"/>
        <v>1108434.291</v>
      </c>
      <c r="J126" s="34">
        <f t="shared" si="6"/>
        <v>1147395.757</v>
      </c>
      <c r="K126" s="34">
        <f t="shared" si="6"/>
        <v>1187726.718</v>
      </c>
      <c r="L126" s="34">
        <f t="shared" si="6"/>
        <v>1229475.312</v>
      </c>
      <c r="M126" s="34">
        <f t="shared" si="6"/>
        <v>1272691.369</v>
      </c>
    </row>
    <row r="127">
      <c r="A127" s="35"/>
      <c r="B127" s="34"/>
      <c r="C127" s="34"/>
      <c r="D127" s="34"/>
      <c r="E127" s="34"/>
      <c r="F127" s="34"/>
      <c r="G127" s="34"/>
      <c r="H127" s="34"/>
      <c r="I127" s="34"/>
      <c r="J127" s="34"/>
      <c r="K127" s="34"/>
      <c r="L127" s="34"/>
      <c r="M127" s="34"/>
    </row>
    <row r="128">
      <c r="A128" s="35" t="s">
        <v>31</v>
      </c>
      <c r="B128" s="34"/>
      <c r="C128" s="34"/>
      <c r="D128" s="34"/>
      <c r="E128" s="34"/>
      <c r="F128" s="34"/>
      <c r="G128" s="34"/>
      <c r="H128" s="34"/>
      <c r="I128" s="34"/>
      <c r="J128" s="34"/>
      <c r="K128" s="34"/>
      <c r="L128" s="34"/>
      <c r="M128" s="34"/>
    </row>
    <row r="129">
      <c r="A129" s="21" t="s">
        <v>40</v>
      </c>
      <c r="B129" s="34">
        <f>B63*(1-Assumption!$G31)</f>
        <v>74520</v>
      </c>
      <c r="C129" s="34">
        <f>C63*(1-Assumption!$G31)</f>
        <v>76390.452</v>
      </c>
      <c r="D129" s="34">
        <f>D63*(1-Assumption!$G31)</f>
        <v>78307.85235</v>
      </c>
      <c r="E129" s="34">
        <f>E63*(1-Assumption!$G31)</f>
        <v>80273.37944</v>
      </c>
      <c r="F129" s="34">
        <f>F63*(1-Assumption!$G31)</f>
        <v>82288.24126</v>
      </c>
      <c r="G129" s="34">
        <f>G63*(1-Assumption!$G31)</f>
        <v>84353.67612</v>
      </c>
      <c r="H129" s="34">
        <f>H63*(1-Assumption!$G31)</f>
        <v>86470.95339</v>
      </c>
      <c r="I129" s="34">
        <f>I63*(1-Assumption!$G31)</f>
        <v>88641.37432</v>
      </c>
      <c r="J129" s="34">
        <f>J63*(1-Assumption!$G31)</f>
        <v>90866.27281</v>
      </c>
      <c r="K129" s="34">
        <f>K63*(1-Assumption!$G31)</f>
        <v>93147.01626</v>
      </c>
      <c r="L129" s="34">
        <f>L63*(1-Assumption!$G31)</f>
        <v>95485.00637</v>
      </c>
      <c r="M129" s="34">
        <f>M63*(1-Assumption!$G31)</f>
        <v>97881.68003</v>
      </c>
    </row>
    <row r="130">
      <c r="A130" s="21" t="s">
        <v>41</v>
      </c>
      <c r="B130" s="34">
        <f>B64*(1-Assumption!$G32)</f>
        <v>68040</v>
      </c>
      <c r="C130" s="34">
        <f>C64*(1-Assumption!$G32)</f>
        <v>69747.804</v>
      </c>
      <c r="D130" s="34">
        <f>D64*(1-Assumption!$G32)</f>
        <v>71498.47388</v>
      </c>
      <c r="E130" s="34">
        <f>E64*(1-Assumption!$G32)</f>
        <v>73293.08557</v>
      </c>
      <c r="F130" s="34">
        <f>F64*(1-Assumption!$G32)</f>
        <v>75132.74202</v>
      </c>
      <c r="G130" s="34">
        <f>G64*(1-Assumption!$G32)</f>
        <v>77018.57385</v>
      </c>
      <c r="H130" s="34">
        <f>H64*(1-Assumption!$G32)</f>
        <v>78951.74005</v>
      </c>
      <c r="I130" s="34">
        <f>I64*(1-Assumption!$G32)</f>
        <v>80933.42873</v>
      </c>
      <c r="J130" s="34">
        <f>J64*(1-Assumption!$G32)</f>
        <v>82964.85779</v>
      </c>
      <c r="K130" s="34">
        <f>K64*(1-Assumption!$G32)</f>
        <v>85047.27572</v>
      </c>
      <c r="L130" s="34">
        <f>L64*(1-Assumption!$G32)</f>
        <v>87181.96234</v>
      </c>
      <c r="M130" s="34">
        <f>M64*(1-Assumption!$G32)</f>
        <v>89370.22959</v>
      </c>
    </row>
    <row r="131">
      <c r="A131" s="21" t="s">
        <v>42</v>
      </c>
      <c r="B131" s="34">
        <f>B65*(1-Assumption!$G33)</f>
        <v>34776</v>
      </c>
      <c r="C131" s="34">
        <f>C65*(1-Assumption!$G33)</f>
        <v>35648.8776</v>
      </c>
      <c r="D131" s="34">
        <f>D65*(1-Assumption!$G33)</f>
        <v>36543.66443</v>
      </c>
      <c r="E131" s="34">
        <f>E65*(1-Assumption!$G33)</f>
        <v>37460.9104</v>
      </c>
      <c r="F131" s="34">
        <f>F65*(1-Assumption!$G33)</f>
        <v>38401.17926</v>
      </c>
      <c r="G131" s="34">
        <f>G65*(1-Assumption!$G33)</f>
        <v>39365.04886</v>
      </c>
      <c r="H131" s="34">
        <f>H65*(1-Assumption!$G33)</f>
        <v>40353.11158</v>
      </c>
      <c r="I131" s="34">
        <f>I65*(1-Assumption!$G33)</f>
        <v>41365.97468</v>
      </c>
      <c r="J131" s="34">
        <f>J65*(1-Assumption!$G33)</f>
        <v>42404.26065</v>
      </c>
      <c r="K131" s="34">
        <f>K65*(1-Assumption!$G33)</f>
        <v>43468.60759</v>
      </c>
      <c r="L131" s="34">
        <f>L65*(1-Assumption!$G33)</f>
        <v>44559.66964</v>
      </c>
      <c r="M131" s="34">
        <f>M65*(1-Assumption!$G33)</f>
        <v>45678.11735</v>
      </c>
    </row>
    <row r="132">
      <c r="A132" s="21" t="s">
        <v>43</v>
      </c>
      <c r="B132" s="34">
        <f>B66*(1-Assumption!$G34)</f>
        <v>39744</v>
      </c>
      <c r="C132" s="34">
        <f>C66*(1-Assumption!$G34)</f>
        <v>40741.5744</v>
      </c>
      <c r="D132" s="34">
        <f>D66*(1-Assumption!$G34)</f>
        <v>41764.18792</v>
      </c>
      <c r="E132" s="34">
        <f>E66*(1-Assumption!$G34)</f>
        <v>42812.46903</v>
      </c>
      <c r="F132" s="34">
        <f>F66*(1-Assumption!$G34)</f>
        <v>43887.06201</v>
      </c>
      <c r="G132" s="34">
        <f>G66*(1-Assumption!$G34)</f>
        <v>44988.62726</v>
      </c>
      <c r="H132" s="34">
        <f>H66*(1-Assumption!$G34)</f>
        <v>46117.84181</v>
      </c>
      <c r="I132" s="34">
        <f>I66*(1-Assumption!$G34)</f>
        <v>47275.39964</v>
      </c>
      <c r="J132" s="34">
        <f>J66*(1-Assumption!$G34)</f>
        <v>48462.01217</v>
      </c>
      <c r="K132" s="34">
        <f>K66*(1-Assumption!$G34)</f>
        <v>49678.40867</v>
      </c>
      <c r="L132" s="34">
        <f>L66*(1-Assumption!$G34)</f>
        <v>50925.33673</v>
      </c>
      <c r="M132" s="34">
        <f>M66*(1-Assumption!$G34)</f>
        <v>52203.56268</v>
      </c>
    </row>
    <row r="133">
      <c r="A133" s="21" t="s">
        <v>44</v>
      </c>
      <c r="B133" s="34">
        <f>B67*(1-Assumption!$G35)</f>
        <v>24300</v>
      </c>
      <c r="C133" s="34">
        <f>C67*(1-Assumption!$G35)</f>
        <v>24909.93</v>
      </c>
      <c r="D133" s="34">
        <f>D67*(1-Assumption!$G35)</f>
        <v>25535.16924</v>
      </c>
      <c r="E133" s="34">
        <f>E67*(1-Assumption!$G35)</f>
        <v>26176.10199</v>
      </c>
      <c r="F133" s="34">
        <f>F67*(1-Assumption!$G35)</f>
        <v>26833.12215</v>
      </c>
      <c r="G133" s="34">
        <f>G67*(1-Assumption!$G35)</f>
        <v>27506.63352</v>
      </c>
      <c r="H133" s="34">
        <f>H67*(1-Assumption!$G35)</f>
        <v>28197.05002</v>
      </c>
      <c r="I133" s="34">
        <f>I67*(1-Assumption!$G35)</f>
        <v>28904.79597</v>
      </c>
      <c r="J133" s="34">
        <f>J67*(1-Assumption!$G35)</f>
        <v>29630.30635</v>
      </c>
      <c r="K133" s="34">
        <f>K67*(1-Assumption!$G35)</f>
        <v>30374.02704</v>
      </c>
      <c r="L133" s="34">
        <f>L67*(1-Assumption!$G35)</f>
        <v>31136.41512</v>
      </c>
      <c r="M133" s="34">
        <f>M67*(1-Assumption!$G35)</f>
        <v>31917.93914</v>
      </c>
    </row>
    <row r="134">
      <c r="A134" s="21" t="s">
        <v>45</v>
      </c>
      <c r="B134" s="34">
        <f>B68*(1-Assumption!$G36)</f>
        <v>14580</v>
      </c>
      <c r="C134" s="34">
        <f>C68*(1-Assumption!$G36)</f>
        <v>14945.958</v>
      </c>
      <c r="D134" s="34">
        <f>D68*(1-Assumption!$G36)</f>
        <v>15321.10155</v>
      </c>
      <c r="E134" s="34">
        <f>E68*(1-Assumption!$G36)</f>
        <v>15705.66119</v>
      </c>
      <c r="F134" s="34">
        <f>F68*(1-Assumption!$G36)</f>
        <v>16099.87329</v>
      </c>
      <c r="G134" s="34">
        <f>G68*(1-Assumption!$G36)</f>
        <v>16503.98011</v>
      </c>
      <c r="H134" s="34">
        <f>H68*(1-Assumption!$G36)</f>
        <v>16918.23001</v>
      </c>
      <c r="I134" s="34">
        <f>I68*(1-Assumption!$G36)</f>
        <v>17342.87758</v>
      </c>
      <c r="J134" s="34">
        <f>J68*(1-Assumption!$G36)</f>
        <v>17778.18381</v>
      </c>
      <c r="K134" s="34">
        <f>K68*(1-Assumption!$G36)</f>
        <v>18224.41623</v>
      </c>
      <c r="L134" s="34">
        <f>L68*(1-Assumption!$G36)</f>
        <v>18681.84907</v>
      </c>
      <c r="M134" s="34">
        <f>M68*(1-Assumption!$G36)</f>
        <v>19150.76348</v>
      </c>
    </row>
    <row r="135">
      <c r="A135" s="21" t="s">
        <v>46</v>
      </c>
      <c r="B135" s="34">
        <f>B69*(1-Assumption!$G37)</f>
        <v>38016</v>
      </c>
      <c r="C135" s="34">
        <f>C69*(1-Assumption!$G37)</f>
        <v>38970.2016</v>
      </c>
      <c r="D135" s="34">
        <f>D69*(1-Assumption!$G37)</f>
        <v>39948.35366</v>
      </c>
      <c r="E135" s="34">
        <f>E69*(1-Assumption!$G37)</f>
        <v>40951.05734</v>
      </c>
      <c r="F135" s="34">
        <f>F69*(1-Assumption!$G37)</f>
        <v>41978.92888</v>
      </c>
      <c r="G135" s="34">
        <f>G69*(1-Assumption!$G37)</f>
        <v>43032.59999</v>
      </c>
      <c r="H135" s="34">
        <f>H69*(1-Assumption!$G37)</f>
        <v>44112.71825</v>
      </c>
      <c r="I135" s="34">
        <f>I69*(1-Assumption!$G37)</f>
        <v>45219.94748</v>
      </c>
      <c r="J135" s="34">
        <f>J69*(1-Assumption!$G37)</f>
        <v>46354.96816</v>
      </c>
      <c r="K135" s="34">
        <f>K69*(1-Assumption!$G37)</f>
        <v>47518.47786</v>
      </c>
      <c r="L135" s="34">
        <f>L69*(1-Assumption!$G37)</f>
        <v>48711.19166</v>
      </c>
      <c r="M135" s="34">
        <f>M69*(1-Assumption!$G37)</f>
        <v>49933.84257</v>
      </c>
    </row>
    <row r="136">
      <c r="A136" s="21" t="s">
        <v>47</v>
      </c>
      <c r="B136" s="34">
        <f>B70*(1-Assumption!$G38)</f>
        <v>194400</v>
      </c>
      <c r="C136" s="34">
        <f>C70*(1-Assumption!$G38)</f>
        <v>199279.44</v>
      </c>
      <c r="D136" s="34">
        <f>D70*(1-Assumption!$G38)</f>
        <v>204281.3539</v>
      </c>
      <c r="E136" s="34">
        <f>E70*(1-Assumption!$G38)</f>
        <v>209408.8159</v>
      </c>
      <c r="F136" s="34">
        <f>F70*(1-Assumption!$G38)</f>
        <v>214664.9772</v>
      </c>
      <c r="G136" s="34">
        <f>G70*(1-Assumption!$G38)</f>
        <v>220053.0681</v>
      </c>
      <c r="H136" s="34">
        <f>H70*(1-Assumption!$G38)</f>
        <v>225576.4001</v>
      </c>
      <c r="I136" s="34">
        <f>I70*(1-Assumption!$G38)</f>
        <v>231238.3678</v>
      </c>
      <c r="J136" s="34">
        <f>J70*(1-Assumption!$G38)</f>
        <v>237042.4508</v>
      </c>
      <c r="K136" s="34">
        <f>K70*(1-Assumption!$G38)</f>
        <v>242992.2163</v>
      </c>
      <c r="L136" s="34">
        <f>L70*(1-Assumption!$G38)</f>
        <v>249091.321</v>
      </c>
      <c r="M136" s="34">
        <f>M70*(1-Assumption!$G38)</f>
        <v>255343.5131</v>
      </c>
    </row>
    <row r="137">
      <c r="A137" s="35" t="s">
        <v>80</v>
      </c>
      <c r="B137" s="34">
        <f t="shared" ref="B137:M137" si="7">SUM(B129:B136)</f>
        <v>488376</v>
      </c>
      <c r="C137" s="34">
        <f t="shared" si="7"/>
        <v>500634.2376</v>
      </c>
      <c r="D137" s="34">
        <f t="shared" si="7"/>
        <v>513200.157</v>
      </c>
      <c r="E137" s="34">
        <f t="shared" si="7"/>
        <v>526081.4809</v>
      </c>
      <c r="F137" s="34">
        <f t="shared" si="7"/>
        <v>539286.1261</v>
      </c>
      <c r="G137" s="34">
        <f t="shared" si="7"/>
        <v>552822.2078</v>
      </c>
      <c r="H137" s="34">
        <f t="shared" si="7"/>
        <v>566698.0453</v>
      </c>
      <c r="I137" s="34">
        <f t="shared" si="7"/>
        <v>580922.1662</v>
      </c>
      <c r="J137" s="34">
        <f t="shared" si="7"/>
        <v>595503.3126</v>
      </c>
      <c r="K137" s="34">
        <f t="shared" si="7"/>
        <v>610450.4457</v>
      </c>
      <c r="L137" s="34">
        <f t="shared" si="7"/>
        <v>625772.7519</v>
      </c>
      <c r="M137" s="34">
        <f t="shared" si="7"/>
        <v>641479.648</v>
      </c>
    </row>
    <row r="138">
      <c r="A138" s="26"/>
      <c r="B138" s="34"/>
      <c r="C138" s="34"/>
      <c r="D138" s="34"/>
      <c r="E138" s="34"/>
      <c r="F138" s="34"/>
      <c r="G138" s="34"/>
      <c r="H138" s="34"/>
      <c r="I138" s="34"/>
      <c r="J138" s="34"/>
      <c r="K138" s="34"/>
      <c r="L138" s="34"/>
      <c r="M138" s="34"/>
    </row>
    <row r="139">
      <c r="A139" s="26" t="s">
        <v>81</v>
      </c>
      <c r="B139" s="34">
        <f t="shared" ref="B139:M139" si="8">B82+B93+B104+B115+B126+B137</f>
        <v>8202332</v>
      </c>
      <c r="C139" s="34">
        <f t="shared" si="8"/>
        <v>8469583.687</v>
      </c>
      <c r="D139" s="34">
        <f t="shared" si="8"/>
        <v>8745931.346</v>
      </c>
      <c r="E139" s="34">
        <f t="shared" si="8"/>
        <v>9031700.876</v>
      </c>
      <c r="F139" s="34">
        <f t="shared" si="8"/>
        <v>9327230.569</v>
      </c>
      <c r="G139" s="34">
        <f t="shared" si="8"/>
        <v>9632871.61</v>
      </c>
      <c r="H139" s="34">
        <f t="shared" si="8"/>
        <v>9948988.606</v>
      </c>
      <c r="I139" s="34">
        <f t="shared" si="8"/>
        <v>10275960.13</v>
      </c>
      <c r="J139" s="34">
        <f t="shared" si="8"/>
        <v>10614179.3</v>
      </c>
      <c r="K139" s="34">
        <f t="shared" si="8"/>
        <v>10964054.35</v>
      </c>
      <c r="L139" s="34">
        <f t="shared" si="8"/>
        <v>11326009.3</v>
      </c>
      <c r="M139" s="34">
        <f t="shared" si="8"/>
        <v>11700484.57</v>
      </c>
    </row>
    <row r="140">
      <c r="A140" s="28"/>
      <c r="B140" s="28"/>
      <c r="C140" s="28"/>
      <c r="D140" s="28"/>
      <c r="E140" s="28"/>
      <c r="F140" s="28"/>
      <c r="G140" s="28"/>
      <c r="H140" s="28"/>
      <c r="I140" s="28"/>
      <c r="J140" s="28"/>
      <c r="K140" s="28"/>
      <c r="L140" s="28"/>
      <c r="M140" s="28"/>
    </row>
    <row r="141">
      <c r="A141" s="26" t="s">
        <v>82</v>
      </c>
      <c r="B141" s="28"/>
      <c r="C141" s="28"/>
      <c r="D141" s="28"/>
      <c r="E141" s="28"/>
      <c r="F141" s="28"/>
      <c r="G141" s="28"/>
      <c r="H141" s="28"/>
      <c r="I141" s="28"/>
      <c r="J141" s="28"/>
      <c r="K141" s="28"/>
      <c r="L141" s="28"/>
      <c r="M141" s="28"/>
    </row>
    <row r="142">
      <c r="A142" s="28" t="s">
        <v>53</v>
      </c>
      <c r="B142" s="34">
        <f>Assumption!$B41</f>
        <v>150000</v>
      </c>
      <c r="C142" s="34">
        <f>Assumption!$B41</f>
        <v>150000</v>
      </c>
      <c r="D142" s="34">
        <f>Assumption!$B41</f>
        <v>150000</v>
      </c>
      <c r="E142" s="34">
        <f>Assumption!$B41</f>
        <v>150000</v>
      </c>
      <c r="F142" s="34">
        <f>Assumption!$B41</f>
        <v>150000</v>
      </c>
      <c r="G142" s="34">
        <f>Assumption!$B41</f>
        <v>150000</v>
      </c>
      <c r="H142" s="34">
        <f>Assumption!$B41</f>
        <v>150000</v>
      </c>
      <c r="I142" s="34">
        <f>Assumption!$B41</f>
        <v>150000</v>
      </c>
      <c r="J142" s="34">
        <f>Assumption!$B41</f>
        <v>150000</v>
      </c>
      <c r="K142" s="34">
        <f>Assumption!$B41</f>
        <v>150000</v>
      </c>
      <c r="L142" s="34">
        <f>Assumption!$B41</f>
        <v>150000</v>
      </c>
      <c r="M142" s="34">
        <f>Assumption!$B41</f>
        <v>150000</v>
      </c>
    </row>
    <row r="143">
      <c r="A143" s="28" t="s">
        <v>54</v>
      </c>
      <c r="B143" s="34">
        <f>Assumption!$B42</f>
        <v>50000</v>
      </c>
      <c r="C143" s="34">
        <f>Assumption!$B42</f>
        <v>50000</v>
      </c>
      <c r="D143" s="34">
        <f>Assumption!$B42</f>
        <v>50000</v>
      </c>
      <c r="E143" s="34">
        <f>Assumption!$B42</f>
        <v>50000</v>
      </c>
      <c r="F143" s="34">
        <f>Assumption!$B42</f>
        <v>50000</v>
      </c>
      <c r="G143" s="34">
        <f>Assumption!$B42</f>
        <v>50000</v>
      </c>
      <c r="H143" s="34">
        <f>Assumption!$B42</f>
        <v>50000</v>
      </c>
      <c r="I143" s="34">
        <f>Assumption!$B42</f>
        <v>50000</v>
      </c>
      <c r="J143" s="34">
        <f>Assumption!$B42</f>
        <v>50000</v>
      </c>
      <c r="K143" s="34">
        <f>Assumption!$B42</f>
        <v>50000</v>
      </c>
      <c r="L143" s="34">
        <f>Assumption!$B42</f>
        <v>50000</v>
      </c>
      <c r="M143" s="34">
        <f>Assumption!$B42</f>
        <v>50000</v>
      </c>
    </row>
    <row r="144">
      <c r="A144" s="28" t="s">
        <v>55</v>
      </c>
      <c r="B144" s="34">
        <f>Assumption!$B43</f>
        <v>90000</v>
      </c>
      <c r="C144" s="34">
        <f>Assumption!$B43</f>
        <v>90000</v>
      </c>
      <c r="D144" s="34">
        <f>Assumption!$B43</f>
        <v>90000</v>
      </c>
      <c r="E144" s="34">
        <f>Assumption!$B43</f>
        <v>90000</v>
      </c>
      <c r="F144" s="34">
        <f>Assumption!$B43</f>
        <v>90000</v>
      </c>
      <c r="G144" s="34">
        <f>Assumption!$B43</f>
        <v>90000</v>
      </c>
      <c r="H144" s="34">
        <f>Assumption!$B43</f>
        <v>90000</v>
      </c>
      <c r="I144" s="34">
        <f>Assumption!$B43</f>
        <v>90000</v>
      </c>
      <c r="J144" s="34">
        <f>Assumption!$B43</f>
        <v>90000</v>
      </c>
      <c r="K144" s="34">
        <f>Assumption!$B43</f>
        <v>90000</v>
      </c>
      <c r="L144" s="34">
        <f>Assumption!$B43</f>
        <v>90000</v>
      </c>
      <c r="M144" s="34">
        <f>Assumption!$B43</f>
        <v>90000</v>
      </c>
    </row>
    <row r="145">
      <c r="A145" s="28"/>
      <c r="B145" s="28"/>
      <c r="C145" s="28"/>
      <c r="D145" s="28"/>
      <c r="E145" s="28"/>
      <c r="F145" s="28"/>
      <c r="G145" s="28"/>
      <c r="H145" s="28"/>
      <c r="I145" s="28"/>
      <c r="J145" s="28"/>
      <c r="K145" s="28"/>
      <c r="L145" s="28"/>
      <c r="M145" s="28"/>
    </row>
    <row r="146">
      <c r="A146" s="26" t="s">
        <v>83</v>
      </c>
      <c r="B146" s="34">
        <f t="shared" ref="B146:M146" si="9">B139+B142+B143+B144</f>
        <v>8492332</v>
      </c>
      <c r="C146" s="34">
        <f t="shared" si="9"/>
        <v>8759583.687</v>
      </c>
      <c r="D146" s="34">
        <f t="shared" si="9"/>
        <v>9035931.346</v>
      </c>
      <c r="E146" s="34">
        <f t="shared" si="9"/>
        <v>9321700.876</v>
      </c>
      <c r="F146" s="34">
        <f t="shared" si="9"/>
        <v>9617230.569</v>
      </c>
      <c r="G146" s="34">
        <f t="shared" si="9"/>
        <v>9922871.61</v>
      </c>
      <c r="H146" s="34">
        <f t="shared" si="9"/>
        <v>10238988.61</v>
      </c>
      <c r="I146" s="34">
        <f t="shared" si="9"/>
        <v>10565960.13</v>
      </c>
      <c r="J146" s="34">
        <f t="shared" si="9"/>
        <v>10904179.3</v>
      </c>
      <c r="K146" s="34">
        <f t="shared" si="9"/>
        <v>11254054.35</v>
      </c>
      <c r="L146" s="34">
        <f t="shared" si="9"/>
        <v>11616009.3</v>
      </c>
      <c r="M146" s="34">
        <f t="shared" si="9"/>
        <v>11990484.57</v>
      </c>
    </row>
    <row r="147">
      <c r="A147" s="28"/>
      <c r="B147" s="28"/>
      <c r="C147" s="28"/>
      <c r="D147" s="28"/>
      <c r="E147" s="28"/>
      <c r="F147" s="28"/>
      <c r="G147" s="28"/>
      <c r="H147" s="28"/>
      <c r="I147" s="28"/>
      <c r="J147" s="28"/>
      <c r="K147" s="28"/>
      <c r="L147" s="28"/>
      <c r="M147" s="28"/>
    </row>
    <row r="148">
      <c r="A148" s="26" t="s">
        <v>84</v>
      </c>
      <c r="B148" s="34">
        <f t="shared" ref="B148:M148" si="10">B9-B146</f>
        <v>807668</v>
      </c>
      <c r="C148" s="34">
        <f t="shared" si="10"/>
        <v>843274.313</v>
      </c>
      <c r="D148" s="34">
        <f t="shared" si="10"/>
        <v>880087.9031</v>
      </c>
      <c r="E148" s="34">
        <f t="shared" si="10"/>
        <v>918151.9347</v>
      </c>
      <c r="F148" s="34">
        <f t="shared" si="10"/>
        <v>957511.2143</v>
      </c>
      <c r="G148" s="34">
        <f t="shared" si="10"/>
        <v>998212.2571</v>
      </c>
      <c r="H148" s="34">
        <f t="shared" si="10"/>
        <v>1040303.357</v>
      </c>
      <c r="I148" s="34">
        <f t="shared" si="10"/>
        <v>1083834.659</v>
      </c>
      <c r="J148" s="34">
        <f t="shared" si="10"/>
        <v>1128858.236</v>
      </c>
      <c r="K148" s="34">
        <f t="shared" si="10"/>
        <v>1175428.167</v>
      </c>
      <c r="L148" s="34">
        <f t="shared" si="10"/>
        <v>1223600.623</v>
      </c>
      <c r="M148" s="34">
        <f t="shared" si="10"/>
        <v>1273433.948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2" max="13" width="9.38"/>
  </cols>
  <sheetData>
    <row r="1">
      <c r="A1" s="24"/>
      <c r="B1" s="25" t="s">
        <v>56</v>
      </c>
      <c r="C1" s="25" t="s">
        <v>57</v>
      </c>
      <c r="D1" s="25" t="s">
        <v>58</v>
      </c>
      <c r="E1" s="25" t="s">
        <v>59</v>
      </c>
      <c r="F1" s="25" t="s">
        <v>60</v>
      </c>
      <c r="G1" s="25" t="s">
        <v>61</v>
      </c>
      <c r="H1" s="25" t="s">
        <v>62</v>
      </c>
      <c r="I1" s="25" t="s">
        <v>63</v>
      </c>
      <c r="J1" s="25" t="s">
        <v>64</v>
      </c>
      <c r="K1" s="25" t="s">
        <v>65</v>
      </c>
      <c r="L1" s="25" t="s">
        <v>66</v>
      </c>
      <c r="M1" s="25" t="s">
        <v>67</v>
      </c>
    </row>
    <row r="2">
      <c r="A2" s="26" t="s">
        <v>71</v>
      </c>
      <c r="B2" s="28"/>
      <c r="C2" s="28"/>
      <c r="D2" s="28"/>
      <c r="E2" s="28"/>
      <c r="F2" s="28"/>
      <c r="G2" s="28"/>
      <c r="H2" s="28"/>
      <c r="I2" s="28"/>
      <c r="J2" s="28"/>
      <c r="K2" s="28"/>
      <c r="L2" s="28"/>
      <c r="M2" s="28"/>
      <c r="O2" s="26"/>
    </row>
    <row r="3">
      <c r="A3" s="27" t="s">
        <v>69</v>
      </c>
      <c r="B3" s="34">
        <f>'Calcs-1'!B12*'Calcs-1'!B37</f>
        <v>5700000</v>
      </c>
      <c r="C3" s="34">
        <f>'Calcs-1'!C12*'Calcs-1'!C37</f>
        <v>5959065</v>
      </c>
      <c r="D3" s="34">
        <f>'Calcs-1'!D12*'Calcs-1'!D37</f>
        <v>6229904.504</v>
      </c>
      <c r="E3" s="34">
        <f>'Calcs-1'!E12*'Calcs-1'!E37</f>
        <v>6513053.664</v>
      </c>
      <c r="F3" s="34">
        <f>'Calcs-1'!F12*'Calcs-1'!F37</f>
        <v>6809071.953</v>
      </c>
      <c r="G3" s="34">
        <f>'Calcs-1'!G12*'Calcs-1'!G37</f>
        <v>7118544.273</v>
      </c>
      <c r="H3" s="34">
        <f>'Calcs-1'!H12*'Calcs-1'!H37</f>
        <v>7442082.11</v>
      </c>
      <c r="I3" s="34">
        <f>'Calcs-1'!I12*'Calcs-1'!I37</f>
        <v>7780324.742</v>
      </c>
      <c r="J3" s="34">
        <f>'Calcs-1'!J12*'Calcs-1'!J37</f>
        <v>8133940.502</v>
      </c>
      <c r="K3" s="34">
        <f>'Calcs-1'!K12*'Calcs-1'!K37</f>
        <v>8503628.098</v>
      </c>
      <c r="L3" s="34">
        <f>'Calcs-1'!L12*'Calcs-1'!L37</f>
        <v>8890117.995</v>
      </c>
      <c r="M3" s="34">
        <f>'Calcs-1'!M12*'Calcs-1'!M37</f>
        <v>9294173.858</v>
      </c>
      <c r="O3" s="27"/>
    </row>
    <row r="4">
      <c r="A4" s="27" t="s">
        <v>27</v>
      </c>
      <c r="B4" s="34">
        <f>'Calcs-1'!B13*'Calcs-1'!B38</f>
        <v>3360000</v>
      </c>
      <c r="C4" s="34">
        <f>'Calcs-1'!C13*'Calcs-1'!C38</f>
        <v>3563280</v>
      </c>
      <c r="D4" s="34">
        <f>'Calcs-1'!D13*'Calcs-1'!D38</f>
        <v>3778858.44</v>
      </c>
      <c r="E4" s="34">
        <f>'Calcs-1'!E13*'Calcs-1'!E38</f>
        <v>4007479.376</v>
      </c>
      <c r="F4" s="34">
        <f>'Calcs-1'!F13*'Calcs-1'!F38</f>
        <v>4249931.878</v>
      </c>
      <c r="G4" s="34">
        <f>'Calcs-1'!G13*'Calcs-1'!G38</f>
        <v>4507052.756</v>
      </c>
      <c r="H4" s="34">
        <f>'Calcs-1'!H13*'Calcs-1'!H38</f>
        <v>4779729.448</v>
      </c>
      <c r="I4" s="34">
        <f>'Calcs-1'!I13*'Calcs-1'!I38</f>
        <v>5068903.08</v>
      </c>
      <c r="J4" s="34">
        <f>'Calcs-1'!J13*'Calcs-1'!J38</f>
        <v>5375571.716</v>
      </c>
      <c r="K4" s="34">
        <f>'Calcs-1'!K13*'Calcs-1'!K38</f>
        <v>5700793.805</v>
      </c>
      <c r="L4" s="34">
        <f>'Calcs-1'!L13*'Calcs-1'!L38</f>
        <v>6045691.83</v>
      </c>
      <c r="M4" s="34">
        <f>'Calcs-1'!M13*'Calcs-1'!M38</f>
        <v>6411456.186</v>
      </c>
      <c r="O4" s="27"/>
    </row>
    <row r="5">
      <c r="A5" s="27" t="s">
        <v>70</v>
      </c>
      <c r="B5" s="34">
        <f>'Calcs-1'!B14*'Calcs-1'!B39</f>
        <v>3240000</v>
      </c>
      <c r="C5" s="34">
        <f>'Calcs-1'!C14*'Calcs-1'!C39</f>
        <v>3337848</v>
      </c>
      <c r="D5" s="34">
        <f>'Calcs-1'!D14*'Calcs-1'!D39</f>
        <v>3438651.01</v>
      </c>
      <c r="E5" s="34">
        <f>'Calcs-1'!E14*'Calcs-1'!E39</f>
        <v>3542498.27</v>
      </c>
      <c r="F5" s="34">
        <f>'Calcs-1'!F14*'Calcs-1'!F39</f>
        <v>3649481.718</v>
      </c>
      <c r="G5" s="34">
        <f>'Calcs-1'!G14*'Calcs-1'!G39</f>
        <v>3759696.066</v>
      </c>
      <c r="H5" s="34">
        <f>'Calcs-1'!H14*'Calcs-1'!H39</f>
        <v>3873238.887</v>
      </c>
      <c r="I5" s="34">
        <f>'Calcs-1'!I14*'Calcs-1'!I39</f>
        <v>3990210.701</v>
      </c>
      <c r="J5" s="34">
        <f>'Calcs-1'!J14*'Calcs-1'!J39</f>
        <v>4110715.064</v>
      </c>
      <c r="K5" s="34">
        <f>'Calcs-1'!K14*'Calcs-1'!K39</f>
        <v>4234858.659</v>
      </c>
      <c r="L5" s="34">
        <f>'Calcs-1'!L14*'Calcs-1'!L39</f>
        <v>4362751.391</v>
      </c>
      <c r="M5" s="34">
        <f>'Calcs-1'!M14*'Calcs-1'!M39</f>
        <v>4494506.483</v>
      </c>
      <c r="O5" s="27"/>
    </row>
    <row r="6">
      <c r="A6" s="27" t="s">
        <v>29</v>
      </c>
      <c r="B6" s="34">
        <f>'Calcs-1'!B15*'Calcs-1'!B40</f>
        <v>1050000</v>
      </c>
      <c r="C6" s="34">
        <f>'Calcs-1'!C15*'Calcs-1'!C40</f>
        <v>1076407.5</v>
      </c>
      <c r="D6" s="34">
        <f>'Calcs-1'!D15*'Calcs-1'!D40</f>
        <v>1103479.149</v>
      </c>
      <c r="E6" s="34">
        <f>'Calcs-1'!E15*'Calcs-1'!E40</f>
        <v>1131231.649</v>
      </c>
      <c r="F6" s="34">
        <f>'Calcs-1'!F15*'Calcs-1'!F40</f>
        <v>1159682.125</v>
      </c>
      <c r="G6" s="34">
        <f>'Calcs-1'!G15*'Calcs-1'!G40</f>
        <v>1188848.131</v>
      </c>
      <c r="H6" s="34">
        <f>'Calcs-1'!H15*'Calcs-1'!H40</f>
        <v>1218747.661</v>
      </c>
      <c r="I6" s="34">
        <f>'Calcs-1'!I15*'Calcs-1'!I40</f>
        <v>1249399.165</v>
      </c>
      <c r="J6" s="34">
        <f>'Calcs-1'!J15*'Calcs-1'!J40</f>
        <v>1280821.554</v>
      </c>
      <c r="K6" s="34">
        <f>'Calcs-1'!K15*'Calcs-1'!K40</f>
        <v>1313034.216</v>
      </c>
      <c r="L6" s="34">
        <f>'Calcs-1'!L15*'Calcs-1'!L40</f>
        <v>1346057.026</v>
      </c>
      <c r="M6" s="34">
        <f>'Calcs-1'!M15*'Calcs-1'!M40</f>
        <v>1379910.361</v>
      </c>
      <c r="O6" s="27"/>
    </row>
    <row r="7">
      <c r="A7" s="27" t="s">
        <v>30</v>
      </c>
      <c r="B7" s="34">
        <f>'Calcs-1'!B16*'Calcs-1'!B41</f>
        <v>1680000</v>
      </c>
      <c r="C7" s="34">
        <f>'Calcs-1'!C16*'Calcs-1'!C41</f>
        <v>1739304</v>
      </c>
      <c r="D7" s="34">
        <f>'Calcs-1'!D16*'Calcs-1'!D41</f>
        <v>1800701.431</v>
      </c>
      <c r="E7" s="34">
        <f>'Calcs-1'!E16*'Calcs-1'!E41</f>
        <v>1864266.192</v>
      </c>
      <c r="F7" s="34">
        <f>'Calcs-1'!F16*'Calcs-1'!F41</f>
        <v>1930074.788</v>
      </c>
      <c r="G7" s="34">
        <f>'Calcs-1'!G16*'Calcs-1'!G41</f>
        <v>1998206.428</v>
      </c>
      <c r="H7" s="34">
        <f>'Calcs-1'!H16*'Calcs-1'!H41</f>
        <v>2068743.115</v>
      </c>
      <c r="I7" s="34">
        <f>'Calcs-1'!I16*'Calcs-1'!I41</f>
        <v>2141769.747</v>
      </c>
      <c r="J7" s="34">
        <f>'Calcs-1'!J16*'Calcs-1'!J41</f>
        <v>2217374.219</v>
      </c>
      <c r="K7" s="34">
        <f>'Calcs-1'!K16*'Calcs-1'!K41</f>
        <v>2295647.529</v>
      </c>
      <c r="L7" s="34">
        <f>'Calcs-1'!L16*'Calcs-1'!L41</f>
        <v>2376683.887</v>
      </c>
      <c r="M7" s="34">
        <f>'Calcs-1'!M16*'Calcs-1'!M41</f>
        <v>2460580.828</v>
      </c>
      <c r="O7" s="27"/>
    </row>
    <row r="8">
      <c r="A8" s="27" t="s">
        <v>31</v>
      </c>
      <c r="B8" s="34">
        <f>'Calcs-1'!B17*'Calcs-1'!B42</f>
        <v>960000</v>
      </c>
      <c r="C8" s="34">
        <f>'Calcs-1'!C17*'Calcs-1'!C42</f>
        <v>974448</v>
      </c>
      <c r="D8" s="34">
        <f>'Calcs-1'!D17*'Calcs-1'!D42</f>
        <v>989113.4424</v>
      </c>
      <c r="E8" s="34">
        <f>'Calcs-1'!E17*'Calcs-1'!E42</f>
        <v>1003999.6</v>
      </c>
      <c r="F8" s="34">
        <f>'Calcs-1'!F17*'Calcs-1'!F42</f>
        <v>1019109.794</v>
      </c>
      <c r="G8" s="34">
        <f>'Calcs-1'!G17*'Calcs-1'!G42</f>
        <v>1034447.396</v>
      </c>
      <c r="H8" s="34">
        <f>'Calcs-1'!H17*'Calcs-1'!H42</f>
        <v>1050015.829</v>
      </c>
      <c r="I8" s="34">
        <f>'Calcs-1'!I17*'Calcs-1'!I42</f>
        <v>1065818.568</v>
      </c>
      <c r="J8" s="34">
        <f>'Calcs-1'!J17*'Calcs-1'!J42</f>
        <v>1081859.137</v>
      </c>
      <c r="K8" s="34">
        <f>'Calcs-1'!K17*'Calcs-1'!K42</f>
        <v>1098141.117</v>
      </c>
      <c r="L8" s="34">
        <f>'Calcs-1'!L17*'Calcs-1'!L42</f>
        <v>1114668.141</v>
      </c>
      <c r="M8" s="34">
        <f>'Calcs-1'!M17*'Calcs-1'!M42</f>
        <v>1131443.896</v>
      </c>
      <c r="O8" s="27"/>
    </row>
    <row r="9">
      <c r="A9" s="26" t="s">
        <v>72</v>
      </c>
      <c r="B9" s="34">
        <f t="shared" ref="B9:M9" si="1">SUM(B3:B8)</f>
        <v>15990000</v>
      </c>
      <c r="C9" s="34">
        <f t="shared" si="1"/>
        <v>16650352.5</v>
      </c>
      <c r="D9" s="34">
        <f t="shared" si="1"/>
        <v>17340707.98</v>
      </c>
      <c r="E9" s="34">
        <f t="shared" si="1"/>
        <v>18062528.75</v>
      </c>
      <c r="F9" s="34">
        <f t="shared" si="1"/>
        <v>18817352.26</v>
      </c>
      <c r="G9" s="34">
        <f t="shared" si="1"/>
        <v>19606795.05</v>
      </c>
      <c r="H9" s="34">
        <f t="shared" si="1"/>
        <v>20432557.05</v>
      </c>
      <c r="I9" s="34">
        <f t="shared" si="1"/>
        <v>21296426</v>
      </c>
      <c r="J9" s="34">
        <f t="shared" si="1"/>
        <v>22200282.19</v>
      </c>
      <c r="K9" s="34">
        <f t="shared" si="1"/>
        <v>23146103.42</v>
      </c>
      <c r="L9" s="34">
        <f t="shared" si="1"/>
        <v>24135970.27</v>
      </c>
      <c r="M9" s="34">
        <f t="shared" si="1"/>
        <v>25172071.61</v>
      </c>
      <c r="O9" s="27"/>
    </row>
    <row r="10">
      <c r="A10" s="28"/>
      <c r="B10" s="28"/>
      <c r="C10" s="28"/>
      <c r="D10" s="28"/>
      <c r="E10" s="28"/>
      <c r="F10" s="28"/>
      <c r="G10" s="28"/>
      <c r="H10" s="28"/>
      <c r="I10" s="28"/>
      <c r="J10" s="28"/>
      <c r="K10" s="28"/>
      <c r="L10" s="28"/>
      <c r="M10" s="28"/>
      <c r="O10" s="26"/>
    </row>
    <row r="11">
      <c r="A11" s="26" t="s">
        <v>73</v>
      </c>
      <c r="B11" s="28"/>
      <c r="C11" s="28"/>
      <c r="D11" s="28"/>
      <c r="E11" s="28"/>
      <c r="F11" s="28"/>
      <c r="G11" s="28"/>
      <c r="H11" s="28"/>
      <c r="I11" s="28"/>
      <c r="J11" s="28"/>
      <c r="K11" s="28"/>
      <c r="L11" s="28"/>
      <c r="M11" s="28"/>
      <c r="O11" s="28"/>
    </row>
    <row r="12">
      <c r="A12" s="35" t="s">
        <v>69</v>
      </c>
      <c r="B12" s="28"/>
      <c r="C12" s="28"/>
      <c r="D12" s="28"/>
      <c r="E12" s="28"/>
      <c r="F12" s="28"/>
      <c r="G12" s="28"/>
      <c r="H12" s="28"/>
      <c r="I12" s="28"/>
      <c r="J12" s="28"/>
      <c r="K12" s="28"/>
      <c r="L12" s="28"/>
      <c r="M12" s="28"/>
      <c r="O12" s="26"/>
    </row>
    <row r="13">
      <c r="A13" s="21" t="s">
        <v>40</v>
      </c>
      <c r="B13" s="34">
        <f>B$3*Assumption!$B21</f>
        <v>684000</v>
      </c>
      <c r="C13" s="34">
        <f>C$3*Assumption!$B21</f>
        <v>715087.8</v>
      </c>
      <c r="D13" s="34">
        <f>D$3*Assumption!$B21</f>
        <v>747588.5405</v>
      </c>
      <c r="E13" s="34">
        <f>E$3*Assumption!$B21</f>
        <v>781566.4397</v>
      </c>
      <c r="F13" s="34">
        <f>F$3*Assumption!$B21</f>
        <v>817088.6344</v>
      </c>
      <c r="G13" s="34">
        <f>G$3*Assumption!$B21</f>
        <v>854225.3128</v>
      </c>
      <c r="H13" s="34">
        <f>H$3*Assumption!$B21</f>
        <v>893049.8533</v>
      </c>
      <c r="I13" s="34">
        <f>I$3*Assumption!$B21</f>
        <v>933638.9691</v>
      </c>
      <c r="J13" s="34">
        <f>J$3*Assumption!$B21</f>
        <v>976072.8602</v>
      </c>
      <c r="K13" s="34">
        <f>K$3*Assumption!$B21</f>
        <v>1020435.372</v>
      </c>
      <c r="L13" s="34">
        <f>L$3*Assumption!$B21</f>
        <v>1066814.159</v>
      </c>
      <c r="M13" s="34">
        <f>M$3*Assumption!$B21</f>
        <v>1115300.863</v>
      </c>
      <c r="O13" s="35"/>
    </row>
    <row r="14">
      <c r="A14" s="21" t="s">
        <v>41</v>
      </c>
      <c r="B14" s="34">
        <f>B$3*Assumption!$B22</f>
        <v>1026000</v>
      </c>
      <c r="C14" s="34">
        <f>C$3*Assumption!$B22</f>
        <v>1072631.7</v>
      </c>
      <c r="D14" s="34">
        <f>D$3*Assumption!$B22</f>
        <v>1121382.811</v>
      </c>
      <c r="E14" s="34">
        <f>E$3*Assumption!$B22</f>
        <v>1172349.66</v>
      </c>
      <c r="F14" s="34">
        <f>F$3*Assumption!$B22</f>
        <v>1225632.952</v>
      </c>
      <c r="G14" s="34">
        <f>G$3*Assumption!$B22</f>
        <v>1281337.969</v>
      </c>
      <c r="H14" s="34">
        <f>H$3*Assumption!$B22</f>
        <v>1339574.78</v>
      </c>
      <c r="I14" s="34">
        <f>I$3*Assumption!$B22</f>
        <v>1400458.454</v>
      </c>
      <c r="J14" s="34">
        <f>J$3*Assumption!$B22</f>
        <v>1464109.29</v>
      </c>
      <c r="K14" s="34">
        <f>K$3*Assumption!$B22</f>
        <v>1530653.058</v>
      </c>
      <c r="L14" s="34">
        <f>L$3*Assumption!$B22</f>
        <v>1600221.239</v>
      </c>
      <c r="M14" s="34">
        <f>M$3*Assumption!$B22</f>
        <v>1672951.294</v>
      </c>
      <c r="O14" s="21"/>
    </row>
    <row r="15">
      <c r="A15" s="21" t="s">
        <v>42</v>
      </c>
      <c r="B15" s="34">
        <f>B$3*Assumption!$B23</f>
        <v>456000</v>
      </c>
      <c r="C15" s="34">
        <f>C$3*Assumption!$B23</f>
        <v>476725.2</v>
      </c>
      <c r="D15" s="34">
        <f>D$3*Assumption!$B23</f>
        <v>498392.3603</v>
      </c>
      <c r="E15" s="34">
        <f>E$3*Assumption!$B23</f>
        <v>521044.2931</v>
      </c>
      <c r="F15" s="34">
        <f>F$3*Assumption!$B23</f>
        <v>544725.7562</v>
      </c>
      <c r="G15" s="34">
        <f>G$3*Assumption!$B23</f>
        <v>569483.5419</v>
      </c>
      <c r="H15" s="34">
        <f>H$3*Assumption!$B23</f>
        <v>595366.5688</v>
      </c>
      <c r="I15" s="34">
        <f>I$3*Assumption!$B23</f>
        <v>622425.9794</v>
      </c>
      <c r="J15" s="34">
        <f>J$3*Assumption!$B23</f>
        <v>650715.2402</v>
      </c>
      <c r="K15" s="34">
        <f>K$3*Assumption!$B23</f>
        <v>680290.2478</v>
      </c>
      <c r="L15" s="34">
        <f>L$3*Assumption!$B23</f>
        <v>711209.4396</v>
      </c>
      <c r="M15" s="34">
        <f>M$3*Assumption!$B23</f>
        <v>743533.9086</v>
      </c>
      <c r="O15" s="21"/>
    </row>
    <row r="16">
      <c r="A16" s="21" t="s">
        <v>43</v>
      </c>
      <c r="B16" s="34">
        <f>B$3*Assumption!$B24</f>
        <v>285000</v>
      </c>
      <c r="C16" s="34">
        <f>C$3*Assumption!$B24</f>
        <v>297953.25</v>
      </c>
      <c r="D16" s="34">
        <f>D$3*Assumption!$B24</f>
        <v>311495.2252</v>
      </c>
      <c r="E16" s="34">
        <f>E$3*Assumption!$B24</f>
        <v>325652.6832</v>
      </c>
      <c r="F16" s="34">
        <f>F$3*Assumption!$B24</f>
        <v>340453.5976</v>
      </c>
      <c r="G16" s="34">
        <f>G$3*Assumption!$B24</f>
        <v>355927.2137</v>
      </c>
      <c r="H16" s="34">
        <f>H$3*Assumption!$B24</f>
        <v>372104.1055</v>
      </c>
      <c r="I16" s="34">
        <f>I$3*Assumption!$B24</f>
        <v>389016.2371</v>
      </c>
      <c r="J16" s="34">
        <f>J$3*Assumption!$B24</f>
        <v>406697.0251</v>
      </c>
      <c r="K16" s="34">
        <f>K$3*Assumption!$B24</f>
        <v>425181.4049</v>
      </c>
      <c r="L16" s="34">
        <f>L$3*Assumption!$B24</f>
        <v>444505.8997</v>
      </c>
      <c r="M16" s="34">
        <f>M$3*Assumption!$B24</f>
        <v>464708.6929</v>
      </c>
      <c r="O16" s="21"/>
    </row>
    <row r="17">
      <c r="A17" s="21" t="s">
        <v>44</v>
      </c>
      <c r="B17" s="34">
        <f>B$3*Assumption!$B25</f>
        <v>285000</v>
      </c>
      <c r="C17" s="34">
        <f>C$3*Assumption!$B25</f>
        <v>297953.25</v>
      </c>
      <c r="D17" s="34">
        <f>D$3*Assumption!$B25</f>
        <v>311495.2252</v>
      </c>
      <c r="E17" s="34">
        <f>E$3*Assumption!$B25</f>
        <v>325652.6832</v>
      </c>
      <c r="F17" s="34">
        <f>F$3*Assumption!$B25</f>
        <v>340453.5976</v>
      </c>
      <c r="G17" s="34">
        <f>G$3*Assumption!$B25</f>
        <v>355927.2137</v>
      </c>
      <c r="H17" s="34">
        <f>H$3*Assumption!$B25</f>
        <v>372104.1055</v>
      </c>
      <c r="I17" s="34">
        <f>I$3*Assumption!$B25</f>
        <v>389016.2371</v>
      </c>
      <c r="J17" s="34">
        <f>J$3*Assumption!$B25</f>
        <v>406697.0251</v>
      </c>
      <c r="K17" s="34">
        <f>K$3*Assumption!$B25</f>
        <v>425181.4049</v>
      </c>
      <c r="L17" s="34">
        <f>L$3*Assumption!$B25</f>
        <v>444505.8997</v>
      </c>
      <c r="M17" s="34">
        <f>M$3*Assumption!$B25</f>
        <v>464708.6929</v>
      </c>
      <c r="O17" s="21"/>
    </row>
    <row r="18">
      <c r="A18" s="21" t="s">
        <v>45</v>
      </c>
      <c r="B18" s="34">
        <f>B$3*Assumption!$B26</f>
        <v>342000</v>
      </c>
      <c r="C18" s="34">
        <f>C$3*Assumption!$B26</f>
        <v>357543.9</v>
      </c>
      <c r="D18" s="34">
        <f>D$3*Assumption!$B26</f>
        <v>373794.2703</v>
      </c>
      <c r="E18" s="34">
        <f>E$3*Assumption!$B26</f>
        <v>390783.2198</v>
      </c>
      <c r="F18" s="34">
        <f>F$3*Assumption!$B26</f>
        <v>408544.3172</v>
      </c>
      <c r="G18" s="34">
        <f>G$3*Assumption!$B26</f>
        <v>427112.6564</v>
      </c>
      <c r="H18" s="34">
        <f>H$3*Assumption!$B26</f>
        <v>446524.9266</v>
      </c>
      <c r="I18" s="34">
        <f>I$3*Assumption!$B26</f>
        <v>466819.4845</v>
      </c>
      <c r="J18" s="34">
        <f>J$3*Assumption!$B26</f>
        <v>488036.4301</v>
      </c>
      <c r="K18" s="34">
        <f>K$3*Assumption!$B26</f>
        <v>510217.6859</v>
      </c>
      <c r="L18" s="34">
        <f>L$3*Assumption!$B26</f>
        <v>533407.0797</v>
      </c>
      <c r="M18" s="34">
        <f>M$3*Assumption!$B26</f>
        <v>557650.4315</v>
      </c>
      <c r="O18" s="21"/>
    </row>
    <row r="19">
      <c r="A19" s="21" t="s">
        <v>46</v>
      </c>
      <c r="B19" s="34">
        <f>B$3*Assumption!$B27</f>
        <v>456000</v>
      </c>
      <c r="C19" s="34">
        <f>C$3*Assumption!$B27</f>
        <v>476725.2</v>
      </c>
      <c r="D19" s="34">
        <f>D$3*Assumption!$B27</f>
        <v>498392.3603</v>
      </c>
      <c r="E19" s="34">
        <f>E$3*Assumption!$B27</f>
        <v>521044.2931</v>
      </c>
      <c r="F19" s="34">
        <f>F$3*Assumption!$B27</f>
        <v>544725.7562</v>
      </c>
      <c r="G19" s="34">
        <f>G$3*Assumption!$B27</f>
        <v>569483.5419</v>
      </c>
      <c r="H19" s="34">
        <f>H$3*Assumption!$B27</f>
        <v>595366.5688</v>
      </c>
      <c r="I19" s="34">
        <f>I$3*Assumption!$B27</f>
        <v>622425.9794</v>
      </c>
      <c r="J19" s="34">
        <f>J$3*Assumption!$B27</f>
        <v>650715.2402</v>
      </c>
      <c r="K19" s="34">
        <f>K$3*Assumption!$B27</f>
        <v>680290.2478</v>
      </c>
      <c r="L19" s="34">
        <f>L$3*Assumption!$B27</f>
        <v>711209.4396</v>
      </c>
      <c r="M19" s="34">
        <f>M$3*Assumption!$B27</f>
        <v>743533.9086</v>
      </c>
      <c r="O19" s="21"/>
    </row>
    <row r="20">
      <c r="A20" s="21" t="s">
        <v>47</v>
      </c>
      <c r="B20" s="34">
        <f>B$3*Assumption!$B28</f>
        <v>2166000</v>
      </c>
      <c r="C20" s="34">
        <f>C$3*Assumption!$B28</f>
        <v>2264444.7</v>
      </c>
      <c r="D20" s="34">
        <f>D$3*Assumption!$B28</f>
        <v>2367363.712</v>
      </c>
      <c r="E20" s="34">
        <f>E$3*Assumption!$B28</f>
        <v>2474960.392</v>
      </c>
      <c r="F20" s="34">
        <f>F$3*Assumption!$B28</f>
        <v>2587447.342</v>
      </c>
      <c r="G20" s="34">
        <f>G$3*Assumption!$B28</f>
        <v>2705046.824</v>
      </c>
      <c r="H20" s="34">
        <f>H$3*Assumption!$B28</f>
        <v>2827991.202</v>
      </c>
      <c r="I20" s="34">
        <f>I$3*Assumption!$B28</f>
        <v>2956523.402</v>
      </c>
      <c r="J20" s="34">
        <f>J$3*Assumption!$B28</f>
        <v>3090897.391</v>
      </c>
      <c r="K20" s="34">
        <f>K$3*Assumption!$B28</f>
        <v>3231378.677</v>
      </c>
      <c r="L20" s="34">
        <f>L$3*Assumption!$B28</f>
        <v>3378244.838</v>
      </c>
      <c r="M20" s="34">
        <f>M$3*Assumption!$B28</f>
        <v>3531786.066</v>
      </c>
      <c r="O20" s="21"/>
    </row>
    <row r="21">
      <c r="A21" s="26"/>
      <c r="B21" s="28"/>
      <c r="C21" s="28"/>
      <c r="D21" s="28"/>
      <c r="E21" s="28"/>
      <c r="F21" s="28"/>
      <c r="G21" s="28"/>
      <c r="H21" s="28"/>
      <c r="I21" s="28"/>
      <c r="J21" s="28"/>
      <c r="K21" s="28"/>
      <c r="L21" s="28"/>
      <c r="M21" s="28"/>
      <c r="O21" s="21"/>
    </row>
    <row r="22">
      <c r="A22" s="35" t="s">
        <v>27</v>
      </c>
      <c r="B22" s="28"/>
      <c r="C22" s="28"/>
      <c r="D22" s="28"/>
      <c r="E22" s="28"/>
      <c r="F22" s="28"/>
      <c r="G22" s="28"/>
      <c r="H22" s="28"/>
      <c r="I22" s="28"/>
      <c r="J22" s="28"/>
      <c r="K22" s="28"/>
      <c r="L22" s="28"/>
      <c r="M22" s="28"/>
      <c r="O22" s="21"/>
    </row>
    <row r="23">
      <c r="A23" s="21" t="s">
        <v>40</v>
      </c>
      <c r="B23" s="34">
        <f>B$4*Assumption!$C21</f>
        <v>336000</v>
      </c>
      <c r="C23" s="34">
        <f>C$4*Assumption!$C21</f>
        <v>356328</v>
      </c>
      <c r="D23" s="34">
        <f>D$4*Assumption!$C21</f>
        <v>377885.844</v>
      </c>
      <c r="E23" s="34">
        <f>E$4*Assumption!$C21</f>
        <v>400747.9376</v>
      </c>
      <c r="F23" s="34">
        <f>F$4*Assumption!$C21</f>
        <v>424993.1878</v>
      </c>
      <c r="G23" s="34">
        <f>G$4*Assumption!$C21</f>
        <v>450705.2756</v>
      </c>
      <c r="H23" s="34">
        <f>H$4*Assumption!$C21</f>
        <v>477972.9448</v>
      </c>
      <c r="I23" s="34">
        <f>I$4*Assumption!$C21</f>
        <v>506890.308</v>
      </c>
      <c r="J23" s="34">
        <f>J$4*Assumption!$C21</f>
        <v>537557.1716</v>
      </c>
      <c r="K23" s="34">
        <f>K$4*Assumption!$C21</f>
        <v>570079.3805</v>
      </c>
      <c r="L23" s="34">
        <f>L$4*Assumption!$C21</f>
        <v>604569.183</v>
      </c>
      <c r="M23" s="34">
        <f>M$4*Assumption!$C21</f>
        <v>641145.6186</v>
      </c>
      <c r="O23" s="21"/>
    </row>
    <row r="24">
      <c r="A24" s="21" t="s">
        <v>41</v>
      </c>
      <c r="B24" s="34">
        <f>B$4*Assumption!$C22</f>
        <v>268800</v>
      </c>
      <c r="C24" s="34">
        <f>C$4*Assumption!$C22</f>
        <v>285062.4</v>
      </c>
      <c r="D24" s="34">
        <f>D$4*Assumption!$C22</f>
        <v>302308.6752</v>
      </c>
      <c r="E24" s="34">
        <f>E$4*Assumption!$C22</f>
        <v>320598.35</v>
      </c>
      <c r="F24" s="34">
        <f>F$4*Assumption!$C22</f>
        <v>339994.5502</v>
      </c>
      <c r="G24" s="34">
        <f>G$4*Assumption!$C22</f>
        <v>360564.2205</v>
      </c>
      <c r="H24" s="34">
        <f>H$4*Assumption!$C22</f>
        <v>382378.3559</v>
      </c>
      <c r="I24" s="34">
        <f>I$4*Assumption!$C22</f>
        <v>405512.2464</v>
      </c>
      <c r="J24" s="34">
        <f>J$4*Assumption!$C22</f>
        <v>430045.7373</v>
      </c>
      <c r="K24" s="34">
        <f>K$4*Assumption!$C22</f>
        <v>456063.5044</v>
      </c>
      <c r="L24" s="34">
        <f>L$4*Assumption!$C22</f>
        <v>483655.3464</v>
      </c>
      <c r="M24" s="34">
        <f>M$4*Assumption!$C22</f>
        <v>512916.4949</v>
      </c>
      <c r="O24" s="26"/>
    </row>
    <row r="25">
      <c r="A25" s="21" t="s">
        <v>42</v>
      </c>
      <c r="B25" s="34">
        <f>B$4*Assumption!$C23</f>
        <v>201600</v>
      </c>
      <c r="C25" s="34">
        <f>C$4*Assumption!$C23</f>
        <v>213796.8</v>
      </c>
      <c r="D25" s="34">
        <f>D$4*Assumption!$C23</f>
        <v>226731.5064</v>
      </c>
      <c r="E25" s="34">
        <f>E$4*Assumption!$C23</f>
        <v>240448.7625</v>
      </c>
      <c r="F25" s="34">
        <f>F$4*Assumption!$C23</f>
        <v>254995.9127</v>
      </c>
      <c r="G25" s="34">
        <f>G$4*Assumption!$C23</f>
        <v>270423.1654</v>
      </c>
      <c r="H25" s="34">
        <f>H$4*Assumption!$C23</f>
        <v>286783.7669</v>
      </c>
      <c r="I25" s="34">
        <f>I$4*Assumption!$C23</f>
        <v>304134.1848</v>
      </c>
      <c r="J25" s="34">
        <f>J$4*Assumption!$C23</f>
        <v>322534.303</v>
      </c>
      <c r="K25" s="34">
        <f>K$4*Assumption!$C23</f>
        <v>342047.6283</v>
      </c>
      <c r="L25" s="34">
        <f>L$4*Assumption!$C23</f>
        <v>362741.5098</v>
      </c>
      <c r="M25" s="34">
        <f>M$4*Assumption!$C23</f>
        <v>384687.3712</v>
      </c>
      <c r="O25" s="35"/>
    </row>
    <row r="26">
      <c r="A26" s="21" t="s">
        <v>43</v>
      </c>
      <c r="B26" s="34">
        <f>B$4*Assumption!$C24</f>
        <v>168000</v>
      </c>
      <c r="C26" s="34">
        <f>C$4*Assumption!$C24</f>
        <v>178164</v>
      </c>
      <c r="D26" s="34">
        <f>D$4*Assumption!$C24</f>
        <v>188942.922</v>
      </c>
      <c r="E26" s="34">
        <f>E$4*Assumption!$C24</f>
        <v>200373.9688</v>
      </c>
      <c r="F26" s="34">
        <f>F$4*Assumption!$C24</f>
        <v>212496.5939</v>
      </c>
      <c r="G26" s="34">
        <f>G$4*Assumption!$C24</f>
        <v>225352.6378</v>
      </c>
      <c r="H26" s="34">
        <f>H$4*Assumption!$C24</f>
        <v>238986.4724</v>
      </c>
      <c r="I26" s="34">
        <f>I$4*Assumption!$C24</f>
        <v>253445.154</v>
      </c>
      <c r="J26" s="34">
        <f>J$4*Assumption!$C24</f>
        <v>268778.5858</v>
      </c>
      <c r="K26" s="34">
        <f>K$4*Assumption!$C24</f>
        <v>285039.6902</v>
      </c>
      <c r="L26" s="34">
        <f>L$4*Assumption!$C24</f>
        <v>302284.5915</v>
      </c>
      <c r="M26" s="34">
        <f>M$4*Assumption!$C24</f>
        <v>320572.8093</v>
      </c>
      <c r="O26" s="21"/>
    </row>
    <row r="27">
      <c r="A27" s="21" t="s">
        <v>44</v>
      </c>
      <c r="B27" s="34">
        <f>B$4*Assumption!$C25</f>
        <v>235200</v>
      </c>
      <c r="C27" s="34">
        <f>C$4*Assumption!$C25</f>
        <v>249429.6</v>
      </c>
      <c r="D27" s="34">
        <f>D$4*Assumption!$C25</f>
        <v>264520.0908</v>
      </c>
      <c r="E27" s="34">
        <f>E$4*Assumption!$C25</f>
        <v>280523.5563</v>
      </c>
      <c r="F27" s="34">
        <f>F$4*Assumption!$C25</f>
        <v>297495.2314</v>
      </c>
      <c r="G27" s="34">
        <f>G$4*Assumption!$C25</f>
        <v>315493.693</v>
      </c>
      <c r="H27" s="34">
        <f>H$4*Assumption!$C25</f>
        <v>334581.0614</v>
      </c>
      <c r="I27" s="34">
        <f>I$4*Assumption!$C25</f>
        <v>354823.2156</v>
      </c>
      <c r="J27" s="34">
        <f>J$4*Assumption!$C25</f>
        <v>376290.0201</v>
      </c>
      <c r="K27" s="34">
        <f>K$4*Assumption!$C25</f>
        <v>399055.5663</v>
      </c>
      <c r="L27" s="34">
        <f>L$4*Assumption!$C25</f>
        <v>423198.4281</v>
      </c>
      <c r="M27" s="34">
        <f>M$4*Assumption!$C25</f>
        <v>448801.933</v>
      </c>
      <c r="O27" s="21"/>
    </row>
    <row r="28">
      <c r="A28" s="21" t="s">
        <v>45</v>
      </c>
      <c r="B28" s="34">
        <f>B$4*Assumption!$C26</f>
        <v>168000</v>
      </c>
      <c r="C28" s="34">
        <f>C$4*Assumption!$C26</f>
        <v>178164</v>
      </c>
      <c r="D28" s="34">
        <f>D$4*Assumption!$C26</f>
        <v>188942.922</v>
      </c>
      <c r="E28" s="34">
        <f>E$4*Assumption!$C26</f>
        <v>200373.9688</v>
      </c>
      <c r="F28" s="34">
        <f>F$4*Assumption!$C26</f>
        <v>212496.5939</v>
      </c>
      <c r="G28" s="34">
        <f>G$4*Assumption!$C26</f>
        <v>225352.6378</v>
      </c>
      <c r="H28" s="34">
        <f>H$4*Assumption!$C26</f>
        <v>238986.4724</v>
      </c>
      <c r="I28" s="34">
        <f>I$4*Assumption!$C26</f>
        <v>253445.154</v>
      </c>
      <c r="J28" s="34">
        <f>J$4*Assumption!$C26</f>
        <v>268778.5858</v>
      </c>
      <c r="K28" s="34">
        <f>K$4*Assumption!$C26</f>
        <v>285039.6902</v>
      </c>
      <c r="L28" s="34">
        <f>L$4*Assumption!$C26</f>
        <v>302284.5915</v>
      </c>
      <c r="M28" s="34">
        <f>M$4*Assumption!$C26</f>
        <v>320572.8093</v>
      </c>
      <c r="O28" s="21"/>
    </row>
    <row r="29">
      <c r="A29" s="21" t="s">
        <v>46</v>
      </c>
      <c r="B29" s="34">
        <f>B$4*Assumption!$C27</f>
        <v>302400</v>
      </c>
      <c r="C29" s="34">
        <f>C$4*Assumption!$C27</f>
        <v>320695.2</v>
      </c>
      <c r="D29" s="34">
        <f>D$4*Assumption!$C27</f>
        <v>340097.2596</v>
      </c>
      <c r="E29" s="34">
        <f>E$4*Assumption!$C27</f>
        <v>360673.1438</v>
      </c>
      <c r="F29" s="34">
        <f>F$4*Assumption!$C27</f>
        <v>382493.869</v>
      </c>
      <c r="G29" s="34">
        <f>G$4*Assumption!$C27</f>
        <v>405634.7481</v>
      </c>
      <c r="H29" s="34">
        <f>H$4*Assumption!$C27</f>
        <v>430175.6503</v>
      </c>
      <c r="I29" s="34">
        <f>I$4*Assumption!$C27</f>
        <v>456201.2772</v>
      </c>
      <c r="J29" s="34">
        <f>J$4*Assumption!$C27</f>
        <v>483801.4545</v>
      </c>
      <c r="K29" s="34">
        <f>K$4*Assumption!$C27</f>
        <v>513071.4424</v>
      </c>
      <c r="L29" s="34">
        <f>L$4*Assumption!$C27</f>
        <v>544112.2647</v>
      </c>
      <c r="M29" s="34">
        <f>M$4*Assumption!$C27</f>
        <v>577031.0567</v>
      </c>
      <c r="O29" s="21"/>
    </row>
    <row r="30">
      <c r="A30" s="21" t="s">
        <v>47</v>
      </c>
      <c r="B30" s="34">
        <f>B$4*Assumption!$C28</f>
        <v>1680000</v>
      </c>
      <c r="C30" s="34">
        <f>C$4*Assumption!$C28</f>
        <v>1781640</v>
      </c>
      <c r="D30" s="34">
        <f>D$4*Assumption!$C28</f>
        <v>1889429.22</v>
      </c>
      <c r="E30" s="34">
        <f>E$4*Assumption!$C28</f>
        <v>2003739.688</v>
      </c>
      <c r="F30" s="34">
        <f>F$4*Assumption!$C28</f>
        <v>2124965.939</v>
      </c>
      <c r="G30" s="34">
        <f>G$4*Assumption!$C28</f>
        <v>2253526.378</v>
      </c>
      <c r="H30" s="34">
        <f>H$4*Assumption!$C28</f>
        <v>2389864.724</v>
      </c>
      <c r="I30" s="34">
        <f>I$4*Assumption!$C28</f>
        <v>2534451.54</v>
      </c>
      <c r="J30" s="34">
        <f>J$4*Assumption!$C28</f>
        <v>2687785.858</v>
      </c>
      <c r="K30" s="34">
        <f>K$4*Assumption!$C28</f>
        <v>2850396.902</v>
      </c>
      <c r="L30" s="34">
        <f>L$4*Assumption!$C28</f>
        <v>3022845.915</v>
      </c>
      <c r="M30" s="34">
        <f>M$4*Assumption!$C28</f>
        <v>3205728.093</v>
      </c>
      <c r="O30" s="21"/>
    </row>
    <row r="31">
      <c r="A31" s="26"/>
      <c r="B31" s="28"/>
      <c r="C31" s="28"/>
      <c r="D31" s="28"/>
      <c r="E31" s="28"/>
      <c r="F31" s="28"/>
      <c r="G31" s="28"/>
      <c r="H31" s="28"/>
      <c r="I31" s="28"/>
      <c r="J31" s="28"/>
      <c r="K31" s="28"/>
      <c r="L31" s="28"/>
      <c r="M31" s="28"/>
      <c r="O31" s="21"/>
    </row>
    <row r="32">
      <c r="A32" s="35" t="s">
        <v>70</v>
      </c>
      <c r="B32" s="28"/>
      <c r="C32" s="28"/>
      <c r="D32" s="28"/>
      <c r="E32" s="28"/>
      <c r="F32" s="28"/>
      <c r="G32" s="28"/>
      <c r="H32" s="28"/>
      <c r="I32" s="28"/>
      <c r="J32" s="28"/>
      <c r="K32" s="28"/>
      <c r="L32" s="28"/>
      <c r="M32" s="28"/>
      <c r="O32" s="21"/>
    </row>
    <row r="33">
      <c r="A33" s="21" t="s">
        <v>40</v>
      </c>
      <c r="B33" s="34">
        <f>B$5*Assumption!$D21</f>
        <v>162000</v>
      </c>
      <c r="C33" s="34">
        <f>C$5*Assumption!$D21</f>
        <v>166892.4</v>
      </c>
      <c r="D33" s="34">
        <f>D$5*Assumption!$D21</f>
        <v>171932.5505</v>
      </c>
      <c r="E33" s="34">
        <f>E$5*Assumption!$D21</f>
        <v>177124.9135</v>
      </c>
      <c r="F33" s="34">
        <f>F$5*Assumption!$D21</f>
        <v>182474.0859</v>
      </c>
      <c r="G33" s="34">
        <f>G$5*Assumption!$D21</f>
        <v>187984.8033</v>
      </c>
      <c r="H33" s="34">
        <f>H$5*Assumption!$D21</f>
        <v>193661.9443</v>
      </c>
      <c r="I33" s="34">
        <f>I$5*Assumption!$D21</f>
        <v>199510.5351</v>
      </c>
      <c r="J33" s="34">
        <f>J$5*Assumption!$D21</f>
        <v>205535.7532</v>
      </c>
      <c r="K33" s="34">
        <f>K$5*Assumption!$D21</f>
        <v>211742.933</v>
      </c>
      <c r="L33" s="34">
        <f>L$5*Assumption!$D21</f>
        <v>218137.5695</v>
      </c>
      <c r="M33" s="34">
        <f>M$5*Assumption!$D21</f>
        <v>224725.3241</v>
      </c>
      <c r="O33" s="21"/>
    </row>
    <row r="34">
      <c r="A34" s="21" t="s">
        <v>41</v>
      </c>
      <c r="B34" s="34">
        <f>B$5*Assumption!$D22</f>
        <v>226800</v>
      </c>
      <c r="C34" s="34">
        <f>C$5*Assumption!$D22</f>
        <v>233649.36</v>
      </c>
      <c r="D34" s="34">
        <f>D$5*Assumption!$D22</f>
        <v>240705.5707</v>
      </c>
      <c r="E34" s="34">
        <f>E$5*Assumption!$D22</f>
        <v>247974.8789</v>
      </c>
      <c r="F34" s="34">
        <f>F$5*Assumption!$D22</f>
        <v>255463.7202</v>
      </c>
      <c r="G34" s="34">
        <f>G$5*Assumption!$D22</f>
        <v>263178.7246</v>
      </c>
      <c r="H34" s="34">
        <f>H$5*Assumption!$D22</f>
        <v>271126.7221</v>
      </c>
      <c r="I34" s="34">
        <f>I$5*Assumption!$D22</f>
        <v>279314.7491</v>
      </c>
      <c r="J34" s="34">
        <f>J$5*Assumption!$D22</f>
        <v>287750.0545</v>
      </c>
      <c r="K34" s="34">
        <f>K$5*Assumption!$D22</f>
        <v>296440.1062</v>
      </c>
      <c r="L34" s="34">
        <f>L$5*Assumption!$D22</f>
        <v>305392.5974</v>
      </c>
      <c r="M34" s="34">
        <f>M$5*Assumption!$D22</f>
        <v>314615.4538</v>
      </c>
      <c r="O34" s="21"/>
    </row>
    <row r="35">
      <c r="A35" s="21" t="s">
        <v>42</v>
      </c>
      <c r="B35" s="34">
        <f>B$5*Assumption!$D23</f>
        <v>259200</v>
      </c>
      <c r="C35" s="34">
        <f>C$5*Assumption!$D23</f>
        <v>267027.84</v>
      </c>
      <c r="D35" s="34">
        <f>D$5*Assumption!$D23</f>
        <v>275092.0808</v>
      </c>
      <c r="E35" s="34">
        <f>E$5*Assumption!$D23</f>
        <v>283399.8616</v>
      </c>
      <c r="F35" s="34">
        <f>F$5*Assumption!$D23</f>
        <v>291958.5374</v>
      </c>
      <c r="G35" s="34">
        <f>G$5*Assumption!$D23</f>
        <v>300775.6853</v>
      </c>
      <c r="H35" s="34">
        <f>H$5*Assumption!$D23</f>
        <v>309859.111</v>
      </c>
      <c r="I35" s="34">
        <f>I$5*Assumption!$D23</f>
        <v>319216.8561</v>
      </c>
      <c r="J35" s="34">
        <f>J$5*Assumption!$D23</f>
        <v>328857.2052</v>
      </c>
      <c r="K35" s="34">
        <f>K$5*Assumption!$D23</f>
        <v>338788.6928</v>
      </c>
      <c r="L35" s="34">
        <f>L$5*Assumption!$D23</f>
        <v>349020.1113</v>
      </c>
      <c r="M35" s="34">
        <f>M$5*Assumption!$D23</f>
        <v>359560.5186</v>
      </c>
      <c r="O35" s="21"/>
    </row>
    <row r="36">
      <c r="A36" s="21" t="s">
        <v>43</v>
      </c>
      <c r="B36" s="34">
        <f>B$5*Assumption!$D24</f>
        <v>194400</v>
      </c>
      <c r="C36" s="34">
        <f>C$5*Assumption!$D24</f>
        <v>200270.88</v>
      </c>
      <c r="D36" s="34">
        <f>D$5*Assumption!$D24</f>
        <v>206319.0606</v>
      </c>
      <c r="E36" s="34">
        <f>E$5*Assumption!$D24</f>
        <v>212549.8962</v>
      </c>
      <c r="F36" s="34">
        <f>F$5*Assumption!$D24</f>
        <v>218968.9031</v>
      </c>
      <c r="G36" s="34">
        <f>G$5*Assumption!$D24</f>
        <v>225581.7639</v>
      </c>
      <c r="H36" s="34">
        <f>H$5*Assumption!$D24</f>
        <v>232394.3332</v>
      </c>
      <c r="I36" s="34">
        <f>I$5*Assumption!$D24</f>
        <v>239412.6421</v>
      </c>
      <c r="J36" s="34">
        <f>J$5*Assumption!$D24</f>
        <v>246642.9039</v>
      </c>
      <c r="K36" s="34">
        <f>K$5*Assumption!$D24</f>
        <v>254091.5196</v>
      </c>
      <c r="L36" s="34">
        <f>L$5*Assumption!$D24</f>
        <v>261765.0835</v>
      </c>
      <c r="M36" s="34">
        <f>M$5*Assumption!$D24</f>
        <v>269670.389</v>
      </c>
      <c r="O36" s="26"/>
    </row>
    <row r="37">
      <c r="A37" s="21" t="s">
        <v>44</v>
      </c>
      <c r="B37" s="34">
        <f>B$5*Assumption!$D25</f>
        <v>259200</v>
      </c>
      <c r="C37" s="34">
        <f>C$5*Assumption!$D25</f>
        <v>267027.84</v>
      </c>
      <c r="D37" s="34">
        <f>D$5*Assumption!$D25</f>
        <v>275092.0808</v>
      </c>
      <c r="E37" s="34">
        <f>E$5*Assumption!$D25</f>
        <v>283399.8616</v>
      </c>
      <c r="F37" s="34">
        <f>F$5*Assumption!$D25</f>
        <v>291958.5374</v>
      </c>
      <c r="G37" s="34">
        <f>G$5*Assumption!$D25</f>
        <v>300775.6853</v>
      </c>
      <c r="H37" s="34">
        <f>H$5*Assumption!$D25</f>
        <v>309859.111</v>
      </c>
      <c r="I37" s="34">
        <f>I$5*Assumption!$D25</f>
        <v>319216.8561</v>
      </c>
      <c r="J37" s="34">
        <f>J$5*Assumption!$D25</f>
        <v>328857.2052</v>
      </c>
      <c r="K37" s="34">
        <f>K$5*Assumption!$D25</f>
        <v>338788.6928</v>
      </c>
      <c r="L37" s="34">
        <f>L$5*Assumption!$D25</f>
        <v>349020.1113</v>
      </c>
      <c r="M37" s="34">
        <f>M$5*Assumption!$D25</f>
        <v>359560.5186</v>
      </c>
      <c r="O37" s="35"/>
    </row>
    <row r="38">
      <c r="A38" s="21" t="s">
        <v>45</v>
      </c>
      <c r="B38" s="34">
        <f>B$5*Assumption!$D26</f>
        <v>324000</v>
      </c>
      <c r="C38" s="34">
        <f>C$5*Assumption!$D26</f>
        <v>333784.8</v>
      </c>
      <c r="D38" s="34">
        <f>D$5*Assumption!$D26</f>
        <v>343865.101</v>
      </c>
      <c r="E38" s="34">
        <f>E$5*Assumption!$D26</f>
        <v>354249.827</v>
      </c>
      <c r="F38" s="34">
        <f>F$5*Assumption!$D26</f>
        <v>364948.1718</v>
      </c>
      <c r="G38" s="34">
        <f>G$5*Assumption!$D26</f>
        <v>375969.6066</v>
      </c>
      <c r="H38" s="34">
        <f>H$5*Assumption!$D26</f>
        <v>387323.8887</v>
      </c>
      <c r="I38" s="34">
        <f>I$5*Assumption!$D26</f>
        <v>399021.0701</v>
      </c>
      <c r="J38" s="34">
        <f>J$5*Assumption!$D26</f>
        <v>411071.5064</v>
      </c>
      <c r="K38" s="34">
        <f>K$5*Assumption!$D26</f>
        <v>423485.8659</v>
      </c>
      <c r="L38" s="34">
        <f>L$5*Assumption!$D26</f>
        <v>436275.1391</v>
      </c>
      <c r="M38" s="34">
        <f>M$5*Assumption!$D26</f>
        <v>449450.6483</v>
      </c>
      <c r="O38" s="21"/>
    </row>
    <row r="39">
      <c r="A39" s="21" t="s">
        <v>46</v>
      </c>
      <c r="B39" s="34">
        <f>B$5*Assumption!$D27</f>
        <v>388800</v>
      </c>
      <c r="C39" s="34">
        <f>C$5*Assumption!$D27</f>
        <v>400541.76</v>
      </c>
      <c r="D39" s="34">
        <f>D$5*Assumption!$D27</f>
        <v>412638.1212</v>
      </c>
      <c r="E39" s="34">
        <f>E$5*Assumption!$D27</f>
        <v>425099.7924</v>
      </c>
      <c r="F39" s="34">
        <f>F$5*Assumption!$D27</f>
        <v>437937.8061</v>
      </c>
      <c r="G39" s="34">
        <f>G$5*Assumption!$D27</f>
        <v>451163.5279</v>
      </c>
      <c r="H39" s="34">
        <f>H$5*Assumption!$D27</f>
        <v>464788.6664</v>
      </c>
      <c r="I39" s="34">
        <f>I$5*Assumption!$D27</f>
        <v>478825.2842</v>
      </c>
      <c r="J39" s="34">
        <f>J$5*Assumption!$D27</f>
        <v>493285.8077</v>
      </c>
      <c r="K39" s="34">
        <f>K$5*Assumption!$D27</f>
        <v>508183.0391</v>
      </c>
      <c r="L39" s="34">
        <f>L$5*Assumption!$D27</f>
        <v>523530.1669</v>
      </c>
      <c r="M39" s="34">
        <f>M$5*Assumption!$D27</f>
        <v>539340.778</v>
      </c>
      <c r="O39" s="21"/>
    </row>
    <row r="40">
      <c r="A40" s="21" t="s">
        <v>47</v>
      </c>
      <c r="B40" s="34">
        <f>B$5*Assumption!$D28</f>
        <v>1425600</v>
      </c>
      <c r="C40" s="34">
        <f>C$5*Assumption!$D28</f>
        <v>1468653.12</v>
      </c>
      <c r="D40" s="34">
        <f>D$5*Assumption!$D28</f>
        <v>1513006.444</v>
      </c>
      <c r="E40" s="34">
        <f>E$5*Assumption!$D28</f>
        <v>1558699.239</v>
      </c>
      <c r="F40" s="34">
        <f>F$5*Assumption!$D28</f>
        <v>1605771.956</v>
      </c>
      <c r="G40" s="34">
        <f>G$5*Assumption!$D28</f>
        <v>1654266.269</v>
      </c>
      <c r="H40" s="34">
        <f>H$5*Assumption!$D28</f>
        <v>1704225.11</v>
      </c>
      <c r="I40" s="34">
        <f>I$5*Assumption!$D28</f>
        <v>1755692.709</v>
      </c>
      <c r="J40" s="34">
        <f>J$5*Assumption!$D28</f>
        <v>1808714.628</v>
      </c>
      <c r="K40" s="34">
        <f>K$5*Assumption!$D28</f>
        <v>1863337.81</v>
      </c>
      <c r="L40" s="34">
        <f>L$5*Assumption!$D28</f>
        <v>1919610.612</v>
      </c>
      <c r="M40" s="34">
        <f>M$5*Assumption!$D28</f>
        <v>1977582.852</v>
      </c>
      <c r="O40" s="21"/>
    </row>
    <row r="41">
      <c r="A41" s="26"/>
      <c r="B41" s="28"/>
      <c r="C41" s="28"/>
      <c r="D41" s="28"/>
      <c r="E41" s="28"/>
      <c r="F41" s="28"/>
      <c r="G41" s="28"/>
      <c r="H41" s="28"/>
      <c r="I41" s="28"/>
      <c r="J41" s="28"/>
      <c r="K41" s="28"/>
      <c r="L41" s="28"/>
      <c r="M41" s="28"/>
      <c r="O41" s="21"/>
    </row>
    <row r="42">
      <c r="A42" s="35" t="s">
        <v>29</v>
      </c>
      <c r="B42" s="28"/>
      <c r="C42" s="28"/>
      <c r="D42" s="28"/>
      <c r="E42" s="28"/>
      <c r="F42" s="28"/>
      <c r="G42" s="28"/>
      <c r="H42" s="28"/>
      <c r="I42" s="28"/>
      <c r="J42" s="28"/>
      <c r="K42" s="28"/>
      <c r="L42" s="28"/>
      <c r="M42" s="28"/>
      <c r="O42" s="21"/>
    </row>
    <row r="43">
      <c r="A43" s="21" t="s">
        <v>40</v>
      </c>
      <c r="B43" s="29">
        <f>B$6*Assumption!$E21</f>
        <v>52500</v>
      </c>
      <c r="C43" s="29">
        <f>C$6*Assumption!$E21</f>
        <v>53820.375</v>
      </c>
      <c r="D43" s="29">
        <f>D$6*Assumption!$E21</f>
        <v>55173.95743</v>
      </c>
      <c r="E43" s="29">
        <f>E$6*Assumption!$E21</f>
        <v>56561.58246</v>
      </c>
      <c r="F43" s="29">
        <f>F$6*Assumption!$E21</f>
        <v>57984.10626</v>
      </c>
      <c r="G43" s="29">
        <f>G$6*Assumption!$E21</f>
        <v>59442.40653</v>
      </c>
      <c r="H43" s="29">
        <f>H$6*Assumption!$E21</f>
        <v>60937.38306</v>
      </c>
      <c r="I43" s="29">
        <f>I$6*Assumption!$E21</f>
        <v>62469.95824</v>
      </c>
      <c r="J43" s="29">
        <f>J$6*Assumption!$E21</f>
        <v>64041.07769</v>
      </c>
      <c r="K43" s="29">
        <f>K$6*Assumption!$E21</f>
        <v>65651.71079</v>
      </c>
      <c r="L43" s="29">
        <f>L$6*Assumption!$E21</f>
        <v>67302.85132</v>
      </c>
      <c r="M43" s="29">
        <f>M$6*Assumption!$E21</f>
        <v>68995.51803</v>
      </c>
      <c r="O43" s="21"/>
    </row>
    <row r="44">
      <c r="A44" s="21" t="s">
        <v>41</v>
      </c>
      <c r="B44" s="29">
        <f>B$6*Assumption!$E22</f>
        <v>31500</v>
      </c>
      <c r="C44" s="29">
        <f>C$6*Assumption!$E22</f>
        <v>32292.225</v>
      </c>
      <c r="D44" s="29">
        <f>D$6*Assumption!$E22</f>
        <v>33104.37446</v>
      </c>
      <c r="E44" s="29">
        <f>E$6*Assumption!$E22</f>
        <v>33936.94948</v>
      </c>
      <c r="F44" s="29">
        <f>F$6*Assumption!$E22</f>
        <v>34790.46376</v>
      </c>
      <c r="G44" s="29">
        <f>G$6*Assumption!$E22</f>
        <v>35665.44392</v>
      </c>
      <c r="H44" s="29">
        <f>H$6*Assumption!$E22</f>
        <v>36562.42983</v>
      </c>
      <c r="I44" s="29">
        <f>I$6*Assumption!$E22</f>
        <v>37481.97494</v>
      </c>
      <c r="J44" s="29">
        <f>J$6*Assumption!$E22</f>
        <v>38424.64661</v>
      </c>
      <c r="K44" s="29">
        <f>K$6*Assumption!$E22</f>
        <v>39391.02648</v>
      </c>
      <c r="L44" s="29">
        <f>L$6*Assumption!$E22</f>
        <v>40381.71079</v>
      </c>
      <c r="M44" s="29">
        <f>M$6*Assumption!$E22</f>
        <v>41397.31082</v>
      </c>
      <c r="O44" s="21"/>
    </row>
    <row r="45">
      <c r="A45" s="21" t="s">
        <v>42</v>
      </c>
      <c r="B45" s="29">
        <f>B$6*Assumption!$E23</f>
        <v>63000</v>
      </c>
      <c r="C45" s="29">
        <f>C$6*Assumption!$E23</f>
        <v>64584.45</v>
      </c>
      <c r="D45" s="29">
        <f>D$6*Assumption!$E23</f>
        <v>66208.74892</v>
      </c>
      <c r="E45" s="29">
        <f>E$6*Assumption!$E23</f>
        <v>67873.89895</v>
      </c>
      <c r="F45" s="29">
        <f>F$6*Assumption!$E23</f>
        <v>69580.92751</v>
      </c>
      <c r="G45" s="29">
        <f>G$6*Assumption!$E23</f>
        <v>71330.88784</v>
      </c>
      <c r="H45" s="29">
        <f>H$6*Assumption!$E23</f>
        <v>73124.85967</v>
      </c>
      <c r="I45" s="29">
        <f>I$6*Assumption!$E23</f>
        <v>74963.94989</v>
      </c>
      <c r="J45" s="29">
        <f>J$6*Assumption!$E23</f>
        <v>76849.29323</v>
      </c>
      <c r="K45" s="29">
        <f>K$6*Assumption!$E23</f>
        <v>78782.05295</v>
      </c>
      <c r="L45" s="29">
        <f>L$6*Assumption!$E23</f>
        <v>80763.42158</v>
      </c>
      <c r="M45" s="29">
        <f>M$6*Assumption!$E23</f>
        <v>82794.62164</v>
      </c>
      <c r="O45" s="21"/>
    </row>
    <row r="46">
      <c r="A46" s="21" t="s">
        <v>43</v>
      </c>
      <c r="B46" s="29">
        <f>B$6*Assumption!$E24</f>
        <v>84000</v>
      </c>
      <c r="C46" s="29">
        <f>C$6*Assumption!$E24</f>
        <v>86112.6</v>
      </c>
      <c r="D46" s="29">
        <f>D$6*Assumption!$E24</f>
        <v>88278.33189</v>
      </c>
      <c r="E46" s="29">
        <f>E$6*Assumption!$E24</f>
        <v>90498.53194</v>
      </c>
      <c r="F46" s="29">
        <f>F$6*Assumption!$E24</f>
        <v>92774.57002</v>
      </c>
      <c r="G46" s="29">
        <f>G$6*Assumption!$E24</f>
        <v>95107.85045</v>
      </c>
      <c r="H46" s="29">
        <f>H$6*Assumption!$E24</f>
        <v>97499.81289</v>
      </c>
      <c r="I46" s="29">
        <f>I$6*Assumption!$E24</f>
        <v>99951.93318</v>
      </c>
      <c r="J46" s="29">
        <f>J$6*Assumption!$E24</f>
        <v>102465.7243</v>
      </c>
      <c r="K46" s="29">
        <f>K$6*Assumption!$E24</f>
        <v>105042.7373</v>
      </c>
      <c r="L46" s="29">
        <f>L$6*Assumption!$E24</f>
        <v>107684.5621</v>
      </c>
      <c r="M46" s="29">
        <f>M$6*Assumption!$E24</f>
        <v>110392.8288</v>
      </c>
      <c r="O46" s="21"/>
    </row>
    <row r="47">
      <c r="A47" s="21" t="s">
        <v>44</v>
      </c>
      <c r="B47" s="29">
        <f>B$6*Assumption!$E25</f>
        <v>157500</v>
      </c>
      <c r="C47" s="29">
        <f>C$6*Assumption!$E25</f>
        <v>161461.125</v>
      </c>
      <c r="D47" s="29">
        <f>D$6*Assumption!$E25</f>
        <v>165521.8723</v>
      </c>
      <c r="E47" s="29">
        <f>E$6*Assumption!$E25</f>
        <v>169684.7474</v>
      </c>
      <c r="F47" s="29">
        <f>F$6*Assumption!$E25</f>
        <v>173952.3188</v>
      </c>
      <c r="G47" s="29">
        <f>G$6*Assumption!$E25</f>
        <v>178327.2196</v>
      </c>
      <c r="H47" s="29">
        <f>H$6*Assumption!$E25</f>
        <v>182812.1492</v>
      </c>
      <c r="I47" s="29">
        <f>I$6*Assumption!$E25</f>
        <v>187409.8747</v>
      </c>
      <c r="J47" s="29">
        <f>J$6*Assumption!$E25</f>
        <v>192123.2331</v>
      </c>
      <c r="K47" s="29">
        <f>K$6*Assumption!$E25</f>
        <v>196955.1324</v>
      </c>
      <c r="L47" s="29">
        <f>L$6*Assumption!$E25</f>
        <v>201908.554</v>
      </c>
      <c r="M47" s="29">
        <f>M$6*Assumption!$E25</f>
        <v>206986.5541</v>
      </c>
      <c r="O47" s="21"/>
    </row>
    <row r="48">
      <c r="A48" s="21" t="s">
        <v>45</v>
      </c>
      <c r="B48" s="29">
        <f>B$6*Assumption!$E26</f>
        <v>52500</v>
      </c>
      <c r="C48" s="29">
        <f>C$6*Assumption!$E26</f>
        <v>53820.375</v>
      </c>
      <c r="D48" s="29">
        <f>D$6*Assumption!$E26</f>
        <v>55173.95743</v>
      </c>
      <c r="E48" s="29">
        <f>E$6*Assumption!$E26</f>
        <v>56561.58246</v>
      </c>
      <c r="F48" s="29">
        <f>F$6*Assumption!$E26</f>
        <v>57984.10626</v>
      </c>
      <c r="G48" s="29">
        <f>G$6*Assumption!$E26</f>
        <v>59442.40653</v>
      </c>
      <c r="H48" s="29">
        <f>H$6*Assumption!$E26</f>
        <v>60937.38306</v>
      </c>
      <c r="I48" s="29">
        <f>I$6*Assumption!$E26</f>
        <v>62469.95824</v>
      </c>
      <c r="J48" s="29">
        <f>J$6*Assumption!$E26</f>
        <v>64041.07769</v>
      </c>
      <c r="K48" s="29">
        <f>K$6*Assumption!$E26</f>
        <v>65651.71079</v>
      </c>
      <c r="L48" s="29">
        <f>L$6*Assumption!$E26</f>
        <v>67302.85132</v>
      </c>
      <c r="M48" s="29">
        <f>M$6*Assumption!$E26</f>
        <v>68995.51803</v>
      </c>
      <c r="O48" s="21"/>
    </row>
    <row r="49">
      <c r="A49" s="21" t="s">
        <v>46</v>
      </c>
      <c r="B49" s="29">
        <f>B$6*Assumption!$E27</f>
        <v>84000</v>
      </c>
      <c r="C49" s="29">
        <f>C$6*Assumption!$E27</f>
        <v>86112.6</v>
      </c>
      <c r="D49" s="29">
        <f>D$6*Assumption!$E27</f>
        <v>88278.33189</v>
      </c>
      <c r="E49" s="29">
        <f>E$6*Assumption!$E27</f>
        <v>90498.53194</v>
      </c>
      <c r="F49" s="29">
        <f>F$6*Assumption!$E27</f>
        <v>92774.57002</v>
      </c>
      <c r="G49" s="29">
        <f>G$6*Assumption!$E27</f>
        <v>95107.85045</v>
      </c>
      <c r="H49" s="29">
        <f>H$6*Assumption!$E27</f>
        <v>97499.81289</v>
      </c>
      <c r="I49" s="29">
        <f>I$6*Assumption!$E27</f>
        <v>99951.93318</v>
      </c>
      <c r="J49" s="29">
        <f>J$6*Assumption!$E27</f>
        <v>102465.7243</v>
      </c>
      <c r="K49" s="29">
        <f>K$6*Assumption!$E27</f>
        <v>105042.7373</v>
      </c>
      <c r="L49" s="29">
        <f>L$6*Assumption!$E27</f>
        <v>107684.5621</v>
      </c>
      <c r="M49" s="29">
        <f>M$6*Assumption!$E27</f>
        <v>110392.8288</v>
      </c>
      <c r="O49" s="21"/>
    </row>
    <row r="50">
      <c r="A50" s="21" t="s">
        <v>47</v>
      </c>
      <c r="B50" s="29">
        <f>B$6*Assumption!$E28</f>
        <v>525000</v>
      </c>
      <c r="C50" s="29">
        <f>C$6*Assumption!$E28</f>
        <v>538203.75</v>
      </c>
      <c r="D50" s="29">
        <f>D$6*Assumption!$E28</f>
        <v>551739.5743</v>
      </c>
      <c r="E50" s="29">
        <f>E$6*Assumption!$E28</f>
        <v>565615.8246</v>
      </c>
      <c r="F50" s="29">
        <f>F$6*Assumption!$E28</f>
        <v>579841.0626</v>
      </c>
      <c r="G50" s="29">
        <f>G$6*Assumption!$E28</f>
        <v>594424.0653</v>
      </c>
      <c r="H50" s="29">
        <f>H$6*Assumption!$E28</f>
        <v>609373.8306</v>
      </c>
      <c r="I50" s="29">
        <f>I$6*Assumption!$E28</f>
        <v>624699.5824</v>
      </c>
      <c r="J50" s="29">
        <f>J$6*Assumption!$E28</f>
        <v>640410.7769</v>
      </c>
      <c r="K50" s="29">
        <f>K$6*Assumption!$E28</f>
        <v>656517.1079</v>
      </c>
      <c r="L50" s="29">
        <f>L$6*Assumption!$E28</f>
        <v>673028.5132</v>
      </c>
      <c r="M50" s="29">
        <f>M$6*Assumption!$E28</f>
        <v>689955.1803</v>
      </c>
      <c r="O50" s="21"/>
    </row>
    <row r="51">
      <c r="A51" s="26"/>
      <c r="B51" s="28"/>
      <c r="C51" s="28"/>
      <c r="D51" s="28"/>
      <c r="E51" s="28"/>
      <c r="F51" s="28"/>
      <c r="G51" s="28"/>
      <c r="H51" s="28"/>
      <c r="I51" s="28"/>
      <c r="J51" s="28"/>
      <c r="K51" s="28"/>
      <c r="L51" s="28"/>
      <c r="M51" s="28"/>
      <c r="O51" s="21"/>
    </row>
    <row r="52">
      <c r="A52" s="35" t="s">
        <v>30</v>
      </c>
      <c r="B52" s="28"/>
      <c r="C52" s="28"/>
      <c r="D52" s="28"/>
      <c r="E52" s="28"/>
      <c r="F52" s="28"/>
      <c r="G52" s="28"/>
      <c r="H52" s="28"/>
      <c r="I52" s="28"/>
      <c r="J52" s="28"/>
      <c r="K52" s="28"/>
      <c r="L52" s="28"/>
      <c r="M52" s="28"/>
      <c r="O52" s="21"/>
    </row>
    <row r="53">
      <c r="A53" s="21" t="s">
        <v>40</v>
      </c>
      <c r="B53" s="29">
        <f>B$7*Assumption!$F21</f>
        <v>252000</v>
      </c>
      <c r="C53" s="29">
        <f>C$7*Assumption!$F21</f>
        <v>260895.6</v>
      </c>
      <c r="D53" s="29">
        <f>D$7*Assumption!$F21</f>
        <v>270105.2147</v>
      </c>
      <c r="E53" s="29">
        <f>E$7*Assumption!$F21</f>
        <v>279639.9288</v>
      </c>
      <c r="F53" s="29">
        <f>F$7*Assumption!$F21</f>
        <v>289511.2182</v>
      </c>
      <c r="G53" s="29">
        <f>G$7*Assumption!$F21</f>
        <v>299730.9642</v>
      </c>
      <c r="H53" s="29">
        <f>H$7*Assumption!$F21</f>
        <v>310311.4673</v>
      </c>
      <c r="I53" s="29">
        <f>I$7*Assumption!$F21</f>
        <v>321265.4621</v>
      </c>
      <c r="J53" s="29">
        <f>J$7*Assumption!$F21</f>
        <v>332606.1329</v>
      </c>
      <c r="K53" s="29">
        <f>K$7*Assumption!$F21</f>
        <v>344347.1294</v>
      </c>
      <c r="L53" s="29">
        <f>L$7*Assumption!$F21</f>
        <v>356502.5831</v>
      </c>
      <c r="M53" s="29">
        <f>M$7*Assumption!$F21</f>
        <v>369087.1242</v>
      </c>
      <c r="O53" s="21"/>
    </row>
    <row r="54">
      <c r="A54" s="21" t="s">
        <v>41</v>
      </c>
      <c r="B54" s="29">
        <f>B$7*Assumption!$F22</f>
        <v>235200</v>
      </c>
      <c r="C54" s="29">
        <f>C$7*Assumption!$F22</f>
        <v>243502.56</v>
      </c>
      <c r="D54" s="29">
        <f>D$7*Assumption!$F22</f>
        <v>252098.2004</v>
      </c>
      <c r="E54" s="29">
        <f>E$7*Assumption!$F22</f>
        <v>260997.2668</v>
      </c>
      <c r="F54" s="29">
        <f>F$7*Assumption!$F22</f>
        <v>270210.4704</v>
      </c>
      <c r="G54" s="29">
        <f>G$7*Assumption!$F22</f>
        <v>279748.9</v>
      </c>
      <c r="H54" s="29">
        <f>H$7*Assumption!$F22</f>
        <v>289624.0361</v>
      </c>
      <c r="I54" s="29">
        <f>I$7*Assumption!$F22</f>
        <v>299847.7646</v>
      </c>
      <c r="J54" s="29">
        <f>J$7*Assumption!$F22</f>
        <v>310432.3907</v>
      </c>
      <c r="K54" s="29">
        <f>K$7*Assumption!$F22</f>
        <v>321390.6541</v>
      </c>
      <c r="L54" s="29">
        <f>L$7*Assumption!$F22</f>
        <v>332735.7442</v>
      </c>
      <c r="M54" s="29">
        <f>M$7*Assumption!$F22</f>
        <v>344481.3159</v>
      </c>
      <c r="O54" s="21"/>
    </row>
    <row r="55">
      <c r="A55" s="21" t="s">
        <v>42</v>
      </c>
      <c r="B55" s="29">
        <f>B$7*Assumption!$F23</f>
        <v>168000</v>
      </c>
      <c r="C55" s="29">
        <f>C$7*Assumption!$F23</f>
        <v>173930.4</v>
      </c>
      <c r="D55" s="29">
        <f>D$7*Assumption!$F23</f>
        <v>180070.1431</v>
      </c>
      <c r="E55" s="29">
        <f>E$7*Assumption!$F23</f>
        <v>186426.6192</v>
      </c>
      <c r="F55" s="29">
        <f>F$7*Assumption!$F23</f>
        <v>193007.4788</v>
      </c>
      <c r="G55" s="29">
        <f>G$7*Assumption!$F23</f>
        <v>199820.6428</v>
      </c>
      <c r="H55" s="29">
        <f>H$7*Assumption!$F23</f>
        <v>206874.3115</v>
      </c>
      <c r="I55" s="29">
        <f>I$7*Assumption!$F23</f>
        <v>214176.9747</v>
      </c>
      <c r="J55" s="29">
        <f>J$7*Assumption!$F23</f>
        <v>221737.4219</v>
      </c>
      <c r="K55" s="29">
        <f>K$7*Assumption!$F23</f>
        <v>229564.7529</v>
      </c>
      <c r="L55" s="29">
        <f>L$7*Assumption!$F23</f>
        <v>237668.3887</v>
      </c>
      <c r="M55" s="29">
        <f>M$7*Assumption!$F23</f>
        <v>246058.0828</v>
      </c>
      <c r="O55" s="21"/>
    </row>
    <row r="56">
      <c r="A56" s="21" t="s">
        <v>43</v>
      </c>
      <c r="B56" s="29">
        <f>B$7*Assumption!$F24</f>
        <v>100800</v>
      </c>
      <c r="C56" s="29">
        <f>C$7*Assumption!$F24</f>
        <v>104358.24</v>
      </c>
      <c r="D56" s="29">
        <f>D$7*Assumption!$F24</f>
        <v>108042.0859</v>
      </c>
      <c r="E56" s="29">
        <f>E$7*Assumption!$F24</f>
        <v>111855.9715</v>
      </c>
      <c r="F56" s="29">
        <f>F$7*Assumption!$F24</f>
        <v>115804.4873</v>
      </c>
      <c r="G56" s="29">
        <f>G$7*Assumption!$F24</f>
        <v>119892.3857</v>
      </c>
      <c r="H56" s="29">
        <f>H$7*Assumption!$F24</f>
        <v>124124.5869</v>
      </c>
      <c r="I56" s="29">
        <f>I$7*Assumption!$F24</f>
        <v>128506.1848</v>
      </c>
      <c r="J56" s="29">
        <f>J$7*Assumption!$F24</f>
        <v>133042.4532</v>
      </c>
      <c r="K56" s="29">
        <f>K$7*Assumption!$F24</f>
        <v>137738.8518</v>
      </c>
      <c r="L56" s="29">
        <f>L$7*Assumption!$F24</f>
        <v>142601.0332</v>
      </c>
      <c r="M56" s="29">
        <f>M$7*Assumption!$F24</f>
        <v>147634.8497</v>
      </c>
      <c r="O56" s="21"/>
    </row>
    <row r="57">
      <c r="A57" s="21" t="s">
        <v>44</v>
      </c>
      <c r="B57" s="29">
        <f>B$7*Assumption!$F25</f>
        <v>117600</v>
      </c>
      <c r="C57" s="29">
        <f>C$7*Assumption!$F25</f>
        <v>121751.28</v>
      </c>
      <c r="D57" s="29">
        <f>D$7*Assumption!$F25</f>
        <v>126049.1002</v>
      </c>
      <c r="E57" s="29">
        <f>E$7*Assumption!$F25</f>
        <v>130498.6334</v>
      </c>
      <c r="F57" s="29">
        <f>F$7*Assumption!$F25</f>
        <v>135105.2352</v>
      </c>
      <c r="G57" s="29">
        <f>G$7*Assumption!$F25</f>
        <v>139874.45</v>
      </c>
      <c r="H57" s="29">
        <f>H$7*Assumption!$F25</f>
        <v>144812.0181</v>
      </c>
      <c r="I57" s="29">
        <f>I$7*Assumption!$F25</f>
        <v>149923.8823</v>
      </c>
      <c r="J57" s="29">
        <f>J$7*Assumption!$F25</f>
        <v>155216.1953</v>
      </c>
      <c r="K57" s="29">
        <f>K$7*Assumption!$F25</f>
        <v>160695.327</v>
      </c>
      <c r="L57" s="29">
        <f>L$7*Assumption!$F25</f>
        <v>166367.8721</v>
      </c>
      <c r="M57" s="29">
        <f>M$7*Assumption!$F25</f>
        <v>172240.658</v>
      </c>
      <c r="O57" s="21"/>
    </row>
    <row r="58">
      <c r="A58" s="21" t="s">
        <v>45</v>
      </c>
      <c r="B58" s="29">
        <f>B$7*Assumption!$F26</f>
        <v>151200</v>
      </c>
      <c r="C58" s="29">
        <f>C$7*Assumption!$F26</f>
        <v>156537.36</v>
      </c>
      <c r="D58" s="29">
        <f>D$7*Assumption!$F26</f>
        <v>162063.1288</v>
      </c>
      <c r="E58" s="29">
        <f>E$7*Assumption!$F26</f>
        <v>167783.9573</v>
      </c>
      <c r="F58" s="29">
        <f>F$7*Assumption!$F26</f>
        <v>173706.7309</v>
      </c>
      <c r="G58" s="29">
        <f>G$7*Assumption!$F26</f>
        <v>179838.5785</v>
      </c>
      <c r="H58" s="29">
        <f>H$7*Assumption!$F26</f>
        <v>186186.8804</v>
      </c>
      <c r="I58" s="29">
        <f>I$7*Assumption!$F26</f>
        <v>192759.2772</v>
      </c>
      <c r="J58" s="29">
        <f>J$7*Assumption!$F26</f>
        <v>199563.6797</v>
      </c>
      <c r="K58" s="29">
        <f>K$7*Assumption!$F26</f>
        <v>206608.2776</v>
      </c>
      <c r="L58" s="29">
        <f>L$7*Assumption!$F26</f>
        <v>213901.5498</v>
      </c>
      <c r="M58" s="29">
        <f>M$7*Assumption!$F26</f>
        <v>221452.2745</v>
      </c>
      <c r="O58" s="21"/>
    </row>
    <row r="59">
      <c r="A59" s="21" t="s">
        <v>46</v>
      </c>
      <c r="B59" s="29">
        <f>B$7*Assumption!$F27</f>
        <v>67200</v>
      </c>
      <c r="C59" s="29">
        <f>C$7*Assumption!$F27</f>
        <v>69572.16</v>
      </c>
      <c r="D59" s="29">
        <f>D$7*Assumption!$F27</f>
        <v>72028.05725</v>
      </c>
      <c r="E59" s="29">
        <f>E$7*Assumption!$F27</f>
        <v>74570.64767</v>
      </c>
      <c r="F59" s="29">
        <f>F$7*Assumption!$F27</f>
        <v>77202.99153</v>
      </c>
      <c r="G59" s="29">
        <f>G$7*Assumption!$F27</f>
        <v>79928.25713</v>
      </c>
      <c r="H59" s="29">
        <f>H$7*Assumption!$F27</f>
        <v>82749.72461</v>
      </c>
      <c r="I59" s="29">
        <f>I$7*Assumption!$F27</f>
        <v>85670.78989</v>
      </c>
      <c r="J59" s="29">
        <f>J$7*Assumption!$F27</f>
        <v>88694.96877</v>
      </c>
      <c r="K59" s="29">
        <f>K$7*Assumption!$F27</f>
        <v>91825.90117</v>
      </c>
      <c r="L59" s="29">
        <f>L$7*Assumption!$F27</f>
        <v>95067.35548</v>
      </c>
      <c r="M59" s="29">
        <f>M$7*Assumption!$F27</f>
        <v>98423.23313</v>
      </c>
      <c r="O59" s="21"/>
    </row>
    <row r="60">
      <c r="A60" s="21" t="s">
        <v>47</v>
      </c>
      <c r="B60" s="29">
        <f>B$7*Assumption!$F28</f>
        <v>588000</v>
      </c>
      <c r="C60" s="29">
        <f>C$7*Assumption!$F28</f>
        <v>608756.4</v>
      </c>
      <c r="D60" s="29">
        <f>D$7*Assumption!$F28</f>
        <v>630245.5009</v>
      </c>
      <c r="E60" s="29">
        <f>E$7*Assumption!$F28</f>
        <v>652493.1671</v>
      </c>
      <c r="F60" s="29">
        <f>F$7*Assumption!$F28</f>
        <v>675526.1759</v>
      </c>
      <c r="G60" s="29">
        <f>G$7*Assumption!$F28</f>
        <v>699372.2499</v>
      </c>
      <c r="H60" s="29">
        <f>H$7*Assumption!$F28</f>
        <v>724060.0903</v>
      </c>
      <c r="I60" s="29">
        <f>I$7*Assumption!$F28</f>
        <v>749619.4115</v>
      </c>
      <c r="J60" s="29">
        <f>J$7*Assumption!$F28</f>
        <v>776080.9767</v>
      </c>
      <c r="K60" s="29">
        <f>K$7*Assumption!$F28</f>
        <v>803476.6352</v>
      </c>
      <c r="L60" s="29">
        <f>L$7*Assumption!$F28</f>
        <v>831839.3605</v>
      </c>
      <c r="M60" s="29">
        <f>M$7*Assumption!$F28</f>
        <v>861203.2899</v>
      </c>
      <c r="O60" s="21"/>
    </row>
    <row r="61">
      <c r="A61" s="26"/>
      <c r="B61" s="29"/>
      <c r="C61" s="29"/>
      <c r="D61" s="29"/>
      <c r="E61" s="29"/>
      <c r="F61" s="29"/>
      <c r="G61" s="29"/>
      <c r="H61" s="29"/>
      <c r="I61" s="29"/>
      <c r="J61" s="29"/>
      <c r="K61" s="29"/>
      <c r="L61" s="29"/>
      <c r="M61" s="29"/>
      <c r="O61" s="21"/>
    </row>
    <row r="62">
      <c r="A62" s="35" t="s">
        <v>31</v>
      </c>
      <c r="B62" s="28"/>
      <c r="C62" s="28"/>
      <c r="D62" s="28"/>
      <c r="E62" s="28"/>
      <c r="F62" s="28"/>
      <c r="G62" s="28"/>
      <c r="H62" s="28"/>
      <c r="I62" s="28"/>
      <c r="J62" s="28"/>
      <c r="K62" s="28"/>
      <c r="L62" s="28"/>
      <c r="M62" s="28"/>
      <c r="O62" s="21"/>
    </row>
    <row r="63">
      <c r="A63" s="21" t="s">
        <v>40</v>
      </c>
      <c r="B63" s="29">
        <f>B$8*Assumption!$G21</f>
        <v>144000</v>
      </c>
      <c r="C63" s="29">
        <f>C$8*Assumption!$G21</f>
        <v>146167.2</v>
      </c>
      <c r="D63" s="29">
        <f>D$8*Assumption!$G21</f>
        <v>148367.0164</v>
      </c>
      <c r="E63" s="29">
        <f>E$8*Assumption!$G21</f>
        <v>150599.94</v>
      </c>
      <c r="F63" s="29">
        <f>F$8*Assumption!$G21</f>
        <v>152866.4691</v>
      </c>
      <c r="G63" s="29">
        <f>G$8*Assumption!$G21</f>
        <v>155167.1094</v>
      </c>
      <c r="H63" s="29">
        <f>H$8*Assumption!$G21</f>
        <v>157502.3744</v>
      </c>
      <c r="I63" s="29">
        <f>I$8*Assumption!$G21</f>
        <v>159872.7851</v>
      </c>
      <c r="J63" s="29">
        <f>J$8*Assumption!$G21</f>
        <v>162278.8706</v>
      </c>
      <c r="K63" s="29">
        <f>K$8*Assumption!$G21</f>
        <v>164721.1676</v>
      </c>
      <c r="L63" s="29">
        <f>L$8*Assumption!$G21</f>
        <v>167200.2211</v>
      </c>
      <c r="M63" s="29">
        <f>M$8*Assumption!$G21</f>
        <v>169716.5845</v>
      </c>
      <c r="O63" s="21"/>
    </row>
    <row r="64">
      <c r="A64" s="21" t="s">
        <v>41</v>
      </c>
      <c r="B64" s="29">
        <f>B$8*Assumption!$G22</f>
        <v>134400</v>
      </c>
      <c r="C64" s="29">
        <f>C$8*Assumption!$G22</f>
        <v>136422.72</v>
      </c>
      <c r="D64" s="29">
        <f>D$8*Assumption!$G22</f>
        <v>138475.8819</v>
      </c>
      <c r="E64" s="29">
        <f>E$8*Assumption!$G22</f>
        <v>140559.944</v>
      </c>
      <c r="F64" s="29">
        <f>F$8*Assumption!$G22</f>
        <v>142675.3711</v>
      </c>
      <c r="G64" s="29">
        <f>G$8*Assumption!$G22</f>
        <v>144822.6355</v>
      </c>
      <c r="H64" s="29">
        <f>H$8*Assumption!$G22</f>
        <v>147002.2161</v>
      </c>
      <c r="I64" s="29">
        <f>I$8*Assumption!$G22</f>
        <v>149214.5995</v>
      </c>
      <c r="J64" s="29">
        <f>J$8*Assumption!$G22</f>
        <v>151460.2792</v>
      </c>
      <c r="K64" s="29">
        <f>K$8*Assumption!$G22</f>
        <v>153739.7564</v>
      </c>
      <c r="L64" s="29">
        <f>L$8*Assumption!$G22</f>
        <v>156053.5397</v>
      </c>
      <c r="M64" s="29">
        <f>M$8*Assumption!$G22</f>
        <v>158402.1455</v>
      </c>
      <c r="O64" s="21"/>
    </row>
    <row r="65">
      <c r="A65" s="21" t="s">
        <v>42</v>
      </c>
      <c r="B65" s="29">
        <f>B$8*Assumption!$G23</f>
        <v>67200</v>
      </c>
      <c r="C65" s="29">
        <f>C$8*Assumption!$G23</f>
        <v>68211.36</v>
      </c>
      <c r="D65" s="29">
        <f>D$8*Assumption!$G23</f>
        <v>69237.94097</v>
      </c>
      <c r="E65" s="29">
        <f>E$8*Assumption!$G23</f>
        <v>70279.97198</v>
      </c>
      <c r="F65" s="29">
        <f>F$8*Assumption!$G23</f>
        <v>71337.68556</v>
      </c>
      <c r="G65" s="29">
        <f>G$8*Assumption!$G23</f>
        <v>72411.31773</v>
      </c>
      <c r="H65" s="29">
        <f>H$8*Assumption!$G23</f>
        <v>73501.10806</v>
      </c>
      <c r="I65" s="29">
        <f>I$8*Assumption!$G23</f>
        <v>74607.29973</v>
      </c>
      <c r="J65" s="29">
        <f>J$8*Assumption!$G23</f>
        <v>75730.13959</v>
      </c>
      <c r="K65" s="29">
        <f>K$8*Assumption!$G23</f>
        <v>76869.8782</v>
      </c>
      <c r="L65" s="29">
        <f>L$8*Assumption!$G23</f>
        <v>78026.76986</v>
      </c>
      <c r="M65" s="29">
        <f>M$8*Assumption!$G23</f>
        <v>79201.07275</v>
      </c>
      <c r="O65" s="21"/>
    </row>
    <row r="66">
      <c r="A66" s="21" t="s">
        <v>43</v>
      </c>
      <c r="B66" s="29">
        <f>B$8*Assumption!$G24</f>
        <v>76800</v>
      </c>
      <c r="C66" s="29">
        <f>C$8*Assumption!$G24</f>
        <v>77955.84</v>
      </c>
      <c r="D66" s="29">
        <f>D$8*Assumption!$G24</f>
        <v>79129.07539</v>
      </c>
      <c r="E66" s="29">
        <f>E$8*Assumption!$G24</f>
        <v>80319.96798</v>
      </c>
      <c r="F66" s="29">
        <f>F$8*Assumption!$G24</f>
        <v>81528.78349</v>
      </c>
      <c r="G66" s="29">
        <f>G$8*Assumption!$G24</f>
        <v>82755.79169</v>
      </c>
      <c r="H66" s="29">
        <f>H$8*Assumption!$G24</f>
        <v>84001.26635</v>
      </c>
      <c r="I66" s="29">
        <f>I$8*Assumption!$G24</f>
        <v>85265.48541</v>
      </c>
      <c r="J66" s="29">
        <f>J$8*Assumption!$G24</f>
        <v>86548.73097</v>
      </c>
      <c r="K66" s="29">
        <f>K$8*Assumption!$G24</f>
        <v>87851.28937</v>
      </c>
      <c r="L66" s="29">
        <f>L$8*Assumption!$G24</f>
        <v>89173.45127</v>
      </c>
      <c r="M66" s="29">
        <f>M$8*Assumption!$G24</f>
        <v>90515.51171</v>
      </c>
      <c r="O66" s="21"/>
    </row>
    <row r="67">
      <c r="A67" s="21" t="s">
        <v>44</v>
      </c>
      <c r="B67" s="29">
        <f>B$8*Assumption!$G25</f>
        <v>48000</v>
      </c>
      <c r="C67" s="29">
        <f>C$8*Assumption!$G25</f>
        <v>48722.4</v>
      </c>
      <c r="D67" s="29">
        <f>D$8*Assumption!$G25</f>
        <v>49455.67212</v>
      </c>
      <c r="E67" s="29">
        <f>E$8*Assumption!$G25</f>
        <v>50199.97999</v>
      </c>
      <c r="F67" s="29">
        <f>F$8*Assumption!$G25</f>
        <v>50955.48968</v>
      </c>
      <c r="G67" s="29">
        <f>G$8*Assumption!$G25</f>
        <v>51722.3698</v>
      </c>
      <c r="H67" s="29">
        <f>H$8*Assumption!$G25</f>
        <v>52500.79147</v>
      </c>
      <c r="I67" s="29">
        <f>I$8*Assumption!$G25</f>
        <v>53290.92838</v>
      </c>
      <c r="J67" s="29">
        <f>J$8*Assumption!$G25</f>
        <v>54092.95685</v>
      </c>
      <c r="K67" s="29">
        <f>K$8*Assumption!$G25</f>
        <v>54907.05585</v>
      </c>
      <c r="L67" s="29">
        <f>L$8*Assumption!$G25</f>
        <v>55733.40704</v>
      </c>
      <c r="M67" s="29">
        <f>M$8*Assumption!$G25</f>
        <v>56572.19482</v>
      </c>
      <c r="O67" s="21"/>
    </row>
    <row r="68">
      <c r="A68" s="21" t="s">
        <v>45</v>
      </c>
      <c r="B68" s="29">
        <f>B$8*Assumption!$G26</f>
        <v>28800</v>
      </c>
      <c r="C68" s="29">
        <f>C$8*Assumption!$G26</f>
        <v>29233.44</v>
      </c>
      <c r="D68" s="29">
        <f>D$8*Assumption!$G26</f>
        <v>29673.40327</v>
      </c>
      <c r="E68" s="29">
        <f>E$8*Assumption!$G26</f>
        <v>30119.98799</v>
      </c>
      <c r="F68" s="29">
        <f>F$8*Assumption!$G26</f>
        <v>30573.29381</v>
      </c>
      <c r="G68" s="29">
        <f>G$8*Assumption!$G26</f>
        <v>31033.42188</v>
      </c>
      <c r="H68" s="29">
        <f>H$8*Assumption!$G26</f>
        <v>31500.47488</v>
      </c>
      <c r="I68" s="29">
        <f>I$8*Assumption!$G26</f>
        <v>31974.55703</v>
      </c>
      <c r="J68" s="29">
        <f>J$8*Assumption!$G26</f>
        <v>32455.77411</v>
      </c>
      <c r="K68" s="29">
        <f>K$8*Assumption!$G26</f>
        <v>32944.23351</v>
      </c>
      <c r="L68" s="29">
        <f>L$8*Assumption!$G26</f>
        <v>33440.04423</v>
      </c>
      <c r="M68" s="29">
        <f>M$8*Assumption!$G26</f>
        <v>33943.31689</v>
      </c>
      <c r="O68" s="21"/>
    </row>
    <row r="69">
      <c r="A69" s="21" t="s">
        <v>46</v>
      </c>
      <c r="B69" s="29">
        <f>B$8*Assumption!$G27</f>
        <v>76800</v>
      </c>
      <c r="C69" s="29">
        <f>C$8*Assumption!$G27</f>
        <v>77955.84</v>
      </c>
      <c r="D69" s="29">
        <f>D$8*Assumption!$G27</f>
        <v>79129.07539</v>
      </c>
      <c r="E69" s="29">
        <f>E$8*Assumption!$G27</f>
        <v>80319.96798</v>
      </c>
      <c r="F69" s="29">
        <f>F$8*Assumption!$G27</f>
        <v>81528.78349</v>
      </c>
      <c r="G69" s="29">
        <f>G$8*Assumption!$G27</f>
        <v>82755.79169</v>
      </c>
      <c r="H69" s="29">
        <f>H$8*Assumption!$G27</f>
        <v>84001.26635</v>
      </c>
      <c r="I69" s="29">
        <f>I$8*Assumption!$G27</f>
        <v>85265.48541</v>
      </c>
      <c r="J69" s="29">
        <f>J$8*Assumption!$G27</f>
        <v>86548.73097</v>
      </c>
      <c r="K69" s="29">
        <f>K$8*Assumption!$G27</f>
        <v>87851.28937</v>
      </c>
      <c r="L69" s="29">
        <f>L$8*Assumption!$G27</f>
        <v>89173.45127</v>
      </c>
      <c r="M69" s="29">
        <f>M$8*Assumption!$G27</f>
        <v>90515.51171</v>
      </c>
      <c r="O69" s="21"/>
    </row>
    <row r="70">
      <c r="A70" s="21" t="s">
        <v>47</v>
      </c>
      <c r="B70" s="29">
        <f>B$8*Assumption!$G28</f>
        <v>384000</v>
      </c>
      <c r="C70" s="29">
        <f>C$8*Assumption!$G28</f>
        <v>389779.2</v>
      </c>
      <c r="D70" s="29">
        <f>D$8*Assumption!$G28</f>
        <v>395645.377</v>
      </c>
      <c r="E70" s="29">
        <f>E$8*Assumption!$G28</f>
        <v>401599.8399</v>
      </c>
      <c r="F70" s="29">
        <f>F$8*Assumption!$G28</f>
        <v>407643.9175</v>
      </c>
      <c r="G70" s="29">
        <f>G$8*Assumption!$G28</f>
        <v>413778.9584</v>
      </c>
      <c r="H70" s="29">
        <f>H$8*Assumption!$G28</f>
        <v>420006.3318</v>
      </c>
      <c r="I70" s="29">
        <f>I$8*Assumption!$G28</f>
        <v>426327.427</v>
      </c>
      <c r="J70" s="29">
        <f>J$8*Assumption!$G28</f>
        <v>432743.6548</v>
      </c>
      <c r="K70" s="29">
        <f>K$8*Assumption!$G28</f>
        <v>439256.4468</v>
      </c>
      <c r="L70" s="29">
        <f>L$8*Assumption!$G28</f>
        <v>445867.2564</v>
      </c>
      <c r="M70" s="29">
        <f>M$8*Assumption!$G28</f>
        <v>452577.5586</v>
      </c>
      <c r="O70" s="21"/>
    </row>
    <row r="71">
      <c r="A71" s="26"/>
      <c r="B71" s="28"/>
      <c r="C71" s="28"/>
      <c r="D71" s="28"/>
      <c r="E71" s="28"/>
      <c r="F71" s="28"/>
      <c r="G71" s="28"/>
      <c r="H71" s="28"/>
      <c r="I71" s="28"/>
      <c r="J71" s="28"/>
      <c r="K71" s="28"/>
      <c r="L71" s="28"/>
      <c r="M71" s="28"/>
      <c r="O71" s="21"/>
    </row>
    <row r="72">
      <c r="A72" s="26" t="s">
        <v>74</v>
      </c>
      <c r="B72" s="28"/>
      <c r="C72" s="28"/>
      <c r="D72" s="28"/>
      <c r="E72" s="28"/>
      <c r="F72" s="28"/>
      <c r="G72" s="28"/>
      <c r="H72" s="28"/>
      <c r="I72" s="28"/>
      <c r="J72" s="28"/>
      <c r="K72" s="28"/>
      <c r="L72" s="28"/>
      <c r="M72" s="28"/>
      <c r="O72" s="21"/>
    </row>
    <row r="73">
      <c r="A73" s="35" t="s">
        <v>69</v>
      </c>
      <c r="B73" s="28"/>
      <c r="C73" s="28"/>
      <c r="D73" s="28"/>
      <c r="E73" s="28"/>
      <c r="F73" s="28"/>
      <c r="G73" s="28"/>
      <c r="H73" s="28"/>
      <c r="I73" s="28"/>
      <c r="J73" s="28"/>
      <c r="K73" s="28"/>
      <c r="L73" s="28"/>
      <c r="M73" s="28"/>
      <c r="O73" s="21"/>
    </row>
    <row r="74">
      <c r="A74" s="21" t="s">
        <v>40</v>
      </c>
      <c r="B74" s="34">
        <f>B13*(1-Assumption!$B31)</f>
        <v>560880</v>
      </c>
      <c r="C74" s="34">
        <f>C13*(1-Assumption!$B31)</f>
        <v>586371.996</v>
      </c>
      <c r="D74" s="34">
        <f>D13*(1-Assumption!$B31)</f>
        <v>613022.6032</v>
      </c>
      <c r="E74" s="34">
        <f>E13*(1-Assumption!$B31)</f>
        <v>640884.4805</v>
      </c>
      <c r="F74" s="34">
        <f>F13*(1-Assumption!$B31)</f>
        <v>670012.6802</v>
      </c>
      <c r="G74" s="34">
        <f>G13*(1-Assumption!$B31)</f>
        <v>700464.7565</v>
      </c>
      <c r="H74" s="34">
        <f>H13*(1-Assumption!$B31)</f>
        <v>732300.8797</v>
      </c>
      <c r="I74" s="34">
        <f>I13*(1-Assumption!$B31)</f>
        <v>765583.9547</v>
      </c>
      <c r="J74" s="34">
        <f>J13*(1-Assumption!$B31)</f>
        <v>800379.7454</v>
      </c>
      <c r="K74" s="34">
        <f>K13*(1-Assumption!$B31)</f>
        <v>836757.0048</v>
      </c>
      <c r="L74" s="34">
        <f>L13*(1-Assumption!$B31)</f>
        <v>874787.6107</v>
      </c>
      <c r="M74" s="34">
        <f>M13*(1-Assumption!$B31)</f>
        <v>914546.7076</v>
      </c>
      <c r="O74" s="21"/>
    </row>
    <row r="75">
      <c r="A75" s="21" t="s">
        <v>41</v>
      </c>
      <c r="B75" s="34">
        <f>B14*(1-Assumption!$B32)</f>
        <v>923400</v>
      </c>
      <c r="C75" s="34">
        <f>C14*(1-Assumption!$B32)</f>
        <v>965368.53</v>
      </c>
      <c r="D75" s="34">
        <f>D14*(1-Assumption!$B32)</f>
        <v>1009244.53</v>
      </c>
      <c r="E75" s="34">
        <f>E14*(1-Assumption!$B32)</f>
        <v>1055114.694</v>
      </c>
      <c r="F75" s="34">
        <f>F14*(1-Assumption!$B32)</f>
        <v>1103069.656</v>
      </c>
      <c r="G75" s="34">
        <f>G14*(1-Assumption!$B32)</f>
        <v>1153204.172</v>
      </c>
      <c r="H75" s="34">
        <f>H14*(1-Assumption!$B32)</f>
        <v>1205617.302</v>
      </c>
      <c r="I75" s="34">
        <f>I14*(1-Assumption!$B32)</f>
        <v>1260412.608</v>
      </c>
      <c r="J75" s="34">
        <f>J14*(1-Assumption!$B32)</f>
        <v>1317698.361</v>
      </c>
      <c r="K75" s="34">
        <f>K14*(1-Assumption!$B32)</f>
        <v>1377587.752</v>
      </c>
      <c r="L75" s="34">
        <f>L14*(1-Assumption!$B32)</f>
        <v>1440199.115</v>
      </c>
      <c r="M75" s="34">
        <f>M14*(1-Assumption!$B32)</f>
        <v>1505656.165</v>
      </c>
      <c r="O75" s="21"/>
    </row>
    <row r="76">
      <c r="A76" s="21" t="s">
        <v>42</v>
      </c>
      <c r="B76" s="34">
        <f>B15*(1-Assumption!$B33)</f>
        <v>401280</v>
      </c>
      <c r="C76" s="34">
        <f>C15*(1-Assumption!$B33)</f>
        <v>419518.176</v>
      </c>
      <c r="D76" s="34">
        <f>D15*(1-Assumption!$B33)</f>
        <v>438585.2771</v>
      </c>
      <c r="E76" s="34">
        <f>E15*(1-Assumption!$B33)</f>
        <v>458518.9779</v>
      </c>
      <c r="F76" s="34">
        <f>F15*(1-Assumption!$B33)</f>
        <v>479358.6655</v>
      </c>
      <c r="G76" s="34">
        <f>G15*(1-Assumption!$B33)</f>
        <v>501145.5168</v>
      </c>
      <c r="H76" s="34">
        <f>H15*(1-Assumption!$B33)</f>
        <v>523922.5806</v>
      </c>
      <c r="I76" s="34">
        <f>I15*(1-Assumption!$B33)</f>
        <v>547734.8619</v>
      </c>
      <c r="J76" s="34">
        <f>J15*(1-Assumption!$B33)</f>
        <v>572629.4113</v>
      </c>
      <c r="K76" s="34">
        <f>K15*(1-Assumption!$B33)</f>
        <v>598655.4181</v>
      </c>
      <c r="L76" s="34">
        <f>L15*(1-Assumption!$B33)</f>
        <v>625864.3068</v>
      </c>
      <c r="M76" s="34">
        <f>M15*(1-Assumption!$B33)</f>
        <v>654309.8396</v>
      </c>
      <c r="O76" s="21"/>
    </row>
    <row r="77">
      <c r="A77" s="21" t="s">
        <v>43</v>
      </c>
      <c r="B77" s="34">
        <f>B16*(1-Assumption!$B34)</f>
        <v>256500</v>
      </c>
      <c r="C77" s="34">
        <f>C16*(1-Assumption!$B34)</f>
        <v>268157.925</v>
      </c>
      <c r="D77" s="34">
        <f>D16*(1-Assumption!$B34)</f>
        <v>280345.7027</v>
      </c>
      <c r="E77" s="34">
        <f>E16*(1-Assumption!$B34)</f>
        <v>293087.4149</v>
      </c>
      <c r="F77" s="34">
        <f>F16*(1-Assumption!$B34)</f>
        <v>306408.2379</v>
      </c>
      <c r="G77" s="34">
        <f>G16*(1-Assumption!$B34)</f>
        <v>320334.4923</v>
      </c>
      <c r="H77" s="34">
        <f>H16*(1-Assumption!$B34)</f>
        <v>334893.695</v>
      </c>
      <c r="I77" s="34">
        <f>I16*(1-Assumption!$B34)</f>
        <v>350114.6134</v>
      </c>
      <c r="J77" s="34">
        <f>J16*(1-Assumption!$B34)</f>
        <v>366027.3226</v>
      </c>
      <c r="K77" s="34">
        <f>K16*(1-Assumption!$B34)</f>
        <v>382663.2644</v>
      </c>
      <c r="L77" s="34">
        <f>L16*(1-Assumption!$B34)</f>
        <v>400055.3098</v>
      </c>
      <c r="M77" s="34">
        <f>M16*(1-Assumption!$B34)</f>
        <v>418237.8236</v>
      </c>
      <c r="O77" s="21"/>
    </row>
    <row r="78">
      <c r="A78" s="21" t="s">
        <v>44</v>
      </c>
      <c r="B78" s="34">
        <f>B17*(1-Assumption!$B35)</f>
        <v>242250</v>
      </c>
      <c r="C78" s="34">
        <f>C17*(1-Assumption!$B35)</f>
        <v>253260.2625</v>
      </c>
      <c r="D78" s="34">
        <f>D17*(1-Assumption!$B35)</f>
        <v>264770.9414</v>
      </c>
      <c r="E78" s="34">
        <f>E17*(1-Assumption!$B35)</f>
        <v>276804.7807</v>
      </c>
      <c r="F78" s="34">
        <f>F17*(1-Assumption!$B35)</f>
        <v>289385.558</v>
      </c>
      <c r="G78" s="34">
        <f>G17*(1-Assumption!$B35)</f>
        <v>302538.1316</v>
      </c>
      <c r="H78" s="34">
        <f>H17*(1-Assumption!$B35)</f>
        <v>316288.4897</v>
      </c>
      <c r="I78" s="34">
        <f>I17*(1-Assumption!$B35)</f>
        <v>330663.8016</v>
      </c>
      <c r="J78" s="34">
        <f>J17*(1-Assumption!$B35)</f>
        <v>345692.4713</v>
      </c>
      <c r="K78" s="34">
        <f>K17*(1-Assumption!$B35)</f>
        <v>361404.1942</v>
      </c>
      <c r="L78" s="34">
        <f>L17*(1-Assumption!$B35)</f>
        <v>377830.0148</v>
      </c>
      <c r="M78" s="34">
        <f>M17*(1-Assumption!$B35)</f>
        <v>395002.389</v>
      </c>
      <c r="O78" s="36"/>
    </row>
    <row r="79">
      <c r="A79" s="21" t="s">
        <v>45</v>
      </c>
      <c r="B79" s="34">
        <f>B18*(1-Assumption!$B36)</f>
        <v>273600</v>
      </c>
      <c r="C79" s="34">
        <f>C18*(1-Assumption!$B36)</f>
        <v>286035.12</v>
      </c>
      <c r="D79" s="34">
        <f>D18*(1-Assumption!$B36)</f>
        <v>299035.4162</v>
      </c>
      <c r="E79" s="34">
        <f>E18*(1-Assumption!$B36)</f>
        <v>312626.5759</v>
      </c>
      <c r="F79" s="34">
        <f>F18*(1-Assumption!$B36)</f>
        <v>326835.4537</v>
      </c>
      <c r="G79" s="34">
        <f>G18*(1-Assumption!$B36)</f>
        <v>341690.1251</v>
      </c>
      <c r="H79" s="34">
        <f>H18*(1-Assumption!$B36)</f>
        <v>357219.9413</v>
      </c>
      <c r="I79" s="34">
        <f>I18*(1-Assumption!$B36)</f>
        <v>373455.5876</v>
      </c>
      <c r="J79" s="34">
        <f>J18*(1-Assumption!$B36)</f>
        <v>390429.1441</v>
      </c>
      <c r="K79" s="34">
        <f>K18*(1-Assumption!$B36)</f>
        <v>408174.1487</v>
      </c>
      <c r="L79" s="34">
        <f>L18*(1-Assumption!$B36)</f>
        <v>426725.6638</v>
      </c>
      <c r="M79" s="34">
        <f>M18*(1-Assumption!$B36)</f>
        <v>446120.3452</v>
      </c>
      <c r="O79" s="35"/>
    </row>
    <row r="80">
      <c r="A80" s="21" t="s">
        <v>46</v>
      </c>
      <c r="B80" s="34">
        <f>B19*(1-Assumption!$B37)</f>
        <v>410400</v>
      </c>
      <c r="C80" s="34">
        <f>C19*(1-Assumption!$B37)</f>
        <v>429052.68</v>
      </c>
      <c r="D80" s="34">
        <f>D19*(1-Assumption!$B37)</f>
        <v>448553.1243</v>
      </c>
      <c r="E80" s="34">
        <f>E19*(1-Assumption!$B37)</f>
        <v>468939.8638</v>
      </c>
      <c r="F80" s="34">
        <f>F19*(1-Assumption!$B37)</f>
        <v>490253.1806</v>
      </c>
      <c r="G80" s="34">
        <f>G19*(1-Assumption!$B37)</f>
        <v>512535.1877</v>
      </c>
      <c r="H80" s="34">
        <f>H19*(1-Assumption!$B37)</f>
        <v>535829.912</v>
      </c>
      <c r="I80" s="34">
        <f>I19*(1-Assumption!$B37)</f>
        <v>560183.3815</v>
      </c>
      <c r="J80" s="34">
        <f>J19*(1-Assumption!$B37)</f>
        <v>585643.7161</v>
      </c>
      <c r="K80" s="34">
        <f>K19*(1-Assumption!$B37)</f>
        <v>612261.223</v>
      </c>
      <c r="L80" s="34">
        <f>L19*(1-Assumption!$B37)</f>
        <v>640088.4956</v>
      </c>
      <c r="M80" s="34">
        <f>M19*(1-Assumption!$B37)</f>
        <v>669180.5178</v>
      </c>
      <c r="O80" s="21"/>
    </row>
    <row r="81">
      <c r="A81" s="21" t="s">
        <v>47</v>
      </c>
      <c r="B81" s="34">
        <f>B20*(1-Assumption!$B38)</f>
        <v>1992720</v>
      </c>
      <c r="C81" s="34">
        <f>C20*(1-Assumption!$B38)</f>
        <v>2083289.124</v>
      </c>
      <c r="D81" s="34">
        <f>D20*(1-Assumption!$B38)</f>
        <v>2177974.615</v>
      </c>
      <c r="E81" s="34">
        <f>E20*(1-Assumption!$B38)</f>
        <v>2276963.561</v>
      </c>
      <c r="F81" s="34">
        <f>F20*(1-Assumption!$B38)</f>
        <v>2380451.555</v>
      </c>
      <c r="G81" s="34">
        <f>G20*(1-Assumption!$B38)</f>
        <v>2488643.078</v>
      </c>
      <c r="H81" s="34">
        <f>H20*(1-Assumption!$B38)</f>
        <v>2601751.906</v>
      </c>
      <c r="I81" s="34">
        <f>I20*(1-Assumption!$B38)</f>
        <v>2720001.53</v>
      </c>
      <c r="J81" s="34">
        <f>J20*(1-Assumption!$B38)</f>
        <v>2843625.599</v>
      </c>
      <c r="K81" s="34">
        <f>K20*(1-Assumption!$B38)</f>
        <v>2972868.383</v>
      </c>
      <c r="L81" s="34">
        <f>L20*(1-Assumption!$B38)</f>
        <v>3107985.251</v>
      </c>
      <c r="M81" s="34">
        <f>M20*(1-Assumption!$B38)</f>
        <v>3249243.181</v>
      </c>
      <c r="O81" s="21"/>
    </row>
    <row r="82">
      <c r="A82" s="35" t="s">
        <v>75</v>
      </c>
      <c r="B82" s="34">
        <f t="shared" ref="B82:M82" si="2">SUM(B74:B81)</f>
        <v>5061030</v>
      </c>
      <c r="C82" s="34">
        <f t="shared" si="2"/>
        <v>5291053.814</v>
      </c>
      <c r="D82" s="34">
        <f t="shared" si="2"/>
        <v>5531532.209</v>
      </c>
      <c r="E82" s="34">
        <f t="shared" si="2"/>
        <v>5782940.348</v>
      </c>
      <c r="F82" s="34">
        <f t="shared" si="2"/>
        <v>6045774.987</v>
      </c>
      <c r="G82" s="34">
        <f t="shared" si="2"/>
        <v>6320555.46</v>
      </c>
      <c r="H82" s="34">
        <f t="shared" si="2"/>
        <v>6607824.706</v>
      </c>
      <c r="I82" s="34">
        <f t="shared" si="2"/>
        <v>6908150.339</v>
      </c>
      <c r="J82" s="34">
        <f t="shared" si="2"/>
        <v>7222125.772</v>
      </c>
      <c r="K82" s="34">
        <f t="shared" si="2"/>
        <v>7550371.388</v>
      </c>
      <c r="L82" s="34">
        <f t="shared" si="2"/>
        <v>7893535.768</v>
      </c>
      <c r="M82" s="34">
        <f t="shared" si="2"/>
        <v>8252296.968</v>
      </c>
      <c r="O82" s="21"/>
    </row>
    <row r="83">
      <c r="A83" s="28"/>
      <c r="B83" s="37"/>
      <c r="C83" s="37"/>
      <c r="D83" s="37"/>
      <c r="E83" s="37"/>
      <c r="F83" s="37"/>
      <c r="G83" s="37"/>
      <c r="H83" s="37"/>
      <c r="I83" s="37"/>
      <c r="J83" s="37"/>
      <c r="K83" s="37"/>
      <c r="L83" s="37"/>
      <c r="M83" s="37"/>
      <c r="O83" s="21"/>
    </row>
    <row r="84">
      <c r="A84" s="35" t="s">
        <v>27</v>
      </c>
      <c r="B84" s="37"/>
      <c r="C84" s="37"/>
      <c r="D84" s="37"/>
      <c r="E84" s="37"/>
      <c r="F84" s="37"/>
      <c r="G84" s="37"/>
      <c r="H84" s="37"/>
      <c r="I84" s="37"/>
      <c r="J84" s="37"/>
      <c r="K84" s="37"/>
      <c r="L84" s="37"/>
      <c r="M84" s="37"/>
      <c r="O84" s="21"/>
    </row>
    <row r="85">
      <c r="A85" s="21" t="s">
        <v>40</v>
      </c>
      <c r="B85" s="34">
        <f>B23*(1-Assumption!$C31)</f>
        <v>285600</v>
      </c>
      <c r="C85" s="34">
        <f>C23*(1-Assumption!$C31)</f>
        <v>302878.8</v>
      </c>
      <c r="D85" s="34">
        <f>D23*(1-Assumption!$C31)</f>
        <v>321202.9674</v>
      </c>
      <c r="E85" s="34">
        <f>E23*(1-Assumption!$C31)</f>
        <v>340635.7469</v>
      </c>
      <c r="F85" s="34">
        <f>F23*(1-Assumption!$C31)</f>
        <v>361244.2096</v>
      </c>
      <c r="G85" s="34">
        <f>G23*(1-Assumption!$C31)</f>
        <v>383099.4843</v>
      </c>
      <c r="H85" s="34">
        <f>H23*(1-Assumption!$C31)</f>
        <v>406277.0031</v>
      </c>
      <c r="I85" s="34">
        <f>I23*(1-Assumption!$C31)</f>
        <v>430856.7618</v>
      </c>
      <c r="J85" s="34">
        <f>J23*(1-Assumption!$C31)</f>
        <v>456923.5959</v>
      </c>
      <c r="K85" s="34">
        <f>K23*(1-Assumption!$C31)</f>
        <v>484567.4734</v>
      </c>
      <c r="L85" s="34">
        <f>L23*(1-Assumption!$C31)</f>
        <v>513883.8056</v>
      </c>
      <c r="M85" s="34">
        <f>M23*(1-Assumption!$C31)</f>
        <v>544973.7758</v>
      </c>
      <c r="O85" s="21"/>
    </row>
    <row r="86">
      <c r="A86" s="21" t="s">
        <v>41</v>
      </c>
      <c r="B86" s="34">
        <f>B24*(1-Assumption!$C32)</f>
        <v>236544</v>
      </c>
      <c r="C86" s="34">
        <f>C24*(1-Assumption!$C32)</f>
        <v>250854.912</v>
      </c>
      <c r="D86" s="34">
        <f>D24*(1-Assumption!$C32)</f>
        <v>266031.6342</v>
      </c>
      <c r="E86" s="34">
        <f>E24*(1-Assumption!$C32)</f>
        <v>282126.548</v>
      </c>
      <c r="F86" s="34">
        <f>F24*(1-Assumption!$C32)</f>
        <v>299195.2042</v>
      </c>
      <c r="G86" s="34">
        <f>G24*(1-Assumption!$C32)</f>
        <v>317296.5141</v>
      </c>
      <c r="H86" s="34">
        <f>H24*(1-Assumption!$C32)</f>
        <v>336492.9532</v>
      </c>
      <c r="I86" s="34">
        <f>I24*(1-Assumption!$C32)</f>
        <v>356850.7768</v>
      </c>
      <c r="J86" s="34">
        <f>J24*(1-Assumption!$C32)</f>
        <v>378440.2488</v>
      </c>
      <c r="K86" s="34">
        <f>K24*(1-Assumption!$C32)</f>
        <v>401335.8839</v>
      </c>
      <c r="L86" s="34">
        <f>L24*(1-Assumption!$C32)</f>
        <v>425616.7048</v>
      </c>
      <c r="M86" s="34">
        <f>M24*(1-Assumption!$C32)</f>
        <v>451366.5155</v>
      </c>
      <c r="O86" s="21"/>
    </row>
    <row r="87">
      <c r="A87" s="21" t="s">
        <v>42</v>
      </c>
      <c r="B87" s="34">
        <f>B25*(1-Assumption!$C33)</f>
        <v>173376</v>
      </c>
      <c r="C87" s="34">
        <f>C25*(1-Assumption!$C33)</f>
        <v>183865.248</v>
      </c>
      <c r="D87" s="34">
        <f>D25*(1-Assumption!$C33)</f>
        <v>194989.0955</v>
      </c>
      <c r="E87" s="34">
        <f>E25*(1-Assumption!$C33)</f>
        <v>206785.9358</v>
      </c>
      <c r="F87" s="34">
        <f>F25*(1-Assumption!$C33)</f>
        <v>219296.4849</v>
      </c>
      <c r="G87" s="34">
        <f>G25*(1-Assumption!$C33)</f>
        <v>232563.9222</v>
      </c>
      <c r="H87" s="34">
        <f>H25*(1-Assumption!$C33)</f>
        <v>246634.0395</v>
      </c>
      <c r="I87" s="34">
        <f>I25*(1-Assumption!$C33)</f>
        <v>261555.3989</v>
      </c>
      <c r="J87" s="34">
        <f>J25*(1-Assumption!$C33)</f>
        <v>277379.5006</v>
      </c>
      <c r="K87" s="34">
        <f>K25*(1-Assumption!$C33)</f>
        <v>294160.9603</v>
      </c>
      <c r="L87" s="34">
        <f>L25*(1-Assumption!$C33)</f>
        <v>311957.6984</v>
      </c>
      <c r="M87" s="34">
        <f>M25*(1-Assumption!$C33)</f>
        <v>330831.1392</v>
      </c>
      <c r="O87" s="21"/>
    </row>
    <row r="88">
      <c r="A88" s="21" t="s">
        <v>43</v>
      </c>
      <c r="B88" s="34">
        <f>B26*(1-Assumption!$C34)</f>
        <v>147840</v>
      </c>
      <c r="C88" s="34">
        <f>C26*(1-Assumption!$C34)</f>
        <v>156784.32</v>
      </c>
      <c r="D88" s="34">
        <f>D26*(1-Assumption!$C34)</f>
        <v>166269.7714</v>
      </c>
      <c r="E88" s="34">
        <f>E26*(1-Assumption!$C34)</f>
        <v>176329.0925</v>
      </c>
      <c r="F88" s="34">
        <f>F26*(1-Assumption!$C34)</f>
        <v>186997.0026</v>
      </c>
      <c r="G88" s="34">
        <f>G26*(1-Assumption!$C34)</f>
        <v>198310.3213</v>
      </c>
      <c r="H88" s="34">
        <f>H26*(1-Assumption!$C34)</f>
        <v>210308.0957</v>
      </c>
      <c r="I88" s="34">
        <f>I26*(1-Assumption!$C34)</f>
        <v>223031.7355</v>
      </c>
      <c r="J88" s="34">
        <f>J26*(1-Assumption!$C34)</f>
        <v>236525.1555</v>
      </c>
      <c r="K88" s="34">
        <f>K26*(1-Assumption!$C34)</f>
        <v>250834.9274</v>
      </c>
      <c r="L88" s="34">
        <f>L26*(1-Assumption!$C34)</f>
        <v>266010.4405</v>
      </c>
      <c r="M88" s="34">
        <f>M26*(1-Assumption!$C34)</f>
        <v>282104.0722</v>
      </c>
      <c r="O88" s="21"/>
    </row>
    <row r="89">
      <c r="A89" s="21" t="s">
        <v>44</v>
      </c>
      <c r="B89" s="34">
        <f>B27*(1-Assumption!$C35)</f>
        <v>199920</v>
      </c>
      <c r="C89" s="34">
        <f>C27*(1-Assumption!$C35)</f>
        <v>212015.16</v>
      </c>
      <c r="D89" s="34">
        <f>D27*(1-Assumption!$C35)</f>
        <v>224842.0772</v>
      </c>
      <c r="E89" s="34">
        <f>E27*(1-Assumption!$C35)</f>
        <v>238445.0228</v>
      </c>
      <c r="F89" s="34">
        <f>F27*(1-Assumption!$C35)</f>
        <v>252870.9467</v>
      </c>
      <c r="G89" s="34">
        <f>G27*(1-Assumption!$C35)</f>
        <v>268169.639</v>
      </c>
      <c r="H89" s="34">
        <f>H27*(1-Assumption!$C35)</f>
        <v>284393.9022</v>
      </c>
      <c r="I89" s="34">
        <f>I27*(1-Assumption!$C35)</f>
        <v>301599.7333</v>
      </c>
      <c r="J89" s="34">
        <f>J27*(1-Assumption!$C35)</f>
        <v>319846.5171</v>
      </c>
      <c r="K89" s="34">
        <f>K27*(1-Assumption!$C35)</f>
        <v>339197.2314</v>
      </c>
      <c r="L89" s="34">
        <f>L27*(1-Assumption!$C35)</f>
        <v>359718.6639</v>
      </c>
      <c r="M89" s="34">
        <f>M27*(1-Assumption!$C35)</f>
        <v>381481.6431</v>
      </c>
      <c r="O89" s="21"/>
    </row>
    <row r="90">
      <c r="A90" s="21" t="s">
        <v>45</v>
      </c>
      <c r="B90" s="34">
        <f>B28*(1-Assumption!$C36)</f>
        <v>136080</v>
      </c>
      <c r="C90" s="34">
        <f>C28*(1-Assumption!$C36)</f>
        <v>144312.84</v>
      </c>
      <c r="D90" s="34">
        <f>D28*(1-Assumption!$C36)</f>
        <v>153043.7668</v>
      </c>
      <c r="E90" s="34">
        <f>E28*(1-Assumption!$C36)</f>
        <v>162302.9147</v>
      </c>
      <c r="F90" s="34">
        <f>F28*(1-Assumption!$C36)</f>
        <v>172122.2411</v>
      </c>
      <c r="G90" s="34">
        <f>G28*(1-Assumption!$C36)</f>
        <v>182535.6366</v>
      </c>
      <c r="H90" s="34">
        <f>H28*(1-Assumption!$C36)</f>
        <v>193579.0427</v>
      </c>
      <c r="I90" s="34">
        <f>I28*(1-Assumption!$C36)</f>
        <v>205290.5747</v>
      </c>
      <c r="J90" s="34">
        <f>J28*(1-Assumption!$C36)</f>
        <v>217710.6545</v>
      </c>
      <c r="K90" s="34">
        <f>K28*(1-Assumption!$C36)</f>
        <v>230882.1491</v>
      </c>
      <c r="L90" s="34">
        <f>L28*(1-Assumption!$C36)</f>
        <v>244850.5191</v>
      </c>
      <c r="M90" s="34">
        <f>M28*(1-Assumption!$C36)</f>
        <v>259663.9755</v>
      </c>
      <c r="O90" s="36"/>
    </row>
    <row r="91">
      <c r="A91" s="21" t="s">
        <v>46</v>
      </c>
      <c r="B91" s="34">
        <f>B29*(1-Assumption!$C37)</f>
        <v>266112</v>
      </c>
      <c r="C91" s="34">
        <f>C29*(1-Assumption!$C37)</f>
        <v>282211.776</v>
      </c>
      <c r="D91" s="34">
        <f>D29*(1-Assumption!$C37)</f>
        <v>299285.5884</v>
      </c>
      <c r="E91" s="34">
        <f>E29*(1-Assumption!$C37)</f>
        <v>317392.3665</v>
      </c>
      <c r="F91" s="34">
        <f>F29*(1-Assumption!$C37)</f>
        <v>336594.6047</v>
      </c>
      <c r="G91" s="34">
        <f>G29*(1-Assumption!$C37)</f>
        <v>356958.5783</v>
      </c>
      <c r="H91" s="34">
        <f>H29*(1-Assumption!$C37)</f>
        <v>378554.5723</v>
      </c>
      <c r="I91" s="34">
        <f>I29*(1-Assumption!$C37)</f>
        <v>401457.1239</v>
      </c>
      <c r="J91" s="34">
        <f>J29*(1-Assumption!$C37)</f>
        <v>425745.2799</v>
      </c>
      <c r="K91" s="34">
        <f>K29*(1-Assumption!$C37)</f>
        <v>451502.8694</v>
      </c>
      <c r="L91" s="34">
        <f>L29*(1-Assumption!$C37)</f>
        <v>478818.793</v>
      </c>
      <c r="M91" s="34">
        <f>M29*(1-Assumption!$C37)</f>
        <v>507787.3299</v>
      </c>
      <c r="O91" s="35"/>
    </row>
    <row r="92">
      <c r="A92" s="21" t="s">
        <v>47</v>
      </c>
      <c r="B92" s="34">
        <f>B30*(1-Assumption!$C38)</f>
        <v>1512000</v>
      </c>
      <c r="C92" s="34">
        <f>C30*(1-Assumption!$C38)</f>
        <v>1603476</v>
      </c>
      <c r="D92" s="34">
        <f>D30*(1-Assumption!$C38)</f>
        <v>1700486.298</v>
      </c>
      <c r="E92" s="34">
        <f>E30*(1-Assumption!$C38)</f>
        <v>1803365.719</v>
      </c>
      <c r="F92" s="34">
        <f>F30*(1-Assumption!$C38)</f>
        <v>1912469.345</v>
      </c>
      <c r="G92" s="34">
        <f>G30*(1-Assumption!$C38)</f>
        <v>2028173.74</v>
      </c>
      <c r="H92" s="34">
        <f>H30*(1-Assumption!$C38)</f>
        <v>2150878.252</v>
      </c>
      <c r="I92" s="34">
        <f>I30*(1-Assumption!$C38)</f>
        <v>2281006.386</v>
      </c>
      <c r="J92" s="34">
        <f>J30*(1-Assumption!$C38)</f>
        <v>2419007.272</v>
      </c>
      <c r="K92" s="34">
        <f>K30*(1-Assumption!$C38)</f>
        <v>2565357.212</v>
      </c>
      <c r="L92" s="34">
        <f>L30*(1-Assumption!$C38)</f>
        <v>2720561.324</v>
      </c>
      <c r="M92" s="34">
        <f>M30*(1-Assumption!$C38)</f>
        <v>2885155.284</v>
      </c>
      <c r="O92" s="35"/>
    </row>
    <row r="93">
      <c r="A93" s="35" t="s">
        <v>76</v>
      </c>
      <c r="B93" s="34">
        <f t="shared" ref="B93:M93" si="3">SUM(B85:B92)</f>
        <v>2957472</v>
      </c>
      <c r="C93" s="34">
        <f t="shared" si="3"/>
        <v>3136399.056</v>
      </c>
      <c r="D93" s="34">
        <f t="shared" si="3"/>
        <v>3326151.199</v>
      </c>
      <c r="E93" s="34">
        <f t="shared" si="3"/>
        <v>3527383.346</v>
      </c>
      <c r="F93" s="34">
        <f t="shared" si="3"/>
        <v>3740790.039</v>
      </c>
      <c r="G93" s="34">
        <f t="shared" si="3"/>
        <v>3967107.836</v>
      </c>
      <c r="H93" s="34">
        <f t="shared" si="3"/>
        <v>4207117.86</v>
      </c>
      <c r="I93" s="34">
        <f t="shared" si="3"/>
        <v>4461648.491</v>
      </c>
      <c r="J93" s="34">
        <f t="shared" si="3"/>
        <v>4731578.225</v>
      </c>
      <c r="K93" s="34">
        <f t="shared" si="3"/>
        <v>5017838.707</v>
      </c>
      <c r="L93" s="34">
        <f t="shared" si="3"/>
        <v>5321417.949</v>
      </c>
      <c r="M93" s="34">
        <f t="shared" si="3"/>
        <v>5643363.735</v>
      </c>
      <c r="O93" s="35"/>
    </row>
    <row r="94">
      <c r="A94" s="28"/>
      <c r="B94" s="37"/>
      <c r="C94" s="37"/>
      <c r="D94" s="37"/>
      <c r="E94" s="37"/>
      <c r="F94" s="37"/>
      <c r="G94" s="37"/>
      <c r="H94" s="37"/>
      <c r="I94" s="37"/>
      <c r="J94" s="37"/>
      <c r="K94" s="37"/>
      <c r="L94" s="37"/>
      <c r="M94" s="37"/>
      <c r="O94" s="21"/>
    </row>
    <row r="95">
      <c r="A95" s="35" t="s">
        <v>70</v>
      </c>
      <c r="B95" s="37"/>
      <c r="C95" s="37"/>
      <c r="D95" s="37"/>
      <c r="E95" s="37"/>
      <c r="F95" s="37"/>
      <c r="G95" s="37"/>
      <c r="H95" s="37"/>
      <c r="I95" s="37"/>
      <c r="J95" s="37"/>
      <c r="K95" s="37"/>
      <c r="L95" s="37"/>
      <c r="M95" s="37"/>
      <c r="O95" s="21"/>
    </row>
    <row r="96">
      <c r="A96" s="21" t="s">
        <v>40</v>
      </c>
      <c r="B96" s="34">
        <f>B33*(1-Assumption!$D31)</f>
        <v>142560</v>
      </c>
      <c r="C96" s="34">
        <f>C33*(1-Assumption!$D31)</f>
        <v>146865.312</v>
      </c>
      <c r="D96" s="34">
        <f>D33*(1-Assumption!$D31)</f>
        <v>151300.6444</v>
      </c>
      <c r="E96" s="34">
        <f>E33*(1-Assumption!$D31)</f>
        <v>155869.9239</v>
      </c>
      <c r="F96" s="34">
        <f>F33*(1-Assumption!$D31)</f>
        <v>160577.1956</v>
      </c>
      <c r="G96" s="34">
        <f>G33*(1-Assumption!$D31)</f>
        <v>165426.6269</v>
      </c>
      <c r="H96" s="34">
        <f>H33*(1-Assumption!$D31)</f>
        <v>170422.511</v>
      </c>
      <c r="I96" s="34">
        <f>I33*(1-Assumption!$D31)</f>
        <v>175569.2709</v>
      </c>
      <c r="J96" s="34">
        <f>J33*(1-Assumption!$D31)</f>
        <v>180871.4628</v>
      </c>
      <c r="K96" s="34">
        <f>K33*(1-Assumption!$D31)</f>
        <v>186333.781</v>
      </c>
      <c r="L96" s="34">
        <f>L33*(1-Assumption!$D31)</f>
        <v>191961.0612</v>
      </c>
      <c r="M96" s="34">
        <f>M33*(1-Assumption!$D31)</f>
        <v>197758.2852</v>
      </c>
      <c r="O96" s="21"/>
    </row>
    <row r="97">
      <c r="A97" s="21" t="s">
        <v>41</v>
      </c>
      <c r="B97" s="34">
        <f>B34*(1-Assumption!$D32)</f>
        <v>195048</v>
      </c>
      <c r="C97" s="34">
        <f>C34*(1-Assumption!$D32)</f>
        <v>200938.4496</v>
      </c>
      <c r="D97" s="34">
        <f>D34*(1-Assumption!$D32)</f>
        <v>207006.7908</v>
      </c>
      <c r="E97" s="34">
        <f>E34*(1-Assumption!$D32)</f>
        <v>213258.3959</v>
      </c>
      <c r="F97" s="34">
        <f>F34*(1-Assumption!$D32)</f>
        <v>219698.7994</v>
      </c>
      <c r="G97" s="34">
        <f>G34*(1-Assumption!$D32)</f>
        <v>226333.7032</v>
      </c>
      <c r="H97" s="34">
        <f>H34*(1-Assumption!$D32)</f>
        <v>233168.981</v>
      </c>
      <c r="I97" s="34">
        <f>I34*(1-Assumption!$D32)</f>
        <v>240210.6842</v>
      </c>
      <c r="J97" s="34">
        <f>J34*(1-Assumption!$D32)</f>
        <v>247465.0469</v>
      </c>
      <c r="K97" s="34">
        <f>K34*(1-Assumption!$D32)</f>
        <v>254938.4913</v>
      </c>
      <c r="L97" s="34">
        <f>L34*(1-Assumption!$D32)</f>
        <v>262637.6337</v>
      </c>
      <c r="M97" s="34">
        <f>M34*(1-Assumption!$D32)</f>
        <v>270569.2903</v>
      </c>
      <c r="O97" s="21"/>
    </row>
    <row r="98">
      <c r="A98" s="21" t="s">
        <v>42</v>
      </c>
      <c r="B98" s="34">
        <f>B35*(1-Assumption!$D33)</f>
        <v>217728</v>
      </c>
      <c r="C98" s="34">
        <f>C35*(1-Assumption!$D33)</f>
        <v>224303.3856</v>
      </c>
      <c r="D98" s="34">
        <f>D35*(1-Assumption!$D33)</f>
        <v>231077.3478</v>
      </c>
      <c r="E98" s="34">
        <f>E35*(1-Assumption!$D33)</f>
        <v>238055.8838</v>
      </c>
      <c r="F98" s="34">
        <f>F35*(1-Assumption!$D33)</f>
        <v>245245.1714</v>
      </c>
      <c r="G98" s="34">
        <f>G35*(1-Assumption!$D33)</f>
        <v>252651.5756</v>
      </c>
      <c r="H98" s="34">
        <f>H35*(1-Assumption!$D33)</f>
        <v>260281.6532</v>
      </c>
      <c r="I98" s="34">
        <f>I35*(1-Assumption!$D33)</f>
        <v>268142.1591</v>
      </c>
      <c r="J98" s="34">
        <f>J35*(1-Assumption!$D33)</f>
        <v>276240.0523</v>
      </c>
      <c r="K98" s="34">
        <f>K35*(1-Assumption!$D33)</f>
        <v>284582.5019</v>
      </c>
      <c r="L98" s="34">
        <f>L35*(1-Assumption!$D33)</f>
        <v>293176.8935</v>
      </c>
      <c r="M98" s="34">
        <f>M35*(1-Assumption!$D33)</f>
        <v>302030.8357</v>
      </c>
      <c r="O98" s="21"/>
    </row>
    <row r="99">
      <c r="A99" s="21" t="s">
        <v>43</v>
      </c>
      <c r="B99" s="34">
        <f>B36*(1-Assumption!$D34)</f>
        <v>167184</v>
      </c>
      <c r="C99" s="34">
        <f>C36*(1-Assumption!$D34)</f>
        <v>172232.9568</v>
      </c>
      <c r="D99" s="34">
        <f>D36*(1-Assumption!$D34)</f>
        <v>177434.3921</v>
      </c>
      <c r="E99" s="34">
        <f>E36*(1-Assumption!$D34)</f>
        <v>182792.9107</v>
      </c>
      <c r="F99" s="34">
        <f>F36*(1-Assumption!$D34)</f>
        <v>188313.2566</v>
      </c>
      <c r="G99" s="34">
        <f>G36*(1-Assumption!$D34)</f>
        <v>194000.317</v>
      </c>
      <c r="H99" s="34">
        <f>H36*(1-Assumption!$D34)</f>
        <v>199859.1266</v>
      </c>
      <c r="I99" s="34">
        <f>I36*(1-Assumption!$D34)</f>
        <v>205894.8722</v>
      </c>
      <c r="J99" s="34">
        <f>J36*(1-Assumption!$D34)</f>
        <v>212112.8973</v>
      </c>
      <c r="K99" s="34">
        <f>K36*(1-Assumption!$D34)</f>
        <v>218518.7068</v>
      </c>
      <c r="L99" s="34">
        <f>L36*(1-Assumption!$D34)</f>
        <v>225117.9718</v>
      </c>
      <c r="M99" s="34">
        <f>M36*(1-Assumption!$D34)</f>
        <v>231916.5345</v>
      </c>
      <c r="O99" s="21"/>
    </row>
    <row r="100">
      <c r="A100" s="21" t="s">
        <v>44</v>
      </c>
      <c r="B100" s="34">
        <f>B37*(1-Assumption!$D35)</f>
        <v>220320</v>
      </c>
      <c r="C100" s="34">
        <f>C37*(1-Assumption!$D35)</f>
        <v>226973.664</v>
      </c>
      <c r="D100" s="34">
        <f>D37*(1-Assumption!$D35)</f>
        <v>233828.2687</v>
      </c>
      <c r="E100" s="34">
        <f>E37*(1-Assumption!$D35)</f>
        <v>240889.8824</v>
      </c>
      <c r="F100" s="34">
        <f>F37*(1-Assumption!$D35)</f>
        <v>248164.7568</v>
      </c>
      <c r="G100" s="34">
        <f>G37*(1-Assumption!$D35)</f>
        <v>255659.3325</v>
      </c>
      <c r="H100" s="34">
        <f>H37*(1-Assumption!$D35)</f>
        <v>263380.2443</v>
      </c>
      <c r="I100" s="34">
        <f>I37*(1-Assumption!$D35)</f>
        <v>271334.3277</v>
      </c>
      <c r="J100" s="34">
        <f>J37*(1-Assumption!$D35)</f>
        <v>279528.6244</v>
      </c>
      <c r="K100" s="34">
        <f>K37*(1-Assumption!$D35)</f>
        <v>287970.3888</v>
      </c>
      <c r="L100" s="34">
        <f>L37*(1-Assumption!$D35)</f>
        <v>296667.0946</v>
      </c>
      <c r="M100" s="34">
        <f>M37*(1-Assumption!$D35)</f>
        <v>305626.4408</v>
      </c>
      <c r="O100" s="21"/>
    </row>
    <row r="101">
      <c r="A101" s="21" t="s">
        <v>45</v>
      </c>
      <c r="B101" s="34">
        <f>B38*(1-Assumption!$D36)</f>
        <v>265680</v>
      </c>
      <c r="C101" s="34">
        <f>C38*(1-Assumption!$D36)</f>
        <v>273703.536</v>
      </c>
      <c r="D101" s="34">
        <f>D38*(1-Assumption!$D36)</f>
        <v>281969.3828</v>
      </c>
      <c r="E101" s="34">
        <f>E38*(1-Assumption!$D36)</f>
        <v>290484.8581</v>
      </c>
      <c r="F101" s="34">
        <f>F38*(1-Assumption!$D36)</f>
        <v>299257.5009</v>
      </c>
      <c r="G101" s="34">
        <f>G38*(1-Assumption!$D36)</f>
        <v>308295.0774</v>
      </c>
      <c r="H101" s="34">
        <f>H38*(1-Assumption!$D36)</f>
        <v>317605.5887</v>
      </c>
      <c r="I101" s="34">
        <f>I38*(1-Assumption!$D36)</f>
        <v>327197.2775</v>
      </c>
      <c r="J101" s="34">
        <f>J38*(1-Assumption!$D36)</f>
        <v>337078.6353</v>
      </c>
      <c r="K101" s="34">
        <f>K38*(1-Assumption!$D36)</f>
        <v>347258.4101</v>
      </c>
      <c r="L101" s="34">
        <f>L38*(1-Assumption!$D36)</f>
        <v>357745.6141</v>
      </c>
      <c r="M101" s="34">
        <f>M38*(1-Assumption!$D36)</f>
        <v>368549.5316</v>
      </c>
      <c r="O101" s="21"/>
    </row>
    <row r="102">
      <c r="A102" s="21" t="s">
        <v>46</v>
      </c>
      <c r="B102" s="34">
        <f>B39*(1-Assumption!$D37)</f>
        <v>330480</v>
      </c>
      <c r="C102" s="34">
        <f>C39*(1-Assumption!$D37)</f>
        <v>340460.496</v>
      </c>
      <c r="D102" s="34">
        <f>D39*(1-Assumption!$D37)</f>
        <v>350742.403</v>
      </c>
      <c r="E102" s="34">
        <f>E39*(1-Assumption!$D37)</f>
        <v>361334.8235</v>
      </c>
      <c r="F102" s="34">
        <f>F39*(1-Assumption!$D37)</f>
        <v>372247.1352</v>
      </c>
      <c r="G102" s="34">
        <f>G39*(1-Assumption!$D37)</f>
        <v>383488.9987</v>
      </c>
      <c r="H102" s="34">
        <f>H39*(1-Assumption!$D37)</f>
        <v>395070.3665</v>
      </c>
      <c r="I102" s="34">
        <f>I39*(1-Assumption!$D37)</f>
        <v>407001.4915</v>
      </c>
      <c r="J102" s="34">
        <f>J39*(1-Assumption!$D37)</f>
        <v>419292.9366</v>
      </c>
      <c r="K102" s="34">
        <f>K39*(1-Assumption!$D37)</f>
        <v>431955.5833</v>
      </c>
      <c r="L102" s="34">
        <f>L39*(1-Assumption!$D37)</f>
        <v>445000.6419</v>
      </c>
      <c r="M102" s="34">
        <f>M39*(1-Assumption!$D37)</f>
        <v>458439.6613</v>
      </c>
      <c r="O102" s="36"/>
    </row>
    <row r="103">
      <c r="A103" s="21" t="s">
        <v>47</v>
      </c>
      <c r="B103" s="34">
        <f>B40*(1-Assumption!$D38)</f>
        <v>1226016</v>
      </c>
      <c r="C103" s="34">
        <f>C40*(1-Assumption!$D38)</f>
        <v>1263041.683</v>
      </c>
      <c r="D103" s="34">
        <f>D40*(1-Assumption!$D38)</f>
        <v>1301185.542</v>
      </c>
      <c r="E103" s="34">
        <f>E40*(1-Assumption!$D38)</f>
        <v>1340481.345</v>
      </c>
      <c r="F103" s="34">
        <f>F40*(1-Assumption!$D38)</f>
        <v>1380963.882</v>
      </c>
      <c r="G103" s="34">
        <f>G40*(1-Assumption!$D38)</f>
        <v>1422668.991</v>
      </c>
      <c r="H103" s="34">
        <f>H40*(1-Assumption!$D38)</f>
        <v>1465633.595</v>
      </c>
      <c r="I103" s="34">
        <f>I40*(1-Assumption!$D38)</f>
        <v>1509895.729</v>
      </c>
      <c r="J103" s="34">
        <f>J40*(1-Assumption!$D38)</f>
        <v>1555494.58</v>
      </c>
      <c r="K103" s="34">
        <f>K40*(1-Assumption!$D38)</f>
        <v>1602470.517</v>
      </c>
      <c r="L103" s="34">
        <f>L40*(1-Assumption!$D38)</f>
        <v>1650865.126</v>
      </c>
      <c r="M103" s="34">
        <f>M40*(1-Assumption!$D38)</f>
        <v>1700721.253</v>
      </c>
      <c r="O103" s="36"/>
    </row>
    <row r="104">
      <c r="A104" s="35" t="s">
        <v>77</v>
      </c>
      <c r="B104" s="34">
        <f t="shared" ref="B104:M104" si="4">SUM(B96:B103)</f>
        <v>2765016</v>
      </c>
      <c r="C104" s="34">
        <f t="shared" si="4"/>
        <v>2848519.483</v>
      </c>
      <c r="D104" s="34">
        <f t="shared" si="4"/>
        <v>2934544.772</v>
      </c>
      <c r="E104" s="34">
        <f t="shared" si="4"/>
        <v>3023168.024</v>
      </c>
      <c r="F104" s="34">
        <f t="shared" si="4"/>
        <v>3114467.698</v>
      </c>
      <c r="G104" s="34">
        <f t="shared" si="4"/>
        <v>3208524.622</v>
      </c>
      <c r="H104" s="34">
        <f t="shared" si="4"/>
        <v>3305422.066</v>
      </c>
      <c r="I104" s="34">
        <f t="shared" si="4"/>
        <v>3405245.812</v>
      </c>
      <c r="J104" s="34">
        <f t="shared" si="4"/>
        <v>3508084.236</v>
      </c>
      <c r="K104" s="34">
        <f t="shared" si="4"/>
        <v>3614028.38</v>
      </c>
      <c r="L104" s="34">
        <f t="shared" si="4"/>
        <v>3723172.037</v>
      </c>
      <c r="M104" s="34">
        <f t="shared" si="4"/>
        <v>3835611.833</v>
      </c>
      <c r="O104" s="36"/>
    </row>
    <row r="105">
      <c r="A105" s="28"/>
      <c r="B105" s="28"/>
      <c r="C105" s="28"/>
      <c r="D105" s="28"/>
      <c r="E105" s="28"/>
      <c r="F105" s="28"/>
      <c r="G105" s="28"/>
      <c r="H105" s="28"/>
      <c r="I105" s="28"/>
      <c r="J105" s="28"/>
      <c r="K105" s="28"/>
      <c r="L105" s="28"/>
      <c r="M105" s="28"/>
      <c r="O105" s="35"/>
    </row>
    <row r="106">
      <c r="A106" s="35" t="s">
        <v>29</v>
      </c>
      <c r="B106" s="34"/>
      <c r="C106" s="34"/>
      <c r="D106" s="34"/>
      <c r="E106" s="34"/>
      <c r="F106" s="34"/>
      <c r="G106" s="34"/>
      <c r="H106" s="34"/>
      <c r="I106" s="34"/>
      <c r="J106" s="34"/>
      <c r="K106" s="34"/>
      <c r="L106" s="34"/>
      <c r="M106" s="34"/>
      <c r="O106" s="21"/>
    </row>
    <row r="107">
      <c r="A107" s="21" t="s">
        <v>40</v>
      </c>
      <c r="B107" s="34">
        <f>B43*(1-Assumption!$E31)</f>
        <v>47250</v>
      </c>
      <c r="C107" s="34">
        <f>C43*(1-Assumption!$E31)</f>
        <v>48438.3375</v>
      </c>
      <c r="D107" s="34">
        <f>D43*(1-Assumption!$E31)</f>
        <v>49656.56169</v>
      </c>
      <c r="E107" s="34">
        <f>E43*(1-Assumption!$E31)</f>
        <v>50905.42421</v>
      </c>
      <c r="F107" s="34">
        <f>F43*(1-Assumption!$E31)</f>
        <v>52185.69563</v>
      </c>
      <c r="G107" s="34">
        <f>G43*(1-Assumption!$E31)</f>
        <v>53498.16588</v>
      </c>
      <c r="H107" s="34">
        <f>H43*(1-Assumption!$E31)</f>
        <v>54843.64475</v>
      </c>
      <c r="I107" s="34">
        <f>I43*(1-Assumption!$E31)</f>
        <v>56222.96242</v>
      </c>
      <c r="J107" s="34">
        <f>J43*(1-Assumption!$E31)</f>
        <v>57636.96992</v>
      </c>
      <c r="K107" s="34">
        <f>K43*(1-Assumption!$E31)</f>
        <v>59086.53971</v>
      </c>
      <c r="L107" s="34">
        <f>L43*(1-Assumption!$E31)</f>
        <v>60572.56619</v>
      </c>
      <c r="M107" s="34">
        <f>M43*(1-Assumption!$E31)</f>
        <v>62095.96623</v>
      </c>
      <c r="O107" s="21"/>
    </row>
    <row r="108">
      <c r="A108" s="21" t="s">
        <v>41</v>
      </c>
      <c r="B108" s="34">
        <f>B44*(1-Assumption!$E32)</f>
        <v>27720</v>
      </c>
      <c r="C108" s="34">
        <f>C44*(1-Assumption!$E32)</f>
        <v>28417.158</v>
      </c>
      <c r="D108" s="34">
        <f>D44*(1-Assumption!$E32)</f>
        <v>29131.84952</v>
      </c>
      <c r="E108" s="34">
        <f>E44*(1-Assumption!$E32)</f>
        <v>29864.51554</v>
      </c>
      <c r="F108" s="34">
        <f>F44*(1-Assumption!$E32)</f>
        <v>30615.60811</v>
      </c>
      <c r="G108" s="34">
        <f>G44*(1-Assumption!$E32)</f>
        <v>31385.59065</v>
      </c>
      <c r="H108" s="34">
        <f>H44*(1-Assumption!$E32)</f>
        <v>32174.93825</v>
      </c>
      <c r="I108" s="34">
        <f>I44*(1-Assumption!$E32)</f>
        <v>32984.13795</v>
      </c>
      <c r="J108" s="34">
        <f>J44*(1-Assumption!$E32)</f>
        <v>33813.68902</v>
      </c>
      <c r="K108" s="34">
        <f>K44*(1-Assumption!$E32)</f>
        <v>34664.1033</v>
      </c>
      <c r="L108" s="34">
        <f>L44*(1-Assumption!$E32)</f>
        <v>35535.9055</v>
      </c>
      <c r="M108" s="34">
        <f>M44*(1-Assumption!$E32)</f>
        <v>36429.63352</v>
      </c>
      <c r="O108" s="21"/>
    </row>
    <row r="109">
      <c r="A109" s="21" t="s">
        <v>42</v>
      </c>
      <c r="B109" s="34">
        <f>B45*(1-Assumption!$E33)</f>
        <v>57960</v>
      </c>
      <c r="C109" s="34">
        <f>C45*(1-Assumption!$E33)</f>
        <v>59417.694</v>
      </c>
      <c r="D109" s="34">
        <f>D45*(1-Assumption!$E33)</f>
        <v>60912.049</v>
      </c>
      <c r="E109" s="34">
        <f>E45*(1-Assumption!$E33)</f>
        <v>62443.98704</v>
      </c>
      <c r="F109" s="34">
        <f>F45*(1-Assumption!$E33)</f>
        <v>64014.45331</v>
      </c>
      <c r="G109" s="34">
        <f>G45*(1-Assumption!$E33)</f>
        <v>65624.41681</v>
      </c>
      <c r="H109" s="34">
        <f>H45*(1-Assumption!$E33)</f>
        <v>67274.87089</v>
      </c>
      <c r="I109" s="34">
        <f>I45*(1-Assumption!$E33)</f>
        <v>68966.8339</v>
      </c>
      <c r="J109" s="34">
        <f>J45*(1-Assumption!$E33)</f>
        <v>70701.34977</v>
      </c>
      <c r="K109" s="34">
        <f>K45*(1-Assumption!$E33)</f>
        <v>72479.48872</v>
      </c>
      <c r="L109" s="34">
        <f>L45*(1-Assumption!$E33)</f>
        <v>74302.34786</v>
      </c>
      <c r="M109" s="34">
        <f>M45*(1-Assumption!$E33)</f>
        <v>76171.05191</v>
      </c>
      <c r="O109" s="21"/>
    </row>
    <row r="110">
      <c r="A110" s="21" t="s">
        <v>43</v>
      </c>
      <c r="B110" s="34">
        <f>B46*(1-Assumption!$E34)</f>
        <v>73920</v>
      </c>
      <c r="C110" s="34">
        <f>C46*(1-Assumption!$E34)</f>
        <v>75779.088</v>
      </c>
      <c r="D110" s="34">
        <f>D46*(1-Assumption!$E34)</f>
        <v>77684.93206</v>
      </c>
      <c r="E110" s="34">
        <f>E46*(1-Assumption!$E34)</f>
        <v>79638.7081</v>
      </c>
      <c r="F110" s="34">
        <f>F46*(1-Assumption!$E34)</f>
        <v>81641.62161</v>
      </c>
      <c r="G110" s="34">
        <f>G46*(1-Assumption!$E34)</f>
        <v>83694.9084</v>
      </c>
      <c r="H110" s="34">
        <f>H46*(1-Assumption!$E34)</f>
        <v>85799.83534</v>
      </c>
      <c r="I110" s="34">
        <f>I46*(1-Assumption!$E34)</f>
        <v>87957.7012</v>
      </c>
      <c r="J110" s="34">
        <f>J46*(1-Assumption!$E34)</f>
        <v>90169.83739</v>
      </c>
      <c r="K110" s="34">
        <f>K46*(1-Assumption!$E34)</f>
        <v>92437.6088</v>
      </c>
      <c r="L110" s="34">
        <f>L46*(1-Assumption!$E34)</f>
        <v>94762.41466</v>
      </c>
      <c r="M110" s="34">
        <f>M46*(1-Assumption!$E34)</f>
        <v>97145.68939</v>
      </c>
      <c r="O110" s="21"/>
    </row>
    <row r="111">
      <c r="A111" s="21" t="s">
        <v>44</v>
      </c>
      <c r="B111" s="34">
        <f>B47*(1-Assumption!$E35)</f>
        <v>135450</v>
      </c>
      <c r="C111" s="34">
        <f>C47*(1-Assumption!$E35)</f>
        <v>138856.5675</v>
      </c>
      <c r="D111" s="34">
        <f>D47*(1-Assumption!$E35)</f>
        <v>142348.8102</v>
      </c>
      <c r="E111" s="34">
        <f>E47*(1-Assumption!$E35)</f>
        <v>145928.8827</v>
      </c>
      <c r="F111" s="34">
        <f>F47*(1-Assumption!$E35)</f>
        <v>149598.9941</v>
      </c>
      <c r="G111" s="34">
        <f>G47*(1-Assumption!$E35)</f>
        <v>153361.4089</v>
      </c>
      <c r="H111" s="34">
        <f>H47*(1-Assumption!$E35)</f>
        <v>157218.4483</v>
      </c>
      <c r="I111" s="34">
        <f>I47*(1-Assumption!$E35)</f>
        <v>161172.4923</v>
      </c>
      <c r="J111" s="34">
        <f>J47*(1-Assumption!$E35)</f>
        <v>165225.9804</v>
      </c>
      <c r="K111" s="34">
        <f>K47*(1-Assumption!$E35)</f>
        <v>169381.4138</v>
      </c>
      <c r="L111" s="34">
        <f>L47*(1-Assumption!$E35)</f>
        <v>173641.3564</v>
      </c>
      <c r="M111" s="34">
        <f>M47*(1-Assumption!$E35)</f>
        <v>178008.4365</v>
      </c>
      <c r="O111" s="21"/>
    </row>
    <row r="112">
      <c r="A112" s="21" t="s">
        <v>45</v>
      </c>
      <c r="B112" s="34">
        <f>B48*(1-Assumption!$E36)</f>
        <v>44625</v>
      </c>
      <c r="C112" s="34">
        <f>C48*(1-Assumption!$E36)</f>
        <v>45747.31875</v>
      </c>
      <c r="D112" s="34">
        <f>D48*(1-Assumption!$E36)</f>
        <v>46897.86382</v>
      </c>
      <c r="E112" s="34">
        <f>E48*(1-Assumption!$E36)</f>
        <v>48077.34509</v>
      </c>
      <c r="F112" s="34">
        <f>F48*(1-Assumption!$E36)</f>
        <v>49286.49032</v>
      </c>
      <c r="G112" s="34">
        <f>G48*(1-Assumption!$E36)</f>
        <v>50526.04555</v>
      </c>
      <c r="H112" s="34">
        <f>H48*(1-Assumption!$E36)</f>
        <v>51796.7756</v>
      </c>
      <c r="I112" s="34">
        <f>I48*(1-Assumption!$E36)</f>
        <v>53099.4645</v>
      </c>
      <c r="J112" s="34">
        <f>J48*(1-Assumption!$E36)</f>
        <v>54434.91604</v>
      </c>
      <c r="K112" s="34">
        <f>K48*(1-Assumption!$E36)</f>
        <v>55803.95417</v>
      </c>
      <c r="L112" s="34">
        <f>L48*(1-Assumption!$E36)</f>
        <v>57207.42362</v>
      </c>
      <c r="M112" s="34">
        <f>M48*(1-Assumption!$E36)</f>
        <v>58646.19033</v>
      </c>
      <c r="O112" s="21"/>
    </row>
    <row r="113">
      <c r="A113" s="21" t="s">
        <v>46</v>
      </c>
      <c r="B113" s="34">
        <f>B49*(1-Assumption!$E37)</f>
        <v>73920</v>
      </c>
      <c r="C113" s="34">
        <f>C49*(1-Assumption!$E37)</f>
        <v>75779.088</v>
      </c>
      <c r="D113" s="34">
        <f>D49*(1-Assumption!$E37)</f>
        <v>77684.93206</v>
      </c>
      <c r="E113" s="34">
        <f>E49*(1-Assumption!$E37)</f>
        <v>79638.7081</v>
      </c>
      <c r="F113" s="34">
        <f>F49*(1-Assumption!$E37)</f>
        <v>81641.62161</v>
      </c>
      <c r="G113" s="34">
        <f>G49*(1-Assumption!$E37)</f>
        <v>83694.9084</v>
      </c>
      <c r="H113" s="34">
        <f>H49*(1-Assumption!$E37)</f>
        <v>85799.83534</v>
      </c>
      <c r="I113" s="34">
        <f>I49*(1-Assumption!$E37)</f>
        <v>87957.7012</v>
      </c>
      <c r="J113" s="34">
        <f>J49*(1-Assumption!$E37)</f>
        <v>90169.83739</v>
      </c>
      <c r="K113" s="34">
        <f>K49*(1-Assumption!$E37)</f>
        <v>92437.6088</v>
      </c>
      <c r="L113" s="34">
        <f>L49*(1-Assumption!$E37)</f>
        <v>94762.41466</v>
      </c>
      <c r="M113" s="34">
        <f>M49*(1-Assumption!$E37)</f>
        <v>97145.68939</v>
      </c>
      <c r="O113" s="21"/>
    </row>
    <row r="114">
      <c r="A114" s="21" t="s">
        <v>47</v>
      </c>
      <c r="B114" s="34">
        <f>B50*(1-Assumption!$E38)</f>
        <v>462000</v>
      </c>
      <c r="C114" s="34">
        <f>C50*(1-Assumption!$E38)</f>
        <v>473619.3</v>
      </c>
      <c r="D114" s="34">
        <f>D50*(1-Assumption!$E38)</f>
        <v>485530.8254</v>
      </c>
      <c r="E114" s="34">
        <f>E50*(1-Assumption!$E38)</f>
        <v>497741.9257</v>
      </c>
      <c r="F114" s="34">
        <f>F50*(1-Assumption!$E38)</f>
        <v>510260.1351</v>
      </c>
      <c r="G114" s="34">
        <f>G50*(1-Assumption!$E38)</f>
        <v>523093.1775</v>
      </c>
      <c r="H114" s="34">
        <f>H50*(1-Assumption!$E38)</f>
        <v>536248.9709</v>
      </c>
      <c r="I114" s="34">
        <f>I50*(1-Assumption!$E38)</f>
        <v>549735.6325</v>
      </c>
      <c r="J114" s="34">
        <f>J50*(1-Assumption!$E38)</f>
        <v>563561.4837</v>
      </c>
      <c r="K114" s="34">
        <f>K50*(1-Assumption!$E38)</f>
        <v>577735.055</v>
      </c>
      <c r="L114" s="34">
        <f>L50*(1-Assumption!$E38)</f>
        <v>592265.0916</v>
      </c>
      <c r="M114" s="34">
        <f>M50*(1-Assumption!$E38)</f>
        <v>607160.5587</v>
      </c>
      <c r="O114" s="21"/>
    </row>
    <row r="115">
      <c r="A115" s="35" t="s">
        <v>78</v>
      </c>
      <c r="B115" s="34">
        <f t="shared" ref="B115:M115" si="5">SUM(B107:B114)</f>
        <v>922845</v>
      </c>
      <c r="C115" s="34">
        <f t="shared" si="5"/>
        <v>946054.5518</v>
      </c>
      <c r="D115" s="34">
        <f t="shared" si="5"/>
        <v>969847.8237</v>
      </c>
      <c r="E115" s="34">
        <f t="shared" si="5"/>
        <v>994239.4965</v>
      </c>
      <c r="F115" s="34">
        <f t="shared" si="5"/>
        <v>1019244.62</v>
      </c>
      <c r="G115" s="34">
        <f t="shared" si="5"/>
        <v>1044878.622</v>
      </c>
      <c r="H115" s="34">
        <f t="shared" si="5"/>
        <v>1071157.319</v>
      </c>
      <c r="I115" s="34">
        <f t="shared" si="5"/>
        <v>1098096.926</v>
      </c>
      <c r="J115" s="34">
        <f t="shared" si="5"/>
        <v>1125714.064</v>
      </c>
      <c r="K115" s="34">
        <f t="shared" si="5"/>
        <v>1154025.772</v>
      </c>
      <c r="L115" s="34">
        <f t="shared" si="5"/>
        <v>1183049.521</v>
      </c>
      <c r="M115" s="34">
        <f t="shared" si="5"/>
        <v>1212803.216</v>
      </c>
      <c r="O115" s="21"/>
    </row>
    <row r="116">
      <c r="A116" s="26"/>
      <c r="B116" s="34"/>
      <c r="C116" s="34"/>
      <c r="D116" s="34"/>
      <c r="E116" s="34"/>
      <c r="F116" s="34"/>
      <c r="G116" s="34"/>
      <c r="H116" s="34"/>
      <c r="I116" s="34"/>
      <c r="J116" s="34"/>
      <c r="K116" s="34"/>
      <c r="L116" s="34"/>
      <c r="M116" s="34"/>
      <c r="O116" s="21"/>
    </row>
    <row r="117">
      <c r="A117" s="35" t="s">
        <v>30</v>
      </c>
      <c r="B117" s="34"/>
      <c r="C117" s="34"/>
      <c r="D117" s="34"/>
      <c r="E117" s="34"/>
      <c r="F117" s="34"/>
      <c r="G117" s="34"/>
      <c r="H117" s="34"/>
      <c r="I117" s="34"/>
      <c r="J117" s="34"/>
      <c r="K117" s="34"/>
      <c r="L117" s="34"/>
      <c r="M117" s="34"/>
      <c r="O117" s="21"/>
    </row>
    <row r="118">
      <c r="A118" s="21" t="s">
        <v>40</v>
      </c>
      <c r="B118" s="34">
        <f>B53*(1-Assumption!$F31)</f>
        <v>226800</v>
      </c>
      <c r="C118" s="34">
        <f>C53*(1-Assumption!$F31)</f>
        <v>234806.04</v>
      </c>
      <c r="D118" s="34">
        <f>D53*(1-Assumption!$F31)</f>
        <v>243094.6932</v>
      </c>
      <c r="E118" s="34">
        <f>E53*(1-Assumption!$F31)</f>
        <v>251675.9359</v>
      </c>
      <c r="F118" s="34">
        <f>F53*(1-Assumption!$F31)</f>
        <v>260560.0964</v>
      </c>
      <c r="G118" s="34">
        <f>G53*(1-Assumption!$F31)</f>
        <v>269757.8678</v>
      </c>
      <c r="H118" s="34">
        <f>H53*(1-Assumption!$F31)</f>
        <v>279280.3206</v>
      </c>
      <c r="I118" s="34">
        <f>I53*(1-Assumption!$F31)</f>
        <v>289138.9159</v>
      </c>
      <c r="J118" s="34">
        <f>J53*(1-Assumption!$F31)</f>
        <v>299345.5196</v>
      </c>
      <c r="K118" s="34">
        <f>K53*(1-Assumption!$F31)</f>
        <v>309912.4164</v>
      </c>
      <c r="L118" s="34">
        <f>L53*(1-Assumption!$F31)</f>
        <v>320852.3247</v>
      </c>
      <c r="M118" s="34">
        <f>M53*(1-Assumption!$F31)</f>
        <v>332178.4118</v>
      </c>
      <c r="O118" s="21"/>
    </row>
    <row r="119">
      <c r="A119" s="21" t="s">
        <v>41</v>
      </c>
      <c r="B119" s="34">
        <f>B54*(1-Assumption!$F32)</f>
        <v>216384</v>
      </c>
      <c r="C119" s="34">
        <f>C54*(1-Assumption!$F32)</f>
        <v>224022.3552</v>
      </c>
      <c r="D119" s="34">
        <f>D54*(1-Assumption!$F32)</f>
        <v>231930.3443</v>
      </c>
      <c r="E119" s="34">
        <f>E54*(1-Assumption!$F32)</f>
        <v>240117.4855</v>
      </c>
      <c r="F119" s="34">
        <f>F54*(1-Assumption!$F32)</f>
        <v>248593.6327</v>
      </c>
      <c r="G119" s="34">
        <f>G54*(1-Assumption!$F32)</f>
        <v>257368.988</v>
      </c>
      <c r="H119" s="34">
        <f>H54*(1-Assumption!$F32)</f>
        <v>266454.1132</v>
      </c>
      <c r="I119" s="34">
        <f>I54*(1-Assumption!$F32)</f>
        <v>275859.9434</v>
      </c>
      <c r="J119" s="34">
        <f>J54*(1-Assumption!$F32)</f>
        <v>285597.7994</v>
      </c>
      <c r="K119" s="34">
        <f>K54*(1-Assumption!$F32)</f>
        <v>295679.4018</v>
      </c>
      <c r="L119" s="34">
        <f>L54*(1-Assumption!$F32)</f>
        <v>306116.8846</v>
      </c>
      <c r="M119" s="34">
        <f>M54*(1-Assumption!$F32)</f>
        <v>316922.8107</v>
      </c>
      <c r="O119" s="21"/>
    </row>
    <row r="120">
      <c r="A120" s="21" t="s">
        <v>42</v>
      </c>
      <c r="B120" s="34">
        <f>B55*(1-Assumption!$F33)</f>
        <v>151200</v>
      </c>
      <c r="C120" s="34">
        <f>C55*(1-Assumption!$F33)</f>
        <v>156537.36</v>
      </c>
      <c r="D120" s="34">
        <f>D55*(1-Assumption!$F33)</f>
        <v>162063.1288</v>
      </c>
      <c r="E120" s="34">
        <f>E55*(1-Assumption!$F33)</f>
        <v>167783.9573</v>
      </c>
      <c r="F120" s="34">
        <f>F55*(1-Assumption!$F33)</f>
        <v>173706.7309</v>
      </c>
      <c r="G120" s="34">
        <f>G55*(1-Assumption!$F33)</f>
        <v>179838.5785</v>
      </c>
      <c r="H120" s="34">
        <f>H55*(1-Assumption!$F33)</f>
        <v>186186.8804</v>
      </c>
      <c r="I120" s="34">
        <f>I55*(1-Assumption!$F33)</f>
        <v>192759.2772</v>
      </c>
      <c r="J120" s="34">
        <f>J55*(1-Assumption!$F33)</f>
        <v>199563.6797</v>
      </c>
      <c r="K120" s="34">
        <f>K55*(1-Assumption!$F33)</f>
        <v>206608.2776</v>
      </c>
      <c r="L120" s="34">
        <f>L55*(1-Assumption!$F33)</f>
        <v>213901.5498</v>
      </c>
      <c r="M120" s="34">
        <f>M55*(1-Assumption!$F33)</f>
        <v>221452.2745</v>
      </c>
      <c r="O120" s="21"/>
    </row>
    <row r="121">
      <c r="A121" s="21" t="s">
        <v>43</v>
      </c>
      <c r="B121" s="34">
        <f>B56*(1-Assumption!$F34)</f>
        <v>90720</v>
      </c>
      <c r="C121" s="34">
        <f>C56*(1-Assumption!$F34)</f>
        <v>93922.416</v>
      </c>
      <c r="D121" s="34">
        <f>D56*(1-Assumption!$F34)</f>
        <v>97237.87728</v>
      </c>
      <c r="E121" s="34">
        <f>E56*(1-Assumption!$F34)</f>
        <v>100670.3744</v>
      </c>
      <c r="F121" s="34">
        <f>F56*(1-Assumption!$F34)</f>
        <v>104224.0386</v>
      </c>
      <c r="G121" s="34">
        <f>G56*(1-Assumption!$F34)</f>
        <v>107903.1471</v>
      </c>
      <c r="H121" s="34">
        <f>H56*(1-Assumption!$F34)</f>
        <v>111712.1282</v>
      </c>
      <c r="I121" s="34">
        <f>I56*(1-Assumption!$F34)</f>
        <v>115655.5663</v>
      </c>
      <c r="J121" s="34">
        <f>J56*(1-Assumption!$F34)</f>
        <v>119738.2078</v>
      </c>
      <c r="K121" s="34">
        <f>K56*(1-Assumption!$F34)</f>
        <v>123964.9666</v>
      </c>
      <c r="L121" s="34">
        <f>L56*(1-Assumption!$F34)</f>
        <v>128340.9299</v>
      </c>
      <c r="M121" s="34">
        <f>M56*(1-Assumption!$F34)</f>
        <v>132871.3647</v>
      </c>
      <c r="O121" s="21"/>
    </row>
    <row r="122">
      <c r="A122" s="21" t="s">
        <v>44</v>
      </c>
      <c r="B122" s="34">
        <f>B57*(1-Assumption!$F35)</f>
        <v>103488</v>
      </c>
      <c r="C122" s="34">
        <f>C57*(1-Assumption!$F35)</f>
        <v>107141.1264</v>
      </c>
      <c r="D122" s="34">
        <f>D57*(1-Assumption!$F35)</f>
        <v>110923.2082</v>
      </c>
      <c r="E122" s="34">
        <f>E57*(1-Assumption!$F35)</f>
        <v>114838.7974</v>
      </c>
      <c r="F122" s="34">
        <f>F57*(1-Assumption!$F35)</f>
        <v>118892.607</v>
      </c>
      <c r="G122" s="34">
        <f>G57*(1-Assumption!$F35)</f>
        <v>123089.516</v>
      </c>
      <c r="H122" s="34">
        <f>H57*(1-Assumption!$F35)</f>
        <v>127434.5759</v>
      </c>
      <c r="I122" s="34">
        <f>I57*(1-Assumption!$F35)</f>
        <v>131933.0164</v>
      </c>
      <c r="J122" s="34">
        <f>J57*(1-Assumption!$F35)</f>
        <v>136590.2519</v>
      </c>
      <c r="K122" s="34">
        <f>K57*(1-Assumption!$F35)</f>
        <v>141411.8878</v>
      </c>
      <c r="L122" s="34">
        <f>L57*(1-Assumption!$F35)</f>
        <v>146403.7274</v>
      </c>
      <c r="M122" s="34">
        <f>M57*(1-Assumption!$F35)</f>
        <v>151571.779</v>
      </c>
      <c r="O122" s="21"/>
    </row>
    <row r="123">
      <c r="A123" s="21" t="s">
        <v>45</v>
      </c>
      <c r="B123" s="34">
        <f>B58*(1-Assumption!$F36)</f>
        <v>133056</v>
      </c>
      <c r="C123" s="34">
        <f>C58*(1-Assumption!$F36)</f>
        <v>137752.8768</v>
      </c>
      <c r="D123" s="34">
        <f>D58*(1-Assumption!$F36)</f>
        <v>142615.5534</v>
      </c>
      <c r="E123" s="34">
        <f>E58*(1-Assumption!$F36)</f>
        <v>147649.8824</v>
      </c>
      <c r="F123" s="34">
        <f>F58*(1-Assumption!$F36)</f>
        <v>152861.9232</v>
      </c>
      <c r="G123" s="34">
        <f>G58*(1-Assumption!$F36)</f>
        <v>158257.9491</v>
      </c>
      <c r="H123" s="34">
        <f>H58*(1-Assumption!$F36)</f>
        <v>163844.4547</v>
      </c>
      <c r="I123" s="34">
        <f>I58*(1-Assumption!$F36)</f>
        <v>169628.164</v>
      </c>
      <c r="J123" s="34">
        <f>J58*(1-Assumption!$F36)</f>
        <v>175616.0382</v>
      </c>
      <c r="K123" s="34">
        <f>K58*(1-Assumption!$F36)</f>
        <v>181815.2843</v>
      </c>
      <c r="L123" s="34">
        <f>L58*(1-Assumption!$F36)</f>
        <v>188233.3639</v>
      </c>
      <c r="M123" s="34">
        <f>M58*(1-Assumption!$F36)</f>
        <v>194878.0016</v>
      </c>
      <c r="O123" s="21"/>
    </row>
    <row r="124">
      <c r="A124" s="21" t="s">
        <v>46</v>
      </c>
      <c r="B124" s="34">
        <f>B59*(1-Assumption!$F37)</f>
        <v>60480</v>
      </c>
      <c r="C124" s="34">
        <f>C59*(1-Assumption!$F37)</f>
        <v>62614.944</v>
      </c>
      <c r="D124" s="34">
        <f>D59*(1-Assumption!$F37)</f>
        <v>64825.25152</v>
      </c>
      <c r="E124" s="34">
        <f>E59*(1-Assumption!$F37)</f>
        <v>67113.5829</v>
      </c>
      <c r="F124" s="34">
        <f>F59*(1-Assumption!$F37)</f>
        <v>69482.69238</v>
      </c>
      <c r="G124" s="34">
        <f>G59*(1-Assumption!$F37)</f>
        <v>71935.43142</v>
      </c>
      <c r="H124" s="34">
        <f>H59*(1-Assumption!$F37)</f>
        <v>74474.75215</v>
      </c>
      <c r="I124" s="34">
        <f>I59*(1-Assumption!$F37)</f>
        <v>77103.7109</v>
      </c>
      <c r="J124" s="34">
        <f>J59*(1-Assumption!$F37)</f>
        <v>79825.47189</v>
      </c>
      <c r="K124" s="34">
        <f>K59*(1-Assumption!$F37)</f>
        <v>82643.31105</v>
      </c>
      <c r="L124" s="34">
        <f>L59*(1-Assumption!$F37)</f>
        <v>85560.61993</v>
      </c>
      <c r="M124" s="34">
        <f>M59*(1-Assumption!$F37)</f>
        <v>88580.90982</v>
      </c>
      <c r="O124" s="21"/>
    </row>
    <row r="125">
      <c r="A125" s="21" t="s">
        <v>47</v>
      </c>
      <c r="B125" s="34">
        <f>B60*(1-Assumption!$F38)</f>
        <v>540960</v>
      </c>
      <c r="C125" s="34">
        <f>C60*(1-Assumption!$F38)</f>
        <v>560055.888</v>
      </c>
      <c r="D125" s="34">
        <f>D60*(1-Assumption!$F38)</f>
        <v>579825.8608</v>
      </c>
      <c r="E125" s="34">
        <f>E60*(1-Assumption!$F38)</f>
        <v>600293.7137</v>
      </c>
      <c r="F125" s="34">
        <f>F60*(1-Assumption!$F38)</f>
        <v>621484.0818</v>
      </c>
      <c r="G125" s="34">
        <f>G60*(1-Assumption!$F38)</f>
        <v>643422.4699</v>
      </c>
      <c r="H125" s="34">
        <f>H60*(1-Assumption!$F38)</f>
        <v>666135.2831</v>
      </c>
      <c r="I125" s="34">
        <f>I60*(1-Assumption!$F38)</f>
        <v>689649.8586</v>
      </c>
      <c r="J125" s="34">
        <f>J60*(1-Assumption!$F38)</f>
        <v>713994.4986</v>
      </c>
      <c r="K125" s="34">
        <f>K60*(1-Assumption!$F38)</f>
        <v>739198.5044</v>
      </c>
      <c r="L125" s="34">
        <f>L60*(1-Assumption!$F38)</f>
        <v>765292.2116</v>
      </c>
      <c r="M125" s="34">
        <f>M60*(1-Assumption!$F38)</f>
        <v>792307.0267</v>
      </c>
      <c r="O125" s="21"/>
    </row>
    <row r="126">
      <c r="A126" s="35" t="s">
        <v>79</v>
      </c>
      <c r="B126" s="34">
        <f t="shared" ref="B126:M126" si="6">SUM(B118:B125)</f>
        <v>1523088</v>
      </c>
      <c r="C126" s="34">
        <f t="shared" si="6"/>
        <v>1576853.006</v>
      </c>
      <c r="D126" s="34">
        <f t="shared" si="6"/>
        <v>1632515.918</v>
      </c>
      <c r="E126" s="34">
        <f t="shared" si="6"/>
        <v>1690143.729</v>
      </c>
      <c r="F126" s="34">
        <f t="shared" si="6"/>
        <v>1749805.803</v>
      </c>
      <c r="G126" s="34">
        <f t="shared" si="6"/>
        <v>1811573.948</v>
      </c>
      <c r="H126" s="34">
        <f t="shared" si="6"/>
        <v>1875522.508</v>
      </c>
      <c r="I126" s="34">
        <f t="shared" si="6"/>
        <v>1941728.453</v>
      </c>
      <c r="J126" s="34">
        <f t="shared" si="6"/>
        <v>2010271.467</v>
      </c>
      <c r="K126" s="34">
        <f t="shared" si="6"/>
        <v>2081234.05</v>
      </c>
      <c r="L126" s="34">
        <f t="shared" si="6"/>
        <v>2154701.612</v>
      </c>
      <c r="M126" s="34">
        <f t="shared" si="6"/>
        <v>2230762.579</v>
      </c>
      <c r="O126" s="21"/>
    </row>
    <row r="127">
      <c r="A127" s="26"/>
      <c r="B127" s="34"/>
      <c r="C127" s="34"/>
      <c r="D127" s="34"/>
      <c r="E127" s="34"/>
      <c r="F127" s="34"/>
      <c r="G127" s="34"/>
      <c r="H127" s="34"/>
      <c r="I127" s="34"/>
      <c r="J127" s="34"/>
      <c r="K127" s="34"/>
      <c r="L127" s="34"/>
      <c r="M127" s="34"/>
      <c r="O127" s="21"/>
    </row>
    <row r="128">
      <c r="A128" s="35" t="s">
        <v>31</v>
      </c>
      <c r="B128" s="34"/>
      <c r="C128" s="34"/>
      <c r="D128" s="34"/>
      <c r="E128" s="34"/>
      <c r="F128" s="34"/>
      <c r="G128" s="34"/>
      <c r="H128" s="34"/>
      <c r="I128" s="34"/>
      <c r="J128" s="34"/>
      <c r="K128" s="34"/>
      <c r="L128" s="34"/>
      <c r="M128" s="34"/>
      <c r="O128" s="21"/>
    </row>
    <row r="129">
      <c r="A129" s="21" t="s">
        <v>40</v>
      </c>
      <c r="B129" s="34">
        <f>B63*(1-Assumption!$G31)</f>
        <v>132480</v>
      </c>
      <c r="C129" s="34">
        <f>C63*(1-Assumption!$G31)</f>
        <v>134473.824</v>
      </c>
      <c r="D129" s="34">
        <f>D63*(1-Assumption!$G31)</f>
        <v>136497.6551</v>
      </c>
      <c r="E129" s="34">
        <f>E63*(1-Assumption!$G31)</f>
        <v>138551.9448</v>
      </c>
      <c r="F129" s="34">
        <f>F63*(1-Assumption!$G31)</f>
        <v>140637.1515</v>
      </c>
      <c r="G129" s="34">
        <f>G63*(1-Assumption!$G31)</f>
        <v>142753.7407</v>
      </c>
      <c r="H129" s="34">
        <f>H63*(1-Assumption!$G31)</f>
        <v>144902.1845</v>
      </c>
      <c r="I129" s="34">
        <f>I63*(1-Assumption!$G31)</f>
        <v>147082.9623</v>
      </c>
      <c r="J129" s="34">
        <f>J63*(1-Assumption!$G31)</f>
        <v>149296.5609</v>
      </c>
      <c r="K129" s="34">
        <f>K63*(1-Assumption!$G31)</f>
        <v>151543.4742</v>
      </c>
      <c r="L129" s="34">
        <f>L63*(1-Assumption!$G31)</f>
        <v>153824.2034</v>
      </c>
      <c r="M129" s="34">
        <f>M63*(1-Assumption!$G31)</f>
        <v>156139.2577</v>
      </c>
      <c r="O129" s="21"/>
    </row>
    <row r="130">
      <c r="A130" s="21" t="s">
        <v>41</v>
      </c>
      <c r="B130" s="34">
        <f>B64*(1-Assumption!$G32)</f>
        <v>120960</v>
      </c>
      <c r="C130" s="34">
        <f>C64*(1-Assumption!$G32)</f>
        <v>122780.448</v>
      </c>
      <c r="D130" s="34">
        <f>D64*(1-Assumption!$G32)</f>
        <v>124628.2937</v>
      </c>
      <c r="E130" s="34">
        <f>E64*(1-Assumption!$G32)</f>
        <v>126503.9496</v>
      </c>
      <c r="F130" s="34">
        <f>F64*(1-Assumption!$G32)</f>
        <v>128407.834</v>
      </c>
      <c r="G130" s="34">
        <f>G64*(1-Assumption!$G32)</f>
        <v>130340.3719</v>
      </c>
      <c r="H130" s="34">
        <f>H64*(1-Assumption!$G32)</f>
        <v>132301.9945</v>
      </c>
      <c r="I130" s="34">
        <f>I64*(1-Assumption!$G32)</f>
        <v>134293.1395</v>
      </c>
      <c r="J130" s="34">
        <f>J64*(1-Assumption!$G32)</f>
        <v>136314.2513</v>
      </c>
      <c r="K130" s="34">
        <f>K64*(1-Assumption!$G32)</f>
        <v>138365.7808</v>
      </c>
      <c r="L130" s="34">
        <f>L64*(1-Assumption!$G32)</f>
        <v>140448.1858</v>
      </c>
      <c r="M130" s="34">
        <f>M64*(1-Assumption!$G32)</f>
        <v>142561.9309</v>
      </c>
      <c r="O130" s="21"/>
    </row>
    <row r="131">
      <c r="A131" s="21" t="s">
        <v>42</v>
      </c>
      <c r="B131" s="34">
        <f>B65*(1-Assumption!$G33)</f>
        <v>61824</v>
      </c>
      <c r="C131" s="34">
        <f>C65*(1-Assumption!$G33)</f>
        <v>62754.4512</v>
      </c>
      <c r="D131" s="34">
        <f>D65*(1-Assumption!$G33)</f>
        <v>63698.90569</v>
      </c>
      <c r="E131" s="34">
        <f>E65*(1-Assumption!$G33)</f>
        <v>64657.57422</v>
      </c>
      <c r="F131" s="34">
        <f>F65*(1-Assumption!$G33)</f>
        <v>65630.67071</v>
      </c>
      <c r="G131" s="34">
        <f>G65*(1-Assumption!$G33)</f>
        <v>66618.41231</v>
      </c>
      <c r="H131" s="34">
        <f>H65*(1-Assumption!$G33)</f>
        <v>67621.01941</v>
      </c>
      <c r="I131" s="34">
        <f>I65*(1-Assumption!$G33)</f>
        <v>68638.71575</v>
      </c>
      <c r="J131" s="34">
        <f>J65*(1-Assumption!$G33)</f>
        <v>69671.72843</v>
      </c>
      <c r="K131" s="34">
        <f>K65*(1-Assumption!$G33)</f>
        <v>70720.28794</v>
      </c>
      <c r="L131" s="34">
        <f>L65*(1-Assumption!$G33)</f>
        <v>71784.62827</v>
      </c>
      <c r="M131" s="34">
        <f>M65*(1-Assumption!$G33)</f>
        <v>72864.98693</v>
      </c>
      <c r="O131" s="21"/>
    </row>
    <row r="132">
      <c r="A132" s="21" t="s">
        <v>43</v>
      </c>
      <c r="B132" s="34">
        <f>B66*(1-Assumption!$G34)</f>
        <v>70656</v>
      </c>
      <c r="C132" s="34">
        <f>C66*(1-Assumption!$G34)</f>
        <v>71719.3728</v>
      </c>
      <c r="D132" s="34">
        <f>D66*(1-Assumption!$G34)</f>
        <v>72798.74936</v>
      </c>
      <c r="E132" s="34">
        <f>E66*(1-Assumption!$G34)</f>
        <v>73894.37054</v>
      </c>
      <c r="F132" s="34">
        <f>F66*(1-Assumption!$G34)</f>
        <v>75006.48082</v>
      </c>
      <c r="G132" s="34">
        <f>G66*(1-Assumption!$G34)</f>
        <v>76135.32835</v>
      </c>
      <c r="H132" s="34">
        <f>H66*(1-Assumption!$G34)</f>
        <v>77281.16504</v>
      </c>
      <c r="I132" s="34">
        <f>I66*(1-Assumption!$G34)</f>
        <v>78444.24658</v>
      </c>
      <c r="J132" s="34">
        <f>J66*(1-Assumption!$G34)</f>
        <v>79624.83249</v>
      </c>
      <c r="K132" s="34">
        <f>K66*(1-Assumption!$G34)</f>
        <v>80823.18622</v>
      </c>
      <c r="L132" s="34">
        <f>L66*(1-Assumption!$G34)</f>
        <v>82039.57517</v>
      </c>
      <c r="M132" s="34">
        <f>M66*(1-Assumption!$G34)</f>
        <v>83274.27078</v>
      </c>
      <c r="O132" s="21"/>
    </row>
    <row r="133">
      <c r="A133" s="21" t="s">
        <v>44</v>
      </c>
      <c r="B133" s="34">
        <f>B67*(1-Assumption!$G35)</f>
        <v>43200</v>
      </c>
      <c r="C133" s="34">
        <f>C67*(1-Assumption!$G35)</f>
        <v>43850.16</v>
      </c>
      <c r="D133" s="34">
        <f>D67*(1-Assumption!$G35)</f>
        <v>44510.10491</v>
      </c>
      <c r="E133" s="34">
        <f>E67*(1-Assumption!$G35)</f>
        <v>45179.98199</v>
      </c>
      <c r="F133" s="34">
        <f>F67*(1-Assumption!$G35)</f>
        <v>45859.94072</v>
      </c>
      <c r="G133" s="34">
        <f>G67*(1-Assumption!$G35)</f>
        <v>46550.13282</v>
      </c>
      <c r="H133" s="34">
        <f>H67*(1-Assumption!$G35)</f>
        <v>47250.71232</v>
      </c>
      <c r="I133" s="34">
        <f>I67*(1-Assumption!$G35)</f>
        <v>47961.83554</v>
      </c>
      <c r="J133" s="34">
        <f>J67*(1-Assumption!$G35)</f>
        <v>48683.66117</v>
      </c>
      <c r="K133" s="34">
        <f>K67*(1-Assumption!$G35)</f>
        <v>49416.35027</v>
      </c>
      <c r="L133" s="34">
        <f>L67*(1-Assumption!$G35)</f>
        <v>50160.06634</v>
      </c>
      <c r="M133" s="34">
        <f>M67*(1-Assumption!$G35)</f>
        <v>50914.97534</v>
      </c>
      <c r="O133" s="21"/>
    </row>
    <row r="134">
      <c r="A134" s="21" t="s">
        <v>45</v>
      </c>
      <c r="B134" s="34">
        <f>B68*(1-Assumption!$G36)</f>
        <v>25920</v>
      </c>
      <c r="C134" s="34">
        <f>C68*(1-Assumption!$G36)</f>
        <v>26310.096</v>
      </c>
      <c r="D134" s="34">
        <f>D68*(1-Assumption!$G36)</f>
        <v>26706.06294</v>
      </c>
      <c r="E134" s="34">
        <f>E68*(1-Assumption!$G36)</f>
        <v>27107.98919</v>
      </c>
      <c r="F134" s="34">
        <f>F68*(1-Assumption!$G36)</f>
        <v>27515.96443</v>
      </c>
      <c r="G134" s="34">
        <f>G68*(1-Assumption!$G36)</f>
        <v>27930.07969</v>
      </c>
      <c r="H134" s="34">
        <f>H68*(1-Assumption!$G36)</f>
        <v>28350.42739</v>
      </c>
      <c r="I134" s="34">
        <f>I68*(1-Assumption!$G36)</f>
        <v>28777.10133</v>
      </c>
      <c r="J134" s="34">
        <f>J68*(1-Assumption!$G36)</f>
        <v>29210.1967</v>
      </c>
      <c r="K134" s="34">
        <f>K68*(1-Assumption!$G36)</f>
        <v>29649.81016</v>
      </c>
      <c r="L134" s="34">
        <f>L68*(1-Assumption!$G36)</f>
        <v>30096.0398</v>
      </c>
      <c r="M134" s="34">
        <f>M68*(1-Assumption!$G36)</f>
        <v>30548.9852</v>
      </c>
      <c r="O134" s="21"/>
    </row>
    <row r="135">
      <c r="A135" s="21" t="s">
        <v>46</v>
      </c>
      <c r="B135" s="34">
        <f>B69*(1-Assumption!$G37)</f>
        <v>67584</v>
      </c>
      <c r="C135" s="34">
        <f>C69*(1-Assumption!$G37)</f>
        <v>68601.1392</v>
      </c>
      <c r="D135" s="34">
        <f>D69*(1-Assumption!$G37)</f>
        <v>69633.58634</v>
      </c>
      <c r="E135" s="34">
        <f>E69*(1-Assumption!$G37)</f>
        <v>70681.57182</v>
      </c>
      <c r="F135" s="34">
        <f>F69*(1-Assumption!$G37)</f>
        <v>71745.32948</v>
      </c>
      <c r="G135" s="34">
        <f>G69*(1-Assumption!$G37)</f>
        <v>72825.09668</v>
      </c>
      <c r="H135" s="34">
        <f>H69*(1-Assumption!$G37)</f>
        <v>73921.11439</v>
      </c>
      <c r="I135" s="34">
        <f>I69*(1-Assumption!$G37)</f>
        <v>75033.62716</v>
      </c>
      <c r="J135" s="34">
        <f>J69*(1-Assumption!$G37)</f>
        <v>76162.88325</v>
      </c>
      <c r="K135" s="34">
        <f>K69*(1-Assumption!$G37)</f>
        <v>77309.13464</v>
      </c>
      <c r="L135" s="34">
        <f>L69*(1-Assumption!$G37)</f>
        <v>78472.63712</v>
      </c>
      <c r="M135" s="34">
        <f>M69*(1-Assumption!$G37)</f>
        <v>79653.65031</v>
      </c>
      <c r="O135" s="21"/>
    </row>
    <row r="136">
      <c r="A136" s="21" t="s">
        <v>47</v>
      </c>
      <c r="B136" s="34">
        <f>B70*(1-Assumption!$G38)</f>
        <v>345600</v>
      </c>
      <c r="C136" s="34">
        <f>C70*(1-Assumption!$G38)</f>
        <v>350801.28</v>
      </c>
      <c r="D136" s="34">
        <f>D70*(1-Assumption!$G38)</f>
        <v>356080.8393</v>
      </c>
      <c r="E136" s="34">
        <f>E70*(1-Assumption!$G38)</f>
        <v>361439.8559</v>
      </c>
      <c r="F136" s="34">
        <f>F70*(1-Assumption!$G38)</f>
        <v>366879.5257</v>
      </c>
      <c r="G136" s="34">
        <f>G70*(1-Assumption!$G38)</f>
        <v>372401.0626</v>
      </c>
      <c r="H136" s="34">
        <f>H70*(1-Assumption!$G38)</f>
        <v>378005.6986</v>
      </c>
      <c r="I136" s="34">
        <f>I70*(1-Assumption!$G38)</f>
        <v>383694.6843</v>
      </c>
      <c r="J136" s="34">
        <f>J70*(1-Assumption!$G38)</f>
        <v>389469.2893</v>
      </c>
      <c r="K136" s="34">
        <f>K70*(1-Assumption!$G38)</f>
        <v>395330.8021</v>
      </c>
      <c r="L136" s="34">
        <f>L70*(1-Assumption!$G38)</f>
        <v>401280.5307</v>
      </c>
      <c r="M136" s="34">
        <f>M70*(1-Assumption!$G38)</f>
        <v>407319.8027</v>
      </c>
      <c r="O136" s="21"/>
    </row>
    <row r="137">
      <c r="A137" s="35" t="s">
        <v>80</v>
      </c>
      <c r="B137" s="34">
        <f t="shared" ref="B137:M137" si="7">SUM(B129:B136)</f>
        <v>868224</v>
      </c>
      <c r="C137" s="34">
        <f t="shared" si="7"/>
        <v>881290.7712</v>
      </c>
      <c r="D137" s="34">
        <f t="shared" si="7"/>
        <v>894554.1973</v>
      </c>
      <c r="E137" s="34">
        <f t="shared" si="7"/>
        <v>908017.238</v>
      </c>
      <c r="F137" s="34">
        <f t="shared" si="7"/>
        <v>921682.8974</v>
      </c>
      <c r="G137" s="34">
        <f t="shared" si="7"/>
        <v>935554.225</v>
      </c>
      <c r="H137" s="34">
        <f t="shared" si="7"/>
        <v>949634.3161</v>
      </c>
      <c r="I137" s="34">
        <f t="shared" si="7"/>
        <v>963926.3126</v>
      </c>
      <c r="J137" s="34">
        <f t="shared" si="7"/>
        <v>978433.4036</v>
      </c>
      <c r="K137" s="34">
        <f t="shared" si="7"/>
        <v>993158.8263</v>
      </c>
      <c r="L137" s="34">
        <f t="shared" si="7"/>
        <v>1008105.867</v>
      </c>
      <c r="M137" s="34">
        <f t="shared" si="7"/>
        <v>1023277.86</v>
      </c>
      <c r="O137" s="21"/>
    </row>
    <row r="138">
      <c r="A138" s="26"/>
      <c r="B138" s="34"/>
      <c r="C138" s="34"/>
      <c r="D138" s="34"/>
      <c r="E138" s="34"/>
      <c r="F138" s="34"/>
      <c r="G138" s="34"/>
      <c r="H138" s="34"/>
      <c r="I138" s="34"/>
      <c r="J138" s="34"/>
      <c r="K138" s="34"/>
      <c r="L138" s="34"/>
      <c r="M138" s="34"/>
      <c r="O138" s="21"/>
    </row>
    <row r="139">
      <c r="A139" s="26" t="s">
        <v>81</v>
      </c>
      <c r="B139" s="34">
        <f t="shared" ref="B139:M139" si="8">B82+B93+B104+B115+B126+B137</f>
        <v>14097675</v>
      </c>
      <c r="C139" s="34">
        <f t="shared" si="8"/>
        <v>14680170.68</v>
      </c>
      <c r="D139" s="34">
        <f t="shared" si="8"/>
        <v>15289146.12</v>
      </c>
      <c r="E139" s="34">
        <f t="shared" si="8"/>
        <v>15925892.18</v>
      </c>
      <c r="F139" s="34">
        <f t="shared" si="8"/>
        <v>16591766.04</v>
      </c>
      <c r="G139" s="34">
        <f t="shared" si="8"/>
        <v>17288194.71</v>
      </c>
      <c r="H139" s="34">
        <f t="shared" si="8"/>
        <v>18016678.78</v>
      </c>
      <c r="I139" s="34">
        <f t="shared" si="8"/>
        <v>18778796.33</v>
      </c>
      <c r="J139" s="34">
        <f t="shared" si="8"/>
        <v>19576207.17</v>
      </c>
      <c r="K139" s="34">
        <f t="shared" si="8"/>
        <v>20410657.12</v>
      </c>
      <c r="L139" s="34">
        <f t="shared" si="8"/>
        <v>21283982.75</v>
      </c>
      <c r="M139" s="34">
        <f t="shared" si="8"/>
        <v>22198116.19</v>
      </c>
      <c r="O139" s="21"/>
    </row>
    <row r="140">
      <c r="A140" s="28"/>
      <c r="B140" s="28"/>
      <c r="C140" s="28"/>
      <c r="D140" s="28"/>
      <c r="E140" s="28"/>
      <c r="F140" s="28"/>
      <c r="G140" s="28"/>
      <c r="H140" s="28"/>
      <c r="I140" s="28"/>
      <c r="J140" s="28"/>
      <c r="K140" s="28"/>
      <c r="L140" s="28"/>
      <c r="M140" s="28"/>
      <c r="O140" s="21"/>
    </row>
    <row r="141">
      <c r="A141" s="26" t="s">
        <v>82</v>
      </c>
      <c r="B141" s="28"/>
      <c r="C141" s="28"/>
      <c r="D141" s="28"/>
      <c r="E141" s="28"/>
      <c r="F141" s="28"/>
      <c r="G141" s="28"/>
      <c r="H141" s="28"/>
      <c r="I141" s="28"/>
      <c r="J141" s="28"/>
      <c r="K141" s="28"/>
      <c r="L141" s="28"/>
      <c r="M141" s="28"/>
      <c r="O141" s="21"/>
    </row>
    <row r="142">
      <c r="A142" s="28" t="s">
        <v>53</v>
      </c>
      <c r="B142" s="34">
        <f>Assumption!$C41</f>
        <v>200000</v>
      </c>
      <c r="C142" s="34">
        <f>Assumption!$C41</f>
        <v>200000</v>
      </c>
      <c r="D142" s="34">
        <f>Assumption!$C41</f>
        <v>200000</v>
      </c>
      <c r="E142" s="34">
        <f>Assumption!$C41</f>
        <v>200000</v>
      </c>
      <c r="F142" s="34">
        <f>Assumption!$C41</f>
        <v>200000</v>
      </c>
      <c r="G142" s="34">
        <f>Assumption!$C41</f>
        <v>200000</v>
      </c>
      <c r="H142" s="34">
        <f>Assumption!$C41</f>
        <v>200000</v>
      </c>
      <c r="I142" s="34">
        <f>Assumption!$C41</f>
        <v>200000</v>
      </c>
      <c r="J142" s="34">
        <f>Assumption!$C41</f>
        <v>200000</v>
      </c>
      <c r="K142" s="34">
        <f>Assumption!$C41</f>
        <v>200000</v>
      </c>
      <c r="L142" s="34">
        <f>Assumption!$C41</f>
        <v>200000</v>
      </c>
      <c r="M142" s="34">
        <f>Assumption!$C41</f>
        <v>200000</v>
      </c>
      <c r="O142" s="21"/>
    </row>
    <row r="143">
      <c r="A143" s="28" t="s">
        <v>54</v>
      </c>
      <c r="B143" s="34">
        <f>Assumption!$C42</f>
        <v>80000</v>
      </c>
      <c r="C143" s="34">
        <f>Assumption!$C42</f>
        <v>80000</v>
      </c>
      <c r="D143" s="34">
        <f>Assumption!$C42</f>
        <v>80000</v>
      </c>
      <c r="E143" s="34">
        <f>Assumption!$C42</f>
        <v>80000</v>
      </c>
      <c r="F143" s="34">
        <f>Assumption!$C42</f>
        <v>80000</v>
      </c>
      <c r="G143" s="34">
        <f>Assumption!$C42</f>
        <v>80000</v>
      </c>
      <c r="H143" s="34">
        <f>Assumption!$C42</f>
        <v>80000</v>
      </c>
      <c r="I143" s="34">
        <f>Assumption!$C42</f>
        <v>80000</v>
      </c>
      <c r="J143" s="34">
        <f>Assumption!$C42</f>
        <v>80000</v>
      </c>
      <c r="K143" s="34">
        <f>Assumption!$C42</f>
        <v>80000</v>
      </c>
      <c r="L143" s="34">
        <f>Assumption!$C42</f>
        <v>80000</v>
      </c>
      <c r="M143" s="34">
        <f>Assumption!$C42</f>
        <v>80000</v>
      </c>
      <c r="O143" s="21"/>
    </row>
    <row r="144">
      <c r="A144" s="28" t="s">
        <v>55</v>
      </c>
      <c r="B144" s="34">
        <f>Assumption!$C43</f>
        <v>120000</v>
      </c>
      <c r="C144" s="34">
        <f>Assumption!$C43</f>
        <v>120000</v>
      </c>
      <c r="D144" s="34">
        <f>Assumption!$C43</f>
        <v>120000</v>
      </c>
      <c r="E144" s="34">
        <f>Assumption!$C43</f>
        <v>120000</v>
      </c>
      <c r="F144" s="34">
        <f>Assumption!$C43</f>
        <v>120000</v>
      </c>
      <c r="G144" s="34">
        <f>Assumption!$C43</f>
        <v>120000</v>
      </c>
      <c r="H144" s="34">
        <f>Assumption!$C43</f>
        <v>120000</v>
      </c>
      <c r="I144" s="34">
        <f>Assumption!$C43</f>
        <v>120000</v>
      </c>
      <c r="J144" s="34">
        <f>Assumption!$C43</f>
        <v>120000</v>
      </c>
      <c r="K144" s="34">
        <f>Assumption!$C43</f>
        <v>120000</v>
      </c>
      <c r="L144" s="34">
        <f>Assumption!$C43</f>
        <v>120000</v>
      </c>
      <c r="M144" s="34">
        <f>Assumption!$C43</f>
        <v>120000</v>
      </c>
      <c r="O144" s="21"/>
    </row>
    <row r="145">
      <c r="A145" s="28"/>
      <c r="B145" s="28"/>
      <c r="C145" s="28"/>
      <c r="D145" s="28"/>
      <c r="E145" s="28"/>
      <c r="F145" s="28"/>
      <c r="G145" s="28"/>
      <c r="H145" s="28"/>
      <c r="I145" s="28"/>
      <c r="J145" s="28"/>
      <c r="K145" s="28"/>
      <c r="L145" s="28"/>
      <c r="M145" s="28"/>
      <c r="O145" s="21"/>
    </row>
    <row r="146">
      <c r="A146" s="26" t="s">
        <v>83</v>
      </c>
      <c r="B146" s="34">
        <f t="shared" ref="B146:M146" si="9">B139+B142+B143+B144</f>
        <v>14497675</v>
      </c>
      <c r="C146" s="34">
        <f t="shared" si="9"/>
        <v>15080170.68</v>
      </c>
      <c r="D146" s="34">
        <f t="shared" si="9"/>
        <v>15689146.12</v>
      </c>
      <c r="E146" s="34">
        <f t="shared" si="9"/>
        <v>16325892.18</v>
      </c>
      <c r="F146" s="34">
        <f t="shared" si="9"/>
        <v>16991766.04</v>
      </c>
      <c r="G146" s="34">
        <f t="shared" si="9"/>
        <v>17688194.71</v>
      </c>
      <c r="H146" s="34">
        <f t="shared" si="9"/>
        <v>18416678.78</v>
      </c>
      <c r="I146" s="34">
        <f t="shared" si="9"/>
        <v>19178796.33</v>
      </c>
      <c r="J146" s="34">
        <f t="shared" si="9"/>
        <v>19976207.17</v>
      </c>
      <c r="K146" s="34">
        <f t="shared" si="9"/>
        <v>20810657.12</v>
      </c>
      <c r="L146" s="34">
        <f t="shared" si="9"/>
        <v>21683982.75</v>
      </c>
      <c r="M146" s="34">
        <f t="shared" si="9"/>
        <v>22598116.19</v>
      </c>
      <c r="O146" s="21"/>
    </row>
    <row r="147">
      <c r="A147" s="28"/>
      <c r="B147" s="28"/>
      <c r="C147" s="28"/>
      <c r="D147" s="28"/>
      <c r="E147" s="28"/>
      <c r="F147" s="28"/>
      <c r="G147" s="28"/>
      <c r="H147" s="28"/>
      <c r="I147" s="28"/>
      <c r="J147" s="28"/>
      <c r="K147" s="28"/>
      <c r="L147" s="28"/>
      <c r="M147" s="28"/>
      <c r="O147" s="36"/>
    </row>
    <row r="148">
      <c r="A148" s="26" t="s">
        <v>84</v>
      </c>
      <c r="B148" s="34">
        <f t="shared" ref="B148:M148" si="10">B9-B146</f>
        <v>1492325</v>
      </c>
      <c r="C148" s="34">
        <f t="shared" si="10"/>
        <v>1570181.818</v>
      </c>
      <c r="D148" s="34">
        <f t="shared" si="10"/>
        <v>1651561.858</v>
      </c>
      <c r="E148" s="34">
        <f t="shared" si="10"/>
        <v>1736636.568</v>
      </c>
      <c r="F148" s="34">
        <f t="shared" si="10"/>
        <v>1825586.212</v>
      </c>
      <c r="G148" s="34">
        <f t="shared" si="10"/>
        <v>1918600.337</v>
      </c>
      <c r="H148" s="34">
        <f t="shared" si="10"/>
        <v>2015878.275</v>
      </c>
      <c r="I148" s="34">
        <f t="shared" si="10"/>
        <v>2117629.67</v>
      </c>
      <c r="J148" s="34">
        <f t="shared" si="10"/>
        <v>2224075.026</v>
      </c>
      <c r="K148" s="34">
        <f t="shared" si="10"/>
        <v>2335446.301</v>
      </c>
      <c r="L148" s="34">
        <f t="shared" si="10"/>
        <v>2451987.518</v>
      </c>
      <c r="M148" s="34">
        <f t="shared" si="10"/>
        <v>2573955.421</v>
      </c>
      <c r="O148" s="36"/>
    </row>
    <row r="149">
      <c r="O149" s="35"/>
    </row>
    <row r="150">
      <c r="O150" s="21"/>
    </row>
    <row r="151">
      <c r="O151" s="21"/>
    </row>
    <row r="152">
      <c r="O152" s="21"/>
    </row>
    <row r="153">
      <c r="O153" s="21"/>
    </row>
    <row r="154">
      <c r="O154" s="21"/>
    </row>
    <row r="155">
      <c r="O155" s="21"/>
    </row>
    <row r="156">
      <c r="O156" s="21"/>
    </row>
    <row r="157">
      <c r="O157" s="21"/>
    </row>
    <row r="158">
      <c r="O158" s="26"/>
    </row>
    <row r="159">
      <c r="O159" s="28"/>
    </row>
    <row r="160">
      <c r="O160" s="35"/>
    </row>
    <row r="161">
      <c r="O161" s="21"/>
    </row>
    <row r="162">
      <c r="O162" s="21"/>
    </row>
    <row r="163">
      <c r="O163" s="21"/>
    </row>
    <row r="164">
      <c r="O164" s="21"/>
    </row>
    <row r="165">
      <c r="O165" s="21"/>
    </row>
    <row r="166">
      <c r="O166" s="21"/>
    </row>
    <row r="167">
      <c r="O167" s="21"/>
    </row>
    <row r="168">
      <c r="O168" s="21"/>
    </row>
    <row r="169">
      <c r="O169" s="26"/>
    </row>
    <row r="170">
      <c r="O170" s="28"/>
    </row>
    <row r="171">
      <c r="O171" s="35"/>
    </row>
    <row r="172">
      <c r="O172" s="21"/>
    </row>
    <row r="173">
      <c r="O173" s="21"/>
    </row>
    <row r="174">
      <c r="O174" s="21"/>
    </row>
    <row r="175">
      <c r="O175" s="21"/>
    </row>
    <row r="176">
      <c r="O176" s="21"/>
    </row>
    <row r="177">
      <c r="O177" s="21"/>
    </row>
    <row r="178">
      <c r="O178" s="21"/>
    </row>
    <row r="179">
      <c r="O179" s="21"/>
    </row>
    <row r="180">
      <c r="O180" s="26"/>
    </row>
    <row r="181">
      <c r="O181" s="28"/>
    </row>
    <row r="182">
      <c r="O182" s="35"/>
    </row>
    <row r="183">
      <c r="O183" s="21"/>
    </row>
    <row r="184">
      <c r="O184" s="21"/>
    </row>
    <row r="185">
      <c r="O185" s="21"/>
    </row>
    <row r="186">
      <c r="O186" s="21"/>
    </row>
    <row r="187">
      <c r="O187" s="21"/>
    </row>
    <row r="188">
      <c r="O188" s="21"/>
    </row>
    <row r="189">
      <c r="O189" s="21"/>
    </row>
    <row r="190">
      <c r="O190" s="21"/>
    </row>
    <row r="191">
      <c r="O191" s="26"/>
    </row>
    <row r="192">
      <c r="O192" s="35"/>
    </row>
    <row r="193">
      <c r="O193" s="35"/>
    </row>
    <row r="194">
      <c r="O194" s="21"/>
    </row>
    <row r="195">
      <c r="O195" s="21"/>
    </row>
    <row r="196">
      <c r="O196" s="21"/>
    </row>
    <row r="197">
      <c r="O197" s="21"/>
    </row>
    <row r="198">
      <c r="O198" s="21"/>
    </row>
    <row r="199">
      <c r="O199" s="21"/>
    </row>
    <row r="200">
      <c r="O200" s="21"/>
    </row>
    <row r="201">
      <c r="O201" s="21"/>
    </row>
    <row r="202">
      <c r="O202" s="26"/>
    </row>
    <row r="203">
      <c r="O203" s="35"/>
    </row>
    <row r="204">
      <c r="O204" s="35"/>
    </row>
    <row r="205">
      <c r="O205" s="21"/>
    </row>
    <row r="206">
      <c r="O206" s="21"/>
    </row>
    <row r="207">
      <c r="O207" s="21"/>
    </row>
    <row r="208">
      <c r="O208" s="21"/>
    </row>
    <row r="209">
      <c r="O209" s="21"/>
    </row>
    <row r="210">
      <c r="O210" s="21"/>
    </row>
    <row r="211">
      <c r="O211" s="21"/>
    </row>
    <row r="212">
      <c r="O212" s="21"/>
    </row>
    <row r="213">
      <c r="O213" s="26"/>
    </row>
    <row r="214">
      <c r="O214" s="26"/>
    </row>
    <row r="215">
      <c r="O215" s="26"/>
    </row>
    <row r="216">
      <c r="O216" s="28"/>
    </row>
    <row r="217">
      <c r="O217" s="26"/>
    </row>
    <row r="218">
      <c r="O218" s="28"/>
    </row>
    <row r="219">
      <c r="O219" s="28"/>
    </row>
    <row r="220">
      <c r="O220" s="28"/>
    </row>
    <row r="221">
      <c r="O221" s="28"/>
    </row>
    <row r="222">
      <c r="O222" s="26"/>
    </row>
    <row r="223">
      <c r="O223" s="28"/>
    </row>
    <row r="224">
      <c r="O224" s="2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88"/>
    <col customWidth="1" min="2" max="13" width="8.38"/>
  </cols>
  <sheetData>
    <row r="1">
      <c r="A1" s="24"/>
      <c r="B1" s="25" t="s">
        <v>56</v>
      </c>
      <c r="C1" s="25" t="s">
        <v>57</v>
      </c>
      <c r="D1" s="25" t="s">
        <v>58</v>
      </c>
      <c r="E1" s="25" t="s">
        <v>59</v>
      </c>
      <c r="F1" s="25" t="s">
        <v>60</v>
      </c>
      <c r="G1" s="25" t="s">
        <v>61</v>
      </c>
      <c r="H1" s="25" t="s">
        <v>62</v>
      </c>
      <c r="I1" s="25" t="s">
        <v>63</v>
      </c>
      <c r="J1" s="25" t="s">
        <v>64</v>
      </c>
      <c r="K1" s="25" t="s">
        <v>65</v>
      </c>
      <c r="L1" s="25" t="s">
        <v>66</v>
      </c>
      <c r="M1" s="25" t="s">
        <v>67</v>
      </c>
    </row>
    <row r="2">
      <c r="A2" s="26" t="s">
        <v>71</v>
      </c>
      <c r="B2" s="28"/>
      <c r="C2" s="28"/>
      <c r="D2" s="28"/>
      <c r="E2" s="28"/>
      <c r="F2" s="28"/>
      <c r="G2" s="28"/>
      <c r="H2" s="28"/>
      <c r="I2" s="28"/>
      <c r="J2" s="28"/>
      <c r="K2" s="28"/>
      <c r="L2" s="28"/>
      <c r="M2" s="28"/>
    </row>
    <row r="3">
      <c r="A3" s="27" t="s">
        <v>69</v>
      </c>
      <c r="B3" s="34">
        <f>'Calcs-1'!B20*'Calcs-1'!B45</f>
        <v>2400000</v>
      </c>
      <c r="C3" s="34">
        <f>'Calcs-1'!C20*'Calcs-1'!C45</f>
        <v>2472480</v>
      </c>
      <c r="D3" s="34">
        <f>'Calcs-1'!D20*'Calcs-1'!D45</f>
        <v>2547148.896</v>
      </c>
      <c r="E3" s="34">
        <f>'Calcs-1'!E20*'Calcs-1'!E45</f>
        <v>2624072.793</v>
      </c>
      <c r="F3" s="34">
        <f>'Calcs-1'!F20*'Calcs-1'!F45</f>
        <v>2703319.791</v>
      </c>
      <c r="G3" s="34">
        <f>'Calcs-1'!G20*'Calcs-1'!G45</f>
        <v>2784960.049</v>
      </c>
      <c r="H3" s="34">
        <f>'Calcs-1'!H20*'Calcs-1'!H45</f>
        <v>2869065.842</v>
      </c>
      <c r="I3" s="34">
        <f>'Calcs-1'!I20*'Calcs-1'!I45</f>
        <v>2955711.631</v>
      </c>
      <c r="J3" s="34">
        <f>'Calcs-1'!J20*'Calcs-1'!J45</f>
        <v>3044974.122</v>
      </c>
      <c r="K3" s="34">
        <f>'Calcs-1'!K20*'Calcs-1'!K45</f>
        <v>3136932.34</v>
      </c>
      <c r="L3" s="34">
        <f>'Calcs-1'!L20*'Calcs-1'!L45</f>
        <v>3231667.697</v>
      </c>
      <c r="M3" s="34">
        <f>'Calcs-1'!M20*'Calcs-1'!M45</f>
        <v>3329264.061</v>
      </c>
    </row>
    <row r="4">
      <c r="A4" s="27" t="s">
        <v>27</v>
      </c>
      <c r="B4" s="34">
        <f>'Calcs-1'!B21*'Calcs-1'!B46</f>
        <v>1320000</v>
      </c>
      <c r="C4" s="34">
        <f>'Calcs-1'!C21*'Calcs-1'!C46</f>
        <v>1353198</v>
      </c>
      <c r="D4" s="34">
        <f>'Calcs-1'!D21*'Calcs-1'!D46</f>
        <v>1387230.93</v>
      </c>
      <c r="E4" s="34">
        <f>'Calcs-1'!E21*'Calcs-1'!E46</f>
        <v>1422119.788</v>
      </c>
      <c r="F4" s="34">
        <f>'Calcs-1'!F21*'Calcs-1'!F46</f>
        <v>1457886.1</v>
      </c>
      <c r="G4" s="34">
        <f>'Calcs-1'!G21*'Calcs-1'!G46</f>
        <v>1494551.936</v>
      </c>
      <c r="H4" s="34">
        <f>'Calcs-1'!H21*'Calcs-1'!H46</f>
        <v>1532139.917</v>
      </c>
      <c r="I4" s="34">
        <f>'Calcs-1'!I21*'Calcs-1'!I46</f>
        <v>1570673.236</v>
      </c>
      <c r="J4" s="34">
        <f>'Calcs-1'!J21*'Calcs-1'!J46</f>
        <v>1610175.668</v>
      </c>
      <c r="K4" s="34">
        <f>'Calcs-1'!K21*'Calcs-1'!K46</f>
        <v>1650671.586</v>
      </c>
      <c r="L4" s="34">
        <f>'Calcs-1'!L21*'Calcs-1'!L46</f>
        <v>1692185.976</v>
      </c>
      <c r="M4" s="34">
        <f>'Calcs-1'!M21*'Calcs-1'!M46</f>
        <v>1734744.453</v>
      </c>
    </row>
    <row r="5">
      <c r="A5" s="27" t="s">
        <v>70</v>
      </c>
      <c r="B5" s="34">
        <f>'Calcs-1'!B22*'Calcs-1'!B47</f>
        <v>1200000</v>
      </c>
      <c r="C5" s="34">
        <f>'Calcs-1'!C22*'Calcs-1'!C47</f>
        <v>1236240</v>
      </c>
      <c r="D5" s="34">
        <f>'Calcs-1'!D22*'Calcs-1'!D47</f>
        <v>1273574.448</v>
      </c>
      <c r="E5" s="34">
        <f>'Calcs-1'!E22*'Calcs-1'!E47</f>
        <v>1312036.396</v>
      </c>
      <c r="F5" s="34">
        <f>'Calcs-1'!F22*'Calcs-1'!F47</f>
        <v>1351659.895</v>
      </c>
      <c r="G5" s="34">
        <f>'Calcs-1'!G22*'Calcs-1'!G47</f>
        <v>1392480.024</v>
      </c>
      <c r="H5" s="34">
        <f>'Calcs-1'!H22*'Calcs-1'!H47</f>
        <v>1434532.921</v>
      </c>
      <c r="I5" s="34">
        <f>'Calcs-1'!I22*'Calcs-1'!I47</f>
        <v>1477855.815</v>
      </c>
      <c r="J5" s="34">
        <f>'Calcs-1'!J22*'Calcs-1'!J47</f>
        <v>1522487.061</v>
      </c>
      <c r="K5" s="34">
        <f>'Calcs-1'!K22*'Calcs-1'!K47</f>
        <v>1568466.17</v>
      </c>
      <c r="L5" s="34">
        <f>'Calcs-1'!L22*'Calcs-1'!L47</f>
        <v>1615833.848</v>
      </c>
      <c r="M5" s="34">
        <f>'Calcs-1'!M22*'Calcs-1'!M47</f>
        <v>1664632.031</v>
      </c>
    </row>
    <row r="6">
      <c r="A6" s="27" t="s">
        <v>29</v>
      </c>
      <c r="B6" s="34">
        <f>'Calcs-1'!B23*'Calcs-1'!B48</f>
        <v>380000</v>
      </c>
      <c r="C6" s="34">
        <f>'Calcs-1'!C23*'Calcs-1'!C48</f>
        <v>391476</v>
      </c>
      <c r="D6" s="34">
        <f>'Calcs-1'!D23*'Calcs-1'!D48</f>
        <v>403298.5752</v>
      </c>
      <c r="E6" s="34">
        <f>'Calcs-1'!E23*'Calcs-1'!E48</f>
        <v>415478.1922</v>
      </c>
      <c r="F6" s="34">
        <f>'Calcs-1'!F23*'Calcs-1'!F48</f>
        <v>428025.6336</v>
      </c>
      <c r="G6" s="34">
        <f>'Calcs-1'!G23*'Calcs-1'!G48</f>
        <v>440952.0077</v>
      </c>
      <c r="H6" s="34">
        <f>'Calcs-1'!H23*'Calcs-1'!H48</f>
        <v>454268.7583</v>
      </c>
      <c r="I6" s="34">
        <f>'Calcs-1'!I23*'Calcs-1'!I48</f>
        <v>467987.6748</v>
      </c>
      <c r="J6" s="34">
        <f>'Calcs-1'!J23*'Calcs-1'!J48</f>
        <v>482120.9026</v>
      </c>
      <c r="K6" s="34">
        <f>'Calcs-1'!K23*'Calcs-1'!K48</f>
        <v>496680.9539</v>
      </c>
      <c r="L6" s="34">
        <f>'Calcs-1'!L23*'Calcs-1'!L48</f>
        <v>511680.7187</v>
      </c>
      <c r="M6" s="34">
        <f>'Calcs-1'!M23*'Calcs-1'!M48</f>
        <v>527133.4764</v>
      </c>
    </row>
    <row r="7">
      <c r="A7" s="27" t="s">
        <v>30</v>
      </c>
      <c r="B7" s="34">
        <f>'Calcs-1'!B24*'Calcs-1'!B49</f>
        <v>750000</v>
      </c>
      <c r="C7" s="34">
        <f>'Calcs-1'!C24*'Calcs-1'!C49</f>
        <v>776362.5</v>
      </c>
      <c r="D7" s="34">
        <f>'Calcs-1'!D24*'Calcs-1'!D49</f>
        <v>803651.6419</v>
      </c>
      <c r="E7" s="34">
        <f>'Calcs-1'!E24*'Calcs-1'!E49</f>
        <v>831899.9971</v>
      </c>
      <c r="F7" s="34">
        <f>'Calcs-1'!F24*'Calcs-1'!F49</f>
        <v>861141.282</v>
      </c>
      <c r="G7" s="34">
        <f>'Calcs-1'!G24*'Calcs-1'!G49</f>
        <v>891410.398</v>
      </c>
      <c r="H7" s="34">
        <f>'Calcs-1'!H24*'Calcs-1'!H49</f>
        <v>922743.4735</v>
      </c>
      <c r="I7" s="34">
        <f>'Calcs-1'!I24*'Calcs-1'!I49</f>
        <v>955177.9066</v>
      </c>
      <c r="J7" s="34">
        <f>'Calcs-1'!J24*'Calcs-1'!J49</f>
        <v>988752.4101</v>
      </c>
      <c r="K7" s="34">
        <f>'Calcs-1'!K24*'Calcs-1'!K49</f>
        <v>1023507.057</v>
      </c>
      <c r="L7" s="34">
        <f>'Calcs-1'!L24*'Calcs-1'!L49</f>
        <v>1059483.33</v>
      </c>
      <c r="M7" s="34">
        <f>'Calcs-1'!M24*'Calcs-1'!M49</f>
        <v>1096724.169</v>
      </c>
    </row>
    <row r="8">
      <c r="A8" s="27" t="s">
        <v>31</v>
      </c>
      <c r="B8" s="34">
        <f>'Calcs-1'!B25*'Calcs-1'!B50</f>
        <v>400000</v>
      </c>
      <c r="C8" s="34">
        <f>'Calcs-1'!C25*'Calcs-1'!C50</f>
        <v>410040</v>
      </c>
      <c r="D8" s="34">
        <f>'Calcs-1'!D25*'Calcs-1'!D50</f>
        <v>420332.004</v>
      </c>
      <c r="E8" s="34">
        <f>'Calcs-1'!E25*'Calcs-1'!E50</f>
        <v>430882.3373</v>
      </c>
      <c r="F8" s="34">
        <f>'Calcs-1'!F25*'Calcs-1'!F50</f>
        <v>441697.484</v>
      </c>
      <c r="G8" s="34">
        <f>'Calcs-1'!G25*'Calcs-1'!G50</f>
        <v>452784.0908</v>
      </c>
      <c r="H8" s="34">
        <f>'Calcs-1'!H25*'Calcs-1'!H50</f>
        <v>464148.9715</v>
      </c>
      <c r="I8" s="34">
        <f>'Calcs-1'!I25*'Calcs-1'!I50</f>
        <v>475799.1107</v>
      </c>
      <c r="J8" s="34">
        <f>'Calcs-1'!J25*'Calcs-1'!J50</f>
        <v>487741.6684</v>
      </c>
      <c r="K8" s="34">
        <f>'Calcs-1'!K25*'Calcs-1'!K50</f>
        <v>499983.9842</v>
      </c>
      <c r="L8" s="34">
        <f>'Calcs-1'!L25*'Calcs-1'!L50</f>
        <v>512533.5822</v>
      </c>
      <c r="M8" s="34">
        <f>'Calcs-1'!M25*'Calcs-1'!M50</f>
        <v>525398.1752</v>
      </c>
    </row>
    <row r="9">
      <c r="A9" s="26" t="s">
        <v>72</v>
      </c>
      <c r="B9" s="34">
        <f t="shared" ref="B9:M9" si="1">SUM(B3:B8)</f>
        <v>6450000</v>
      </c>
      <c r="C9" s="34">
        <f t="shared" si="1"/>
        <v>6639796.5</v>
      </c>
      <c r="D9" s="34">
        <f t="shared" si="1"/>
        <v>6835236.495</v>
      </c>
      <c r="E9" s="34">
        <f t="shared" si="1"/>
        <v>7036489.503</v>
      </c>
      <c r="F9" s="34">
        <f t="shared" si="1"/>
        <v>7243730.186</v>
      </c>
      <c r="G9" s="34">
        <f t="shared" si="1"/>
        <v>7457138.505</v>
      </c>
      <c r="H9" s="34">
        <f t="shared" si="1"/>
        <v>7676899.883</v>
      </c>
      <c r="I9" s="34">
        <f t="shared" si="1"/>
        <v>7903205.374</v>
      </c>
      <c r="J9" s="34">
        <f t="shared" si="1"/>
        <v>8136251.831</v>
      </c>
      <c r="K9" s="34">
        <f t="shared" si="1"/>
        <v>8376242.092</v>
      </c>
      <c r="L9" s="34">
        <f t="shared" si="1"/>
        <v>8623385.153</v>
      </c>
      <c r="M9" s="34">
        <f t="shared" si="1"/>
        <v>8877896.366</v>
      </c>
    </row>
    <row r="10">
      <c r="A10" s="28"/>
      <c r="B10" s="28"/>
      <c r="C10" s="28"/>
      <c r="D10" s="28"/>
      <c r="E10" s="28"/>
      <c r="F10" s="28"/>
      <c r="G10" s="28"/>
      <c r="H10" s="28"/>
      <c r="I10" s="28"/>
      <c r="J10" s="28"/>
      <c r="K10" s="28"/>
      <c r="L10" s="28"/>
      <c r="M10" s="28"/>
    </row>
    <row r="11">
      <c r="A11" s="26" t="s">
        <v>73</v>
      </c>
      <c r="B11" s="28"/>
      <c r="C11" s="28"/>
      <c r="D11" s="28"/>
      <c r="E11" s="28"/>
      <c r="F11" s="28"/>
      <c r="G11" s="28"/>
      <c r="H11" s="28"/>
      <c r="I11" s="28"/>
      <c r="J11" s="28"/>
      <c r="K11" s="28"/>
      <c r="L11" s="28"/>
      <c r="M11" s="28"/>
    </row>
    <row r="12">
      <c r="A12" s="35" t="s">
        <v>69</v>
      </c>
      <c r="B12" s="28"/>
      <c r="C12" s="28"/>
      <c r="D12" s="28"/>
      <c r="E12" s="28"/>
      <c r="F12" s="28"/>
      <c r="G12" s="28"/>
      <c r="H12" s="28"/>
      <c r="I12" s="28"/>
      <c r="J12" s="28"/>
      <c r="K12" s="28"/>
      <c r="L12" s="28"/>
      <c r="M12" s="28"/>
    </row>
    <row r="13">
      <c r="A13" s="21" t="s">
        <v>40</v>
      </c>
      <c r="B13" s="31">
        <f>B$3*Assumption!$B21</f>
        <v>288000</v>
      </c>
      <c r="C13" s="31">
        <f>C$3*Assumption!$B21</f>
        <v>296697.6</v>
      </c>
      <c r="D13" s="31">
        <f>D$3*Assumption!$B21</f>
        <v>305657.8675</v>
      </c>
      <c r="E13" s="31">
        <f>E$3*Assumption!$B21</f>
        <v>314888.7351</v>
      </c>
      <c r="F13" s="31">
        <f>F$3*Assumption!$B21</f>
        <v>324398.3749</v>
      </c>
      <c r="G13" s="31">
        <f>G$3*Assumption!$B21</f>
        <v>334195.2058</v>
      </c>
      <c r="H13" s="31">
        <f>H$3*Assumption!$B21</f>
        <v>344287.9011</v>
      </c>
      <c r="I13" s="31">
        <f>I$3*Assumption!$B21</f>
        <v>354685.3957</v>
      </c>
      <c r="J13" s="31">
        <f>J$3*Assumption!$B21</f>
        <v>365396.8946</v>
      </c>
      <c r="K13" s="31">
        <f>K$3*Assumption!$B21</f>
        <v>376431.8808</v>
      </c>
      <c r="L13" s="31">
        <f>L$3*Assumption!$B21</f>
        <v>387800.1236</v>
      </c>
      <c r="M13" s="31">
        <f>M$3*Assumption!$B21</f>
        <v>399511.6874</v>
      </c>
    </row>
    <row r="14">
      <c r="A14" s="21" t="s">
        <v>41</v>
      </c>
      <c r="B14" s="31">
        <f>B$3*Assumption!$B22</f>
        <v>432000</v>
      </c>
      <c r="C14" s="31">
        <f>C$3*Assumption!$B22</f>
        <v>445046.4</v>
      </c>
      <c r="D14" s="31">
        <f>D$3*Assumption!$B22</f>
        <v>458486.8013</v>
      </c>
      <c r="E14" s="31">
        <f>E$3*Assumption!$B22</f>
        <v>472333.1027</v>
      </c>
      <c r="F14" s="31">
        <f>F$3*Assumption!$B22</f>
        <v>486597.5624</v>
      </c>
      <c r="G14" s="31">
        <f>G$3*Assumption!$B22</f>
        <v>501292.8088</v>
      </c>
      <c r="H14" s="31">
        <f>H$3*Assumption!$B22</f>
        <v>516431.8516</v>
      </c>
      <c r="I14" s="31">
        <f>I$3*Assumption!$B22</f>
        <v>532028.0935</v>
      </c>
      <c r="J14" s="31">
        <f>J$3*Assumption!$B22</f>
        <v>548095.3419</v>
      </c>
      <c r="K14" s="31">
        <f>K$3*Assumption!$B22</f>
        <v>564647.8213</v>
      </c>
      <c r="L14" s="31">
        <f>L$3*Assumption!$B22</f>
        <v>581700.1855</v>
      </c>
      <c r="M14" s="31">
        <f>M$3*Assumption!$B22</f>
        <v>599267.5311</v>
      </c>
    </row>
    <row r="15">
      <c r="A15" s="21" t="s">
        <v>42</v>
      </c>
      <c r="B15" s="31">
        <f>B$3*Assumption!$B23</f>
        <v>192000</v>
      </c>
      <c r="C15" s="31">
        <f>C$3*Assumption!$B23</f>
        <v>197798.4</v>
      </c>
      <c r="D15" s="31">
        <f>D$3*Assumption!$B23</f>
        <v>203771.9117</v>
      </c>
      <c r="E15" s="31">
        <f>E$3*Assumption!$B23</f>
        <v>209925.8234</v>
      </c>
      <c r="F15" s="31">
        <f>F$3*Assumption!$B23</f>
        <v>216265.5833</v>
      </c>
      <c r="G15" s="31">
        <f>G$3*Assumption!$B23</f>
        <v>222796.8039</v>
      </c>
      <c r="H15" s="31">
        <f>H$3*Assumption!$B23</f>
        <v>229525.2674</v>
      </c>
      <c r="I15" s="31">
        <f>I$3*Assumption!$B23</f>
        <v>236456.9304</v>
      </c>
      <c r="J15" s="31">
        <f>J$3*Assumption!$B23</f>
        <v>243597.9297</v>
      </c>
      <c r="K15" s="31">
        <f>K$3*Assumption!$B23</f>
        <v>250954.5872</v>
      </c>
      <c r="L15" s="31">
        <f>L$3*Assumption!$B23</f>
        <v>258533.4158</v>
      </c>
      <c r="M15" s="31">
        <f>M$3*Assumption!$B23</f>
        <v>266341.1249</v>
      </c>
    </row>
    <row r="16">
      <c r="A16" s="21" t="s">
        <v>43</v>
      </c>
      <c r="B16" s="31">
        <f>B$3*Assumption!$B24</f>
        <v>120000</v>
      </c>
      <c r="C16" s="31">
        <f>C$3*Assumption!$B24</f>
        <v>123624</v>
      </c>
      <c r="D16" s="31">
        <f>D$3*Assumption!$B24</f>
        <v>127357.4448</v>
      </c>
      <c r="E16" s="31">
        <f>E$3*Assumption!$B24</f>
        <v>131203.6396</v>
      </c>
      <c r="F16" s="31">
        <f>F$3*Assumption!$B24</f>
        <v>135165.9895</v>
      </c>
      <c r="G16" s="31">
        <f>G$3*Assumption!$B24</f>
        <v>139248.0024</v>
      </c>
      <c r="H16" s="31">
        <f>H$3*Assumption!$B24</f>
        <v>143453.2921</v>
      </c>
      <c r="I16" s="31">
        <f>I$3*Assumption!$B24</f>
        <v>147785.5815</v>
      </c>
      <c r="J16" s="31">
        <f>J$3*Assumption!$B24</f>
        <v>152248.7061</v>
      </c>
      <c r="K16" s="31">
        <f>K$3*Assumption!$B24</f>
        <v>156846.617</v>
      </c>
      <c r="L16" s="31">
        <f>L$3*Assumption!$B24</f>
        <v>161583.3848</v>
      </c>
      <c r="M16" s="31">
        <f>M$3*Assumption!$B24</f>
        <v>166463.2031</v>
      </c>
    </row>
    <row r="17">
      <c r="A17" s="21" t="s">
        <v>44</v>
      </c>
      <c r="B17" s="31">
        <f>B$3*Assumption!$B25</f>
        <v>120000</v>
      </c>
      <c r="C17" s="31">
        <f>C$3*Assumption!$B25</f>
        <v>123624</v>
      </c>
      <c r="D17" s="31">
        <f>D$3*Assumption!$B25</f>
        <v>127357.4448</v>
      </c>
      <c r="E17" s="31">
        <f>E$3*Assumption!$B25</f>
        <v>131203.6396</v>
      </c>
      <c r="F17" s="31">
        <f>F$3*Assumption!$B25</f>
        <v>135165.9895</v>
      </c>
      <c r="G17" s="31">
        <f>G$3*Assumption!$B25</f>
        <v>139248.0024</v>
      </c>
      <c r="H17" s="31">
        <f>H$3*Assumption!$B25</f>
        <v>143453.2921</v>
      </c>
      <c r="I17" s="31">
        <f>I$3*Assumption!$B25</f>
        <v>147785.5815</v>
      </c>
      <c r="J17" s="31">
        <f>J$3*Assumption!$B25</f>
        <v>152248.7061</v>
      </c>
      <c r="K17" s="31">
        <f>K$3*Assumption!$B25</f>
        <v>156846.617</v>
      </c>
      <c r="L17" s="31">
        <f>L$3*Assumption!$B25</f>
        <v>161583.3848</v>
      </c>
      <c r="M17" s="31">
        <f>M$3*Assumption!$B25</f>
        <v>166463.2031</v>
      </c>
    </row>
    <row r="18">
      <c r="A18" s="21" t="s">
        <v>45</v>
      </c>
      <c r="B18" s="31">
        <f>B$3*Assumption!$B26</f>
        <v>144000</v>
      </c>
      <c r="C18" s="31">
        <f>C$3*Assumption!$B26</f>
        <v>148348.8</v>
      </c>
      <c r="D18" s="31">
        <f>D$3*Assumption!$B26</f>
        <v>152828.9338</v>
      </c>
      <c r="E18" s="31">
        <f>E$3*Assumption!$B26</f>
        <v>157444.3676</v>
      </c>
      <c r="F18" s="31">
        <f>F$3*Assumption!$B26</f>
        <v>162199.1875</v>
      </c>
      <c r="G18" s="31">
        <f>G$3*Assumption!$B26</f>
        <v>167097.6029</v>
      </c>
      <c r="H18" s="31">
        <f>H$3*Assumption!$B26</f>
        <v>172143.9505</v>
      </c>
      <c r="I18" s="31">
        <f>I$3*Assumption!$B26</f>
        <v>177342.6978</v>
      </c>
      <c r="J18" s="31">
        <f>J$3*Assumption!$B26</f>
        <v>182698.4473</v>
      </c>
      <c r="K18" s="31">
        <f>K$3*Assumption!$B26</f>
        <v>188215.9404</v>
      </c>
      <c r="L18" s="31">
        <f>L$3*Assumption!$B26</f>
        <v>193900.0618</v>
      </c>
      <c r="M18" s="31">
        <f>M$3*Assumption!$B26</f>
        <v>199755.8437</v>
      </c>
    </row>
    <row r="19">
      <c r="A19" s="21" t="s">
        <v>46</v>
      </c>
      <c r="B19" s="31">
        <f>B$3*Assumption!$B27</f>
        <v>192000</v>
      </c>
      <c r="C19" s="31">
        <f>C$3*Assumption!$B27</f>
        <v>197798.4</v>
      </c>
      <c r="D19" s="31">
        <f>D$3*Assumption!$B27</f>
        <v>203771.9117</v>
      </c>
      <c r="E19" s="31">
        <f>E$3*Assumption!$B27</f>
        <v>209925.8234</v>
      </c>
      <c r="F19" s="31">
        <f>F$3*Assumption!$B27</f>
        <v>216265.5833</v>
      </c>
      <c r="G19" s="31">
        <f>G$3*Assumption!$B27</f>
        <v>222796.8039</v>
      </c>
      <c r="H19" s="31">
        <f>H$3*Assumption!$B27</f>
        <v>229525.2674</v>
      </c>
      <c r="I19" s="31">
        <f>I$3*Assumption!$B27</f>
        <v>236456.9304</v>
      </c>
      <c r="J19" s="31">
        <f>J$3*Assumption!$B27</f>
        <v>243597.9297</v>
      </c>
      <c r="K19" s="31">
        <f>K$3*Assumption!$B27</f>
        <v>250954.5872</v>
      </c>
      <c r="L19" s="31">
        <f>L$3*Assumption!$B27</f>
        <v>258533.4158</v>
      </c>
      <c r="M19" s="31">
        <f>M$3*Assumption!$B27</f>
        <v>266341.1249</v>
      </c>
    </row>
    <row r="20">
      <c r="A20" s="21" t="s">
        <v>47</v>
      </c>
      <c r="B20" s="31">
        <f>B$3*Assumption!$B28</f>
        <v>912000</v>
      </c>
      <c r="C20" s="31">
        <f>C$3*Assumption!$B28</f>
        <v>939542.4</v>
      </c>
      <c r="D20" s="31">
        <f>D$3*Assumption!$B28</f>
        <v>967916.5805</v>
      </c>
      <c r="E20" s="31">
        <f>E$3*Assumption!$B28</f>
        <v>997147.6612</v>
      </c>
      <c r="F20" s="31">
        <f>F$3*Assumption!$B28</f>
        <v>1027261.521</v>
      </c>
      <c r="G20" s="31">
        <f>G$3*Assumption!$B28</f>
        <v>1058284.819</v>
      </c>
      <c r="H20" s="31">
        <f>H$3*Assumption!$B28</f>
        <v>1090245.02</v>
      </c>
      <c r="I20" s="31">
        <f>I$3*Assumption!$B28</f>
        <v>1123170.42</v>
      </c>
      <c r="J20" s="31">
        <f>J$3*Assumption!$B28</f>
        <v>1157090.166</v>
      </c>
      <c r="K20" s="31">
        <f>K$3*Assumption!$B28</f>
        <v>1192034.289</v>
      </c>
      <c r="L20" s="31">
        <f>L$3*Assumption!$B28</f>
        <v>1228033.725</v>
      </c>
      <c r="M20" s="31">
        <f>M$3*Assumption!$B28</f>
        <v>1265120.343</v>
      </c>
    </row>
    <row r="21">
      <c r="A21" s="26"/>
      <c r="B21" s="28"/>
      <c r="C21" s="28"/>
      <c r="D21" s="28"/>
      <c r="E21" s="28"/>
      <c r="F21" s="28"/>
      <c r="G21" s="28"/>
      <c r="H21" s="28"/>
      <c r="I21" s="28"/>
      <c r="J21" s="28"/>
      <c r="K21" s="28"/>
      <c r="L21" s="28"/>
      <c r="M21" s="28"/>
    </row>
    <row r="22">
      <c r="A22" s="35" t="s">
        <v>27</v>
      </c>
      <c r="B22" s="28"/>
      <c r="C22" s="28"/>
      <c r="D22" s="28"/>
      <c r="E22" s="28"/>
      <c r="F22" s="28"/>
      <c r="G22" s="28"/>
      <c r="H22" s="28"/>
      <c r="I22" s="28"/>
      <c r="J22" s="28"/>
      <c r="K22" s="28"/>
      <c r="L22" s="28"/>
      <c r="M22" s="28"/>
    </row>
    <row r="23">
      <c r="A23" s="21" t="s">
        <v>40</v>
      </c>
      <c r="B23" s="31">
        <f>B$4*Assumption!$C21</f>
        <v>132000</v>
      </c>
      <c r="C23" s="31">
        <f>C$4*Assumption!$C21</f>
        <v>135319.8</v>
      </c>
      <c r="D23" s="31">
        <f>D$4*Assumption!$C21</f>
        <v>138723.093</v>
      </c>
      <c r="E23" s="31">
        <f>E$4*Assumption!$C21</f>
        <v>142211.9788</v>
      </c>
      <c r="F23" s="31">
        <f>F$4*Assumption!$C21</f>
        <v>145788.61</v>
      </c>
      <c r="G23" s="31">
        <f>G$4*Assumption!$C21</f>
        <v>149455.1936</v>
      </c>
      <c r="H23" s="31">
        <f>H$4*Assumption!$C21</f>
        <v>153213.9917</v>
      </c>
      <c r="I23" s="31">
        <f>I$4*Assumption!$C21</f>
        <v>157067.3236</v>
      </c>
      <c r="J23" s="31">
        <f>J$4*Assumption!$C21</f>
        <v>161017.5668</v>
      </c>
      <c r="K23" s="31">
        <f>K$4*Assumption!$C21</f>
        <v>165067.1586</v>
      </c>
      <c r="L23" s="31">
        <f>L$4*Assumption!$C21</f>
        <v>169218.5976</v>
      </c>
      <c r="M23" s="31">
        <f>M$4*Assumption!$C21</f>
        <v>173474.4453</v>
      </c>
    </row>
    <row r="24">
      <c r="A24" s="21" t="s">
        <v>41</v>
      </c>
      <c r="B24" s="31">
        <f>B$4*Assumption!$C22</f>
        <v>105600</v>
      </c>
      <c r="C24" s="31">
        <f>C$4*Assumption!$C22</f>
        <v>108255.84</v>
      </c>
      <c r="D24" s="31">
        <f>D$4*Assumption!$C22</f>
        <v>110978.4744</v>
      </c>
      <c r="E24" s="31">
        <f>E$4*Assumption!$C22</f>
        <v>113769.583</v>
      </c>
      <c r="F24" s="31">
        <f>F$4*Assumption!$C22</f>
        <v>116630.888</v>
      </c>
      <c r="G24" s="31">
        <f>G$4*Assumption!$C22</f>
        <v>119564.1549</v>
      </c>
      <c r="H24" s="31">
        <f>H$4*Assumption!$C22</f>
        <v>122571.1933</v>
      </c>
      <c r="I24" s="31">
        <f>I$4*Assumption!$C22</f>
        <v>125653.8589</v>
      </c>
      <c r="J24" s="31">
        <f>J$4*Assumption!$C22</f>
        <v>128814.0534</v>
      </c>
      <c r="K24" s="31">
        <f>K$4*Assumption!$C22</f>
        <v>132053.7269</v>
      </c>
      <c r="L24" s="31">
        <f>L$4*Assumption!$C22</f>
        <v>135374.8781</v>
      </c>
      <c r="M24" s="31">
        <f>M$4*Assumption!$C22</f>
        <v>138779.5563</v>
      </c>
    </row>
    <row r="25">
      <c r="A25" s="21" t="s">
        <v>42</v>
      </c>
      <c r="B25" s="31">
        <f>B$4*Assumption!$C23</f>
        <v>79200</v>
      </c>
      <c r="C25" s="31">
        <f>C$4*Assumption!$C23</f>
        <v>81191.88</v>
      </c>
      <c r="D25" s="31">
        <f>D$4*Assumption!$C23</f>
        <v>83233.85578</v>
      </c>
      <c r="E25" s="31">
        <f>E$4*Assumption!$C23</f>
        <v>85327.18725</v>
      </c>
      <c r="F25" s="31">
        <f>F$4*Assumption!$C23</f>
        <v>87473.16601</v>
      </c>
      <c r="G25" s="31">
        <f>G$4*Assumption!$C23</f>
        <v>89673.11614</v>
      </c>
      <c r="H25" s="31">
        <f>H$4*Assumption!$C23</f>
        <v>91928.39501</v>
      </c>
      <c r="I25" s="31">
        <f>I$4*Assumption!$C23</f>
        <v>94240.39415</v>
      </c>
      <c r="J25" s="31">
        <f>J$4*Assumption!$C23</f>
        <v>96610.54006</v>
      </c>
      <c r="K25" s="31">
        <f>K$4*Assumption!$C23</f>
        <v>99040.29514</v>
      </c>
      <c r="L25" s="31">
        <f>L$4*Assumption!$C23</f>
        <v>101531.1586</v>
      </c>
      <c r="M25" s="31">
        <f>M$4*Assumption!$C23</f>
        <v>104084.6672</v>
      </c>
    </row>
    <row r="26">
      <c r="A26" s="21" t="s">
        <v>43</v>
      </c>
      <c r="B26" s="31">
        <f>B$4*Assumption!$C24</f>
        <v>66000</v>
      </c>
      <c r="C26" s="31">
        <f>C$4*Assumption!$C24</f>
        <v>67659.9</v>
      </c>
      <c r="D26" s="31">
        <f>D$4*Assumption!$C24</f>
        <v>69361.54649</v>
      </c>
      <c r="E26" s="31">
        <f>E$4*Assumption!$C24</f>
        <v>71105.98938</v>
      </c>
      <c r="F26" s="31">
        <f>F$4*Assumption!$C24</f>
        <v>72894.30501</v>
      </c>
      <c r="G26" s="31">
        <f>G$4*Assumption!$C24</f>
        <v>74727.59678</v>
      </c>
      <c r="H26" s="31">
        <f>H$4*Assumption!$C24</f>
        <v>76606.99584</v>
      </c>
      <c r="I26" s="31">
        <f>I$4*Assumption!$C24</f>
        <v>78533.66179</v>
      </c>
      <c r="J26" s="31">
        <f>J$4*Assumption!$C24</f>
        <v>80508.78338</v>
      </c>
      <c r="K26" s="31">
        <f>K$4*Assumption!$C24</f>
        <v>82533.57928</v>
      </c>
      <c r="L26" s="31">
        <f>L$4*Assumption!$C24</f>
        <v>84609.2988</v>
      </c>
      <c r="M26" s="31">
        <f>M$4*Assumption!$C24</f>
        <v>86737.22267</v>
      </c>
    </row>
    <row r="27">
      <c r="A27" s="21" t="s">
        <v>44</v>
      </c>
      <c r="B27" s="31">
        <f>B$4*Assumption!$C25</f>
        <v>92400</v>
      </c>
      <c r="C27" s="31">
        <f>C$4*Assumption!$C25</f>
        <v>94723.86</v>
      </c>
      <c r="D27" s="31">
        <f>D$4*Assumption!$C25</f>
        <v>97106.16508</v>
      </c>
      <c r="E27" s="31">
        <f>E$4*Assumption!$C25</f>
        <v>99548.38513</v>
      </c>
      <c r="F27" s="31">
        <f>F$4*Assumption!$C25</f>
        <v>102052.027</v>
      </c>
      <c r="G27" s="31">
        <f>G$4*Assumption!$C25</f>
        <v>104618.6355</v>
      </c>
      <c r="H27" s="31">
        <f>H$4*Assumption!$C25</f>
        <v>107249.7942</v>
      </c>
      <c r="I27" s="31">
        <f>I$4*Assumption!$C25</f>
        <v>109947.1265</v>
      </c>
      <c r="J27" s="31">
        <f>J$4*Assumption!$C25</f>
        <v>112712.2967</v>
      </c>
      <c r="K27" s="31">
        <f>K$4*Assumption!$C25</f>
        <v>115547.011</v>
      </c>
      <c r="L27" s="31">
        <f>L$4*Assumption!$C25</f>
        <v>118453.0183</v>
      </c>
      <c r="M27" s="31">
        <f>M$4*Assumption!$C25</f>
        <v>121432.1117</v>
      </c>
    </row>
    <row r="28">
      <c r="A28" s="21" t="s">
        <v>45</v>
      </c>
      <c r="B28" s="31">
        <f>B$4*Assumption!$C26</f>
        <v>66000</v>
      </c>
      <c r="C28" s="31">
        <f>C$4*Assumption!$C26</f>
        <v>67659.9</v>
      </c>
      <c r="D28" s="31">
        <f>D$4*Assumption!$C26</f>
        <v>69361.54649</v>
      </c>
      <c r="E28" s="31">
        <f>E$4*Assumption!$C26</f>
        <v>71105.98938</v>
      </c>
      <c r="F28" s="31">
        <f>F$4*Assumption!$C26</f>
        <v>72894.30501</v>
      </c>
      <c r="G28" s="31">
        <f>G$4*Assumption!$C26</f>
        <v>74727.59678</v>
      </c>
      <c r="H28" s="31">
        <f>H$4*Assumption!$C26</f>
        <v>76606.99584</v>
      </c>
      <c r="I28" s="31">
        <f>I$4*Assumption!$C26</f>
        <v>78533.66179</v>
      </c>
      <c r="J28" s="31">
        <f>J$4*Assumption!$C26</f>
        <v>80508.78338</v>
      </c>
      <c r="K28" s="31">
        <f>K$4*Assumption!$C26</f>
        <v>82533.57928</v>
      </c>
      <c r="L28" s="31">
        <f>L$4*Assumption!$C26</f>
        <v>84609.2988</v>
      </c>
      <c r="M28" s="31">
        <f>M$4*Assumption!$C26</f>
        <v>86737.22267</v>
      </c>
    </row>
    <row r="29">
      <c r="A29" s="21" t="s">
        <v>46</v>
      </c>
      <c r="B29" s="31">
        <f>B$4*Assumption!$C27</f>
        <v>118800</v>
      </c>
      <c r="C29" s="31">
        <f>C$4*Assumption!$C27</f>
        <v>121787.82</v>
      </c>
      <c r="D29" s="31">
        <f>D$4*Assumption!$C27</f>
        <v>124850.7837</v>
      </c>
      <c r="E29" s="31">
        <f>E$4*Assumption!$C27</f>
        <v>127990.7809</v>
      </c>
      <c r="F29" s="31">
        <f>F$4*Assumption!$C27</f>
        <v>131209.749</v>
      </c>
      <c r="G29" s="31">
        <f>G$4*Assumption!$C27</f>
        <v>134509.6742</v>
      </c>
      <c r="H29" s="31">
        <f>H$4*Assumption!$C27</f>
        <v>137892.5925</v>
      </c>
      <c r="I29" s="31">
        <f>I$4*Assumption!$C27</f>
        <v>141360.5912</v>
      </c>
      <c r="J29" s="31">
        <f>J$4*Assumption!$C27</f>
        <v>144915.8101</v>
      </c>
      <c r="K29" s="31">
        <f>K$4*Assumption!$C27</f>
        <v>148560.4427</v>
      </c>
      <c r="L29" s="31">
        <f>L$4*Assumption!$C27</f>
        <v>152296.7378</v>
      </c>
      <c r="M29" s="31">
        <f>M$4*Assumption!$C27</f>
        <v>156127.0008</v>
      </c>
    </row>
    <row r="30">
      <c r="A30" s="21" t="s">
        <v>47</v>
      </c>
      <c r="B30" s="31">
        <f>B$4*Assumption!$C28</f>
        <v>660000</v>
      </c>
      <c r="C30" s="31">
        <f>C$4*Assumption!$C28</f>
        <v>676599</v>
      </c>
      <c r="D30" s="31">
        <f>D$4*Assumption!$C28</f>
        <v>693615.4649</v>
      </c>
      <c r="E30" s="31">
        <f>E$4*Assumption!$C28</f>
        <v>711059.8938</v>
      </c>
      <c r="F30" s="31">
        <f>F$4*Assumption!$C28</f>
        <v>728943.0501</v>
      </c>
      <c r="G30" s="31">
        <f>G$4*Assumption!$C28</f>
        <v>747275.9678</v>
      </c>
      <c r="H30" s="31">
        <f>H$4*Assumption!$C28</f>
        <v>766069.9584</v>
      </c>
      <c r="I30" s="31">
        <f>I$4*Assumption!$C28</f>
        <v>785336.6179</v>
      </c>
      <c r="J30" s="31">
        <f>J$4*Assumption!$C28</f>
        <v>805087.8338</v>
      </c>
      <c r="K30" s="31">
        <f>K$4*Assumption!$C28</f>
        <v>825335.7928</v>
      </c>
      <c r="L30" s="31">
        <f>L$4*Assumption!$C28</f>
        <v>846092.988</v>
      </c>
      <c r="M30" s="31">
        <f>M$4*Assumption!$C28</f>
        <v>867372.2267</v>
      </c>
    </row>
    <row r="31">
      <c r="A31" s="26"/>
      <c r="B31" s="28"/>
      <c r="C31" s="28"/>
      <c r="D31" s="28"/>
      <c r="E31" s="28"/>
      <c r="F31" s="28"/>
      <c r="G31" s="28"/>
      <c r="H31" s="28"/>
      <c r="I31" s="28"/>
      <c r="J31" s="28"/>
      <c r="K31" s="28"/>
      <c r="L31" s="28"/>
      <c r="M31" s="28"/>
    </row>
    <row r="32">
      <c r="A32" s="35" t="s">
        <v>70</v>
      </c>
      <c r="B32" s="28"/>
      <c r="C32" s="28"/>
      <c r="D32" s="28"/>
      <c r="E32" s="28"/>
      <c r="F32" s="28"/>
      <c r="G32" s="28"/>
      <c r="H32" s="28"/>
      <c r="I32" s="28"/>
      <c r="J32" s="28"/>
      <c r="K32" s="28"/>
      <c r="L32" s="28"/>
      <c r="M32" s="28"/>
    </row>
    <row r="33">
      <c r="A33" s="21" t="s">
        <v>40</v>
      </c>
      <c r="B33" s="31">
        <f>B$5*Assumption!$D21</f>
        <v>60000</v>
      </c>
      <c r="C33" s="31">
        <f>C$5*Assumption!$D21</f>
        <v>61812</v>
      </c>
      <c r="D33" s="31">
        <f>D$5*Assumption!$D21</f>
        <v>63678.7224</v>
      </c>
      <c r="E33" s="31">
        <f>E$5*Assumption!$D21</f>
        <v>65601.81982</v>
      </c>
      <c r="F33" s="31">
        <f>F$5*Assumption!$D21</f>
        <v>67582.99477</v>
      </c>
      <c r="G33" s="31">
        <f>G$5*Assumption!$D21</f>
        <v>69624.00122</v>
      </c>
      <c r="H33" s="31">
        <f>H$5*Assumption!$D21</f>
        <v>71726.64605</v>
      </c>
      <c r="I33" s="31">
        <f>I$5*Assumption!$D21</f>
        <v>73892.79076</v>
      </c>
      <c r="J33" s="31">
        <f>J$5*Assumption!$D21</f>
        <v>76124.35305</v>
      </c>
      <c r="K33" s="31">
        <f>K$5*Assumption!$D21</f>
        <v>78423.30851</v>
      </c>
      <c r="L33" s="31">
        <f>L$5*Assumption!$D21</f>
        <v>80791.69242</v>
      </c>
      <c r="M33" s="31">
        <f>M$5*Assumption!$D21</f>
        <v>83231.60154</v>
      </c>
    </row>
    <row r="34">
      <c r="A34" s="21" t="s">
        <v>41</v>
      </c>
      <c r="B34" s="31">
        <f>B$5*Assumption!$D22</f>
        <v>84000</v>
      </c>
      <c r="C34" s="31">
        <f>C$5*Assumption!$D22</f>
        <v>86536.8</v>
      </c>
      <c r="D34" s="31">
        <f>D$5*Assumption!$D22</f>
        <v>89150.21136</v>
      </c>
      <c r="E34" s="31">
        <f>E$5*Assumption!$D22</f>
        <v>91842.54774</v>
      </c>
      <c r="F34" s="31">
        <f>F$5*Assumption!$D22</f>
        <v>94616.19268</v>
      </c>
      <c r="G34" s="31">
        <f>G$5*Assumption!$D22</f>
        <v>97473.6017</v>
      </c>
      <c r="H34" s="31">
        <f>H$5*Assumption!$D22</f>
        <v>100417.3045</v>
      </c>
      <c r="I34" s="31">
        <f>I$5*Assumption!$D22</f>
        <v>103449.9071</v>
      </c>
      <c r="J34" s="31">
        <f>J$5*Assumption!$D22</f>
        <v>106574.0943</v>
      </c>
      <c r="K34" s="31">
        <f>K$5*Assumption!$D22</f>
        <v>109792.6319</v>
      </c>
      <c r="L34" s="31">
        <f>L$5*Assumption!$D22</f>
        <v>113108.3694</v>
      </c>
      <c r="M34" s="31">
        <f>M$5*Assumption!$D22</f>
        <v>116524.2422</v>
      </c>
    </row>
    <row r="35">
      <c r="A35" s="21" t="s">
        <v>42</v>
      </c>
      <c r="B35" s="31">
        <f>B$5*Assumption!$D23</f>
        <v>96000</v>
      </c>
      <c r="C35" s="31">
        <f>C$5*Assumption!$D23</f>
        <v>98899.2</v>
      </c>
      <c r="D35" s="31">
        <f>D$5*Assumption!$D23</f>
        <v>101885.9558</v>
      </c>
      <c r="E35" s="31">
        <f>E$5*Assumption!$D23</f>
        <v>104962.9117</v>
      </c>
      <c r="F35" s="31">
        <f>F$5*Assumption!$D23</f>
        <v>108132.7916</v>
      </c>
      <c r="G35" s="31">
        <f>G$5*Assumption!$D23</f>
        <v>111398.4019</v>
      </c>
      <c r="H35" s="31">
        <f>H$5*Assumption!$D23</f>
        <v>114762.6337</v>
      </c>
      <c r="I35" s="31">
        <f>I$5*Assumption!$D23</f>
        <v>118228.4652</v>
      </c>
      <c r="J35" s="31">
        <f>J$5*Assumption!$D23</f>
        <v>121798.9649</v>
      </c>
      <c r="K35" s="31">
        <f>K$5*Assumption!$D23</f>
        <v>125477.2936</v>
      </c>
      <c r="L35" s="31">
        <f>L$5*Assumption!$D23</f>
        <v>129266.7079</v>
      </c>
      <c r="M35" s="31">
        <f>M$5*Assumption!$D23</f>
        <v>133170.5625</v>
      </c>
    </row>
    <row r="36">
      <c r="A36" s="21" t="s">
        <v>43</v>
      </c>
      <c r="B36" s="31">
        <f>B$5*Assumption!$D24</f>
        <v>72000</v>
      </c>
      <c r="C36" s="31">
        <f>C$5*Assumption!$D24</f>
        <v>74174.4</v>
      </c>
      <c r="D36" s="31">
        <f>D$5*Assumption!$D24</f>
        <v>76414.46688</v>
      </c>
      <c r="E36" s="31">
        <f>E$5*Assumption!$D24</f>
        <v>78722.18378</v>
      </c>
      <c r="F36" s="31">
        <f>F$5*Assumption!$D24</f>
        <v>81099.59373</v>
      </c>
      <c r="G36" s="31">
        <f>G$5*Assumption!$D24</f>
        <v>83548.80146</v>
      </c>
      <c r="H36" s="31">
        <f>H$5*Assumption!$D24</f>
        <v>86071.97526</v>
      </c>
      <c r="I36" s="31">
        <f>I$5*Assumption!$D24</f>
        <v>88671.34892</v>
      </c>
      <c r="J36" s="31">
        <f>J$5*Assumption!$D24</f>
        <v>91349.22365</v>
      </c>
      <c r="K36" s="31">
        <f>K$5*Assumption!$D24</f>
        <v>94107.97021</v>
      </c>
      <c r="L36" s="31">
        <f>L$5*Assumption!$D24</f>
        <v>96950.03091</v>
      </c>
      <c r="M36" s="31">
        <f>M$5*Assumption!$D24</f>
        <v>99877.92184</v>
      </c>
    </row>
    <row r="37">
      <c r="A37" s="21" t="s">
        <v>44</v>
      </c>
      <c r="B37" s="31">
        <f>B$5*Assumption!$D25</f>
        <v>96000</v>
      </c>
      <c r="C37" s="31">
        <f>C$5*Assumption!$D25</f>
        <v>98899.2</v>
      </c>
      <c r="D37" s="31">
        <f>D$5*Assumption!$D25</f>
        <v>101885.9558</v>
      </c>
      <c r="E37" s="31">
        <f>E$5*Assumption!$D25</f>
        <v>104962.9117</v>
      </c>
      <c r="F37" s="31">
        <f>F$5*Assumption!$D25</f>
        <v>108132.7916</v>
      </c>
      <c r="G37" s="31">
        <f>G$5*Assumption!$D25</f>
        <v>111398.4019</v>
      </c>
      <c r="H37" s="31">
        <f>H$5*Assumption!$D25</f>
        <v>114762.6337</v>
      </c>
      <c r="I37" s="31">
        <f>I$5*Assumption!$D25</f>
        <v>118228.4652</v>
      </c>
      <c r="J37" s="31">
        <f>J$5*Assumption!$D25</f>
        <v>121798.9649</v>
      </c>
      <c r="K37" s="31">
        <f>K$5*Assumption!$D25</f>
        <v>125477.2936</v>
      </c>
      <c r="L37" s="31">
        <f>L$5*Assumption!$D25</f>
        <v>129266.7079</v>
      </c>
      <c r="M37" s="31">
        <f>M$5*Assumption!$D25</f>
        <v>133170.5625</v>
      </c>
    </row>
    <row r="38">
      <c r="A38" s="21" t="s">
        <v>45</v>
      </c>
      <c r="B38" s="31">
        <f>B$5*Assumption!$D26</f>
        <v>120000</v>
      </c>
      <c r="C38" s="31">
        <f>C$5*Assumption!$D26</f>
        <v>123624</v>
      </c>
      <c r="D38" s="31">
        <f>D$5*Assumption!$D26</f>
        <v>127357.4448</v>
      </c>
      <c r="E38" s="31">
        <f>E$5*Assumption!$D26</f>
        <v>131203.6396</v>
      </c>
      <c r="F38" s="31">
        <f>F$5*Assumption!$D26</f>
        <v>135165.9895</v>
      </c>
      <c r="G38" s="31">
        <f>G$5*Assumption!$D26</f>
        <v>139248.0024</v>
      </c>
      <c r="H38" s="31">
        <f>H$5*Assumption!$D26</f>
        <v>143453.2921</v>
      </c>
      <c r="I38" s="31">
        <f>I$5*Assumption!$D26</f>
        <v>147785.5815</v>
      </c>
      <c r="J38" s="31">
        <f>J$5*Assumption!$D26</f>
        <v>152248.7061</v>
      </c>
      <c r="K38" s="31">
        <f>K$5*Assumption!$D26</f>
        <v>156846.617</v>
      </c>
      <c r="L38" s="31">
        <f>L$5*Assumption!$D26</f>
        <v>161583.3848</v>
      </c>
      <c r="M38" s="31">
        <f>M$5*Assumption!$D26</f>
        <v>166463.2031</v>
      </c>
    </row>
    <row r="39">
      <c r="A39" s="21" t="s">
        <v>46</v>
      </c>
      <c r="B39" s="31">
        <f>B$5*Assumption!$D27</f>
        <v>144000</v>
      </c>
      <c r="C39" s="31">
        <f>C$5*Assumption!$D27</f>
        <v>148348.8</v>
      </c>
      <c r="D39" s="31">
        <f>D$5*Assumption!$D27</f>
        <v>152828.9338</v>
      </c>
      <c r="E39" s="31">
        <f>E$5*Assumption!$D27</f>
        <v>157444.3676</v>
      </c>
      <c r="F39" s="31">
        <f>F$5*Assumption!$D27</f>
        <v>162199.1875</v>
      </c>
      <c r="G39" s="31">
        <f>G$5*Assumption!$D27</f>
        <v>167097.6029</v>
      </c>
      <c r="H39" s="31">
        <f>H$5*Assumption!$D27</f>
        <v>172143.9505</v>
      </c>
      <c r="I39" s="31">
        <f>I$5*Assumption!$D27</f>
        <v>177342.6978</v>
      </c>
      <c r="J39" s="31">
        <f>J$5*Assumption!$D27</f>
        <v>182698.4473</v>
      </c>
      <c r="K39" s="31">
        <f>K$5*Assumption!$D27</f>
        <v>188215.9404</v>
      </c>
      <c r="L39" s="31">
        <f>L$5*Assumption!$D27</f>
        <v>193900.0618</v>
      </c>
      <c r="M39" s="31">
        <f>M$5*Assumption!$D27</f>
        <v>199755.8437</v>
      </c>
    </row>
    <row r="40">
      <c r="A40" s="21" t="s">
        <v>47</v>
      </c>
      <c r="B40" s="31">
        <f>B$5*Assumption!$D28</f>
        <v>528000</v>
      </c>
      <c r="C40" s="31">
        <f>C$5*Assumption!$D28</f>
        <v>543945.6</v>
      </c>
      <c r="D40" s="31">
        <f>D$5*Assumption!$D28</f>
        <v>560372.7571</v>
      </c>
      <c r="E40" s="31">
        <f>E$5*Assumption!$D28</f>
        <v>577296.0144</v>
      </c>
      <c r="F40" s="31">
        <f>F$5*Assumption!$D28</f>
        <v>594730.354</v>
      </c>
      <c r="G40" s="31">
        <f>G$5*Assumption!$D28</f>
        <v>612691.2107</v>
      </c>
      <c r="H40" s="31">
        <f>H$5*Assumption!$D28</f>
        <v>631194.4853</v>
      </c>
      <c r="I40" s="31">
        <f>I$5*Assumption!$D28</f>
        <v>650256.5587</v>
      </c>
      <c r="J40" s="31">
        <f>J$5*Assumption!$D28</f>
        <v>669894.3068</v>
      </c>
      <c r="K40" s="31">
        <f>K$5*Assumption!$D28</f>
        <v>690125.1149</v>
      </c>
      <c r="L40" s="31">
        <f>L$5*Assumption!$D28</f>
        <v>710966.8933</v>
      </c>
      <c r="M40" s="31">
        <f>M$5*Assumption!$D28</f>
        <v>732438.0935</v>
      </c>
    </row>
    <row r="41">
      <c r="A41" s="36"/>
      <c r="B41" s="28"/>
      <c r="C41" s="28"/>
      <c r="D41" s="28"/>
      <c r="E41" s="28"/>
      <c r="F41" s="28"/>
      <c r="G41" s="28"/>
      <c r="H41" s="28"/>
      <c r="I41" s="28"/>
      <c r="J41" s="28"/>
      <c r="K41" s="28"/>
      <c r="L41" s="28"/>
      <c r="M41" s="28"/>
    </row>
    <row r="42">
      <c r="A42" s="35" t="s">
        <v>29</v>
      </c>
      <c r="B42" s="28"/>
      <c r="C42" s="28"/>
      <c r="D42" s="28"/>
      <c r="E42" s="28"/>
      <c r="F42" s="28"/>
      <c r="G42" s="28"/>
      <c r="H42" s="28"/>
      <c r="I42" s="28"/>
      <c r="J42" s="28"/>
      <c r="K42" s="28"/>
      <c r="L42" s="28"/>
      <c r="M42" s="28"/>
    </row>
    <row r="43">
      <c r="A43" s="21" t="s">
        <v>40</v>
      </c>
      <c r="B43" s="29">
        <f>B$6*Assumption!$E21</f>
        <v>19000</v>
      </c>
      <c r="C43" s="29">
        <f>C$6*Assumption!$E21</f>
        <v>19573.8</v>
      </c>
      <c r="D43" s="29">
        <f>D$6*Assumption!$E21</f>
        <v>20164.92876</v>
      </c>
      <c r="E43" s="29">
        <f>E$6*Assumption!$E21</f>
        <v>20773.90961</v>
      </c>
      <c r="F43" s="29">
        <f>F$6*Assumption!$E21</f>
        <v>21401.28168</v>
      </c>
      <c r="G43" s="29">
        <f>G$6*Assumption!$E21</f>
        <v>22047.60039</v>
      </c>
      <c r="H43" s="29">
        <f>H$6*Assumption!$E21</f>
        <v>22713.43792</v>
      </c>
      <c r="I43" s="29">
        <f>I$6*Assumption!$E21</f>
        <v>23399.38374</v>
      </c>
      <c r="J43" s="29">
        <f>J$6*Assumption!$E21</f>
        <v>24106.04513</v>
      </c>
      <c r="K43" s="29">
        <f>K$6*Assumption!$E21</f>
        <v>24834.04769</v>
      </c>
      <c r="L43" s="29">
        <f>L$6*Assumption!$E21</f>
        <v>25584.03593</v>
      </c>
      <c r="M43" s="29">
        <f>M$6*Assumption!$E21</f>
        <v>26356.67382</v>
      </c>
    </row>
    <row r="44">
      <c r="A44" s="21" t="s">
        <v>41</v>
      </c>
      <c r="B44" s="29">
        <f>B$6*Assumption!$E22</f>
        <v>11400</v>
      </c>
      <c r="C44" s="29">
        <f>C$6*Assumption!$E22</f>
        <v>11744.28</v>
      </c>
      <c r="D44" s="29">
        <f>D$6*Assumption!$E22</f>
        <v>12098.95726</v>
      </c>
      <c r="E44" s="29">
        <f>E$6*Assumption!$E22</f>
        <v>12464.34577</v>
      </c>
      <c r="F44" s="29">
        <f>F$6*Assumption!$E22</f>
        <v>12840.76901</v>
      </c>
      <c r="G44" s="29">
        <f>G$6*Assumption!$E22</f>
        <v>13228.56023</v>
      </c>
      <c r="H44" s="29">
        <f>H$6*Assumption!$E22</f>
        <v>13628.06275</v>
      </c>
      <c r="I44" s="29">
        <f>I$6*Assumption!$E22</f>
        <v>14039.63025</v>
      </c>
      <c r="J44" s="29">
        <f>J$6*Assumption!$E22</f>
        <v>14463.62708</v>
      </c>
      <c r="K44" s="29">
        <f>K$6*Assumption!$E22</f>
        <v>14900.42862</v>
      </c>
      <c r="L44" s="29">
        <f>L$6*Assumption!$E22</f>
        <v>15350.42156</v>
      </c>
      <c r="M44" s="29">
        <f>M$6*Assumption!$E22</f>
        <v>15814.00429</v>
      </c>
    </row>
    <row r="45">
      <c r="A45" s="21" t="s">
        <v>42</v>
      </c>
      <c r="B45" s="29">
        <f>B$6*Assumption!$E23</f>
        <v>22800</v>
      </c>
      <c r="C45" s="29">
        <f>C$6*Assumption!$E23</f>
        <v>23488.56</v>
      </c>
      <c r="D45" s="29">
        <f>D$6*Assumption!$E23</f>
        <v>24197.91451</v>
      </c>
      <c r="E45" s="29">
        <f>E$6*Assumption!$E23</f>
        <v>24928.69153</v>
      </c>
      <c r="F45" s="29">
        <f>F$6*Assumption!$E23</f>
        <v>25681.53801</v>
      </c>
      <c r="G45" s="29">
        <f>G$6*Assumption!$E23</f>
        <v>26457.12046</v>
      </c>
      <c r="H45" s="29">
        <f>H$6*Assumption!$E23</f>
        <v>27256.1255</v>
      </c>
      <c r="I45" s="29">
        <f>I$6*Assumption!$E23</f>
        <v>28079.26049</v>
      </c>
      <c r="J45" s="29">
        <f>J$6*Assumption!$E23</f>
        <v>28927.25416</v>
      </c>
      <c r="K45" s="29">
        <f>K$6*Assumption!$E23</f>
        <v>29800.85723</v>
      </c>
      <c r="L45" s="29">
        <f>L$6*Assumption!$E23</f>
        <v>30700.84312</v>
      </c>
      <c r="M45" s="29">
        <f>M$6*Assumption!$E23</f>
        <v>31628.00858</v>
      </c>
    </row>
    <row r="46">
      <c r="A46" s="21" t="s">
        <v>43</v>
      </c>
      <c r="B46" s="29">
        <f>B$6*Assumption!$E24</f>
        <v>30400</v>
      </c>
      <c r="C46" s="29">
        <f>C$6*Assumption!$E24</f>
        <v>31318.08</v>
      </c>
      <c r="D46" s="29">
        <f>D$6*Assumption!$E24</f>
        <v>32263.88602</v>
      </c>
      <c r="E46" s="29">
        <f>E$6*Assumption!$E24</f>
        <v>33238.25537</v>
      </c>
      <c r="F46" s="29">
        <f>F$6*Assumption!$E24</f>
        <v>34242.05069</v>
      </c>
      <c r="G46" s="29">
        <f>G$6*Assumption!$E24</f>
        <v>35276.16062</v>
      </c>
      <c r="H46" s="29">
        <f>H$6*Assumption!$E24</f>
        <v>36341.50067</v>
      </c>
      <c r="I46" s="29">
        <f>I$6*Assumption!$E24</f>
        <v>37439.01399</v>
      </c>
      <c r="J46" s="29">
        <f>J$6*Assumption!$E24</f>
        <v>38569.67221</v>
      </c>
      <c r="K46" s="29">
        <f>K$6*Assumption!$E24</f>
        <v>39734.47631</v>
      </c>
      <c r="L46" s="29">
        <f>L$6*Assumption!$E24</f>
        <v>40934.4575</v>
      </c>
      <c r="M46" s="29">
        <f>M$6*Assumption!$E24</f>
        <v>42170.67811</v>
      </c>
    </row>
    <row r="47">
      <c r="A47" s="21" t="s">
        <v>44</v>
      </c>
      <c r="B47" s="29">
        <f>B$6*Assumption!$E25</f>
        <v>57000</v>
      </c>
      <c r="C47" s="29">
        <f>C$6*Assumption!$E25</f>
        <v>58721.4</v>
      </c>
      <c r="D47" s="29">
        <f>D$6*Assumption!$E25</f>
        <v>60494.78628</v>
      </c>
      <c r="E47" s="29">
        <f>E$6*Assumption!$E25</f>
        <v>62321.72883</v>
      </c>
      <c r="F47" s="29">
        <f>F$6*Assumption!$E25</f>
        <v>64203.84504</v>
      </c>
      <c r="G47" s="29">
        <f>G$6*Assumption!$E25</f>
        <v>66142.80116</v>
      </c>
      <c r="H47" s="29">
        <f>H$6*Assumption!$E25</f>
        <v>68140.31375</v>
      </c>
      <c r="I47" s="29">
        <f>I$6*Assumption!$E25</f>
        <v>70198.15123</v>
      </c>
      <c r="J47" s="29">
        <f>J$6*Assumption!$E25</f>
        <v>72318.13539</v>
      </c>
      <c r="K47" s="29">
        <f>K$6*Assumption!$E25</f>
        <v>74502.14308</v>
      </c>
      <c r="L47" s="29">
        <f>L$6*Assumption!$E25</f>
        <v>76752.1078</v>
      </c>
      <c r="M47" s="29">
        <f>M$6*Assumption!$E25</f>
        <v>79070.02146</v>
      </c>
    </row>
    <row r="48">
      <c r="A48" s="21" t="s">
        <v>45</v>
      </c>
      <c r="B48" s="29">
        <f>B$6*Assumption!$E26</f>
        <v>19000</v>
      </c>
      <c r="C48" s="29">
        <f>C$6*Assumption!$E26</f>
        <v>19573.8</v>
      </c>
      <c r="D48" s="29">
        <f>D$6*Assumption!$E26</f>
        <v>20164.92876</v>
      </c>
      <c r="E48" s="29">
        <f>E$6*Assumption!$E26</f>
        <v>20773.90961</v>
      </c>
      <c r="F48" s="29">
        <f>F$6*Assumption!$E26</f>
        <v>21401.28168</v>
      </c>
      <c r="G48" s="29">
        <f>G$6*Assumption!$E26</f>
        <v>22047.60039</v>
      </c>
      <c r="H48" s="29">
        <f>H$6*Assumption!$E26</f>
        <v>22713.43792</v>
      </c>
      <c r="I48" s="29">
        <f>I$6*Assumption!$E26</f>
        <v>23399.38374</v>
      </c>
      <c r="J48" s="29">
        <f>J$6*Assumption!$E26</f>
        <v>24106.04513</v>
      </c>
      <c r="K48" s="29">
        <f>K$6*Assumption!$E26</f>
        <v>24834.04769</v>
      </c>
      <c r="L48" s="29">
        <f>L$6*Assumption!$E26</f>
        <v>25584.03593</v>
      </c>
      <c r="M48" s="29">
        <f>M$6*Assumption!$E26</f>
        <v>26356.67382</v>
      </c>
    </row>
    <row r="49">
      <c r="A49" s="21" t="s">
        <v>46</v>
      </c>
      <c r="B49" s="29">
        <f>B$6*Assumption!$E27</f>
        <v>30400</v>
      </c>
      <c r="C49" s="29">
        <f>C$6*Assumption!$E27</f>
        <v>31318.08</v>
      </c>
      <c r="D49" s="29">
        <f>D$6*Assumption!$E27</f>
        <v>32263.88602</v>
      </c>
      <c r="E49" s="29">
        <f>E$6*Assumption!$E27</f>
        <v>33238.25537</v>
      </c>
      <c r="F49" s="29">
        <f>F$6*Assumption!$E27</f>
        <v>34242.05069</v>
      </c>
      <c r="G49" s="29">
        <f>G$6*Assumption!$E27</f>
        <v>35276.16062</v>
      </c>
      <c r="H49" s="29">
        <f>H$6*Assumption!$E27</f>
        <v>36341.50067</v>
      </c>
      <c r="I49" s="29">
        <f>I$6*Assumption!$E27</f>
        <v>37439.01399</v>
      </c>
      <c r="J49" s="29">
        <f>J$6*Assumption!$E27</f>
        <v>38569.67221</v>
      </c>
      <c r="K49" s="29">
        <f>K$6*Assumption!$E27</f>
        <v>39734.47631</v>
      </c>
      <c r="L49" s="29">
        <f>L$6*Assumption!$E27</f>
        <v>40934.4575</v>
      </c>
      <c r="M49" s="29">
        <f>M$6*Assumption!$E27</f>
        <v>42170.67811</v>
      </c>
    </row>
    <row r="50">
      <c r="A50" s="21" t="s">
        <v>47</v>
      </c>
      <c r="B50" s="29">
        <f>B$6*Assumption!$E28</f>
        <v>190000</v>
      </c>
      <c r="C50" s="29">
        <f>C$6*Assumption!$E28</f>
        <v>195738</v>
      </c>
      <c r="D50" s="29">
        <f>D$6*Assumption!$E28</f>
        <v>201649.2876</v>
      </c>
      <c r="E50" s="29">
        <f>E$6*Assumption!$E28</f>
        <v>207739.0961</v>
      </c>
      <c r="F50" s="29">
        <f>F$6*Assumption!$E28</f>
        <v>214012.8168</v>
      </c>
      <c r="G50" s="29">
        <f>G$6*Assumption!$E28</f>
        <v>220476.0039</v>
      </c>
      <c r="H50" s="29">
        <f>H$6*Assumption!$E28</f>
        <v>227134.3792</v>
      </c>
      <c r="I50" s="29">
        <f>I$6*Assumption!$E28</f>
        <v>233993.8374</v>
      </c>
      <c r="J50" s="29">
        <f>J$6*Assumption!$E28</f>
        <v>241060.4513</v>
      </c>
      <c r="K50" s="29">
        <f>K$6*Assumption!$E28</f>
        <v>248340.4769</v>
      </c>
      <c r="L50" s="29">
        <f>L$6*Assumption!$E28</f>
        <v>255840.3593</v>
      </c>
      <c r="M50" s="29">
        <f>M$6*Assumption!$E28</f>
        <v>263566.7382</v>
      </c>
    </row>
    <row r="51">
      <c r="A51" s="36"/>
      <c r="B51" s="28"/>
      <c r="C51" s="28"/>
      <c r="D51" s="28"/>
      <c r="E51" s="28"/>
      <c r="F51" s="28"/>
      <c r="G51" s="28"/>
      <c r="H51" s="28"/>
      <c r="I51" s="28"/>
      <c r="J51" s="28"/>
      <c r="K51" s="28"/>
      <c r="L51" s="28"/>
      <c r="M51" s="28"/>
    </row>
    <row r="52">
      <c r="A52" s="35" t="s">
        <v>30</v>
      </c>
      <c r="B52" s="28"/>
      <c r="C52" s="28"/>
      <c r="D52" s="28"/>
      <c r="E52" s="28"/>
      <c r="F52" s="28"/>
      <c r="G52" s="28"/>
      <c r="H52" s="28"/>
      <c r="I52" s="28"/>
      <c r="J52" s="28"/>
      <c r="K52" s="28"/>
      <c r="L52" s="28"/>
      <c r="M52" s="28"/>
    </row>
    <row r="53">
      <c r="A53" s="21" t="s">
        <v>40</v>
      </c>
      <c r="B53" s="29">
        <f>B$7*Assumption!$F21</f>
        <v>112500</v>
      </c>
      <c r="C53" s="29">
        <f>C$7*Assumption!$F21</f>
        <v>116454.375</v>
      </c>
      <c r="D53" s="29">
        <f>D$7*Assumption!$F21</f>
        <v>120547.7463</v>
      </c>
      <c r="E53" s="29">
        <f>E$7*Assumption!$F21</f>
        <v>124784.9996</v>
      </c>
      <c r="F53" s="29">
        <f>F$7*Assumption!$F21</f>
        <v>129171.1923</v>
      </c>
      <c r="G53" s="29">
        <f>G$7*Assumption!$F21</f>
        <v>133711.5597</v>
      </c>
      <c r="H53" s="29">
        <f>H$7*Assumption!$F21</f>
        <v>138411.521</v>
      </c>
      <c r="I53" s="29">
        <f>I$7*Assumption!$F21</f>
        <v>143276.686</v>
      </c>
      <c r="J53" s="29">
        <f>J$7*Assumption!$F21</f>
        <v>148312.8615</v>
      </c>
      <c r="K53" s="29">
        <f>K$7*Assumption!$F21</f>
        <v>153526.0586</v>
      </c>
      <c r="L53" s="29">
        <f>L$7*Assumption!$F21</f>
        <v>158922.4995</v>
      </c>
      <c r="M53" s="29">
        <f>M$7*Assumption!$F21</f>
        <v>164508.6254</v>
      </c>
    </row>
    <row r="54">
      <c r="A54" s="21" t="s">
        <v>41</v>
      </c>
      <c r="B54" s="29">
        <f>B$7*Assumption!$F22</f>
        <v>105000</v>
      </c>
      <c r="C54" s="29">
        <f>C$7*Assumption!$F22</f>
        <v>108690.75</v>
      </c>
      <c r="D54" s="29">
        <f>D$7*Assumption!$F22</f>
        <v>112511.2299</v>
      </c>
      <c r="E54" s="29">
        <f>E$7*Assumption!$F22</f>
        <v>116465.9996</v>
      </c>
      <c r="F54" s="29">
        <f>F$7*Assumption!$F22</f>
        <v>120559.7795</v>
      </c>
      <c r="G54" s="29">
        <f>G$7*Assumption!$F22</f>
        <v>124797.4557</v>
      </c>
      <c r="H54" s="29">
        <f>H$7*Assumption!$F22</f>
        <v>129184.0863</v>
      </c>
      <c r="I54" s="29">
        <f>I$7*Assumption!$F22</f>
        <v>133724.9069</v>
      </c>
      <c r="J54" s="29">
        <f>J$7*Assumption!$F22</f>
        <v>138425.3374</v>
      </c>
      <c r="K54" s="29">
        <f>K$7*Assumption!$F22</f>
        <v>143290.988</v>
      </c>
      <c r="L54" s="29">
        <f>L$7*Assumption!$F22</f>
        <v>148327.6662</v>
      </c>
      <c r="M54" s="29">
        <f>M$7*Assumption!$F22</f>
        <v>153541.3837</v>
      </c>
    </row>
    <row r="55">
      <c r="A55" s="21" t="s">
        <v>42</v>
      </c>
      <c r="B55" s="29">
        <f>B$7*Assumption!$F23</f>
        <v>75000</v>
      </c>
      <c r="C55" s="29">
        <f>C$7*Assumption!$F23</f>
        <v>77636.25</v>
      </c>
      <c r="D55" s="29">
        <f>D$7*Assumption!$F23</f>
        <v>80365.16419</v>
      </c>
      <c r="E55" s="29">
        <f>E$7*Assumption!$F23</f>
        <v>83189.99971</v>
      </c>
      <c r="F55" s="29">
        <f>F$7*Assumption!$F23</f>
        <v>86114.1282</v>
      </c>
      <c r="G55" s="29">
        <f>G$7*Assumption!$F23</f>
        <v>89141.0398</v>
      </c>
      <c r="H55" s="29">
        <f>H$7*Assumption!$F23</f>
        <v>92274.34735</v>
      </c>
      <c r="I55" s="29">
        <f>I$7*Assumption!$F23</f>
        <v>95517.79066</v>
      </c>
      <c r="J55" s="29">
        <f>J$7*Assumption!$F23</f>
        <v>98875.24101</v>
      </c>
      <c r="K55" s="29">
        <f>K$7*Assumption!$F23</f>
        <v>102350.7057</v>
      </c>
      <c r="L55" s="29">
        <f>L$7*Assumption!$F23</f>
        <v>105948.333</v>
      </c>
      <c r="M55" s="29">
        <f>M$7*Assumption!$F23</f>
        <v>109672.4169</v>
      </c>
    </row>
    <row r="56">
      <c r="A56" s="21" t="s">
        <v>43</v>
      </c>
      <c r="B56" s="29">
        <f>B$7*Assumption!$F24</f>
        <v>45000</v>
      </c>
      <c r="C56" s="29">
        <f>C$7*Assumption!$F24</f>
        <v>46581.75</v>
      </c>
      <c r="D56" s="29">
        <f>D$7*Assumption!$F24</f>
        <v>48219.09851</v>
      </c>
      <c r="E56" s="29">
        <f>E$7*Assumption!$F24</f>
        <v>49913.99983</v>
      </c>
      <c r="F56" s="29">
        <f>F$7*Assumption!$F24</f>
        <v>51668.47692</v>
      </c>
      <c r="G56" s="29">
        <f>G$7*Assumption!$F24</f>
        <v>53484.62388</v>
      </c>
      <c r="H56" s="29">
        <f>H$7*Assumption!$F24</f>
        <v>55364.60841</v>
      </c>
      <c r="I56" s="29">
        <f>I$7*Assumption!$F24</f>
        <v>57310.6744</v>
      </c>
      <c r="J56" s="29">
        <f>J$7*Assumption!$F24</f>
        <v>59325.1446</v>
      </c>
      <c r="K56" s="29">
        <f>K$7*Assumption!$F24</f>
        <v>61410.42344</v>
      </c>
      <c r="L56" s="29">
        <f>L$7*Assumption!$F24</f>
        <v>63568.99982</v>
      </c>
      <c r="M56" s="29">
        <f>M$7*Assumption!$F24</f>
        <v>65803.45016</v>
      </c>
    </row>
    <row r="57">
      <c r="A57" s="21" t="s">
        <v>44</v>
      </c>
      <c r="B57" s="29">
        <f>B$7*Assumption!$F25</f>
        <v>52500</v>
      </c>
      <c r="C57" s="29">
        <f>C$7*Assumption!$F25</f>
        <v>54345.375</v>
      </c>
      <c r="D57" s="29">
        <f>D$7*Assumption!$F25</f>
        <v>56255.61493</v>
      </c>
      <c r="E57" s="29">
        <f>E$7*Assumption!$F25</f>
        <v>58232.9998</v>
      </c>
      <c r="F57" s="29">
        <f>F$7*Assumption!$F25</f>
        <v>60279.88974</v>
      </c>
      <c r="G57" s="29">
        <f>G$7*Assumption!$F25</f>
        <v>62398.72786</v>
      </c>
      <c r="H57" s="29">
        <f>H$7*Assumption!$F25</f>
        <v>64592.04315</v>
      </c>
      <c r="I57" s="29">
        <f>I$7*Assumption!$F25</f>
        <v>66862.45346</v>
      </c>
      <c r="J57" s="29">
        <f>J$7*Assumption!$F25</f>
        <v>69212.6687</v>
      </c>
      <c r="K57" s="29">
        <f>K$7*Assumption!$F25</f>
        <v>71645.49401</v>
      </c>
      <c r="L57" s="29">
        <f>L$7*Assumption!$F25</f>
        <v>74163.83312</v>
      </c>
      <c r="M57" s="29">
        <f>M$7*Assumption!$F25</f>
        <v>76770.69186</v>
      </c>
    </row>
    <row r="58">
      <c r="A58" s="21" t="s">
        <v>45</v>
      </c>
      <c r="B58" s="29">
        <f>B$7*Assumption!$F26</f>
        <v>67500</v>
      </c>
      <c r="C58" s="29">
        <f>C$7*Assumption!$F26</f>
        <v>69872.625</v>
      </c>
      <c r="D58" s="29">
        <f>D$7*Assumption!$F26</f>
        <v>72328.64777</v>
      </c>
      <c r="E58" s="29">
        <f>E$7*Assumption!$F26</f>
        <v>74870.99974</v>
      </c>
      <c r="F58" s="29">
        <f>F$7*Assumption!$F26</f>
        <v>77502.71538</v>
      </c>
      <c r="G58" s="29">
        <f>G$7*Assumption!$F26</f>
        <v>80226.93582</v>
      </c>
      <c r="H58" s="29">
        <f>H$7*Assumption!$F26</f>
        <v>83046.91262</v>
      </c>
      <c r="I58" s="29">
        <f>I$7*Assumption!$F26</f>
        <v>85966.0116</v>
      </c>
      <c r="J58" s="29">
        <f>J$7*Assumption!$F26</f>
        <v>88987.7169</v>
      </c>
      <c r="K58" s="29">
        <f>K$7*Assumption!$F26</f>
        <v>92115.63515</v>
      </c>
      <c r="L58" s="29">
        <f>L$7*Assumption!$F26</f>
        <v>95353.49973</v>
      </c>
      <c r="M58" s="29">
        <f>M$7*Assumption!$F26</f>
        <v>98705.17524</v>
      </c>
    </row>
    <row r="59">
      <c r="A59" s="21" t="s">
        <v>46</v>
      </c>
      <c r="B59" s="29">
        <f>B$7*Assumption!$F27</f>
        <v>30000</v>
      </c>
      <c r="C59" s="29">
        <f>C$7*Assumption!$F27</f>
        <v>31054.5</v>
      </c>
      <c r="D59" s="29">
        <f>D$7*Assumption!$F27</f>
        <v>32146.06568</v>
      </c>
      <c r="E59" s="29">
        <f>E$7*Assumption!$F27</f>
        <v>33275.99988</v>
      </c>
      <c r="F59" s="29">
        <f>F$7*Assumption!$F27</f>
        <v>34445.65128</v>
      </c>
      <c r="G59" s="29">
        <f>G$7*Assumption!$F27</f>
        <v>35656.41592</v>
      </c>
      <c r="H59" s="29">
        <f>H$7*Assumption!$F27</f>
        <v>36909.73894</v>
      </c>
      <c r="I59" s="29">
        <f>I$7*Assumption!$F27</f>
        <v>38207.11627</v>
      </c>
      <c r="J59" s="29">
        <f>J$7*Assumption!$F27</f>
        <v>39550.0964</v>
      </c>
      <c r="K59" s="29">
        <f>K$7*Assumption!$F27</f>
        <v>40940.28229</v>
      </c>
      <c r="L59" s="29">
        <f>L$7*Assumption!$F27</f>
        <v>42379.33321</v>
      </c>
      <c r="M59" s="29">
        <f>M$7*Assumption!$F27</f>
        <v>43868.96678</v>
      </c>
    </row>
    <row r="60">
      <c r="A60" s="21" t="s">
        <v>47</v>
      </c>
      <c r="B60" s="29">
        <f>B$7*Assumption!$F28</f>
        <v>262500</v>
      </c>
      <c r="C60" s="29">
        <f>C$7*Assumption!$F28</f>
        <v>271726.875</v>
      </c>
      <c r="D60" s="29">
        <f>D$7*Assumption!$F28</f>
        <v>281278.0747</v>
      </c>
      <c r="E60" s="29">
        <f>E$7*Assumption!$F28</f>
        <v>291164.999</v>
      </c>
      <c r="F60" s="29">
        <f>F$7*Assumption!$F28</f>
        <v>301399.4487</v>
      </c>
      <c r="G60" s="29">
        <f>G$7*Assumption!$F28</f>
        <v>311993.6393</v>
      </c>
      <c r="H60" s="29">
        <f>H$7*Assumption!$F28</f>
        <v>322960.2157</v>
      </c>
      <c r="I60" s="29">
        <f>I$7*Assumption!$F28</f>
        <v>334312.2673</v>
      </c>
      <c r="J60" s="29">
        <f>J$7*Assumption!$F28</f>
        <v>346063.3435</v>
      </c>
      <c r="K60" s="29">
        <f>K$7*Assumption!$F28</f>
        <v>358227.47</v>
      </c>
      <c r="L60" s="29">
        <f>L$7*Assumption!$F28</f>
        <v>370819.1656</v>
      </c>
      <c r="M60" s="29">
        <f>M$7*Assumption!$F28</f>
        <v>383853.4593</v>
      </c>
    </row>
    <row r="61">
      <c r="A61" s="36"/>
      <c r="B61" s="28"/>
      <c r="C61" s="28"/>
      <c r="D61" s="28"/>
      <c r="E61" s="28"/>
      <c r="F61" s="28"/>
      <c r="G61" s="28"/>
      <c r="H61" s="28"/>
      <c r="I61" s="28"/>
      <c r="J61" s="28"/>
      <c r="K61" s="28"/>
      <c r="L61" s="28"/>
      <c r="M61" s="28"/>
    </row>
    <row r="62">
      <c r="A62" s="35" t="s">
        <v>31</v>
      </c>
      <c r="B62" s="28"/>
      <c r="C62" s="28"/>
      <c r="D62" s="28"/>
      <c r="E62" s="28"/>
      <c r="F62" s="28"/>
      <c r="G62" s="28"/>
      <c r="H62" s="28"/>
      <c r="I62" s="28"/>
      <c r="J62" s="28"/>
      <c r="K62" s="28"/>
      <c r="L62" s="28"/>
      <c r="M62" s="28"/>
    </row>
    <row r="63">
      <c r="A63" s="21" t="s">
        <v>40</v>
      </c>
      <c r="B63" s="29">
        <f>B$8*Assumption!$G21</f>
        <v>60000</v>
      </c>
      <c r="C63" s="29">
        <f>C$8*Assumption!$G21</f>
        <v>61506</v>
      </c>
      <c r="D63" s="29">
        <f>D$8*Assumption!$G21</f>
        <v>63049.8006</v>
      </c>
      <c r="E63" s="29">
        <f>E$8*Assumption!$G21</f>
        <v>64632.3506</v>
      </c>
      <c r="F63" s="29">
        <f>F$8*Assumption!$G21</f>
        <v>66254.62259</v>
      </c>
      <c r="G63" s="29">
        <f>G$8*Assumption!$G21</f>
        <v>67917.61362</v>
      </c>
      <c r="H63" s="29">
        <f>H$8*Assumption!$G21</f>
        <v>69622.34572</v>
      </c>
      <c r="I63" s="29">
        <f>I$8*Assumption!$G21</f>
        <v>71369.8666</v>
      </c>
      <c r="J63" s="29">
        <f>J$8*Assumption!$G21</f>
        <v>73161.25025</v>
      </c>
      <c r="K63" s="29">
        <f>K$8*Assumption!$G21</f>
        <v>74997.59763</v>
      </c>
      <c r="L63" s="29">
        <f>L$8*Assumption!$G21</f>
        <v>76880.03734</v>
      </c>
      <c r="M63" s="29">
        <f>M$8*Assumption!$G21</f>
        <v>78809.72627</v>
      </c>
    </row>
    <row r="64">
      <c r="A64" s="21" t="s">
        <v>41</v>
      </c>
      <c r="B64" s="29">
        <f>B$8*Assumption!$G22</f>
        <v>56000</v>
      </c>
      <c r="C64" s="29">
        <f>C$8*Assumption!$G22</f>
        <v>57405.6</v>
      </c>
      <c r="D64" s="29">
        <f>D$8*Assumption!$G22</f>
        <v>58846.48056</v>
      </c>
      <c r="E64" s="29">
        <f>E$8*Assumption!$G22</f>
        <v>60323.52722</v>
      </c>
      <c r="F64" s="29">
        <f>F$8*Assumption!$G22</f>
        <v>61837.64776</v>
      </c>
      <c r="G64" s="29">
        <f>G$8*Assumption!$G22</f>
        <v>63389.77271</v>
      </c>
      <c r="H64" s="29">
        <f>H$8*Assumption!$G22</f>
        <v>64980.85601</v>
      </c>
      <c r="I64" s="29">
        <f>I$8*Assumption!$G22</f>
        <v>66611.87549</v>
      </c>
      <c r="J64" s="29">
        <f>J$8*Assumption!$G22</f>
        <v>68283.83357</v>
      </c>
      <c r="K64" s="29">
        <f>K$8*Assumption!$G22</f>
        <v>69997.75779</v>
      </c>
      <c r="L64" s="29">
        <f>L$8*Assumption!$G22</f>
        <v>71754.70151</v>
      </c>
      <c r="M64" s="29">
        <f>M$8*Assumption!$G22</f>
        <v>73555.74452</v>
      </c>
    </row>
    <row r="65">
      <c r="A65" s="21" t="s">
        <v>42</v>
      </c>
      <c r="B65" s="29">
        <f>B$8*Assumption!$G23</f>
        <v>28000</v>
      </c>
      <c r="C65" s="29">
        <f>C$8*Assumption!$G23</f>
        <v>28702.8</v>
      </c>
      <c r="D65" s="29">
        <f>D$8*Assumption!$G23</f>
        <v>29423.24028</v>
      </c>
      <c r="E65" s="29">
        <f>E$8*Assumption!$G23</f>
        <v>30161.76361</v>
      </c>
      <c r="F65" s="29">
        <f>F$8*Assumption!$G23</f>
        <v>30918.82388</v>
      </c>
      <c r="G65" s="29">
        <f>G$8*Assumption!$G23</f>
        <v>31694.88636</v>
      </c>
      <c r="H65" s="29">
        <f>H$8*Assumption!$G23</f>
        <v>32490.428</v>
      </c>
      <c r="I65" s="29">
        <f>I$8*Assumption!$G23</f>
        <v>33305.93775</v>
      </c>
      <c r="J65" s="29">
        <f>J$8*Assumption!$G23</f>
        <v>34141.91678</v>
      </c>
      <c r="K65" s="29">
        <f>K$8*Assumption!$G23</f>
        <v>34998.8789</v>
      </c>
      <c r="L65" s="29">
        <f>L$8*Assumption!$G23</f>
        <v>35877.35076</v>
      </c>
      <c r="M65" s="29">
        <f>M$8*Assumption!$G23</f>
        <v>36777.87226</v>
      </c>
    </row>
    <row r="66">
      <c r="A66" s="21" t="s">
        <v>43</v>
      </c>
      <c r="B66" s="29">
        <f>B$8*Assumption!$G24</f>
        <v>32000</v>
      </c>
      <c r="C66" s="29">
        <f>C$8*Assumption!$G24</f>
        <v>32803.2</v>
      </c>
      <c r="D66" s="29">
        <f>D$8*Assumption!$G24</f>
        <v>33626.56032</v>
      </c>
      <c r="E66" s="29">
        <f>E$8*Assumption!$G24</f>
        <v>34470.58698</v>
      </c>
      <c r="F66" s="29">
        <f>F$8*Assumption!$G24</f>
        <v>35335.79872</v>
      </c>
      <c r="G66" s="29">
        <f>G$8*Assumption!$G24</f>
        <v>36222.72727</v>
      </c>
      <c r="H66" s="29">
        <f>H$8*Assumption!$G24</f>
        <v>37131.91772</v>
      </c>
      <c r="I66" s="29">
        <f>I$8*Assumption!$G24</f>
        <v>38063.92885</v>
      </c>
      <c r="J66" s="29">
        <f>J$8*Assumption!$G24</f>
        <v>39019.33347</v>
      </c>
      <c r="K66" s="29">
        <f>K$8*Assumption!$G24</f>
        <v>39998.71874</v>
      </c>
      <c r="L66" s="29">
        <f>L$8*Assumption!$G24</f>
        <v>41002.68658</v>
      </c>
      <c r="M66" s="29">
        <f>M$8*Assumption!$G24</f>
        <v>42031.85401</v>
      </c>
    </row>
    <row r="67">
      <c r="A67" s="21" t="s">
        <v>44</v>
      </c>
      <c r="B67" s="29">
        <f>B$8*Assumption!$G25</f>
        <v>20000</v>
      </c>
      <c r="C67" s="29">
        <f>C$8*Assumption!$G25</f>
        <v>20502</v>
      </c>
      <c r="D67" s="29">
        <f>D$8*Assumption!$G25</f>
        <v>21016.6002</v>
      </c>
      <c r="E67" s="29">
        <f>E$8*Assumption!$G25</f>
        <v>21544.11687</v>
      </c>
      <c r="F67" s="29">
        <f>F$8*Assumption!$G25</f>
        <v>22084.8742</v>
      </c>
      <c r="G67" s="29">
        <f>G$8*Assumption!$G25</f>
        <v>22639.20454</v>
      </c>
      <c r="H67" s="29">
        <f>H$8*Assumption!$G25</f>
        <v>23207.44857</v>
      </c>
      <c r="I67" s="29">
        <f>I$8*Assumption!$G25</f>
        <v>23789.95553</v>
      </c>
      <c r="J67" s="29">
        <f>J$8*Assumption!$G25</f>
        <v>24387.08342</v>
      </c>
      <c r="K67" s="29">
        <f>K$8*Assumption!$G25</f>
        <v>24999.19921</v>
      </c>
      <c r="L67" s="29">
        <f>L$8*Assumption!$G25</f>
        <v>25626.67911</v>
      </c>
      <c r="M67" s="29">
        <f>M$8*Assumption!$G25</f>
        <v>26269.90876</v>
      </c>
    </row>
    <row r="68">
      <c r="A68" s="21" t="s">
        <v>45</v>
      </c>
      <c r="B68" s="29">
        <f>B$8*Assumption!$G26</f>
        <v>12000</v>
      </c>
      <c r="C68" s="29">
        <f>C$8*Assumption!$G26</f>
        <v>12301.2</v>
      </c>
      <c r="D68" s="29">
        <f>D$8*Assumption!$G26</f>
        <v>12609.96012</v>
      </c>
      <c r="E68" s="29">
        <f>E$8*Assumption!$G26</f>
        <v>12926.47012</v>
      </c>
      <c r="F68" s="29">
        <f>F$8*Assumption!$G26</f>
        <v>13250.92452</v>
      </c>
      <c r="G68" s="29">
        <f>G$8*Assumption!$G26</f>
        <v>13583.52272</v>
      </c>
      <c r="H68" s="29">
        <f>H$8*Assumption!$G26</f>
        <v>13924.46914</v>
      </c>
      <c r="I68" s="29">
        <f>I$8*Assumption!$G26</f>
        <v>14273.97332</v>
      </c>
      <c r="J68" s="29">
        <f>J$8*Assumption!$G26</f>
        <v>14632.25005</v>
      </c>
      <c r="K68" s="29">
        <f>K$8*Assumption!$G26</f>
        <v>14999.51953</v>
      </c>
      <c r="L68" s="29">
        <f>L$8*Assumption!$G26</f>
        <v>15376.00747</v>
      </c>
      <c r="M68" s="29">
        <f>M$8*Assumption!$G26</f>
        <v>15761.94525</v>
      </c>
    </row>
    <row r="69">
      <c r="A69" s="21" t="s">
        <v>46</v>
      </c>
      <c r="B69" s="29">
        <f>B$8*Assumption!$G27</f>
        <v>32000</v>
      </c>
      <c r="C69" s="29">
        <f>C$8*Assumption!$G27</f>
        <v>32803.2</v>
      </c>
      <c r="D69" s="29">
        <f>D$8*Assumption!$G27</f>
        <v>33626.56032</v>
      </c>
      <c r="E69" s="29">
        <f>E$8*Assumption!$G27</f>
        <v>34470.58698</v>
      </c>
      <c r="F69" s="29">
        <f>F$8*Assumption!$G27</f>
        <v>35335.79872</v>
      </c>
      <c r="G69" s="29">
        <f>G$8*Assumption!$G27</f>
        <v>36222.72727</v>
      </c>
      <c r="H69" s="29">
        <f>H$8*Assumption!$G27</f>
        <v>37131.91772</v>
      </c>
      <c r="I69" s="29">
        <f>I$8*Assumption!$G27</f>
        <v>38063.92885</v>
      </c>
      <c r="J69" s="29">
        <f>J$8*Assumption!$G27</f>
        <v>39019.33347</v>
      </c>
      <c r="K69" s="29">
        <f>K$8*Assumption!$G27</f>
        <v>39998.71874</v>
      </c>
      <c r="L69" s="29">
        <f>L$8*Assumption!$G27</f>
        <v>41002.68658</v>
      </c>
      <c r="M69" s="29">
        <f>M$8*Assumption!$G27</f>
        <v>42031.85401</v>
      </c>
    </row>
    <row r="70">
      <c r="A70" s="21" t="s">
        <v>47</v>
      </c>
      <c r="B70" s="29">
        <f>B$8*Assumption!$G28</f>
        <v>160000</v>
      </c>
      <c r="C70" s="29">
        <f>C$8*Assumption!$G28</f>
        <v>164016</v>
      </c>
      <c r="D70" s="29">
        <f>D$8*Assumption!$G28</f>
        <v>168132.8016</v>
      </c>
      <c r="E70" s="29">
        <f>E$8*Assumption!$G28</f>
        <v>172352.9349</v>
      </c>
      <c r="F70" s="29">
        <f>F$8*Assumption!$G28</f>
        <v>176678.9936</v>
      </c>
      <c r="G70" s="29">
        <f>G$8*Assumption!$G28</f>
        <v>181113.6363</v>
      </c>
      <c r="H70" s="29">
        <f>H$8*Assumption!$G28</f>
        <v>185659.5886</v>
      </c>
      <c r="I70" s="29">
        <f>I$8*Assumption!$G28</f>
        <v>190319.6443</v>
      </c>
      <c r="J70" s="29">
        <f>J$8*Assumption!$G28</f>
        <v>195096.6673</v>
      </c>
      <c r="K70" s="29">
        <f>K$8*Assumption!$G28</f>
        <v>199993.5937</v>
      </c>
      <c r="L70" s="29">
        <f>L$8*Assumption!$G28</f>
        <v>205013.4329</v>
      </c>
      <c r="M70" s="29">
        <f>M$8*Assumption!$G28</f>
        <v>210159.2701</v>
      </c>
    </row>
    <row r="71">
      <c r="A71" s="26"/>
      <c r="B71" s="28"/>
      <c r="C71" s="28"/>
      <c r="D71" s="28"/>
      <c r="E71" s="28"/>
      <c r="F71" s="28"/>
      <c r="G71" s="28"/>
      <c r="H71" s="28"/>
      <c r="I71" s="28"/>
      <c r="J71" s="28"/>
      <c r="K71" s="28"/>
      <c r="L71" s="28"/>
      <c r="M71" s="28"/>
    </row>
    <row r="72">
      <c r="A72" s="26" t="s">
        <v>74</v>
      </c>
      <c r="B72" s="28"/>
      <c r="C72" s="28"/>
      <c r="D72" s="28"/>
      <c r="E72" s="28"/>
      <c r="F72" s="28"/>
      <c r="G72" s="28"/>
      <c r="H72" s="28"/>
      <c r="I72" s="28"/>
      <c r="J72" s="28"/>
      <c r="K72" s="28"/>
      <c r="L72" s="28"/>
      <c r="M72" s="28"/>
    </row>
    <row r="73">
      <c r="A73" s="35" t="s">
        <v>69</v>
      </c>
      <c r="B73" s="28"/>
      <c r="C73" s="28"/>
      <c r="D73" s="28"/>
      <c r="E73" s="28"/>
      <c r="F73" s="28"/>
      <c r="G73" s="28"/>
      <c r="H73" s="28"/>
      <c r="I73" s="28"/>
      <c r="J73" s="28"/>
      <c r="K73" s="28"/>
      <c r="L73" s="28"/>
      <c r="M73" s="28"/>
    </row>
    <row r="74">
      <c r="A74" s="21" t="s">
        <v>40</v>
      </c>
      <c r="B74" s="31">
        <f>B13*(1-Assumption!$B31)</f>
        <v>236160</v>
      </c>
      <c r="C74" s="31">
        <f>C13*(1-Assumption!$B31)</f>
        <v>243292.032</v>
      </c>
      <c r="D74" s="31">
        <f>D13*(1-Assumption!$B31)</f>
        <v>250639.4514</v>
      </c>
      <c r="E74" s="31">
        <f>E13*(1-Assumption!$B31)</f>
        <v>258208.7628</v>
      </c>
      <c r="F74" s="31">
        <f>F13*(1-Assumption!$B31)</f>
        <v>266006.6674</v>
      </c>
      <c r="G74" s="31">
        <f>G13*(1-Assumption!$B31)</f>
        <v>274040.0688</v>
      </c>
      <c r="H74" s="31">
        <f>H13*(1-Assumption!$B31)</f>
        <v>282316.0789</v>
      </c>
      <c r="I74" s="31">
        <f>I13*(1-Assumption!$B31)</f>
        <v>290842.0244</v>
      </c>
      <c r="J74" s="31">
        <f>J13*(1-Assumption!$B31)</f>
        <v>299625.4536</v>
      </c>
      <c r="K74" s="31">
        <f>K13*(1-Assumption!$B31)</f>
        <v>308674.1423</v>
      </c>
      <c r="L74" s="31">
        <f>L13*(1-Assumption!$B31)</f>
        <v>317996.1014</v>
      </c>
      <c r="M74" s="31">
        <f>M13*(1-Assumption!$B31)</f>
        <v>327599.5836</v>
      </c>
    </row>
    <row r="75">
      <c r="A75" s="21" t="s">
        <v>41</v>
      </c>
      <c r="B75" s="31">
        <f>B14*(1-Assumption!$B32)</f>
        <v>388800</v>
      </c>
      <c r="C75" s="31">
        <f>C14*(1-Assumption!$B32)</f>
        <v>400541.76</v>
      </c>
      <c r="D75" s="31">
        <f>D14*(1-Assumption!$B32)</f>
        <v>412638.1212</v>
      </c>
      <c r="E75" s="31">
        <f>E14*(1-Assumption!$B32)</f>
        <v>425099.7924</v>
      </c>
      <c r="F75" s="31">
        <f>F14*(1-Assumption!$B32)</f>
        <v>437937.8061</v>
      </c>
      <c r="G75" s="31">
        <f>G14*(1-Assumption!$B32)</f>
        <v>451163.5279</v>
      </c>
      <c r="H75" s="31">
        <f>H14*(1-Assumption!$B32)</f>
        <v>464788.6664</v>
      </c>
      <c r="I75" s="31">
        <f>I14*(1-Assumption!$B32)</f>
        <v>478825.2842</v>
      </c>
      <c r="J75" s="31">
        <f>J14*(1-Assumption!$B32)</f>
        <v>493285.8077</v>
      </c>
      <c r="K75" s="31">
        <f>K14*(1-Assumption!$B32)</f>
        <v>508183.0391</v>
      </c>
      <c r="L75" s="31">
        <f>L14*(1-Assumption!$B32)</f>
        <v>523530.1669</v>
      </c>
      <c r="M75" s="31">
        <f>M14*(1-Assumption!$B32)</f>
        <v>539340.778</v>
      </c>
    </row>
    <row r="76">
      <c r="A76" s="21" t="s">
        <v>42</v>
      </c>
      <c r="B76" s="31">
        <f>B15*(1-Assumption!$B33)</f>
        <v>168960</v>
      </c>
      <c r="C76" s="31">
        <f>C15*(1-Assumption!$B33)</f>
        <v>174062.592</v>
      </c>
      <c r="D76" s="31">
        <f>D15*(1-Assumption!$B33)</f>
        <v>179319.2823</v>
      </c>
      <c r="E76" s="31">
        <f>E15*(1-Assumption!$B33)</f>
        <v>184734.7246</v>
      </c>
      <c r="F76" s="31">
        <f>F15*(1-Assumption!$B33)</f>
        <v>190313.7133</v>
      </c>
      <c r="G76" s="31">
        <f>G15*(1-Assumption!$B33)</f>
        <v>196061.1874</v>
      </c>
      <c r="H76" s="31">
        <f>H15*(1-Assumption!$B33)</f>
        <v>201982.2353</v>
      </c>
      <c r="I76" s="31">
        <f>I15*(1-Assumption!$B33)</f>
        <v>208082.0988</v>
      </c>
      <c r="J76" s="31">
        <f>J15*(1-Assumption!$B33)</f>
        <v>214366.1782</v>
      </c>
      <c r="K76" s="31">
        <f>K15*(1-Assumption!$B33)</f>
        <v>220840.0368</v>
      </c>
      <c r="L76" s="31">
        <f>L15*(1-Assumption!$B33)</f>
        <v>227509.4059</v>
      </c>
      <c r="M76" s="31">
        <f>M15*(1-Assumption!$B33)</f>
        <v>234380.1899</v>
      </c>
    </row>
    <row r="77">
      <c r="A77" s="21" t="s">
        <v>43</v>
      </c>
      <c r="B77" s="31">
        <f>B16*(1-Assumption!$B34)</f>
        <v>108000</v>
      </c>
      <c r="C77" s="31">
        <f>C16*(1-Assumption!$B34)</f>
        <v>111261.6</v>
      </c>
      <c r="D77" s="31">
        <f>D16*(1-Assumption!$B34)</f>
        <v>114621.7003</v>
      </c>
      <c r="E77" s="31">
        <f>E16*(1-Assumption!$B34)</f>
        <v>118083.2757</v>
      </c>
      <c r="F77" s="31">
        <f>F16*(1-Assumption!$B34)</f>
        <v>121649.3906</v>
      </c>
      <c r="G77" s="31">
        <f>G16*(1-Assumption!$B34)</f>
        <v>125323.2022</v>
      </c>
      <c r="H77" s="31">
        <f>H16*(1-Assumption!$B34)</f>
        <v>129107.9629</v>
      </c>
      <c r="I77" s="31">
        <f>I16*(1-Assumption!$B34)</f>
        <v>133007.0234</v>
      </c>
      <c r="J77" s="31">
        <f>J16*(1-Assumption!$B34)</f>
        <v>137023.8355</v>
      </c>
      <c r="K77" s="31">
        <f>K16*(1-Assumption!$B34)</f>
        <v>141161.9553</v>
      </c>
      <c r="L77" s="31">
        <f>L16*(1-Assumption!$B34)</f>
        <v>145425.0464</v>
      </c>
      <c r="M77" s="31">
        <f>M16*(1-Assumption!$B34)</f>
        <v>149816.8828</v>
      </c>
    </row>
    <row r="78">
      <c r="A78" s="21" t="s">
        <v>44</v>
      </c>
      <c r="B78" s="31">
        <f>B17*(1-Assumption!$B35)</f>
        <v>102000</v>
      </c>
      <c r="C78" s="31">
        <f>C17*(1-Assumption!$B35)</f>
        <v>105080.4</v>
      </c>
      <c r="D78" s="31">
        <f>D17*(1-Assumption!$B35)</f>
        <v>108253.8281</v>
      </c>
      <c r="E78" s="31">
        <f>E17*(1-Assumption!$B35)</f>
        <v>111523.0937</v>
      </c>
      <c r="F78" s="31">
        <f>F17*(1-Assumption!$B35)</f>
        <v>114891.0911</v>
      </c>
      <c r="G78" s="31">
        <f>G17*(1-Assumption!$B35)</f>
        <v>118360.8021</v>
      </c>
      <c r="H78" s="31">
        <f>H17*(1-Assumption!$B35)</f>
        <v>121935.2983</v>
      </c>
      <c r="I78" s="31">
        <f>I17*(1-Assumption!$B35)</f>
        <v>125617.7443</v>
      </c>
      <c r="J78" s="31">
        <f>J17*(1-Assumption!$B35)</f>
        <v>129411.4002</v>
      </c>
      <c r="K78" s="31">
        <f>K17*(1-Assumption!$B35)</f>
        <v>133319.6245</v>
      </c>
      <c r="L78" s="31">
        <f>L17*(1-Assumption!$B35)</f>
        <v>137345.8771</v>
      </c>
      <c r="M78" s="31">
        <f>M17*(1-Assumption!$B35)</f>
        <v>141493.7226</v>
      </c>
    </row>
    <row r="79">
      <c r="A79" s="21" t="s">
        <v>45</v>
      </c>
      <c r="B79" s="31">
        <f>B18*(1-Assumption!$B36)</f>
        <v>115200</v>
      </c>
      <c r="C79" s="31">
        <f>C18*(1-Assumption!$B36)</f>
        <v>118679.04</v>
      </c>
      <c r="D79" s="31">
        <f>D18*(1-Assumption!$B36)</f>
        <v>122263.147</v>
      </c>
      <c r="E79" s="31">
        <f>E18*(1-Assumption!$B36)</f>
        <v>125955.494</v>
      </c>
      <c r="F79" s="31">
        <f>F18*(1-Assumption!$B36)</f>
        <v>129759.35</v>
      </c>
      <c r="G79" s="31">
        <f>G18*(1-Assumption!$B36)</f>
        <v>133678.0823</v>
      </c>
      <c r="H79" s="31">
        <f>H18*(1-Assumption!$B36)</f>
        <v>137715.1604</v>
      </c>
      <c r="I79" s="31">
        <f>I18*(1-Assumption!$B36)</f>
        <v>141874.1583</v>
      </c>
      <c r="J79" s="31">
        <f>J18*(1-Assumption!$B36)</f>
        <v>146158.7578</v>
      </c>
      <c r="K79" s="31">
        <f>K18*(1-Assumption!$B36)</f>
        <v>150572.7523</v>
      </c>
      <c r="L79" s="31">
        <f>L18*(1-Assumption!$B36)</f>
        <v>155120.0495</v>
      </c>
      <c r="M79" s="31">
        <f>M18*(1-Assumption!$B36)</f>
        <v>159804.6749</v>
      </c>
    </row>
    <row r="80">
      <c r="A80" s="21" t="s">
        <v>46</v>
      </c>
      <c r="B80" s="31">
        <f>B19*(1-Assumption!$B37)</f>
        <v>172800</v>
      </c>
      <c r="C80" s="31">
        <f>C19*(1-Assumption!$B37)</f>
        <v>178018.56</v>
      </c>
      <c r="D80" s="31">
        <f>D19*(1-Assumption!$B37)</f>
        <v>183394.7205</v>
      </c>
      <c r="E80" s="31">
        <f>E19*(1-Assumption!$B37)</f>
        <v>188933.2411</v>
      </c>
      <c r="F80" s="31">
        <f>F19*(1-Assumption!$B37)</f>
        <v>194639.025</v>
      </c>
      <c r="G80" s="31">
        <f>G19*(1-Assumption!$B37)</f>
        <v>200517.1235</v>
      </c>
      <c r="H80" s="31">
        <f>H19*(1-Assumption!$B37)</f>
        <v>206572.7406</v>
      </c>
      <c r="I80" s="31">
        <f>I19*(1-Assumption!$B37)</f>
        <v>212811.2374</v>
      </c>
      <c r="J80" s="31">
        <f>J19*(1-Assumption!$B37)</f>
        <v>219238.1368</v>
      </c>
      <c r="K80" s="31">
        <f>K19*(1-Assumption!$B37)</f>
        <v>225859.1285</v>
      </c>
      <c r="L80" s="31">
        <f>L19*(1-Assumption!$B37)</f>
        <v>232680.0742</v>
      </c>
      <c r="M80" s="31">
        <f>M19*(1-Assumption!$B37)</f>
        <v>239707.0124</v>
      </c>
    </row>
    <row r="81">
      <c r="A81" s="21" t="s">
        <v>47</v>
      </c>
      <c r="B81" s="31">
        <f>B20*(1-Assumption!$B38)</f>
        <v>839040</v>
      </c>
      <c r="C81" s="31">
        <f>C20*(1-Assumption!$B38)</f>
        <v>864379.008</v>
      </c>
      <c r="D81" s="31">
        <f>D20*(1-Assumption!$B38)</f>
        <v>890483.254</v>
      </c>
      <c r="E81" s="31">
        <f>E20*(1-Assumption!$B38)</f>
        <v>917375.8483</v>
      </c>
      <c r="F81" s="31">
        <f>F20*(1-Assumption!$B38)</f>
        <v>945080.5989</v>
      </c>
      <c r="G81" s="31">
        <f>G20*(1-Assumption!$B38)</f>
        <v>973622.033</v>
      </c>
      <c r="H81" s="31">
        <f>H20*(1-Assumption!$B38)</f>
        <v>1003025.418</v>
      </c>
      <c r="I81" s="31">
        <f>I20*(1-Assumption!$B38)</f>
        <v>1033316.786</v>
      </c>
      <c r="J81" s="31">
        <f>J20*(1-Assumption!$B38)</f>
        <v>1064522.953</v>
      </c>
      <c r="K81" s="31">
        <f>K20*(1-Assumption!$B38)</f>
        <v>1096671.546</v>
      </c>
      <c r="L81" s="31">
        <f>L20*(1-Assumption!$B38)</f>
        <v>1129791.027</v>
      </c>
      <c r="M81" s="31">
        <f>M20*(1-Assumption!$B38)</f>
        <v>1163910.716</v>
      </c>
    </row>
    <row r="82">
      <c r="A82" s="35" t="s">
        <v>75</v>
      </c>
      <c r="B82" s="31">
        <f t="shared" ref="B82:M82" si="2">SUM(B74:B81)</f>
        <v>2130960</v>
      </c>
      <c r="C82" s="31">
        <f t="shared" si="2"/>
        <v>2195314.992</v>
      </c>
      <c r="D82" s="31">
        <f t="shared" si="2"/>
        <v>2261613.505</v>
      </c>
      <c r="E82" s="31">
        <f t="shared" si="2"/>
        <v>2329914.233</v>
      </c>
      <c r="F82" s="31">
        <f t="shared" si="2"/>
        <v>2400277.642</v>
      </c>
      <c r="G82" s="31">
        <f t="shared" si="2"/>
        <v>2472766.027</v>
      </c>
      <c r="H82" s="31">
        <f t="shared" si="2"/>
        <v>2547443.561</v>
      </c>
      <c r="I82" s="31">
        <f t="shared" si="2"/>
        <v>2624376.357</v>
      </c>
      <c r="J82" s="31">
        <f t="shared" si="2"/>
        <v>2703632.523</v>
      </c>
      <c r="K82" s="31">
        <f t="shared" si="2"/>
        <v>2785282.225</v>
      </c>
      <c r="L82" s="31">
        <f t="shared" si="2"/>
        <v>2869397.748</v>
      </c>
      <c r="M82" s="31">
        <f t="shared" si="2"/>
        <v>2956053.56</v>
      </c>
    </row>
    <row r="83">
      <c r="A83" s="28"/>
    </row>
    <row r="84">
      <c r="A84" s="35" t="s">
        <v>27</v>
      </c>
      <c r="B84" s="37"/>
      <c r="C84" s="37"/>
      <c r="D84" s="37"/>
      <c r="E84" s="37"/>
      <c r="F84" s="37"/>
      <c r="G84" s="37"/>
      <c r="H84" s="37"/>
      <c r="I84" s="37"/>
      <c r="J84" s="37"/>
      <c r="K84" s="37"/>
      <c r="L84" s="37"/>
      <c r="M84" s="37"/>
    </row>
    <row r="85">
      <c r="A85" s="21" t="s">
        <v>40</v>
      </c>
      <c r="B85" s="31">
        <f>B23*(1-Assumption!$C31)</f>
        <v>112200</v>
      </c>
      <c r="C85" s="31">
        <f>C23*(1-Assumption!$C31)</f>
        <v>115021.83</v>
      </c>
      <c r="D85" s="31">
        <f>D23*(1-Assumption!$C31)</f>
        <v>117914.629</v>
      </c>
      <c r="E85" s="31">
        <f>E23*(1-Assumption!$C31)</f>
        <v>120880.1819</v>
      </c>
      <c r="F85" s="31">
        <f>F23*(1-Assumption!$C31)</f>
        <v>123920.3185</v>
      </c>
      <c r="G85" s="31">
        <f>G23*(1-Assumption!$C31)</f>
        <v>127036.9145</v>
      </c>
      <c r="H85" s="31">
        <f>H23*(1-Assumption!$C31)</f>
        <v>130231.8929</v>
      </c>
      <c r="I85" s="31">
        <f>I23*(1-Assumption!$C31)</f>
        <v>133507.225</v>
      </c>
      <c r="J85" s="31">
        <f>J23*(1-Assumption!$C31)</f>
        <v>136864.9317</v>
      </c>
      <c r="K85" s="31">
        <f>K23*(1-Assumption!$C31)</f>
        <v>140307.0848</v>
      </c>
      <c r="L85" s="31">
        <f>L23*(1-Assumption!$C31)</f>
        <v>143835.808</v>
      </c>
      <c r="M85" s="31">
        <f>M23*(1-Assumption!$C31)</f>
        <v>147453.2785</v>
      </c>
    </row>
    <row r="86">
      <c r="A86" s="21" t="s">
        <v>41</v>
      </c>
      <c r="B86" s="31">
        <f>B24*(1-Assumption!$C32)</f>
        <v>92928</v>
      </c>
      <c r="C86" s="31">
        <f>C24*(1-Assumption!$C32)</f>
        <v>95265.1392</v>
      </c>
      <c r="D86" s="31">
        <f>D24*(1-Assumption!$C32)</f>
        <v>97661.05745</v>
      </c>
      <c r="E86" s="31">
        <f>E24*(1-Assumption!$C32)</f>
        <v>100117.233</v>
      </c>
      <c r="F86" s="31">
        <f>F24*(1-Assumption!$C32)</f>
        <v>102635.1815</v>
      </c>
      <c r="G86" s="31">
        <f>G24*(1-Assumption!$C32)</f>
        <v>105216.4563</v>
      </c>
      <c r="H86" s="31">
        <f>H24*(1-Assumption!$C32)</f>
        <v>107862.6501</v>
      </c>
      <c r="I86" s="31">
        <f>I24*(1-Assumption!$C32)</f>
        <v>110575.3958</v>
      </c>
      <c r="J86" s="31">
        <f>J24*(1-Assumption!$C32)</f>
        <v>113356.367</v>
      </c>
      <c r="K86" s="31">
        <f>K24*(1-Assumption!$C32)</f>
        <v>116207.2796</v>
      </c>
      <c r="L86" s="31">
        <f>L24*(1-Assumption!$C32)</f>
        <v>119129.8927</v>
      </c>
      <c r="M86" s="31">
        <f>M24*(1-Assumption!$C32)</f>
        <v>122126.0095</v>
      </c>
    </row>
    <row r="87">
      <c r="A87" s="21" t="s">
        <v>42</v>
      </c>
      <c r="B87" s="31">
        <f>B25*(1-Assumption!$C33)</f>
        <v>68112</v>
      </c>
      <c r="C87" s="31">
        <f>C25*(1-Assumption!$C33)</f>
        <v>69825.0168</v>
      </c>
      <c r="D87" s="31">
        <f>D25*(1-Assumption!$C33)</f>
        <v>71581.11597</v>
      </c>
      <c r="E87" s="31">
        <f>E25*(1-Assumption!$C33)</f>
        <v>73381.38104</v>
      </c>
      <c r="F87" s="31">
        <f>F25*(1-Assumption!$C33)</f>
        <v>75226.92277</v>
      </c>
      <c r="G87" s="31">
        <f>G25*(1-Assumption!$C33)</f>
        <v>77118.87988</v>
      </c>
      <c r="H87" s="31">
        <f>H25*(1-Assumption!$C33)</f>
        <v>79058.41971</v>
      </c>
      <c r="I87" s="31">
        <f>I25*(1-Assumption!$C33)</f>
        <v>81046.73896</v>
      </c>
      <c r="J87" s="31">
        <f>J25*(1-Assumption!$C33)</f>
        <v>83085.06445</v>
      </c>
      <c r="K87" s="31">
        <f>K25*(1-Assumption!$C33)</f>
        <v>85174.65382</v>
      </c>
      <c r="L87" s="31">
        <f>L25*(1-Assumption!$C33)</f>
        <v>87316.79636</v>
      </c>
      <c r="M87" s="31">
        <f>M25*(1-Assumption!$C33)</f>
        <v>89512.81379</v>
      </c>
    </row>
    <row r="88">
      <c r="A88" s="21" t="s">
        <v>43</v>
      </c>
      <c r="B88" s="31">
        <f>B26*(1-Assumption!$C34)</f>
        <v>58080</v>
      </c>
      <c r="C88" s="31">
        <f>C26*(1-Assumption!$C34)</f>
        <v>59540.712</v>
      </c>
      <c r="D88" s="31">
        <f>D26*(1-Assumption!$C34)</f>
        <v>61038.16091</v>
      </c>
      <c r="E88" s="31">
        <f>E26*(1-Assumption!$C34)</f>
        <v>62573.27065</v>
      </c>
      <c r="F88" s="31">
        <f>F26*(1-Assumption!$C34)</f>
        <v>64146.98841</v>
      </c>
      <c r="G88" s="31">
        <f>G26*(1-Assumption!$C34)</f>
        <v>65760.28517</v>
      </c>
      <c r="H88" s="31">
        <f>H26*(1-Assumption!$C34)</f>
        <v>67414.15634</v>
      </c>
      <c r="I88" s="31">
        <f>I26*(1-Assumption!$C34)</f>
        <v>69109.62237</v>
      </c>
      <c r="J88" s="31">
        <f>J26*(1-Assumption!$C34)</f>
        <v>70847.72938</v>
      </c>
      <c r="K88" s="31">
        <f>K26*(1-Assumption!$C34)</f>
        <v>72629.54977</v>
      </c>
      <c r="L88" s="31">
        <f>L26*(1-Assumption!$C34)</f>
        <v>74456.18295</v>
      </c>
      <c r="M88" s="31">
        <f>M26*(1-Assumption!$C34)</f>
        <v>76328.75595</v>
      </c>
    </row>
    <row r="89">
      <c r="A89" s="21" t="s">
        <v>44</v>
      </c>
      <c r="B89" s="31">
        <f>B27*(1-Assumption!$C35)</f>
        <v>78540</v>
      </c>
      <c r="C89" s="31">
        <f>C27*(1-Assumption!$C35)</f>
        <v>80515.281</v>
      </c>
      <c r="D89" s="31">
        <f>D27*(1-Assumption!$C35)</f>
        <v>82540.24032</v>
      </c>
      <c r="E89" s="31">
        <f>E27*(1-Assumption!$C35)</f>
        <v>84616.12736</v>
      </c>
      <c r="F89" s="31">
        <f>F27*(1-Assumption!$C35)</f>
        <v>86744.22296</v>
      </c>
      <c r="G89" s="31">
        <f>G27*(1-Assumption!$C35)</f>
        <v>88925.84017</v>
      </c>
      <c r="H89" s="31">
        <f>H27*(1-Assumption!$C35)</f>
        <v>91162.32505</v>
      </c>
      <c r="I89" s="31">
        <f>I27*(1-Assumption!$C35)</f>
        <v>93455.05753</v>
      </c>
      <c r="J89" s="31">
        <f>J27*(1-Assumption!$C35)</f>
        <v>95805.45222</v>
      </c>
      <c r="K89" s="31">
        <f>K27*(1-Assumption!$C35)</f>
        <v>98214.95935</v>
      </c>
      <c r="L89" s="31">
        <f>L27*(1-Assumption!$C35)</f>
        <v>100685.0656</v>
      </c>
      <c r="M89" s="31">
        <f>M27*(1-Assumption!$C35)</f>
        <v>103217.295</v>
      </c>
    </row>
    <row r="90">
      <c r="A90" s="21" t="s">
        <v>45</v>
      </c>
      <c r="B90" s="31">
        <f>B28*(1-Assumption!$C36)</f>
        <v>53460</v>
      </c>
      <c r="C90" s="31">
        <f>C28*(1-Assumption!$C36)</f>
        <v>54804.519</v>
      </c>
      <c r="D90" s="31">
        <f>D28*(1-Assumption!$C36)</f>
        <v>56182.85265</v>
      </c>
      <c r="E90" s="31">
        <f>E28*(1-Assumption!$C36)</f>
        <v>57595.8514</v>
      </c>
      <c r="F90" s="31">
        <f>F28*(1-Assumption!$C36)</f>
        <v>59044.38706</v>
      </c>
      <c r="G90" s="31">
        <f>G28*(1-Assumption!$C36)</f>
        <v>60529.35339</v>
      </c>
      <c r="H90" s="31">
        <f>H28*(1-Assumption!$C36)</f>
        <v>62051.66663</v>
      </c>
      <c r="I90" s="31">
        <f>I28*(1-Assumption!$C36)</f>
        <v>63612.26605</v>
      </c>
      <c r="J90" s="31">
        <f>J28*(1-Assumption!$C36)</f>
        <v>65212.11454</v>
      </c>
      <c r="K90" s="31">
        <f>K28*(1-Assumption!$C36)</f>
        <v>66852.19922</v>
      </c>
      <c r="L90" s="31">
        <f>L28*(1-Assumption!$C36)</f>
        <v>68533.53203</v>
      </c>
      <c r="M90" s="31">
        <f>M28*(1-Assumption!$C36)</f>
        <v>70257.15036</v>
      </c>
    </row>
    <row r="91">
      <c r="A91" s="21" t="s">
        <v>46</v>
      </c>
      <c r="B91" s="31">
        <f>B29*(1-Assumption!$C37)</f>
        <v>104544</v>
      </c>
      <c r="C91" s="31">
        <f>C29*(1-Assumption!$C37)</f>
        <v>107173.2816</v>
      </c>
      <c r="D91" s="31">
        <f>D29*(1-Assumption!$C37)</f>
        <v>109868.6896</v>
      </c>
      <c r="E91" s="31">
        <f>E29*(1-Assumption!$C37)</f>
        <v>112631.8872</v>
      </c>
      <c r="F91" s="31">
        <f>F29*(1-Assumption!$C37)</f>
        <v>115464.5791</v>
      </c>
      <c r="G91" s="31">
        <f>G29*(1-Assumption!$C37)</f>
        <v>118368.5133</v>
      </c>
      <c r="H91" s="31">
        <f>H29*(1-Assumption!$C37)</f>
        <v>121345.4814</v>
      </c>
      <c r="I91" s="31">
        <f>I29*(1-Assumption!$C37)</f>
        <v>124397.3203</v>
      </c>
      <c r="J91" s="31">
        <f>J29*(1-Assumption!$C37)</f>
        <v>127525.9129</v>
      </c>
      <c r="K91" s="31">
        <f>K29*(1-Assumption!$C37)</f>
        <v>130733.1896</v>
      </c>
      <c r="L91" s="31">
        <f>L29*(1-Assumption!$C37)</f>
        <v>134021.1293</v>
      </c>
      <c r="M91" s="31">
        <f>M29*(1-Assumption!$C37)</f>
        <v>137391.7607</v>
      </c>
    </row>
    <row r="92">
      <c r="A92" s="21" t="s">
        <v>47</v>
      </c>
      <c r="B92" s="31">
        <f>B30*(1-Assumption!$C38)</f>
        <v>594000</v>
      </c>
      <c r="C92" s="31">
        <f>C30*(1-Assumption!$C38)</f>
        <v>608939.1</v>
      </c>
      <c r="D92" s="31">
        <f>D30*(1-Assumption!$C38)</f>
        <v>624253.9184</v>
      </c>
      <c r="E92" s="31">
        <f>E30*(1-Assumption!$C38)</f>
        <v>639953.9044</v>
      </c>
      <c r="F92" s="31">
        <f>F30*(1-Assumption!$C38)</f>
        <v>656048.7451</v>
      </c>
      <c r="G92" s="31">
        <f>G30*(1-Assumption!$C38)</f>
        <v>672548.371</v>
      </c>
      <c r="H92" s="31">
        <f>H30*(1-Assumption!$C38)</f>
        <v>689462.9626</v>
      </c>
      <c r="I92" s="31">
        <f>I30*(1-Assumption!$C38)</f>
        <v>706802.9561</v>
      </c>
      <c r="J92" s="31">
        <f>J30*(1-Assumption!$C38)</f>
        <v>724579.0504</v>
      </c>
      <c r="K92" s="31">
        <f>K30*(1-Assumption!$C38)</f>
        <v>742802.2136</v>
      </c>
      <c r="L92" s="31">
        <f>L30*(1-Assumption!$C38)</f>
        <v>761483.6892</v>
      </c>
      <c r="M92" s="31">
        <f>M30*(1-Assumption!$C38)</f>
        <v>780635.004</v>
      </c>
    </row>
    <row r="93">
      <c r="A93" s="35" t="s">
        <v>76</v>
      </c>
      <c r="B93" s="31">
        <f t="shared" ref="B93:M93" si="3">SUM(B85:B92)</f>
        <v>1161864</v>
      </c>
      <c r="C93" s="31">
        <f t="shared" si="3"/>
        <v>1191084.88</v>
      </c>
      <c r="D93" s="31">
        <f t="shared" si="3"/>
        <v>1221040.664</v>
      </c>
      <c r="E93" s="31">
        <f t="shared" si="3"/>
        <v>1251749.837</v>
      </c>
      <c r="F93" s="31">
        <f t="shared" si="3"/>
        <v>1283231.345</v>
      </c>
      <c r="G93" s="31">
        <f t="shared" si="3"/>
        <v>1315504.614</v>
      </c>
      <c r="H93" s="31">
        <f t="shared" si="3"/>
        <v>1348589.555</v>
      </c>
      <c r="I93" s="31">
        <f t="shared" si="3"/>
        <v>1382506.582</v>
      </c>
      <c r="J93" s="31">
        <f t="shared" si="3"/>
        <v>1417276.623</v>
      </c>
      <c r="K93" s="31">
        <f t="shared" si="3"/>
        <v>1452921.13</v>
      </c>
      <c r="L93" s="31">
        <f t="shared" si="3"/>
        <v>1489462.096</v>
      </c>
      <c r="M93" s="31">
        <f t="shared" si="3"/>
        <v>1526922.068</v>
      </c>
    </row>
    <row r="94">
      <c r="A94" s="28"/>
    </row>
    <row r="95">
      <c r="A95" s="35" t="s">
        <v>70</v>
      </c>
    </row>
    <row r="96">
      <c r="A96" s="21" t="s">
        <v>40</v>
      </c>
      <c r="B96" s="31">
        <f>B33*(1-Assumption!$D31)</f>
        <v>52800</v>
      </c>
      <c r="C96" s="31">
        <f>C33*(1-Assumption!$D31)</f>
        <v>54394.56</v>
      </c>
      <c r="D96" s="31">
        <f>D33*(1-Assumption!$D31)</f>
        <v>56037.27571</v>
      </c>
      <c r="E96" s="31">
        <f>E33*(1-Assumption!$D31)</f>
        <v>57729.60144</v>
      </c>
      <c r="F96" s="31">
        <f>F33*(1-Assumption!$D31)</f>
        <v>59473.0354</v>
      </c>
      <c r="G96" s="31">
        <f>G33*(1-Assumption!$D31)</f>
        <v>61269.12107</v>
      </c>
      <c r="H96" s="31">
        <f>H33*(1-Assumption!$D31)</f>
        <v>63119.44853</v>
      </c>
      <c r="I96" s="31">
        <f>I33*(1-Assumption!$D31)</f>
        <v>65025.65587</v>
      </c>
      <c r="J96" s="31">
        <f>J33*(1-Assumption!$D31)</f>
        <v>66989.43068</v>
      </c>
      <c r="K96" s="31">
        <f>K33*(1-Assumption!$D31)</f>
        <v>69012.51149</v>
      </c>
      <c r="L96" s="31">
        <f>L33*(1-Assumption!$D31)</f>
        <v>71096.68933</v>
      </c>
      <c r="M96" s="31">
        <f>M33*(1-Assumption!$D31)</f>
        <v>73243.80935</v>
      </c>
    </row>
    <row r="97">
      <c r="A97" s="21" t="s">
        <v>41</v>
      </c>
      <c r="B97" s="31">
        <f>B34*(1-Assumption!$D32)</f>
        <v>72240</v>
      </c>
      <c r="C97" s="31">
        <f>C34*(1-Assumption!$D32)</f>
        <v>74421.648</v>
      </c>
      <c r="D97" s="31">
        <f>D34*(1-Assumption!$D32)</f>
        <v>76669.18177</v>
      </c>
      <c r="E97" s="31">
        <f>E34*(1-Assumption!$D32)</f>
        <v>78984.59106</v>
      </c>
      <c r="F97" s="31">
        <f>F34*(1-Assumption!$D32)</f>
        <v>81369.92571</v>
      </c>
      <c r="G97" s="31">
        <f>G34*(1-Assumption!$D32)</f>
        <v>83827.29747</v>
      </c>
      <c r="H97" s="31">
        <f>H34*(1-Assumption!$D32)</f>
        <v>86358.88185</v>
      </c>
      <c r="I97" s="31">
        <f>I34*(1-Assumption!$D32)</f>
        <v>88966.92008</v>
      </c>
      <c r="J97" s="31">
        <f>J34*(1-Assumption!$D32)</f>
        <v>91653.72107</v>
      </c>
      <c r="K97" s="31">
        <f>K34*(1-Assumption!$D32)</f>
        <v>94421.66344</v>
      </c>
      <c r="L97" s="31">
        <f>L34*(1-Assumption!$D32)</f>
        <v>97273.19768</v>
      </c>
      <c r="M97" s="31">
        <f>M34*(1-Assumption!$D32)</f>
        <v>100210.8482</v>
      </c>
    </row>
    <row r="98">
      <c r="A98" s="21" t="s">
        <v>42</v>
      </c>
      <c r="B98" s="31">
        <f>B35*(1-Assumption!$D33)</f>
        <v>80640</v>
      </c>
      <c r="C98" s="31">
        <f>C35*(1-Assumption!$D33)</f>
        <v>83075.328</v>
      </c>
      <c r="D98" s="31">
        <f>D35*(1-Assumption!$D33)</f>
        <v>85584.20291</v>
      </c>
      <c r="E98" s="31">
        <f>E35*(1-Assumption!$D33)</f>
        <v>88168.84583</v>
      </c>
      <c r="F98" s="31">
        <f>F35*(1-Assumption!$D33)</f>
        <v>90831.54498</v>
      </c>
      <c r="G98" s="31">
        <f>G35*(1-Assumption!$D33)</f>
        <v>93574.65764</v>
      </c>
      <c r="H98" s="31">
        <f>H35*(1-Assumption!$D33)</f>
        <v>96400.6123</v>
      </c>
      <c r="I98" s="31">
        <f>I35*(1-Assumption!$D33)</f>
        <v>99311.91079</v>
      </c>
      <c r="J98" s="31">
        <f>J35*(1-Assumption!$D33)</f>
        <v>102311.1305</v>
      </c>
      <c r="K98" s="31">
        <f>K35*(1-Assumption!$D33)</f>
        <v>105400.9266</v>
      </c>
      <c r="L98" s="31">
        <f>L35*(1-Assumption!$D33)</f>
        <v>108584.0346</v>
      </c>
      <c r="M98" s="31">
        <f>M35*(1-Assumption!$D33)</f>
        <v>111863.2725</v>
      </c>
    </row>
    <row r="99">
      <c r="A99" s="21" t="s">
        <v>43</v>
      </c>
      <c r="B99" s="31">
        <f>B36*(1-Assumption!$D34)</f>
        <v>61920</v>
      </c>
      <c r="C99" s="31">
        <f>C36*(1-Assumption!$D34)</f>
        <v>63789.984</v>
      </c>
      <c r="D99" s="31">
        <f>D36*(1-Assumption!$D34)</f>
        <v>65716.44152</v>
      </c>
      <c r="E99" s="31">
        <f>E36*(1-Assumption!$D34)</f>
        <v>67701.07805</v>
      </c>
      <c r="F99" s="31">
        <f>F36*(1-Assumption!$D34)</f>
        <v>69745.65061</v>
      </c>
      <c r="G99" s="31">
        <f>G36*(1-Assumption!$D34)</f>
        <v>71851.96926</v>
      </c>
      <c r="H99" s="31">
        <f>H36*(1-Assumption!$D34)</f>
        <v>74021.89873</v>
      </c>
      <c r="I99" s="31">
        <f>I36*(1-Assumption!$D34)</f>
        <v>76257.36007</v>
      </c>
      <c r="J99" s="31">
        <f>J36*(1-Assumption!$D34)</f>
        <v>78560.33234</v>
      </c>
      <c r="K99" s="31">
        <f>K36*(1-Assumption!$D34)</f>
        <v>80932.85438</v>
      </c>
      <c r="L99" s="31">
        <f>L36*(1-Assumption!$D34)</f>
        <v>83377.02658</v>
      </c>
      <c r="M99" s="31">
        <f>M36*(1-Assumption!$D34)</f>
        <v>85895.01279</v>
      </c>
    </row>
    <row r="100">
      <c r="A100" s="21" t="s">
        <v>44</v>
      </c>
      <c r="B100" s="31">
        <f>B37*(1-Assumption!$D35)</f>
        <v>81600</v>
      </c>
      <c r="C100" s="31">
        <f>C37*(1-Assumption!$D35)</f>
        <v>84064.32</v>
      </c>
      <c r="D100" s="31">
        <f>D37*(1-Assumption!$D35)</f>
        <v>86603.06246</v>
      </c>
      <c r="E100" s="31">
        <f>E37*(1-Assumption!$D35)</f>
        <v>89218.47495</v>
      </c>
      <c r="F100" s="31">
        <f>F37*(1-Assumption!$D35)</f>
        <v>91912.87289</v>
      </c>
      <c r="G100" s="31">
        <f>G37*(1-Assumption!$D35)</f>
        <v>94688.64166</v>
      </c>
      <c r="H100" s="31">
        <f>H37*(1-Assumption!$D35)</f>
        <v>97548.23863</v>
      </c>
      <c r="I100" s="31">
        <f>I37*(1-Assumption!$D35)</f>
        <v>100494.1954</v>
      </c>
      <c r="J100" s="31">
        <f>J37*(1-Assumption!$D35)</f>
        <v>103529.1201</v>
      </c>
      <c r="K100" s="31">
        <f>K37*(1-Assumption!$D35)</f>
        <v>106655.6996</v>
      </c>
      <c r="L100" s="31">
        <f>L37*(1-Assumption!$D35)</f>
        <v>109876.7017</v>
      </c>
      <c r="M100" s="31">
        <f>M37*(1-Assumption!$D35)</f>
        <v>113194.9781</v>
      </c>
    </row>
    <row r="101">
      <c r="A101" s="21" t="s">
        <v>45</v>
      </c>
      <c r="B101" s="31">
        <f>B38*(1-Assumption!$D36)</f>
        <v>98400</v>
      </c>
      <c r="C101" s="31">
        <f>C38*(1-Assumption!$D36)</f>
        <v>101371.68</v>
      </c>
      <c r="D101" s="31">
        <f>D38*(1-Assumption!$D36)</f>
        <v>104433.1047</v>
      </c>
      <c r="E101" s="31">
        <f>E38*(1-Assumption!$D36)</f>
        <v>107586.9845</v>
      </c>
      <c r="F101" s="31">
        <f>F38*(1-Assumption!$D36)</f>
        <v>110836.1114</v>
      </c>
      <c r="G101" s="31">
        <f>G38*(1-Assumption!$D36)</f>
        <v>114183.362</v>
      </c>
      <c r="H101" s="31">
        <f>H38*(1-Assumption!$D36)</f>
        <v>117631.6995</v>
      </c>
      <c r="I101" s="31">
        <f>I38*(1-Assumption!$D36)</f>
        <v>121184.1769</v>
      </c>
      <c r="J101" s="31">
        <f>J38*(1-Assumption!$D36)</f>
        <v>124843.939</v>
      </c>
      <c r="K101" s="31">
        <f>K38*(1-Assumption!$D36)</f>
        <v>128614.226</v>
      </c>
      <c r="L101" s="31">
        <f>L38*(1-Assumption!$D36)</f>
        <v>132498.3756</v>
      </c>
      <c r="M101" s="31">
        <f>M38*(1-Assumption!$D36)</f>
        <v>136499.8265</v>
      </c>
    </row>
    <row r="102">
      <c r="A102" s="21" t="s">
        <v>46</v>
      </c>
      <c r="B102" s="31">
        <f>B39*(1-Assumption!$D37)</f>
        <v>122400</v>
      </c>
      <c r="C102" s="31">
        <f>C39*(1-Assumption!$D37)</f>
        <v>126096.48</v>
      </c>
      <c r="D102" s="31">
        <f>D39*(1-Assumption!$D37)</f>
        <v>129904.5937</v>
      </c>
      <c r="E102" s="31">
        <f>E39*(1-Assumption!$D37)</f>
        <v>133827.7124</v>
      </c>
      <c r="F102" s="31">
        <f>F39*(1-Assumption!$D37)</f>
        <v>137869.3093</v>
      </c>
      <c r="G102" s="31">
        <f>G39*(1-Assumption!$D37)</f>
        <v>142032.9625</v>
      </c>
      <c r="H102" s="31">
        <f>H39*(1-Assumption!$D37)</f>
        <v>146322.3579</v>
      </c>
      <c r="I102" s="31">
        <f>I39*(1-Assumption!$D37)</f>
        <v>150741.2932</v>
      </c>
      <c r="J102" s="31">
        <f>J39*(1-Assumption!$D37)</f>
        <v>155293.6802</v>
      </c>
      <c r="K102" s="31">
        <f>K39*(1-Assumption!$D37)</f>
        <v>159983.5494</v>
      </c>
      <c r="L102" s="31">
        <f>L39*(1-Assumption!$D37)</f>
        <v>164815.0525</v>
      </c>
      <c r="M102" s="31">
        <f>M39*(1-Assumption!$D37)</f>
        <v>169792.4671</v>
      </c>
    </row>
    <row r="103">
      <c r="A103" s="21" t="s">
        <v>47</v>
      </c>
      <c r="B103" s="31">
        <f>B40*(1-Assumption!$D38)</f>
        <v>454080</v>
      </c>
      <c r="C103" s="31">
        <f>C40*(1-Assumption!$D38)</f>
        <v>467793.216</v>
      </c>
      <c r="D103" s="31">
        <f>D40*(1-Assumption!$D38)</f>
        <v>481920.5711</v>
      </c>
      <c r="E103" s="31">
        <f>E40*(1-Assumption!$D38)</f>
        <v>496474.5724</v>
      </c>
      <c r="F103" s="31">
        <f>F40*(1-Assumption!$D38)</f>
        <v>511468.1045</v>
      </c>
      <c r="G103" s="31">
        <f>G40*(1-Assumption!$D38)</f>
        <v>526914.4412</v>
      </c>
      <c r="H103" s="31">
        <f>H40*(1-Assumption!$D38)</f>
        <v>542827.2573</v>
      </c>
      <c r="I103" s="31">
        <f>I40*(1-Assumption!$D38)</f>
        <v>559220.6405</v>
      </c>
      <c r="J103" s="31">
        <f>J40*(1-Assumption!$D38)</f>
        <v>576109.1039</v>
      </c>
      <c r="K103" s="31">
        <f>K40*(1-Assumption!$D38)</f>
        <v>593507.5988</v>
      </c>
      <c r="L103" s="31">
        <f>L40*(1-Assumption!$D38)</f>
        <v>611431.5283</v>
      </c>
      <c r="M103" s="31">
        <f>M40*(1-Assumption!$D38)</f>
        <v>629896.7604</v>
      </c>
    </row>
    <row r="104">
      <c r="A104" s="35" t="s">
        <v>77</v>
      </c>
      <c r="B104" s="31">
        <f t="shared" ref="B104:M104" si="4">SUM(B96:B103)</f>
        <v>1024080</v>
      </c>
      <c r="C104" s="31">
        <f t="shared" si="4"/>
        <v>1055007.216</v>
      </c>
      <c r="D104" s="31">
        <f t="shared" si="4"/>
        <v>1086868.434</v>
      </c>
      <c r="E104" s="31">
        <f t="shared" si="4"/>
        <v>1119691.861</v>
      </c>
      <c r="F104" s="31">
        <f t="shared" si="4"/>
        <v>1153506.555</v>
      </c>
      <c r="G104" s="31">
        <f t="shared" si="4"/>
        <v>1188342.453</v>
      </c>
      <c r="H104" s="31">
        <f t="shared" si="4"/>
        <v>1224230.395</v>
      </c>
      <c r="I104" s="31">
        <f t="shared" si="4"/>
        <v>1261202.153</v>
      </c>
      <c r="J104" s="31">
        <f t="shared" si="4"/>
        <v>1299290.458</v>
      </c>
      <c r="K104" s="31">
        <f t="shared" si="4"/>
        <v>1338529.03</v>
      </c>
      <c r="L104" s="31">
        <f t="shared" si="4"/>
        <v>1378952.606</v>
      </c>
      <c r="M104" s="31">
        <f t="shared" si="4"/>
        <v>1420596.975</v>
      </c>
    </row>
    <row r="105">
      <c r="A105" s="28"/>
    </row>
    <row r="106">
      <c r="A106" s="35" t="s">
        <v>29</v>
      </c>
    </row>
    <row r="107">
      <c r="A107" s="21" t="s">
        <v>40</v>
      </c>
      <c r="B107" s="33">
        <f>B43*(1-Assumption!$E31)</f>
        <v>17100</v>
      </c>
      <c r="C107" s="33">
        <f>C43*(1-Assumption!$E31)</f>
        <v>17616.42</v>
      </c>
      <c r="D107" s="33">
        <f>D43*(1-Assumption!$E31)</f>
        <v>18148.43588</v>
      </c>
      <c r="E107" s="33">
        <f>E43*(1-Assumption!$E31)</f>
        <v>18696.51865</v>
      </c>
      <c r="F107" s="33">
        <f>F43*(1-Assumption!$E31)</f>
        <v>19261.15351</v>
      </c>
      <c r="G107" s="33">
        <f>G43*(1-Assumption!$E31)</f>
        <v>19842.84035</v>
      </c>
      <c r="H107" s="33">
        <f>H43*(1-Assumption!$E31)</f>
        <v>20442.09413</v>
      </c>
      <c r="I107" s="33">
        <f>I43*(1-Assumption!$E31)</f>
        <v>21059.44537</v>
      </c>
      <c r="J107" s="33">
        <f>J43*(1-Assumption!$E31)</f>
        <v>21695.44062</v>
      </c>
      <c r="K107" s="33">
        <f>K43*(1-Assumption!$E31)</f>
        <v>22350.64292</v>
      </c>
      <c r="L107" s="33">
        <f>L43*(1-Assumption!$E31)</f>
        <v>23025.63234</v>
      </c>
      <c r="M107" s="33">
        <f>M43*(1-Assumption!$E31)</f>
        <v>23721.00644</v>
      </c>
    </row>
    <row r="108">
      <c r="A108" s="21" t="s">
        <v>41</v>
      </c>
      <c r="B108" s="33">
        <f>B44*(1-Assumption!$E32)</f>
        <v>10032</v>
      </c>
      <c r="C108" s="33">
        <f>C44*(1-Assumption!$E32)</f>
        <v>10334.9664</v>
      </c>
      <c r="D108" s="33">
        <f>D44*(1-Assumption!$E32)</f>
        <v>10647.08239</v>
      </c>
      <c r="E108" s="33">
        <f>E44*(1-Assumption!$E32)</f>
        <v>10968.62427</v>
      </c>
      <c r="F108" s="33">
        <f>F44*(1-Assumption!$E32)</f>
        <v>11299.87673</v>
      </c>
      <c r="G108" s="33">
        <f>G44*(1-Assumption!$E32)</f>
        <v>11641.133</v>
      </c>
      <c r="H108" s="33">
        <f>H44*(1-Assumption!$E32)</f>
        <v>11992.69522</v>
      </c>
      <c r="I108" s="33">
        <f>I44*(1-Assumption!$E32)</f>
        <v>12354.87462</v>
      </c>
      <c r="J108" s="33">
        <f>J44*(1-Assumption!$E32)</f>
        <v>12727.99183</v>
      </c>
      <c r="K108" s="33">
        <f>K44*(1-Assumption!$E32)</f>
        <v>13112.37718</v>
      </c>
      <c r="L108" s="33">
        <f>L44*(1-Assumption!$E32)</f>
        <v>13508.37097</v>
      </c>
      <c r="M108" s="33">
        <f>M44*(1-Assumption!$E32)</f>
        <v>13916.32378</v>
      </c>
    </row>
    <row r="109">
      <c r="A109" s="21" t="s">
        <v>42</v>
      </c>
      <c r="B109" s="33">
        <f>B45*(1-Assumption!$E33)</f>
        <v>20976</v>
      </c>
      <c r="C109" s="33">
        <f>C45*(1-Assumption!$E33)</f>
        <v>21609.4752</v>
      </c>
      <c r="D109" s="33">
        <f>D45*(1-Assumption!$E33)</f>
        <v>22262.08135</v>
      </c>
      <c r="E109" s="33">
        <f>E45*(1-Assumption!$E33)</f>
        <v>22934.39621</v>
      </c>
      <c r="F109" s="33">
        <f>F45*(1-Assumption!$E33)</f>
        <v>23627.01497</v>
      </c>
      <c r="G109" s="33">
        <f>G45*(1-Assumption!$E33)</f>
        <v>24340.55083</v>
      </c>
      <c r="H109" s="33">
        <f>H45*(1-Assumption!$E33)</f>
        <v>25075.63546</v>
      </c>
      <c r="I109" s="33">
        <f>I45*(1-Assumption!$E33)</f>
        <v>25832.91965</v>
      </c>
      <c r="J109" s="33">
        <f>J45*(1-Assumption!$E33)</f>
        <v>26613.07382</v>
      </c>
      <c r="K109" s="33">
        <f>K45*(1-Assumption!$E33)</f>
        <v>27416.78865</v>
      </c>
      <c r="L109" s="33">
        <f>L45*(1-Assumption!$E33)</f>
        <v>28244.77567</v>
      </c>
      <c r="M109" s="33">
        <f>M45*(1-Assumption!$E33)</f>
        <v>29097.7679</v>
      </c>
    </row>
    <row r="110">
      <c r="A110" s="21" t="s">
        <v>43</v>
      </c>
      <c r="B110" s="33">
        <f>B46*(1-Assumption!$E34)</f>
        <v>26752</v>
      </c>
      <c r="C110" s="33">
        <f>C46*(1-Assumption!$E34)</f>
        <v>27559.9104</v>
      </c>
      <c r="D110" s="33">
        <f>D46*(1-Assumption!$E34)</f>
        <v>28392.21969</v>
      </c>
      <c r="E110" s="33">
        <f>E46*(1-Assumption!$E34)</f>
        <v>29249.66473</v>
      </c>
      <c r="F110" s="33">
        <f>F46*(1-Assumption!$E34)</f>
        <v>30133.0046</v>
      </c>
      <c r="G110" s="33">
        <f>G46*(1-Assumption!$E34)</f>
        <v>31043.02134</v>
      </c>
      <c r="H110" s="33">
        <f>H46*(1-Assumption!$E34)</f>
        <v>31980.52059</v>
      </c>
      <c r="I110" s="33">
        <f>I46*(1-Assumption!$E34)</f>
        <v>32946.33231</v>
      </c>
      <c r="J110" s="33">
        <f>J46*(1-Assumption!$E34)</f>
        <v>33941.31154</v>
      </c>
      <c r="K110" s="33">
        <f>K46*(1-Assumption!$E34)</f>
        <v>34966.33915</v>
      </c>
      <c r="L110" s="33">
        <f>L46*(1-Assumption!$E34)</f>
        <v>36022.3226</v>
      </c>
      <c r="M110" s="33">
        <f>M46*(1-Assumption!$E34)</f>
        <v>37110.19674</v>
      </c>
    </row>
    <row r="111">
      <c r="A111" s="21" t="s">
        <v>44</v>
      </c>
      <c r="B111" s="33">
        <f>B47*(1-Assumption!$E35)</f>
        <v>49020</v>
      </c>
      <c r="C111" s="33">
        <f>C47*(1-Assumption!$E35)</f>
        <v>50500.404</v>
      </c>
      <c r="D111" s="33">
        <f>D47*(1-Assumption!$E35)</f>
        <v>52025.5162</v>
      </c>
      <c r="E111" s="33">
        <f>E47*(1-Assumption!$E35)</f>
        <v>53596.68679</v>
      </c>
      <c r="F111" s="33">
        <f>F47*(1-Assumption!$E35)</f>
        <v>55215.30673</v>
      </c>
      <c r="G111" s="33">
        <f>G47*(1-Assumption!$E35)</f>
        <v>56882.80899</v>
      </c>
      <c r="H111" s="33">
        <f>H47*(1-Assumption!$E35)</f>
        <v>58600.66983</v>
      </c>
      <c r="I111" s="33">
        <f>I47*(1-Assumption!$E35)</f>
        <v>60370.41005</v>
      </c>
      <c r="J111" s="33">
        <f>J47*(1-Assumption!$E35)</f>
        <v>62193.59644</v>
      </c>
      <c r="K111" s="33">
        <f>K47*(1-Assumption!$E35)</f>
        <v>64071.84305</v>
      </c>
      <c r="L111" s="33">
        <f>L47*(1-Assumption!$E35)</f>
        <v>66006.81271</v>
      </c>
      <c r="M111" s="33">
        <f>M47*(1-Assumption!$E35)</f>
        <v>68000.21845</v>
      </c>
    </row>
    <row r="112">
      <c r="A112" s="21" t="s">
        <v>45</v>
      </c>
      <c r="B112" s="33">
        <f>B48*(1-Assumption!$E36)</f>
        <v>16150</v>
      </c>
      <c r="C112" s="33">
        <f>C48*(1-Assumption!$E36)</f>
        <v>16637.73</v>
      </c>
      <c r="D112" s="33">
        <f>D48*(1-Assumption!$E36)</f>
        <v>17140.18945</v>
      </c>
      <c r="E112" s="33">
        <f>E48*(1-Assumption!$E36)</f>
        <v>17657.82317</v>
      </c>
      <c r="F112" s="33">
        <f>F48*(1-Assumption!$E36)</f>
        <v>18191.08943</v>
      </c>
      <c r="G112" s="33">
        <f>G48*(1-Assumption!$E36)</f>
        <v>18740.46033</v>
      </c>
      <c r="H112" s="33">
        <f>H48*(1-Assumption!$E36)</f>
        <v>19306.42223</v>
      </c>
      <c r="I112" s="33">
        <f>I48*(1-Assumption!$E36)</f>
        <v>19889.47618</v>
      </c>
      <c r="J112" s="33">
        <f>J48*(1-Assumption!$E36)</f>
        <v>20490.13836</v>
      </c>
      <c r="K112" s="33">
        <f>K48*(1-Assumption!$E36)</f>
        <v>21108.94054</v>
      </c>
      <c r="L112" s="33">
        <f>L48*(1-Assumption!$E36)</f>
        <v>21746.43054</v>
      </c>
      <c r="M112" s="33">
        <f>M48*(1-Assumption!$E36)</f>
        <v>22403.17275</v>
      </c>
    </row>
    <row r="113">
      <c r="A113" s="21" t="s">
        <v>46</v>
      </c>
      <c r="B113" s="33">
        <f>B49*(1-Assumption!$E37)</f>
        <v>26752</v>
      </c>
      <c r="C113" s="33">
        <f>C49*(1-Assumption!$E37)</f>
        <v>27559.9104</v>
      </c>
      <c r="D113" s="33">
        <f>D49*(1-Assumption!$E37)</f>
        <v>28392.21969</v>
      </c>
      <c r="E113" s="33">
        <f>E49*(1-Assumption!$E37)</f>
        <v>29249.66473</v>
      </c>
      <c r="F113" s="33">
        <f>F49*(1-Assumption!$E37)</f>
        <v>30133.0046</v>
      </c>
      <c r="G113" s="33">
        <f>G49*(1-Assumption!$E37)</f>
        <v>31043.02134</v>
      </c>
      <c r="H113" s="33">
        <f>H49*(1-Assumption!$E37)</f>
        <v>31980.52059</v>
      </c>
      <c r="I113" s="33">
        <f>I49*(1-Assumption!$E37)</f>
        <v>32946.33231</v>
      </c>
      <c r="J113" s="33">
        <f>J49*(1-Assumption!$E37)</f>
        <v>33941.31154</v>
      </c>
      <c r="K113" s="33">
        <f>K49*(1-Assumption!$E37)</f>
        <v>34966.33915</v>
      </c>
      <c r="L113" s="33">
        <f>L49*(1-Assumption!$E37)</f>
        <v>36022.3226</v>
      </c>
      <c r="M113" s="33">
        <f>M49*(1-Assumption!$E37)</f>
        <v>37110.19674</v>
      </c>
    </row>
    <row r="114">
      <c r="A114" s="21" t="s">
        <v>47</v>
      </c>
      <c r="B114" s="33">
        <f>B50*(1-Assumption!$E38)</f>
        <v>167200</v>
      </c>
      <c r="C114" s="33">
        <f>C50*(1-Assumption!$E38)</f>
        <v>172249.44</v>
      </c>
      <c r="D114" s="33">
        <f>D50*(1-Assumption!$E38)</f>
        <v>177451.3731</v>
      </c>
      <c r="E114" s="33">
        <f>E50*(1-Assumption!$E38)</f>
        <v>182810.4046</v>
      </c>
      <c r="F114" s="33">
        <f>F50*(1-Assumption!$E38)</f>
        <v>188331.2788</v>
      </c>
      <c r="G114" s="33">
        <f>G50*(1-Assumption!$E38)</f>
        <v>194018.8834</v>
      </c>
      <c r="H114" s="33">
        <f>H50*(1-Assumption!$E38)</f>
        <v>199878.2537</v>
      </c>
      <c r="I114" s="33">
        <f>I50*(1-Assumption!$E38)</f>
        <v>205914.5769</v>
      </c>
      <c r="J114" s="33">
        <f>J50*(1-Assumption!$E38)</f>
        <v>212133.1972</v>
      </c>
      <c r="K114" s="33">
        <f>K50*(1-Assumption!$E38)</f>
        <v>218539.6197</v>
      </c>
      <c r="L114" s="33">
        <f>L50*(1-Assumption!$E38)</f>
        <v>225139.5162</v>
      </c>
      <c r="M114" s="33">
        <f>M50*(1-Assumption!$E38)</f>
        <v>231938.7296</v>
      </c>
    </row>
    <row r="115">
      <c r="A115" s="35" t="s">
        <v>78</v>
      </c>
      <c r="B115" s="31">
        <f t="shared" ref="B115:M115" si="5">SUM(B107:B114)</f>
        <v>333982</v>
      </c>
      <c r="C115" s="31">
        <f t="shared" si="5"/>
        <v>344068.2564</v>
      </c>
      <c r="D115" s="31">
        <f t="shared" si="5"/>
        <v>354459.1177</v>
      </c>
      <c r="E115" s="31">
        <f t="shared" si="5"/>
        <v>365163.7831</v>
      </c>
      <c r="F115" s="31">
        <f t="shared" si="5"/>
        <v>376191.7293</v>
      </c>
      <c r="G115" s="31">
        <f t="shared" si="5"/>
        <v>387552.7196</v>
      </c>
      <c r="H115" s="31">
        <f t="shared" si="5"/>
        <v>399256.8117</v>
      </c>
      <c r="I115" s="31">
        <f t="shared" si="5"/>
        <v>411314.3674</v>
      </c>
      <c r="J115" s="31">
        <f t="shared" si="5"/>
        <v>423736.0613</v>
      </c>
      <c r="K115" s="31">
        <f t="shared" si="5"/>
        <v>436532.8904</v>
      </c>
      <c r="L115" s="31">
        <f t="shared" si="5"/>
        <v>449716.1837</v>
      </c>
      <c r="M115" s="31">
        <f t="shared" si="5"/>
        <v>463297.6124</v>
      </c>
    </row>
    <row r="116">
      <c r="A116" s="35"/>
      <c r="B116" s="31"/>
      <c r="C116" s="31"/>
      <c r="D116" s="31"/>
      <c r="E116" s="31"/>
      <c r="F116" s="31"/>
      <c r="G116" s="31"/>
      <c r="H116" s="31"/>
      <c r="I116" s="31"/>
      <c r="J116" s="31"/>
      <c r="K116" s="31"/>
      <c r="L116" s="31"/>
      <c r="M116" s="31"/>
    </row>
    <row r="117">
      <c r="A117" s="35" t="s">
        <v>30</v>
      </c>
      <c r="B117" s="31"/>
      <c r="C117" s="31"/>
      <c r="D117" s="31"/>
      <c r="E117" s="31"/>
      <c r="F117" s="31"/>
      <c r="G117" s="31"/>
      <c r="H117" s="31"/>
      <c r="I117" s="31"/>
      <c r="J117" s="31"/>
      <c r="K117" s="31"/>
      <c r="L117" s="31"/>
      <c r="M117" s="31"/>
    </row>
    <row r="118">
      <c r="A118" s="21" t="s">
        <v>40</v>
      </c>
      <c r="B118" s="31">
        <f>B53*(1-Assumption!$F31)</f>
        <v>101250</v>
      </c>
      <c r="C118" s="31">
        <f>C53*(1-Assumption!$F31)</f>
        <v>104808.9375</v>
      </c>
      <c r="D118" s="31">
        <f>D53*(1-Assumption!$F31)</f>
        <v>108492.9717</v>
      </c>
      <c r="E118" s="31">
        <f>E53*(1-Assumption!$F31)</f>
        <v>112306.4996</v>
      </c>
      <c r="F118" s="31">
        <f>F53*(1-Assumption!$F31)</f>
        <v>116254.0731</v>
      </c>
      <c r="G118" s="31">
        <f>G53*(1-Assumption!$F31)</f>
        <v>120340.4037</v>
      </c>
      <c r="H118" s="31">
        <f>H53*(1-Assumption!$F31)</f>
        <v>124570.3689</v>
      </c>
      <c r="I118" s="31">
        <f>I53*(1-Assumption!$F31)</f>
        <v>128949.0174</v>
      </c>
      <c r="J118" s="31">
        <f>J53*(1-Assumption!$F31)</f>
        <v>133481.5754</v>
      </c>
      <c r="K118" s="31">
        <f>K53*(1-Assumption!$F31)</f>
        <v>138173.4527</v>
      </c>
      <c r="L118" s="31">
        <f>L53*(1-Assumption!$F31)</f>
        <v>143030.2496</v>
      </c>
      <c r="M118" s="31">
        <f>M53*(1-Assumption!$F31)</f>
        <v>148057.7629</v>
      </c>
    </row>
    <row r="119">
      <c r="A119" s="21" t="s">
        <v>41</v>
      </c>
      <c r="B119" s="31">
        <f>B54*(1-Assumption!$F32)</f>
        <v>96600</v>
      </c>
      <c r="C119" s="31">
        <f>C54*(1-Assumption!$F32)</f>
        <v>99995.49</v>
      </c>
      <c r="D119" s="31">
        <f>D54*(1-Assumption!$F32)</f>
        <v>103510.3315</v>
      </c>
      <c r="E119" s="31">
        <f>E54*(1-Assumption!$F32)</f>
        <v>107148.7196</v>
      </c>
      <c r="F119" s="31">
        <f>F54*(1-Assumption!$F32)</f>
        <v>110914.9971</v>
      </c>
      <c r="G119" s="31">
        <f>G54*(1-Assumption!$F32)</f>
        <v>114813.6593</v>
      </c>
      <c r="H119" s="31">
        <f>H54*(1-Assumption!$F32)</f>
        <v>118849.3594</v>
      </c>
      <c r="I119" s="31">
        <f>I54*(1-Assumption!$F32)</f>
        <v>123026.9144</v>
      </c>
      <c r="J119" s="31">
        <f>J54*(1-Assumption!$F32)</f>
        <v>127351.3104</v>
      </c>
      <c r="K119" s="31">
        <f>K54*(1-Assumption!$F32)</f>
        <v>131827.709</v>
      </c>
      <c r="L119" s="31">
        <f>L54*(1-Assumption!$F32)</f>
        <v>136461.4529</v>
      </c>
      <c r="M119" s="31">
        <f>M54*(1-Assumption!$F32)</f>
        <v>141258.073</v>
      </c>
    </row>
    <row r="120">
      <c r="A120" s="21" t="s">
        <v>42</v>
      </c>
      <c r="B120" s="31">
        <f>B55*(1-Assumption!$F33)</f>
        <v>67500</v>
      </c>
      <c r="C120" s="31">
        <f>C55*(1-Assumption!$F33)</f>
        <v>69872.625</v>
      </c>
      <c r="D120" s="31">
        <f>D55*(1-Assumption!$F33)</f>
        <v>72328.64777</v>
      </c>
      <c r="E120" s="31">
        <f>E55*(1-Assumption!$F33)</f>
        <v>74870.99974</v>
      </c>
      <c r="F120" s="31">
        <f>F55*(1-Assumption!$F33)</f>
        <v>77502.71538</v>
      </c>
      <c r="G120" s="31">
        <f>G55*(1-Assumption!$F33)</f>
        <v>80226.93582</v>
      </c>
      <c r="H120" s="31">
        <f>H55*(1-Assumption!$F33)</f>
        <v>83046.91262</v>
      </c>
      <c r="I120" s="31">
        <f>I55*(1-Assumption!$F33)</f>
        <v>85966.0116</v>
      </c>
      <c r="J120" s="31">
        <f>J55*(1-Assumption!$F33)</f>
        <v>88987.7169</v>
      </c>
      <c r="K120" s="31">
        <f>K55*(1-Assumption!$F33)</f>
        <v>92115.63515</v>
      </c>
      <c r="L120" s="31">
        <f>L55*(1-Assumption!$F33)</f>
        <v>95353.49973</v>
      </c>
      <c r="M120" s="31">
        <f>M55*(1-Assumption!$F33)</f>
        <v>98705.17524</v>
      </c>
    </row>
    <row r="121">
      <c r="A121" s="21" t="s">
        <v>43</v>
      </c>
      <c r="B121" s="31">
        <f>B56*(1-Assumption!$F34)</f>
        <v>40500</v>
      </c>
      <c r="C121" s="31">
        <f>C56*(1-Assumption!$F34)</f>
        <v>41923.575</v>
      </c>
      <c r="D121" s="31">
        <f>D56*(1-Assumption!$F34)</f>
        <v>43397.18866</v>
      </c>
      <c r="E121" s="31">
        <f>E56*(1-Assumption!$F34)</f>
        <v>44922.59984</v>
      </c>
      <c r="F121" s="31">
        <f>F56*(1-Assumption!$F34)</f>
        <v>46501.62923</v>
      </c>
      <c r="G121" s="31">
        <f>G56*(1-Assumption!$F34)</f>
        <v>48136.16149</v>
      </c>
      <c r="H121" s="31">
        <f>H56*(1-Assumption!$F34)</f>
        <v>49828.14757</v>
      </c>
      <c r="I121" s="31">
        <f>I56*(1-Assumption!$F34)</f>
        <v>51579.60696</v>
      </c>
      <c r="J121" s="31">
        <f>J56*(1-Assumption!$F34)</f>
        <v>53392.63014</v>
      </c>
      <c r="K121" s="31">
        <f>K56*(1-Assumption!$F34)</f>
        <v>55269.38109</v>
      </c>
      <c r="L121" s="31">
        <f>L56*(1-Assumption!$F34)</f>
        <v>57212.09984</v>
      </c>
      <c r="M121" s="31">
        <f>M56*(1-Assumption!$F34)</f>
        <v>59223.10515</v>
      </c>
    </row>
    <row r="122">
      <c r="A122" s="21" t="s">
        <v>44</v>
      </c>
      <c r="B122" s="31">
        <f>B57*(1-Assumption!$F35)</f>
        <v>46200</v>
      </c>
      <c r="C122" s="31">
        <f>C57*(1-Assumption!$F35)</f>
        <v>47823.93</v>
      </c>
      <c r="D122" s="31">
        <f>D57*(1-Assumption!$F35)</f>
        <v>49504.94114</v>
      </c>
      <c r="E122" s="31">
        <f>E57*(1-Assumption!$F35)</f>
        <v>51245.03982</v>
      </c>
      <c r="F122" s="31">
        <f>F57*(1-Assumption!$F35)</f>
        <v>53046.30297</v>
      </c>
      <c r="G122" s="31">
        <f>G57*(1-Assumption!$F35)</f>
        <v>54910.88052</v>
      </c>
      <c r="H122" s="31">
        <f>H57*(1-Assumption!$F35)</f>
        <v>56840.99797</v>
      </c>
      <c r="I122" s="31">
        <f>I57*(1-Assumption!$F35)</f>
        <v>58838.95905</v>
      </c>
      <c r="J122" s="31">
        <f>J57*(1-Assumption!$F35)</f>
        <v>60907.14846</v>
      </c>
      <c r="K122" s="31">
        <f>K57*(1-Assumption!$F35)</f>
        <v>63048.03473</v>
      </c>
      <c r="L122" s="31">
        <f>L57*(1-Assumption!$F35)</f>
        <v>65264.17315</v>
      </c>
      <c r="M122" s="31">
        <f>M57*(1-Assumption!$F35)</f>
        <v>67558.20883</v>
      </c>
    </row>
    <row r="123">
      <c r="A123" s="21" t="s">
        <v>45</v>
      </c>
      <c r="B123" s="31">
        <f>B58*(1-Assumption!$F36)</f>
        <v>59400</v>
      </c>
      <c r="C123" s="31">
        <f>C58*(1-Assumption!$F36)</f>
        <v>61487.91</v>
      </c>
      <c r="D123" s="31">
        <f>D58*(1-Assumption!$F36)</f>
        <v>63649.21004</v>
      </c>
      <c r="E123" s="31">
        <f>E58*(1-Assumption!$F36)</f>
        <v>65886.47977</v>
      </c>
      <c r="F123" s="31">
        <f>F58*(1-Assumption!$F36)</f>
        <v>68202.38953</v>
      </c>
      <c r="G123" s="31">
        <f>G58*(1-Assumption!$F36)</f>
        <v>70599.70353</v>
      </c>
      <c r="H123" s="31">
        <f>H58*(1-Assumption!$F36)</f>
        <v>73081.2831</v>
      </c>
      <c r="I123" s="31">
        <f>I58*(1-Assumption!$F36)</f>
        <v>75650.09021</v>
      </c>
      <c r="J123" s="31">
        <f>J58*(1-Assumption!$F36)</f>
        <v>78309.19088</v>
      </c>
      <c r="K123" s="31">
        <f>K58*(1-Assumption!$F36)</f>
        <v>81061.75894</v>
      </c>
      <c r="L123" s="31">
        <f>L58*(1-Assumption!$F36)</f>
        <v>83911.07976</v>
      </c>
      <c r="M123" s="31">
        <f>M58*(1-Assumption!$F36)</f>
        <v>86860.55422</v>
      </c>
    </row>
    <row r="124">
      <c r="A124" s="21" t="s">
        <v>46</v>
      </c>
      <c r="B124" s="31">
        <f>B59*(1-Assumption!$F37)</f>
        <v>27000</v>
      </c>
      <c r="C124" s="31">
        <f>C59*(1-Assumption!$F37)</f>
        <v>27949.05</v>
      </c>
      <c r="D124" s="31">
        <f>D59*(1-Assumption!$F37)</f>
        <v>28931.45911</v>
      </c>
      <c r="E124" s="31">
        <f>E59*(1-Assumption!$F37)</f>
        <v>29948.3999</v>
      </c>
      <c r="F124" s="31">
        <f>F59*(1-Assumption!$F37)</f>
        <v>31001.08615</v>
      </c>
      <c r="G124" s="31">
        <f>G59*(1-Assumption!$F37)</f>
        <v>32090.77433</v>
      </c>
      <c r="H124" s="31">
        <f>H59*(1-Assumption!$F37)</f>
        <v>33218.76505</v>
      </c>
      <c r="I124" s="31">
        <f>I59*(1-Assumption!$F37)</f>
        <v>34386.40464</v>
      </c>
      <c r="J124" s="31">
        <f>J59*(1-Assumption!$F37)</f>
        <v>35595.08676</v>
      </c>
      <c r="K124" s="31">
        <f>K59*(1-Assumption!$F37)</f>
        <v>36846.25406</v>
      </c>
      <c r="L124" s="31">
        <f>L59*(1-Assumption!$F37)</f>
        <v>38141.39989</v>
      </c>
      <c r="M124" s="31">
        <f>M59*(1-Assumption!$F37)</f>
        <v>39482.0701</v>
      </c>
    </row>
    <row r="125">
      <c r="A125" s="21" t="s">
        <v>47</v>
      </c>
      <c r="B125" s="31">
        <f>B60*(1-Assumption!$F38)</f>
        <v>241500</v>
      </c>
      <c r="C125" s="31">
        <f>C60*(1-Assumption!$F38)</f>
        <v>249988.725</v>
      </c>
      <c r="D125" s="31">
        <f>D60*(1-Assumption!$F38)</f>
        <v>258775.8287</v>
      </c>
      <c r="E125" s="31">
        <f>E60*(1-Assumption!$F38)</f>
        <v>267871.7991</v>
      </c>
      <c r="F125" s="31">
        <f>F60*(1-Assumption!$F38)</f>
        <v>277287.4928</v>
      </c>
      <c r="G125" s="31">
        <f>G60*(1-Assumption!$F38)</f>
        <v>287034.1482</v>
      </c>
      <c r="H125" s="31">
        <f>H60*(1-Assumption!$F38)</f>
        <v>297123.3985</v>
      </c>
      <c r="I125" s="31">
        <f>I60*(1-Assumption!$F38)</f>
        <v>307567.2859</v>
      </c>
      <c r="J125" s="31">
        <f>J60*(1-Assumption!$F38)</f>
        <v>318378.276</v>
      </c>
      <c r="K125" s="31">
        <f>K60*(1-Assumption!$F38)</f>
        <v>329569.2724</v>
      </c>
      <c r="L125" s="31">
        <f>L60*(1-Assumption!$F38)</f>
        <v>341153.6324</v>
      </c>
      <c r="M125" s="31">
        <f>M60*(1-Assumption!$F38)</f>
        <v>353145.1825</v>
      </c>
    </row>
    <row r="126">
      <c r="A126" s="35" t="s">
        <v>79</v>
      </c>
      <c r="B126" s="31">
        <f t="shared" ref="B126:M126" si="6">SUM(B118:B125)</f>
        <v>679950</v>
      </c>
      <c r="C126" s="31">
        <f t="shared" si="6"/>
        <v>703850.2425</v>
      </c>
      <c r="D126" s="31">
        <f t="shared" si="6"/>
        <v>728590.5785</v>
      </c>
      <c r="E126" s="31">
        <f t="shared" si="6"/>
        <v>754200.5374</v>
      </c>
      <c r="F126" s="31">
        <f t="shared" si="6"/>
        <v>780710.6862</v>
      </c>
      <c r="G126" s="31">
        <f t="shared" si="6"/>
        <v>808152.6669</v>
      </c>
      <c r="H126" s="31">
        <f t="shared" si="6"/>
        <v>836559.2331</v>
      </c>
      <c r="I126" s="31">
        <f t="shared" si="6"/>
        <v>865964.2902</v>
      </c>
      <c r="J126" s="31">
        <f t="shared" si="6"/>
        <v>896402.935</v>
      </c>
      <c r="K126" s="31">
        <f t="shared" si="6"/>
        <v>927911.4981</v>
      </c>
      <c r="L126" s="31">
        <f t="shared" si="6"/>
        <v>960527.5873</v>
      </c>
      <c r="M126" s="31">
        <f t="shared" si="6"/>
        <v>994290.132</v>
      </c>
    </row>
    <row r="127">
      <c r="A127" s="35"/>
      <c r="B127" s="31"/>
      <c r="C127" s="31"/>
      <c r="D127" s="31"/>
      <c r="E127" s="31"/>
      <c r="F127" s="31"/>
      <c r="G127" s="31"/>
      <c r="H127" s="31"/>
      <c r="I127" s="31"/>
      <c r="J127" s="31"/>
      <c r="K127" s="31"/>
      <c r="L127" s="31"/>
      <c r="M127" s="31"/>
    </row>
    <row r="128">
      <c r="A128" s="35" t="s">
        <v>31</v>
      </c>
      <c r="B128" s="31"/>
      <c r="C128" s="31"/>
      <c r="D128" s="31"/>
      <c r="E128" s="31"/>
      <c r="F128" s="31"/>
      <c r="G128" s="31"/>
      <c r="H128" s="31"/>
      <c r="I128" s="31"/>
      <c r="J128" s="31"/>
      <c r="K128" s="31"/>
      <c r="L128" s="31"/>
      <c r="M128" s="31"/>
    </row>
    <row r="129">
      <c r="A129" s="21" t="s">
        <v>40</v>
      </c>
      <c r="B129" s="31">
        <f>B63*(1-Assumption!$G31)</f>
        <v>55200</v>
      </c>
      <c r="C129" s="31">
        <f>C63*(1-Assumption!$G31)</f>
        <v>56585.52</v>
      </c>
      <c r="D129" s="31">
        <f>D63*(1-Assumption!$G31)</f>
        <v>58005.81655</v>
      </c>
      <c r="E129" s="31">
        <f>E63*(1-Assumption!$G31)</f>
        <v>59461.76255</v>
      </c>
      <c r="F129" s="31">
        <f>F63*(1-Assumption!$G31)</f>
        <v>60954.25279</v>
      </c>
      <c r="G129" s="31">
        <f>G63*(1-Assumption!$G31)</f>
        <v>62484.20453</v>
      </c>
      <c r="H129" s="31">
        <f>H63*(1-Assumption!$G31)</f>
        <v>64052.55807</v>
      </c>
      <c r="I129" s="31">
        <f>I63*(1-Assumption!$G31)</f>
        <v>65660.27727</v>
      </c>
      <c r="J129" s="31">
        <f>J63*(1-Assumption!$G31)</f>
        <v>67308.35023</v>
      </c>
      <c r="K129" s="31">
        <f>K63*(1-Assumption!$G31)</f>
        <v>68997.78982</v>
      </c>
      <c r="L129" s="31">
        <f>L63*(1-Assumption!$G31)</f>
        <v>70729.63435</v>
      </c>
      <c r="M129" s="31">
        <f>M63*(1-Assumption!$G31)</f>
        <v>72504.94817</v>
      </c>
    </row>
    <row r="130">
      <c r="A130" s="21" t="s">
        <v>41</v>
      </c>
      <c r="B130" s="31">
        <f>B64*(1-Assumption!$G32)</f>
        <v>50400</v>
      </c>
      <c r="C130" s="31">
        <f>C64*(1-Assumption!$G32)</f>
        <v>51665.04</v>
      </c>
      <c r="D130" s="31">
        <f>D64*(1-Assumption!$G32)</f>
        <v>52961.8325</v>
      </c>
      <c r="E130" s="31">
        <f>E64*(1-Assumption!$G32)</f>
        <v>54291.1745</v>
      </c>
      <c r="F130" s="31">
        <f>F64*(1-Assumption!$G32)</f>
        <v>55653.88298</v>
      </c>
      <c r="G130" s="31">
        <f>G64*(1-Assumption!$G32)</f>
        <v>57050.79544</v>
      </c>
      <c r="H130" s="31">
        <f>H64*(1-Assumption!$G32)</f>
        <v>58482.77041</v>
      </c>
      <c r="I130" s="31">
        <f>I64*(1-Assumption!$G32)</f>
        <v>59950.68795</v>
      </c>
      <c r="J130" s="31">
        <f>J64*(1-Assumption!$G32)</f>
        <v>61455.45021</v>
      </c>
      <c r="K130" s="31">
        <f>K64*(1-Assumption!$G32)</f>
        <v>62997.98201</v>
      </c>
      <c r="L130" s="31">
        <f>L64*(1-Assumption!$G32)</f>
        <v>64579.23136</v>
      </c>
      <c r="M130" s="31">
        <f>M64*(1-Assumption!$G32)</f>
        <v>66200.17007</v>
      </c>
    </row>
    <row r="131">
      <c r="A131" s="21" t="s">
        <v>42</v>
      </c>
      <c r="B131" s="31">
        <f>B65*(1-Assumption!$G33)</f>
        <v>25760</v>
      </c>
      <c r="C131" s="31">
        <f>C65*(1-Assumption!$G33)</f>
        <v>26406.576</v>
      </c>
      <c r="D131" s="31">
        <f>D65*(1-Assumption!$G33)</f>
        <v>27069.38106</v>
      </c>
      <c r="E131" s="31">
        <f>E65*(1-Assumption!$G33)</f>
        <v>27748.82252</v>
      </c>
      <c r="F131" s="31">
        <f>F65*(1-Assumption!$G33)</f>
        <v>28445.31797</v>
      </c>
      <c r="G131" s="31">
        <f>G65*(1-Assumption!$G33)</f>
        <v>29159.29545</v>
      </c>
      <c r="H131" s="31">
        <f>H65*(1-Assumption!$G33)</f>
        <v>29891.19376</v>
      </c>
      <c r="I131" s="31">
        <f>I65*(1-Assumption!$G33)</f>
        <v>30641.46273</v>
      </c>
      <c r="J131" s="31">
        <f>J65*(1-Assumption!$G33)</f>
        <v>31410.56344</v>
      </c>
      <c r="K131" s="31">
        <f>K65*(1-Assumption!$G33)</f>
        <v>32198.96858</v>
      </c>
      <c r="L131" s="31">
        <f>L65*(1-Assumption!$G33)</f>
        <v>33007.1627</v>
      </c>
      <c r="M131" s="31">
        <f>M65*(1-Assumption!$G33)</f>
        <v>33835.64248</v>
      </c>
    </row>
    <row r="132">
      <c r="A132" s="21" t="s">
        <v>43</v>
      </c>
      <c r="B132" s="31">
        <f>B66*(1-Assumption!$G34)</f>
        <v>29440</v>
      </c>
      <c r="C132" s="31">
        <f>C66*(1-Assumption!$G34)</f>
        <v>30178.944</v>
      </c>
      <c r="D132" s="31">
        <f>D66*(1-Assumption!$G34)</f>
        <v>30936.43549</v>
      </c>
      <c r="E132" s="31">
        <f>E66*(1-Assumption!$G34)</f>
        <v>31712.94003</v>
      </c>
      <c r="F132" s="31">
        <f>F66*(1-Assumption!$G34)</f>
        <v>32508.93482</v>
      </c>
      <c r="G132" s="31">
        <f>G66*(1-Assumption!$G34)</f>
        <v>33324.90908</v>
      </c>
      <c r="H132" s="31">
        <f>H66*(1-Assumption!$G34)</f>
        <v>34161.3643</v>
      </c>
      <c r="I132" s="31">
        <f>I66*(1-Assumption!$G34)</f>
        <v>35018.81455</v>
      </c>
      <c r="J132" s="31">
        <f>J66*(1-Assumption!$G34)</f>
        <v>35897.78679</v>
      </c>
      <c r="K132" s="31">
        <f>K66*(1-Assumption!$G34)</f>
        <v>36798.82124</v>
      </c>
      <c r="L132" s="31">
        <f>L66*(1-Assumption!$G34)</f>
        <v>37722.47165</v>
      </c>
      <c r="M132" s="31">
        <f>M66*(1-Assumption!$G34)</f>
        <v>38669.30569</v>
      </c>
    </row>
    <row r="133">
      <c r="A133" s="21" t="s">
        <v>44</v>
      </c>
      <c r="B133" s="31">
        <f>B67*(1-Assumption!$G35)</f>
        <v>18000</v>
      </c>
      <c r="C133" s="31">
        <f>C67*(1-Assumption!$G35)</f>
        <v>18451.8</v>
      </c>
      <c r="D133" s="31">
        <f>D67*(1-Assumption!$G35)</f>
        <v>18914.94018</v>
      </c>
      <c r="E133" s="31">
        <f>E67*(1-Assumption!$G35)</f>
        <v>19389.70518</v>
      </c>
      <c r="F133" s="31">
        <f>F67*(1-Assumption!$G35)</f>
        <v>19876.38678</v>
      </c>
      <c r="G133" s="31">
        <f>G67*(1-Assumption!$G35)</f>
        <v>20375.28409</v>
      </c>
      <c r="H133" s="31">
        <f>H67*(1-Assumption!$G35)</f>
        <v>20886.70372</v>
      </c>
      <c r="I133" s="31">
        <f>I67*(1-Assumption!$G35)</f>
        <v>21410.95998</v>
      </c>
      <c r="J133" s="31">
        <f>J67*(1-Assumption!$G35)</f>
        <v>21948.37508</v>
      </c>
      <c r="K133" s="31">
        <f>K67*(1-Assumption!$G35)</f>
        <v>22499.27929</v>
      </c>
      <c r="L133" s="31">
        <f>L67*(1-Assumption!$G35)</f>
        <v>23064.0112</v>
      </c>
      <c r="M133" s="31">
        <f>M67*(1-Assumption!$G35)</f>
        <v>23642.91788</v>
      </c>
    </row>
    <row r="134">
      <c r="A134" s="21" t="s">
        <v>45</v>
      </c>
      <c r="B134" s="31">
        <f>B68*(1-Assumption!$G36)</f>
        <v>10800</v>
      </c>
      <c r="C134" s="31">
        <f>C68*(1-Assumption!$G36)</f>
        <v>11071.08</v>
      </c>
      <c r="D134" s="31">
        <f>D68*(1-Assumption!$G36)</f>
        <v>11348.96411</v>
      </c>
      <c r="E134" s="31">
        <f>E68*(1-Assumption!$G36)</f>
        <v>11633.82311</v>
      </c>
      <c r="F134" s="31">
        <f>F68*(1-Assumption!$G36)</f>
        <v>11925.83207</v>
      </c>
      <c r="G134" s="31">
        <f>G68*(1-Assumption!$G36)</f>
        <v>12225.17045</v>
      </c>
      <c r="H134" s="31">
        <f>H68*(1-Assumption!$G36)</f>
        <v>12532.02223</v>
      </c>
      <c r="I134" s="31">
        <f>I68*(1-Assumption!$G36)</f>
        <v>12846.57599</v>
      </c>
      <c r="J134" s="31">
        <f>J68*(1-Assumption!$G36)</f>
        <v>13169.02505</v>
      </c>
      <c r="K134" s="31">
        <f>K68*(1-Assumption!$G36)</f>
        <v>13499.56757</v>
      </c>
      <c r="L134" s="31">
        <f>L68*(1-Assumption!$G36)</f>
        <v>13838.40672</v>
      </c>
      <c r="M134" s="31">
        <f>M68*(1-Assumption!$G36)</f>
        <v>14185.75073</v>
      </c>
    </row>
    <row r="135">
      <c r="A135" s="21" t="s">
        <v>46</v>
      </c>
      <c r="B135" s="31">
        <f>B69*(1-Assumption!$G37)</f>
        <v>28160</v>
      </c>
      <c r="C135" s="31">
        <f>C69*(1-Assumption!$G37)</f>
        <v>28866.816</v>
      </c>
      <c r="D135" s="31">
        <f>D69*(1-Assumption!$G37)</f>
        <v>29591.37308</v>
      </c>
      <c r="E135" s="31">
        <f>E69*(1-Assumption!$G37)</f>
        <v>30334.11655</v>
      </c>
      <c r="F135" s="31">
        <f>F69*(1-Assumption!$G37)</f>
        <v>31095.50287</v>
      </c>
      <c r="G135" s="31">
        <f>G69*(1-Assumption!$G37)</f>
        <v>31875.99999</v>
      </c>
      <c r="H135" s="31">
        <f>H69*(1-Assumption!$G37)</f>
        <v>32676.08759</v>
      </c>
      <c r="I135" s="31">
        <f>I69*(1-Assumption!$G37)</f>
        <v>33496.25739</v>
      </c>
      <c r="J135" s="31">
        <f>J69*(1-Assumption!$G37)</f>
        <v>34337.01345</v>
      </c>
      <c r="K135" s="31">
        <f>K69*(1-Assumption!$G37)</f>
        <v>35198.87249</v>
      </c>
      <c r="L135" s="31">
        <f>L69*(1-Assumption!$G37)</f>
        <v>36082.36419</v>
      </c>
      <c r="M135" s="31">
        <f>M69*(1-Assumption!$G37)</f>
        <v>36988.03153</v>
      </c>
    </row>
    <row r="136">
      <c r="A136" s="21" t="s">
        <v>47</v>
      </c>
      <c r="B136" s="31">
        <f>B70*(1-Assumption!$G38)</f>
        <v>144000</v>
      </c>
      <c r="C136" s="31">
        <f>C70*(1-Assumption!$G38)</f>
        <v>147614.4</v>
      </c>
      <c r="D136" s="31">
        <f>D70*(1-Assumption!$G38)</f>
        <v>151319.5214</v>
      </c>
      <c r="E136" s="31">
        <f>E70*(1-Assumption!$G38)</f>
        <v>155117.6414</v>
      </c>
      <c r="F136" s="31">
        <f>F70*(1-Assumption!$G38)</f>
        <v>159011.0942</v>
      </c>
      <c r="G136" s="31">
        <f>G70*(1-Assumption!$G38)</f>
        <v>163002.2727</v>
      </c>
      <c r="H136" s="31">
        <f>H70*(1-Assumption!$G38)</f>
        <v>167093.6297</v>
      </c>
      <c r="I136" s="31">
        <f>I70*(1-Assumption!$G38)</f>
        <v>171287.6798</v>
      </c>
      <c r="J136" s="31">
        <f>J70*(1-Assumption!$G38)</f>
        <v>175587.0006</v>
      </c>
      <c r="K136" s="31">
        <f>K70*(1-Assumption!$G38)</f>
        <v>179994.2343</v>
      </c>
      <c r="L136" s="31">
        <f>L70*(1-Assumption!$G38)</f>
        <v>184512.0896</v>
      </c>
      <c r="M136" s="31">
        <f>M70*(1-Assumption!$G38)</f>
        <v>189143.3431</v>
      </c>
    </row>
    <row r="137">
      <c r="A137" s="35" t="s">
        <v>80</v>
      </c>
      <c r="B137" s="31">
        <f t="shared" ref="B137:M137" si="7">SUM(B129:B136)</f>
        <v>361760</v>
      </c>
      <c r="C137" s="31">
        <f t="shared" si="7"/>
        <v>370840.176</v>
      </c>
      <c r="D137" s="31">
        <f t="shared" si="7"/>
        <v>380148.2644</v>
      </c>
      <c r="E137" s="31">
        <f t="shared" si="7"/>
        <v>389689.9859</v>
      </c>
      <c r="F137" s="31">
        <f t="shared" si="7"/>
        <v>399471.2045</v>
      </c>
      <c r="G137" s="31">
        <f t="shared" si="7"/>
        <v>409497.9317</v>
      </c>
      <c r="H137" s="31">
        <f t="shared" si="7"/>
        <v>419776.3298</v>
      </c>
      <c r="I137" s="31">
        <f t="shared" si="7"/>
        <v>430312.7157</v>
      </c>
      <c r="J137" s="31">
        <f t="shared" si="7"/>
        <v>441113.5649</v>
      </c>
      <c r="K137" s="31">
        <f t="shared" si="7"/>
        <v>452185.5153</v>
      </c>
      <c r="L137" s="31">
        <f t="shared" si="7"/>
        <v>463535.3718</v>
      </c>
      <c r="M137" s="31">
        <f t="shared" si="7"/>
        <v>475170.1096</v>
      </c>
    </row>
    <row r="138">
      <c r="A138" s="26"/>
      <c r="B138" s="31"/>
      <c r="C138" s="31"/>
      <c r="D138" s="31"/>
      <c r="E138" s="31"/>
      <c r="F138" s="31"/>
      <c r="G138" s="31"/>
      <c r="H138" s="31"/>
      <c r="I138" s="31"/>
      <c r="J138" s="31"/>
      <c r="K138" s="31"/>
      <c r="L138" s="31"/>
      <c r="M138" s="31"/>
    </row>
    <row r="139">
      <c r="A139" s="26" t="s">
        <v>81</v>
      </c>
      <c r="B139" s="31">
        <f t="shared" ref="B139:M139" si="8">B82+B93+B104+B115+B126+B137</f>
        <v>5692596</v>
      </c>
      <c r="C139" s="31">
        <f t="shared" si="8"/>
        <v>5860165.763</v>
      </c>
      <c r="D139" s="31">
        <f t="shared" si="8"/>
        <v>6032720.564</v>
      </c>
      <c r="E139" s="31">
        <f t="shared" si="8"/>
        <v>6210410.237</v>
      </c>
      <c r="F139" s="31">
        <f t="shared" si="8"/>
        <v>6393389.163</v>
      </c>
      <c r="G139" s="31">
        <f t="shared" si="8"/>
        <v>6581816.412</v>
      </c>
      <c r="H139" s="31">
        <f t="shared" si="8"/>
        <v>6775855.886</v>
      </c>
      <c r="I139" s="31">
        <f t="shared" si="8"/>
        <v>6975676.465</v>
      </c>
      <c r="J139" s="31">
        <f t="shared" si="8"/>
        <v>7181452.164</v>
      </c>
      <c r="K139" s="31">
        <f t="shared" si="8"/>
        <v>7393362.288</v>
      </c>
      <c r="L139" s="31">
        <f t="shared" si="8"/>
        <v>7611591.593</v>
      </c>
      <c r="M139" s="31">
        <f t="shared" si="8"/>
        <v>7836330.457</v>
      </c>
    </row>
    <row r="140">
      <c r="A140" s="28"/>
      <c r="B140" s="28"/>
      <c r="C140" s="28"/>
      <c r="D140" s="28"/>
      <c r="E140" s="28"/>
      <c r="F140" s="28"/>
      <c r="G140" s="28"/>
      <c r="H140" s="28"/>
      <c r="I140" s="28"/>
      <c r="J140" s="28"/>
      <c r="K140" s="28"/>
      <c r="L140" s="28"/>
      <c r="M140" s="28"/>
    </row>
    <row r="141">
      <c r="A141" s="26" t="s">
        <v>82</v>
      </c>
      <c r="B141" s="28"/>
      <c r="C141" s="28"/>
      <c r="D141" s="28"/>
      <c r="E141" s="28"/>
      <c r="F141" s="28"/>
      <c r="G141" s="28"/>
      <c r="H141" s="28"/>
      <c r="I141" s="28"/>
      <c r="J141" s="28"/>
      <c r="K141" s="28"/>
      <c r="L141" s="28"/>
      <c r="M141" s="28"/>
    </row>
    <row r="142">
      <c r="A142" s="28" t="s">
        <v>53</v>
      </c>
      <c r="B142" s="34">
        <f>Assumption!$D41</f>
        <v>120000</v>
      </c>
      <c r="C142" s="34">
        <f>Assumption!$D41</f>
        <v>120000</v>
      </c>
      <c r="D142" s="34">
        <f>Assumption!$D41</f>
        <v>120000</v>
      </c>
      <c r="E142" s="34">
        <f>Assumption!$D41</f>
        <v>120000</v>
      </c>
      <c r="F142" s="34">
        <f>Assumption!$D41</f>
        <v>120000</v>
      </c>
      <c r="G142" s="34">
        <f>Assumption!$D41</f>
        <v>120000</v>
      </c>
      <c r="H142" s="34">
        <f>Assumption!$D41</f>
        <v>120000</v>
      </c>
      <c r="I142" s="34">
        <f>Assumption!$D41</f>
        <v>120000</v>
      </c>
      <c r="J142" s="34">
        <f>Assumption!$D41</f>
        <v>120000</v>
      </c>
      <c r="K142" s="34">
        <f>Assumption!$D41</f>
        <v>120000</v>
      </c>
      <c r="L142" s="34">
        <f>Assumption!$D41</f>
        <v>120000</v>
      </c>
      <c r="M142" s="34">
        <f>Assumption!$D41</f>
        <v>120000</v>
      </c>
    </row>
    <row r="143">
      <c r="A143" s="28" t="s">
        <v>54</v>
      </c>
      <c r="B143" s="34">
        <f>Assumption!$D42</f>
        <v>40000</v>
      </c>
      <c r="C143" s="34">
        <f>Assumption!$D42</f>
        <v>40000</v>
      </c>
      <c r="D143" s="34">
        <f>Assumption!$D42</f>
        <v>40000</v>
      </c>
      <c r="E143" s="34">
        <f>Assumption!$D42</f>
        <v>40000</v>
      </c>
      <c r="F143" s="34">
        <f>Assumption!$D42</f>
        <v>40000</v>
      </c>
      <c r="G143" s="34">
        <f>Assumption!$D42</f>
        <v>40000</v>
      </c>
      <c r="H143" s="34">
        <f>Assumption!$D42</f>
        <v>40000</v>
      </c>
      <c r="I143" s="34">
        <f>Assumption!$D42</f>
        <v>40000</v>
      </c>
      <c r="J143" s="34">
        <f>Assumption!$D42</f>
        <v>40000</v>
      </c>
      <c r="K143" s="34">
        <f>Assumption!$D42</f>
        <v>40000</v>
      </c>
      <c r="L143" s="34">
        <f>Assumption!$D42</f>
        <v>40000</v>
      </c>
      <c r="M143" s="34">
        <f>Assumption!$D42</f>
        <v>40000</v>
      </c>
    </row>
    <row r="144">
      <c r="A144" s="28" t="s">
        <v>55</v>
      </c>
      <c r="B144" s="34">
        <f>Assumption!$D43</f>
        <v>70000</v>
      </c>
      <c r="C144" s="34">
        <f>Assumption!$D43</f>
        <v>70000</v>
      </c>
      <c r="D144" s="34">
        <f>Assumption!$D43</f>
        <v>70000</v>
      </c>
      <c r="E144" s="34">
        <f>Assumption!$D43</f>
        <v>70000</v>
      </c>
      <c r="F144" s="34">
        <f>Assumption!$D43</f>
        <v>70000</v>
      </c>
      <c r="G144" s="34">
        <f>Assumption!$D43</f>
        <v>70000</v>
      </c>
      <c r="H144" s="34">
        <f>Assumption!$D43</f>
        <v>70000</v>
      </c>
      <c r="I144" s="34">
        <f>Assumption!$D43</f>
        <v>70000</v>
      </c>
      <c r="J144" s="34">
        <f>Assumption!$D43</f>
        <v>70000</v>
      </c>
      <c r="K144" s="34">
        <f>Assumption!$D43</f>
        <v>70000</v>
      </c>
      <c r="L144" s="34">
        <f>Assumption!$D43</f>
        <v>70000</v>
      </c>
      <c r="M144" s="34">
        <f>Assumption!$D43</f>
        <v>70000</v>
      </c>
    </row>
    <row r="145">
      <c r="A145" s="28"/>
      <c r="B145" s="28"/>
      <c r="C145" s="28"/>
      <c r="D145" s="28"/>
      <c r="E145" s="28"/>
      <c r="F145" s="28"/>
      <c r="G145" s="28"/>
      <c r="H145" s="28"/>
      <c r="I145" s="28"/>
      <c r="J145" s="28"/>
      <c r="K145" s="28"/>
      <c r="L145" s="28"/>
      <c r="M145" s="28"/>
    </row>
    <row r="146">
      <c r="A146" s="26" t="s">
        <v>83</v>
      </c>
      <c r="B146" s="31">
        <f t="shared" ref="B146:M146" si="9">B139+B142+B143+B144</f>
        <v>5922596</v>
      </c>
      <c r="C146" s="31">
        <f t="shared" si="9"/>
        <v>6090165.763</v>
      </c>
      <c r="D146" s="31">
        <f t="shared" si="9"/>
        <v>6262720.564</v>
      </c>
      <c r="E146" s="31">
        <f t="shared" si="9"/>
        <v>6440410.237</v>
      </c>
      <c r="F146" s="31">
        <f t="shared" si="9"/>
        <v>6623389.163</v>
      </c>
      <c r="G146" s="31">
        <f t="shared" si="9"/>
        <v>6811816.412</v>
      </c>
      <c r="H146" s="31">
        <f t="shared" si="9"/>
        <v>7005855.886</v>
      </c>
      <c r="I146" s="31">
        <f t="shared" si="9"/>
        <v>7205676.465</v>
      </c>
      <c r="J146" s="31">
        <f t="shared" si="9"/>
        <v>7411452.164</v>
      </c>
      <c r="K146" s="31">
        <f t="shared" si="9"/>
        <v>7623362.288</v>
      </c>
      <c r="L146" s="31">
        <f t="shared" si="9"/>
        <v>7841591.593</v>
      </c>
      <c r="M146" s="31">
        <f t="shared" si="9"/>
        <v>8066330.457</v>
      </c>
    </row>
    <row r="147">
      <c r="A147" s="28"/>
      <c r="B147" s="28"/>
      <c r="C147" s="28"/>
      <c r="D147" s="28"/>
      <c r="E147" s="28"/>
      <c r="F147" s="28"/>
      <c r="G147" s="28"/>
      <c r="H147" s="28"/>
      <c r="I147" s="28"/>
      <c r="J147" s="28"/>
      <c r="K147" s="28"/>
      <c r="L147" s="28"/>
      <c r="M147" s="28"/>
    </row>
    <row r="148">
      <c r="A148" s="26" t="s">
        <v>84</v>
      </c>
      <c r="B148" s="34">
        <f t="shared" ref="B148:M148" si="10">B9-B146</f>
        <v>527404</v>
      </c>
      <c r="C148" s="34">
        <f t="shared" si="10"/>
        <v>549630.7375</v>
      </c>
      <c r="D148" s="34">
        <f t="shared" si="10"/>
        <v>572515.9311</v>
      </c>
      <c r="E148" s="34">
        <f t="shared" si="10"/>
        <v>596079.2666</v>
      </c>
      <c r="F148" s="34">
        <f t="shared" si="10"/>
        <v>620341.0235</v>
      </c>
      <c r="G148" s="34">
        <f t="shared" si="10"/>
        <v>645322.0933</v>
      </c>
      <c r="H148" s="34">
        <f t="shared" si="10"/>
        <v>671043.9979</v>
      </c>
      <c r="I148" s="34">
        <f t="shared" si="10"/>
        <v>697528.9088</v>
      </c>
      <c r="J148" s="34">
        <f t="shared" si="10"/>
        <v>724799.6671</v>
      </c>
      <c r="K148" s="34">
        <f t="shared" si="10"/>
        <v>752879.8034</v>
      </c>
      <c r="L148" s="34">
        <f t="shared" si="10"/>
        <v>781793.5595</v>
      </c>
      <c r="M148" s="34">
        <f t="shared" si="10"/>
        <v>811565.9095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13" width="9.38"/>
  </cols>
  <sheetData>
    <row r="1">
      <c r="A1" s="24"/>
      <c r="B1" s="25" t="s">
        <v>56</v>
      </c>
      <c r="C1" s="25" t="s">
        <v>57</v>
      </c>
      <c r="D1" s="25" t="s">
        <v>58</v>
      </c>
      <c r="E1" s="25" t="s">
        <v>59</v>
      </c>
      <c r="F1" s="25" t="s">
        <v>60</v>
      </c>
      <c r="G1" s="25" t="s">
        <v>61</v>
      </c>
      <c r="H1" s="25" t="s">
        <v>62</v>
      </c>
      <c r="I1" s="25" t="s">
        <v>63</v>
      </c>
      <c r="J1" s="25" t="s">
        <v>64</v>
      </c>
      <c r="K1" s="25" t="s">
        <v>65</v>
      </c>
      <c r="L1" s="25" t="s">
        <v>66</v>
      </c>
      <c r="M1" s="25" t="s">
        <v>67</v>
      </c>
    </row>
    <row r="2">
      <c r="A2" s="26" t="s">
        <v>71</v>
      </c>
      <c r="B2" s="28"/>
      <c r="C2" s="28"/>
      <c r="D2" s="28"/>
      <c r="E2" s="28"/>
      <c r="F2" s="28"/>
      <c r="G2" s="28"/>
      <c r="H2" s="28"/>
      <c r="I2" s="28"/>
      <c r="J2" s="28"/>
      <c r="K2" s="28"/>
      <c r="L2" s="28"/>
      <c r="M2" s="28"/>
    </row>
    <row r="3">
      <c r="A3" s="27" t="s">
        <v>69</v>
      </c>
      <c r="B3" s="34">
        <f>'Sales and cost-1'!B3+'Sales and cost -2'!B3+'Sales and cost-3'!B3</f>
        <v>11600000</v>
      </c>
      <c r="C3" s="34">
        <f>'Sales and cost-1'!C3+'Sales and cost -2'!C3+'Sales and cost-3'!C3</f>
        <v>12054920</v>
      </c>
      <c r="D3" s="34">
        <f>'Sales and cost-1'!D3+'Sales and cost -2'!D3+'Sales and cost-3'!D3</f>
        <v>12528152.37</v>
      </c>
      <c r="E3" s="34">
        <f>'Sales and cost-1'!E3+'Sales and cost -2'!E3+'Sales and cost-3'!E3</f>
        <v>13020451.66</v>
      </c>
      <c r="F3" s="34">
        <f>'Sales and cost-1'!F3+'Sales and cost -2'!F3+'Sales and cost-3'!F3</f>
        <v>13532604.16</v>
      </c>
      <c r="G3" s="34">
        <f>'Sales and cost-1'!G3+'Sales and cost -2'!G3+'Sales and cost-3'!G3</f>
        <v>14065429.23</v>
      </c>
      <c r="H3" s="34">
        <f>'Sales and cost-1'!H3+'Sales and cost -2'!H3+'Sales and cost-3'!H3</f>
        <v>14619780.71</v>
      </c>
      <c r="I3" s="34">
        <f>'Sales and cost-1'!I3+'Sales and cost -2'!I3+'Sales and cost-3'!I3</f>
        <v>15196548.44</v>
      </c>
      <c r="J3" s="34">
        <f>'Sales and cost-1'!J3+'Sales and cost -2'!J3+'Sales and cost-3'!J3</f>
        <v>15796659.74</v>
      </c>
      <c r="K3" s="34">
        <f>'Sales and cost-1'!K3+'Sales and cost -2'!K3+'Sales and cost-3'!K3</f>
        <v>16421081.07</v>
      </c>
      <c r="L3" s="34">
        <f>'Sales and cost-1'!L3+'Sales and cost -2'!L3+'Sales and cost-3'!L3</f>
        <v>17070819.68</v>
      </c>
      <c r="M3" s="34">
        <f>'Sales and cost-1'!M3+'Sales and cost -2'!M3+'Sales and cost-3'!M3</f>
        <v>17746925.35</v>
      </c>
    </row>
    <row r="4">
      <c r="A4" s="27" t="s">
        <v>27</v>
      </c>
      <c r="B4" s="34">
        <f>'Sales and cost-1'!B4+'Sales and cost -2'!B4+'Sales and cost-3'!B4</f>
        <v>6680000</v>
      </c>
      <c r="C4" s="34">
        <f>'Sales and cost-1'!C4+'Sales and cost -2'!C4+'Sales and cost-3'!C4</f>
        <v>6966678</v>
      </c>
      <c r="D4" s="34">
        <f>'Sales and cost-1'!D4+'Sales and cost -2'!D4+'Sales and cost-3'!D4</f>
        <v>7267749.39</v>
      </c>
      <c r="E4" s="34">
        <f>'Sales and cost-1'!E4+'Sales and cost -2'!E4+'Sales and cost-3'!E4</f>
        <v>7584010.85</v>
      </c>
      <c r="F4" s="34">
        <f>'Sales and cost-1'!F4+'Sales and cost -2'!F4+'Sales and cost-3'!F4</f>
        <v>7916305.398</v>
      </c>
      <c r="G4" s="34">
        <f>'Sales and cost-1'!G4+'Sales and cost -2'!G4+'Sales and cost-3'!G4</f>
        <v>8265525.146</v>
      </c>
      <c r="H4" s="34">
        <f>'Sales and cost-1'!H4+'Sales and cost -2'!H4+'Sales and cost-3'!H4</f>
        <v>8632614.223</v>
      </c>
      <c r="I4" s="34">
        <f>'Sales and cost-1'!I4+'Sales and cost -2'!I4+'Sales and cost-3'!I4</f>
        <v>9018571.869</v>
      </c>
      <c r="J4" s="34">
        <f>'Sales and cost-1'!J4+'Sales and cost -2'!J4+'Sales and cost-3'!J4</f>
        <v>9424455.726</v>
      </c>
      <c r="K4" s="34">
        <f>'Sales and cost-1'!K4+'Sales and cost -2'!K4+'Sales and cost-3'!K4</f>
        <v>9851385.312</v>
      </c>
      <c r="L4" s="34">
        <f>'Sales and cost-1'!L4+'Sales and cost -2'!L4+'Sales and cost-3'!L4</f>
        <v>10300545.72</v>
      </c>
      <c r="M4" s="34">
        <f>'Sales and cost-1'!M4+'Sales and cost -2'!M4+'Sales and cost-3'!M4</f>
        <v>10773191.52</v>
      </c>
    </row>
    <row r="5">
      <c r="A5" s="27" t="s">
        <v>70</v>
      </c>
      <c r="B5" s="34">
        <f>'Sales and cost-1'!B5+'Sales and cost -2'!B5+'Sales and cost-3'!B5</f>
        <v>6240000</v>
      </c>
      <c r="C5" s="34">
        <f>'Sales and cost-1'!C5+'Sales and cost -2'!C5+'Sales and cost-3'!C5</f>
        <v>6428448</v>
      </c>
      <c r="D5" s="34">
        <f>'Sales and cost-1'!D5+'Sales and cost -2'!D5+'Sales and cost-3'!D5</f>
        <v>6622587.13</v>
      </c>
      <c r="E5" s="34">
        <f>'Sales and cost-1'!E5+'Sales and cost -2'!E5+'Sales and cost-3'!E5</f>
        <v>6822589.261</v>
      </c>
      <c r="F5" s="34">
        <f>'Sales and cost-1'!F5+'Sales and cost -2'!F5+'Sales and cost-3'!F5</f>
        <v>7028631.457</v>
      </c>
      <c r="G5" s="34">
        <f>'Sales and cost-1'!G5+'Sales and cost -2'!G5+'Sales and cost-3'!G5</f>
        <v>7240896.127</v>
      </c>
      <c r="H5" s="34">
        <f>'Sales and cost-1'!H5+'Sales and cost -2'!H5+'Sales and cost-3'!H5</f>
        <v>7459571.19</v>
      </c>
      <c r="I5" s="34">
        <f>'Sales and cost-1'!I5+'Sales and cost -2'!I5+'Sales and cost-3'!I5</f>
        <v>7684850.24</v>
      </c>
      <c r="J5" s="34">
        <f>'Sales and cost-1'!J5+'Sales and cost -2'!J5+'Sales and cost-3'!J5</f>
        <v>7916932.717</v>
      </c>
      <c r="K5" s="34">
        <f>'Sales and cost-1'!K5+'Sales and cost -2'!K5+'Sales and cost-3'!K5</f>
        <v>8156024.085</v>
      </c>
      <c r="L5" s="34">
        <f>'Sales and cost-1'!L5+'Sales and cost -2'!L5+'Sales and cost-3'!L5</f>
        <v>8402336.012</v>
      </c>
      <c r="M5" s="34">
        <f>'Sales and cost-1'!M5+'Sales and cost -2'!M5+'Sales and cost-3'!M5</f>
        <v>8656086.56</v>
      </c>
    </row>
    <row r="6">
      <c r="A6" s="27" t="s">
        <v>29</v>
      </c>
      <c r="B6" s="34">
        <f>'Sales and cost-1'!B6+'Sales and cost -2'!B6+'Sales and cost-3'!B6</f>
        <v>1930000</v>
      </c>
      <c r="C6" s="34">
        <f>'Sales and cost-1'!C6+'Sales and cost -2'!C6+'Sales and cost-3'!C6</f>
        <v>1995508.5</v>
      </c>
      <c r="D6" s="34">
        <f>'Sales and cost-1'!D6+'Sales and cost -2'!D6+'Sales and cost-3'!D6</f>
        <v>2063554.005</v>
      </c>
      <c r="E6" s="34">
        <f>'Sales and cost-1'!E6+'Sales and cost -2'!E6+'Sales and cost-3'!E6</f>
        <v>2134248.012</v>
      </c>
      <c r="F6" s="34">
        <f>'Sales and cost-1'!F6+'Sales and cost -2'!F6+'Sales and cost-3'!F6</f>
        <v>2207707.413</v>
      </c>
      <c r="G6" s="34">
        <f>'Sales and cost-1'!G6+'Sales and cost -2'!G6+'Sales and cost-3'!G6</f>
        <v>2284054.774</v>
      </c>
      <c r="H6" s="34">
        <f>'Sales and cost-1'!H6+'Sales and cost -2'!H6+'Sales and cost-3'!H6</f>
        <v>2363418.624</v>
      </c>
      <c r="I6" s="34">
        <f>'Sales and cost-1'!I6+'Sales and cost -2'!I6+'Sales and cost-3'!I6</f>
        <v>2445933.766</v>
      </c>
      <c r="J6" s="34">
        <f>'Sales and cost-1'!J6+'Sales and cost -2'!J6+'Sales and cost-3'!J6</f>
        <v>2531741.6</v>
      </c>
      <c r="K6" s="34">
        <f>'Sales and cost-1'!K6+'Sales and cost -2'!K6+'Sales and cost-3'!K6</f>
        <v>2620990.466</v>
      </c>
      <c r="L6" s="34">
        <f>'Sales and cost-1'!L6+'Sales and cost -2'!L6+'Sales and cost-3'!L6</f>
        <v>2713836.002</v>
      </c>
      <c r="M6" s="34">
        <f>'Sales and cost-1'!M6+'Sales and cost -2'!M6+'Sales and cost-3'!M6</f>
        <v>2810441.522</v>
      </c>
    </row>
    <row r="7">
      <c r="A7" s="27" t="s">
        <v>30</v>
      </c>
      <c r="B7" s="34">
        <f>'Sales and cost-1'!B7+'Sales and cost -2'!B7+'Sales and cost-3'!B7</f>
        <v>3390000</v>
      </c>
      <c r="C7" s="34">
        <f>'Sales and cost-1'!C7+'Sales and cost -2'!C7+'Sales and cost-3'!C7</f>
        <v>3509410.5</v>
      </c>
      <c r="D7" s="34">
        <f>'Sales and cost-1'!D7+'Sales and cost -2'!D7+'Sales and cost-3'!D7</f>
        <v>3633027.175</v>
      </c>
      <c r="E7" s="34">
        <f>'Sales and cost-1'!E7+'Sales and cost -2'!E7+'Sales and cost-3'!E7</f>
        <v>3760998.185</v>
      </c>
      <c r="F7" s="34">
        <f>'Sales and cost-1'!F7+'Sales and cost -2'!F7+'Sales and cost-3'!F7</f>
        <v>3893476.911</v>
      </c>
      <c r="G7" s="34">
        <f>'Sales and cost-1'!G7+'Sales and cost -2'!G7+'Sales and cost-3'!G7</f>
        <v>4030622.136</v>
      </c>
      <c r="H7" s="34">
        <f>'Sales and cost-1'!H7+'Sales and cost -2'!H7+'Sales and cost-3'!H7</f>
        <v>4172598.235</v>
      </c>
      <c r="I7" s="34">
        <f>'Sales and cost-1'!I7+'Sales and cost -2'!I7+'Sales and cost-3'!I7</f>
        <v>4319575.374</v>
      </c>
      <c r="J7" s="34">
        <f>'Sales and cost-1'!J7+'Sales and cost -2'!J7+'Sales and cost-3'!J7</f>
        <v>4471729.714</v>
      </c>
      <c r="K7" s="34">
        <f>'Sales and cost-1'!K7+'Sales and cost -2'!K7+'Sales and cost-3'!K7</f>
        <v>4629243.62</v>
      </c>
      <c r="L7" s="34">
        <f>'Sales and cost-1'!L7+'Sales and cost -2'!L7+'Sales and cost-3'!L7</f>
        <v>4792305.88</v>
      </c>
      <c r="M7" s="34">
        <f>'Sales and cost-1'!M7+'Sales and cost -2'!M7+'Sales and cost-3'!M7</f>
        <v>4961111.934</v>
      </c>
    </row>
    <row r="8">
      <c r="A8" s="27" t="s">
        <v>31</v>
      </c>
      <c r="B8" s="34">
        <f>'Sales and cost-1'!B8+'Sales and cost -2'!B8+'Sales and cost-3'!B8</f>
        <v>1900000</v>
      </c>
      <c r="C8" s="34">
        <f>'Sales and cost-1'!C8+'Sales and cost -2'!C8+'Sales and cost-3'!C8</f>
        <v>1938042</v>
      </c>
      <c r="D8" s="34">
        <f>'Sales and cost-1'!D8+'Sales and cost -2'!D8+'Sales and cost-3'!D8</f>
        <v>1976893.652</v>
      </c>
      <c r="E8" s="34">
        <f>'Sales and cost-1'!E8+'Sales and cost -2'!E8+'Sales and cost-3'!E8</f>
        <v>2016573.092</v>
      </c>
      <c r="F8" s="34">
        <f>'Sales and cost-1'!F8+'Sales and cost -2'!F8+'Sales and cost-3'!F8</f>
        <v>2057098.881</v>
      </c>
      <c r="G8" s="34">
        <f>'Sales and cost-1'!G8+'Sales and cost -2'!G8+'Sales and cost-3'!G8</f>
        <v>2098490.009</v>
      </c>
      <c r="H8" s="34">
        <f>'Sales and cost-1'!H8+'Sales and cost -2'!H8+'Sales and cost-3'!H8</f>
        <v>2140765.912</v>
      </c>
      <c r="I8" s="34">
        <f>'Sales and cost-1'!I8+'Sales and cost -2'!I8+'Sales and cost-3'!I8</f>
        <v>2183946.478</v>
      </c>
      <c r="J8" s="34">
        <f>'Sales and cost-1'!J8+'Sales and cost -2'!J8+'Sales and cost-3'!J8</f>
        <v>2228052.058</v>
      </c>
      <c r="K8" s="34">
        <f>'Sales and cost-1'!K8+'Sales and cost -2'!K8+'Sales and cost-3'!K8</f>
        <v>2273103.48</v>
      </c>
      <c r="L8" s="34">
        <f>'Sales and cost-1'!L8+'Sales and cost -2'!L8+'Sales and cost-3'!L8</f>
        <v>2319122.059</v>
      </c>
      <c r="M8" s="34">
        <f>'Sales and cost-1'!M8+'Sales and cost -2'!M8+'Sales and cost-3'!M8</f>
        <v>2366129.608</v>
      </c>
    </row>
    <row r="9">
      <c r="A9" s="26" t="s">
        <v>72</v>
      </c>
      <c r="B9" s="37">
        <f t="shared" ref="B9:M9" si="1">SUM(B3:B8)</f>
        <v>31740000</v>
      </c>
      <c r="C9" s="37">
        <f t="shared" si="1"/>
        <v>32893007</v>
      </c>
      <c r="D9" s="37">
        <f t="shared" si="1"/>
        <v>34091963.72</v>
      </c>
      <c r="E9" s="37">
        <f t="shared" si="1"/>
        <v>35338871.06</v>
      </c>
      <c r="F9" s="37">
        <f t="shared" si="1"/>
        <v>36635824.23</v>
      </c>
      <c r="G9" s="37">
        <f t="shared" si="1"/>
        <v>37985017.42</v>
      </c>
      <c r="H9" s="37">
        <f t="shared" si="1"/>
        <v>39388748.9</v>
      </c>
      <c r="I9" s="37">
        <f t="shared" si="1"/>
        <v>40849426.17</v>
      </c>
      <c r="J9" s="37">
        <f t="shared" si="1"/>
        <v>42369571.56</v>
      </c>
      <c r="K9" s="37">
        <f t="shared" si="1"/>
        <v>43951828.03</v>
      </c>
      <c r="L9" s="37">
        <f t="shared" si="1"/>
        <v>45598965.35</v>
      </c>
      <c r="M9" s="37">
        <f t="shared" si="1"/>
        <v>47313886.49</v>
      </c>
    </row>
    <row r="10">
      <c r="A10" s="28"/>
      <c r="B10" s="34"/>
      <c r="C10" s="34"/>
      <c r="D10" s="34"/>
      <c r="E10" s="34"/>
      <c r="F10" s="34"/>
      <c r="G10" s="34"/>
      <c r="H10" s="34"/>
      <c r="I10" s="34"/>
      <c r="J10" s="34"/>
      <c r="K10" s="34"/>
      <c r="L10" s="34"/>
      <c r="M10" s="34"/>
    </row>
    <row r="11">
      <c r="A11" s="26" t="s">
        <v>73</v>
      </c>
      <c r="B11" s="34"/>
      <c r="C11" s="34"/>
      <c r="D11" s="34"/>
      <c r="E11" s="34"/>
      <c r="F11" s="34"/>
      <c r="G11" s="34"/>
      <c r="H11" s="34"/>
      <c r="I11" s="34"/>
      <c r="J11" s="34"/>
      <c r="K11" s="34"/>
      <c r="L11" s="34"/>
      <c r="M11" s="34"/>
    </row>
    <row r="12">
      <c r="A12" s="35" t="s">
        <v>69</v>
      </c>
    </row>
    <row r="13">
      <c r="A13" s="21" t="s">
        <v>40</v>
      </c>
      <c r="B13" s="34">
        <f>'Sales and cost-1'!B13+'Sales and cost -2'!B13+'Sales and cost-3'!B13</f>
        <v>1392000</v>
      </c>
      <c r="C13" s="34">
        <f>'Sales and cost-1'!C13+'Sales and cost -2'!C13+'Sales and cost-3'!C13</f>
        <v>1446590.4</v>
      </c>
      <c r="D13" s="34">
        <f>'Sales and cost-1'!D13+'Sales and cost -2'!D13+'Sales and cost-3'!D13</f>
        <v>1503378.284</v>
      </c>
      <c r="E13" s="34">
        <f>'Sales and cost-1'!E13+'Sales and cost -2'!E13+'Sales and cost-3'!E13</f>
        <v>1562454.2</v>
      </c>
      <c r="F13" s="34">
        <f>'Sales and cost-1'!F13+'Sales and cost -2'!F13+'Sales and cost-3'!F13</f>
        <v>1623912.5</v>
      </c>
      <c r="G13" s="34">
        <f>'Sales and cost-1'!G13+'Sales and cost -2'!G13+'Sales and cost-3'!G13</f>
        <v>1687851.508</v>
      </c>
      <c r="H13" s="34">
        <f>'Sales and cost-1'!H13+'Sales and cost -2'!H13+'Sales and cost-3'!H13</f>
        <v>1754373.686</v>
      </c>
      <c r="I13" s="34">
        <f>'Sales and cost-1'!I13+'Sales and cost -2'!I13+'Sales and cost-3'!I13</f>
        <v>1823585.813</v>
      </c>
      <c r="J13" s="34">
        <f>'Sales and cost-1'!J13+'Sales and cost -2'!J13+'Sales and cost-3'!J13</f>
        <v>1895599.169</v>
      </c>
      <c r="K13" s="34">
        <f>'Sales and cost-1'!K13+'Sales and cost -2'!K13+'Sales and cost-3'!K13</f>
        <v>1970529.728</v>
      </c>
      <c r="L13" s="34">
        <f>'Sales and cost-1'!L13+'Sales and cost -2'!L13+'Sales and cost-3'!L13</f>
        <v>2048498.361</v>
      </c>
      <c r="M13" s="34">
        <f>'Sales and cost-1'!M13+'Sales and cost -2'!M13+'Sales and cost-3'!M13</f>
        <v>2129631.042</v>
      </c>
    </row>
    <row r="14">
      <c r="A14" s="21" t="s">
        <v>41</v>
      </c>
      <c r="B14" s="34">
        <f>'Sales and cost-1'!B14+'Sales and cost -2'!B14+'Sales and cost-3'!B14</f>
        <v>2088000</v>
      </c>
      <c r="C14" s="34">
        <f>'Sales and cost-1'!C14+'Sales and cost -2'!C14+'Sales and cost-3'!C14</f>
        <v>2169885.6</v>
      </c>
      <c r="D14" s="34">
        <f>'Sales and cost-1'!D14+'Sales and cost -2'!D14+'Sales and cost-3'!D14</f>
        <v>2255067.426</v>
      </c>
      <c r="E14" s="34">
        <f>'Sales and cost-1'!E14+'Sales and cost -2'!E14+'Sales and cost-3'!E14</f>
        <v>2343681.3</v>
      </c>
      <c r="F14" s="34">
        <f>'Sales and cost-1'!F14+'Sales and cost -2'!F14+'Sales and cost-3'!F14</f>
        <v>2435868.75</v>
      </c>
      <c r="G14" s="34">
        <f>'Sales and cost-1'!G14+'Sales and cost -2'!G14+'Sales and cost-3'!G14</f>
        <v>2531777.262</v>
      </c>
      <c r="H14" s="34">
        <f>'Sales and cost-1'!H14+'Sales and cost -2'!H14+'Sales and cost-3'!H14</f>
        <v>2631560.529</v>
      </c>
      <c r="I14" s="34">
        <f>'Sales and cost-1'!I14+'Sales and cost -2'!I14+'Sales and cost-3'!I14</f>
        <v>2735378.719</v>
      </c>
      <c r="J14" s="34">
        <f>'Sales and cost-1'!J14+'Sales and cost -2'!J14+'Sales and cost-3'!J14</f>
        <v>2843398.753</v>
      </c>
      <c r="K14" s="34">
        <f>'Sales and cost-1'!K14+'Sales and cost -2'!K14+'Sales and cost-3'!K14</f>
        <v>2955794.593</v>
      </c>
      <c r="L14" s="34">
        <f>'Sales and cost-1'!L14+'Sales and cost -2'!L14+'Sales and cost-3'!L14</f>
        <v>3072747.542</v>
      </c>
      <c r="M14" s="34">
        <f>'Sales and cost-1'!M14+'Sales and cost -2'!M14+'Sales and cost-3'!M14</f>
        <v>3194446.563</v>
      </c>
    </row>
    <row r="15">
      <c r="A15" s="21" t="s">
        <v>42</v>
      </c>
      <c r="B15" s="34">
        <f>'Sales and cost-1'!B15+'Sales and cost -2'!B15+'Sales and cost-3'!B15</f>
        <v>928000</v>
      </c>
      <c r="C15" s="34">
        <f>'Sales and cost-1'!C15+'Sales and cost -2'!C15+'Sales and cost-3'!C15</f>
        <v>964393.6</v>
      </c>
      <c r="D15" s="34">
        <f>'Sales and cost-1'!D15+'Sales and cost -2'!D15+'Sales and cost-3'!D15</f>
        <v>1002252.19</v>
      </c>
      <c r="E15" s="34">
        <f>'Sales and cost-1'!E15+'Sales and cost -2'!E15+'Sales and cost-3'!E15</f>
        <v>1041636.133</v>
      </c>
      <c r="F15" s="34">
        <f>'Sales and cost-1'!F15+'Sales and cost -2'!F15+'Sales and cost-3'!F15</f>
        <v>1082608.333</v>
      </c>
      <c r="G15" s="34">
        <f>'Sales and cost-1'!G15+'Sales and cost -2'!G15+'Sales and cost-3'!G15</f>
        <v>1125234.338</v>
      </c>
      <c r="H15" s="34">
        <f>'Sales and cost-1'!H15+'Sales and cost -2'!H15+'Sales and cost-3'!H15</f>
        <v>1169582.457</v>
      </c>
      <c r="I15" s="34">
        <f>'Sales and cost-1'!I15+'Sales and cost -2'!I15+'Sales and cost-3'!I15</f>
        <v>1215723.875</v>
      </c>
      <c r="J15" s="34">
        <f>'Sales and cost-1'!J15+'Sales and cost -2'!J15+'Sales and cost-3'!J15</f>
        <v>1263732.779</v>
      </c>
      <c r="K15" s="34">
        <f>'Sales and cost-1'!K15+'Sales and cost -2'!K15+'Sales and cost-3'!K15</f>
        <v>1313686.486</v>
      </c>
      <c r="L15" s="34">
        <f>'Sales and cost-1'!L15+'Sales and cost -2'!L15+'Sales and cost-3'!L15</f>
        <v>1365665.574</v>
      </c>
      <c r="M15" s="34">
        <f>'Sales and cost-1'!M15+'Sales and cost -2'!M15+'Sales and cost-3'!M15</f>
        <v>1419754.028</v>
      </c>
    </row>
    <row r="16">
      <c r="A16" s="21" t="s">
        <v>43</v>
      </c>
      <c r="B16" s="34">
        <f>'Sales and cost-1'!B16+'Sales and cost -2'!B16+'Sales and cost-3'!B16</f>
        <v>580000</v>
      </c>
      <c r="C16" s="34">
        <f>'Sales and cost-1'!C16+'Sales and cost -2'!C16+'Sales and cost-3'!C16</f>
        <v>602746</v>
      </c>
      <c r="D16" s="34">
        <f>'Sales and cost-1'!D16+'Sales and cost -2'!D16+'Sales and cost-3'!D16</f>
        <v>626407.6185</v>
      </c>
      <c r="E16" s="34">
        <f>'Sales and cost-1'!E16+'Sales and cost -2'!E16+'Sales and cost-3'!E16</f>
        <v>651022.5832</v>
      </c>
      <c r="F16" s="34">
        <f>'Sales and cost-1'!F16+'Sales and cost -2'!F16+'Sales and cost-3'!F16</f>
        <v>676630.2082</v>
      </c>
      <c r="G16" s="34">
        <f>'Sales and cost-1'!G16+'Sales and cost -2'!G16+'Sales and cost-3'!G16</f>
        <v>703271.4615</v>
      </c>
      <c r="H16" s="34">
        <f>'Sales and cost-1'!H16+'Sales and cost -2'!H16+'Sales and cost-3'!H16</f>
        <v>730989.0357</v>
      </c>
      <c r="I16" s="34">
        <f>'Sales and cost-1'!I16+'Sales and cost -2'!I16+'Sales and cost-3'!I16</f>
        <v>759827.422</v>
      </c>
      <c r="J16" s="34">
        <f>'Sales and cost-1'!J16+'Sales and cost -2'!J16+'Sales and cost-3'!J16</f>
        <v>789832.987</v>
      </c>
      <c r="K16" s="34">
        <f>'Sales and cost-1'!K16+'Sales and cost -2'!K16+'Sales and cost-3'!K16</f>
        <v>821054.0535</v>
      </c>
      <c r="L16" s="34">
        <f>'Sales and cost-1'!L16+'Sales and cost -2'!L16+'Sales and cost-3'!L16</f>
        <v>853540.9838</v>
      </c>
      <c r="M16" s="34">
        <f>'Sales and cost-1'!M16+'Sales and cost -2'!M16+'Sales and cost-3'!M16</f>
        <v>887346.2676</v>
      </c>
    </row>
    <row r="17">
      <c r="A17" s="21" t="s">
        <v>44</v>
      </c>
      <c r="B17" s="34">
        <f>'Sales and cost-1'!B17+'Sales and cost -2'!B17+'Sales and cost-3'!B17</f>
        <v>580000</v>
      </c>
      <c r="C17" s="34">
        <f>'Sales and cost-1'!C17+'Sales and cost -2'!C17+'Sales and cost-3'!C17</f>
        <v>602746</v>
      </c>
      <c r="D17" s="34">
        <f>'Sales and cost-1'!D17+'Sales and cost -2'!D17+'Sales and cost-3'!D17</f>
        <v>626407.6185</v>
      </c>
      <c r="E17" s="34">
        <f>'Sales and cost-1'!E17+'Sales and cost -2'!E17+'Sales and cost-3'!E17</f>
        <v>651022.5832</v>
      </c>
      <c r="F17" s="34">
        <f>'Sales and cost-1'!F17+'Sales and cost -2'!F17+'Sales and cost-3'!F17</f>
        <v>676630.2082</v>
      </c>
      <c r="G17" s="34">
        <f>'Sales and cost-1'!G17+'Sales and cost -2'!G17+'Sales and cost-3'!G17</f>
        <v>703271.4615</v>
      </c>
      <c r="H17" s="34">
        <f>'Sales and cost-1'!H17+'Sales and cost -2'!H17+'Sales and cost-3'!H17</f>
        <v>730989.0357</v>
      </c>
      <c r="I17" s="34">
        <f>'Sales and cost-1'!I17+'Sales and cost -2'!I17+'Sales and cost-3'!I17</f>
        <v>759827.422</v>
      </c>
      <c r="J17" s="34">
        <f>'Sales and cost-1'!J17+'Sales and cost -2'!J17+'Sales and cost-3'!J17</f>
        <v>789832.987</v>
      </c>
      <c r="K17" s="34">
        <f>'Sales and cost-1'!K17+'Sales and cost -2'!K17+'Sales and cost-3'!K17</f>
        <v>821054.0535</v>
      </c>
      <c r="L17" s="34">
        <f>'Sales and cost-1'!L17+'Sales and cost -2'!L17+'Sales and cost-3'!L17</f>
        <v>853540.9838</v>
      </c>
      <c r="M17" s="34">
        <f>'Sales and cost-1'!M17+'Sales and cost -2'!M17+'Sales and cost-3'!M17</f>
        <v>887346.2676</v>
      </c>
    </row>
    <row r="18">
      <c r="A18" s="21" t="s">
        <v>45</v>
      </c>
      <c r="B18" s="34">
        <f>'Sales and cost-1'!B18+'Sales and cost -2'!B18+'Sales and cost-3'!B18</f>
        <v>696000</v>
      </c>
      <c r="C18" s="34">
        <f>'Sales and cost-1'!C18+'Sales and cost -2'!C18+'Sales and cost-3'!C18</f>
        <v>723295.2</v>
      </c>
      <c r="D18" s="34">
        <f>'Sales and cost-1'!D18+'Sales and cost -2'!D18+'Sales and cost-3'!D18</f>
        <v>751689.1421</v>
      </c>
      <c r="E18" s="34">
        <f>'Sales and cost-1'!E18+'Sales and cost -2'!E18+'Sales and cost-3'!E18</f>
        <v>781227.0998</v>
      </c>
      <c r="F18" s="34">
        <f>'Sales and cost-1'!F18+'Sales and cost -2'!F18+'Sales and cost-3'!F18</f>
        <v>811956.2499</v>
      </c>
      <c r="G18" s="34">
        <f>'Sales and cost-1'!G18+'Sales and cost -2'!G18+'Sales and cost-3'!G18</f>
        <v>843925.7538</v>
      </c>
      <c r="H18" s="34">
        <f>'Sales and cost-1'!H18+'Sales and cost -2'!H18+'Sales and cost-3'!H18</f>
        <v>877186.8429</v>
      </c>
      <c r="I18" s="34">
        <f>'Sales and cost-1'!I18+'Sales and cost -2'!I18+'Sales and cost-3'!I18</f>
        <v>911792.9064</v>
      </c>
      <c r="J18" s="34">
        <f>'Sales and cost-1'!J18+'Sales and cost -2'!J18+'Sales and cost-3'!J18</f>
        <v>947799.5844</v>
      </c>
      <c r="K18" s="34">
        <f>'Sales and cost-1'!K18+'Sales and cost -2'!K18+'Sales and cost-3'!K18</f>
        <v>985264.8642</v>
      </c>
      <c r="L18" s="34">
        <f>'Sales and cost-1'!L18+'Sales and cost -2'!L18+'Sales and cost-3'!L18</f>
        <v>1024249.181</v>
      </c>
      <c r="M18" s="34">
        <f>'Sales and cost-1'!M18+'Sales and cost -2'!M18+'Sales and cost-3'!M18</f>
        <v>1064815.521</v>
      </c>
    </row>
    <row r="19">
      <c r="A19" s="21" t="s">
        <v>46</v>
      </c>
      <c r="B19" s="34">
        <f>'Sales and cost-1'!B19+'Sales and cost -2'!B19+'Sales and cost-3'!B19</f>
        <v>928000</v>
      </c>
      <c r="C19" s="34">
        <f>'Sales and cost-1'!C19+'Sales and cost -2'!C19+'Sales and cost-3'!C19</f>
        <v>964393.6</v>
      </c>
      <c r="D19" s="34">
        <f>'Sales and cost-1'!D19+'Sales and cost -2'!D19+'Sales and cost-3'!D19</f>
        <v>1002252.19</v>
      </c>
      <c r="E19" s="34">
        <f>'Sales and cost-1'!E19+'Sales and cost -2'!E19+'Sales and cost-3'!E19</f>
        <v>1041636.133</v>
      </c>
      <c r="F19" s="34">
        <f>'Sales and cost-1'!F19+'Sales and cost -2'!F19+'Sales and cost-3'!F19</f>
        <v>1082608.333</v>
      </c>
      <c r="G19" s="34">
        <f>'Sales and cost-1'!G19+'Sales and cost -2'!G19+'Sales and cost-3'!G19</f>
        <v>1125234.338</v>
      </c>
      <c r="H19" s="34">
        <f>'Sales and cost-1'!H19+'Sales and cost -2'!H19+'Sales and cost-3'!H19</f>
        <v>1169582.457</v>
      </c>
      <c r="I19" s="34">
        <f>'Sales and cost-1'!I19+'Sales and cost -2'!I19+'Sales and cost-3'!I19</f>
        <v>1215723.875</v>
      </c>
      <c r="J19" s="34">
        <f>'Sales and cost-1'!J19+'Sales and cost -2'!J19+'Sales and cost-3'!J19</f>
        <v>1263732.779</v>
      </c>
      <c r="K19" s="34">
        <f>'Sales and cost-1'!K19+'Sales and cost -2'!K19+'Sales and cost-3'!K19</f>
        <v>1313686.486</v>
      </c>
      <c r="L19" s="34">
        <f>'Sales and cost-1'!L19+'Sales and cost -2'!L19+'Sales and cost-3'!L19</f>
        <v>1365665.574</v>
      </c>
      <c r="M19" s="34">
        <f>'Sales and cost-1'!M19+'Sales and cost -2'!M19+'Sales and cost-3'!M19</f>
        <v>1419754.028</v>
      </c>
    </row>
    <row r="20">
      <c r="A20" s="21" t="s">
        <v>47</v>
      </c>
      <c r="B20" s="34">
        <f>'Sales and cost-1'!B20+'Sales and cost -2'!B20+'Sales and cost-3'!B20</f>
        <v>4408000</v>
      </c>
      <c r="C20" s="34">
        <f>'Sales and cost-1'!C20+'Sales and cost -2'!C20+'Sales and cost-3'!C20</f>
        <v>4580869.6</v>
      </c>
      <c r="D20" s="34">
        <f>'Sales and cost-1'!D20+'Sales and cost -2'!D20+'Sales and cost-3'!D20</f>
        <v>4760697.9</v>
      </c>
      <c r="E20" s="34">
        <f>'Sales and cost-1'!E20+'Sales and cost -2'!E20+'Sales and cost-3'!E20</f>
        <v>4947771.632</v>
      </c>
      <c r="F20" s="34">
        <f>'Sales and cost-1'!F20+'Sales and cost -2'!F20+'Sales and cost-3'!F20</f>
        <v>5142389.583</v>
      </c>
      <c r="G20" s="34">
        <f>'Sales and cost-1'!G20+'Sales and cost -2'!G20+'Sales and cost-3'!G20</f>
        <v>5344863.108</v>
      </c>
      <c r="H20" s="34">
        <f>'Sales and cost-1'!H20+'Sales and cost -2'!H20+'Sales and cost-3'!H20</f>
        <v>5555516.671</v>
      </c>
      <c r="I20" s="34">
        <f>'Sales and cost-1'!I20+'Sales and cost -2'!I20+'Sales and cost-3'!I20</f>
        <v>5774688.407</v>
      </c>
      <c r="J20" s="34">
        <f>'Sales and cost-1'!J20+'Sales and cost -2'!J20+'Sales and cost-3'!J20</f>
        <v>6002730.702</v>
      </c>
      <c r="K20" s="34">
        <f>'Sales and cost-1'!K20+'Sales and cost -2'!K20+'Sales and cost-3'!K20</f>
        <v>6240010.807</v>
      </c>
      <c r="L20" s="34">
        <f>'Sales and cost-1'!L20+'Sales and cost -2'!L20+'Sales and cost-3'!L20</f>
        <v>6486911.477</v>
      </c>
      <c r="M20" s="34">
        <f>'Sales and cost-1'!M20+'Sales and cost -2'!M20+'Sales and cost-3'!M20</f>
        <v>6743831.634</v>
      </c>
    </row>
    <row r="21">
      <c r="A21" s="26"/>
      <c r="B21" s="34"/>
      <c r="C21" s="34"/>
      <c r="D21" s="34"/>
      <c r="E21" s="34"/>
      <c r="F21" s="34"/>
      <c r="G21" s="34"/>
      <c r="H21" s="34"/>
      <c r="I21" s="34"/>
      <c r="J21" s="34"/>
      <c r="K21" s="34"/>
      <c r="L21" s="34"/>
      <c r="M21" s="34"/>
    </row>
    <row r="22">
      <c r="A22" s="35" t="s">
        <v>27</v>
      </c>
      <c r="B22" s="34"/>
      <c r="C22" s="34"/>
      <c r="D22" s="34"/>
      <c r="E22" s="34"/>
      <c r="F22" s="34"/>
      <c r="G22" s="34"/>
      <c r="H22" s="34"/>
      <c r="I22" s="34"/>
      <c r="J22" s="34"/>
      <c r="K22" s="34"/>
      <c r="L22" s="34"/>
      <c r="M22" s="34"/>
    </row>
    <row r="23">
      <c r="A23" s="21" t="s">
        <v>40</v>
      </c>
      <c r="B23" s="34">
        <f>'Sales and cost-1'!B23+'Sales and cost -2'!B23+'Sales and cost-3'!B23</f>
        <v>668000</v>
      </c>
      <c r="C23" s="34">
        <f>'Sales and cost-1'!C23+'Sales and cost -2'!C23+'Sales and cost-3'!C23</f>
        <v>696667.8</v>
      </c>
      <c r="D23" s="34">
        <f>'Sales and cost-1'!D23+'Sales and cost -2'!D23+'Sales and cost-3'!D23</f>
        <v>726774.939</v>
      </c>
      <c r="E23" s="34">
        <f>'Sales and cost-1'!E23+'Sales and cost -2'!E23+'Sales and cost-3'!E23</f>
        <v>758401.085</v>
      </c>
      <c r="F23" s="34">
        <f>'Sales and cost-1'!F23+'Sales and cost -2'!F23+'Sales and cost-3'!F23</f>
        <v>791630.5398</v>
      </c>
      <c r="G23" s="34">
        <f>'Sales and cost-1'!G23+'Sales and cost -2'!G23+'Sales and cost-3'!G23</f>
        <v>826552.5146</v>
      </c>
      <c r="H23" s="34">
        <f>'Sales and cost-1'!H23+'Sales and cost -2'!H23+'Sales and cost-3'!H23</f>
        <v>863261.4223</v>
      </c>
      <c r="I23" s="34">
        <f>'Sales and cost-1'!I23+'Sales and cost -2'!I23+'Sales and cost-3'!I23</f>
        <v>901857.1869</v>
      </c>
      <c r="J23" s="34">
        <f>'Sales and cost-1'!J23+'Sales and cost -2'!J23+'Sales and cost-3'!J23</f>
        <v>942445.5726</v>
      </c>
      <c r="K23" s="34">
        <f>'Sales and cost-1'!K23+'Sales and cost -2'!K23+'Sales and cost-3'!K23</f>
        <v>985138.5312</v>
      </c>
      <c r="L23" s="34">
        <f>'Sales and cost-1'!L23+'Sales and cost -2'!L23+'Sales and cost-3'!L23</f>
        <v>1030054.572</v>
      </c>
      <c r="M23" s="34">
        <f>'Sales and cost-1'!M23+'Sales and cost -2'!M23+'Sales and cost-3'!M23</f>
        <v>1077319.152</v>
      </c>
    </row>
    <row r="24">
      <c r="A24" s="21" t="s">
        <v>41</v>
      </c>
      <c r="B24" s="34">
        <f>'Sales and cost-1'!B24+'Sales and cost -2'!B24+'Sales and cost-3'!B24</f>
        <v>534400</v>
      </c>
      <c r="C24" s="34">
        <f>'Sales and cost-1'!C24+'Sales and cost -2'!C24+'Sales and cost-3'!C24</f>
        <v>557334.24</v>
      </c>
      <c r="D24" s="34">
        <f>'Sales and cost-1'!D24+'Sales and cost -2'!D24+'Sales and cost-3'!D24</f>
        <v>581419.9512</v>
      </c>
      <c r="E24" s="34">
        <f>'Sales and cost-1'!E24+'Sales and cost -2'!E24+'Sales and cost-3'!E24</f>
        <v>606720.868</v>
      </c>
      <c r="F24" s="34">
        <f>'Sales and cost-1'!F24+'Sales and cost -2'!F24+'Sales and cost-3'!F24</f>
        <v>633304.4318</v>
      </c>
      <c r="G24" s="34">
        <f>'Sales and cost-1'!G24+'Sales and cost -2'!G24+'Sales and cost-3'!G24</f>
        <v>661242.0117</v>
      </c>
      <c r="H24" s="34">
        <f>'Sales and cost-1'!H24+'Sales and cost -2'!H24+'Sales and cost-3'!H24</f>
        <v>690609.1378</v>
      </c>
      <c r="I24" s="34">
        <f>'Sales and cost-1'!I24+'Sales and cost -2'!I24+'Sales and cost-3'!I24</f>
        <v>721485.7495</v>
      </c>
      <c r="J24" s="34">
        <f>'Sales and cost-1'!J24+'Sales and cost -2'!J24+'Sales and cost-3'!J24</f>
        <v>753956.458</v>
      </c>
      <c r="K24" s="34">
        <f>'Sales and cost-1'!K24+'Sales and cost -2'!K24+'Sales and cost-3'!K24</f>
        <v>788110.8249</v>
      </c>
      <c r="L24" s="34">
        <f>'Sales and cost-1'!L24+'Sales and cost -2'!L24+'Sales and cost-3'!L24</f>
        <v>824043.6574</v>
      </c>
      <c r="M24" s="34">
        <f>'Sales and cost-1'!M24+'Sales and cost -2'!M24+'Sales and cost-3'!M24</f>
        <v>861855.3212</v>
      </c>
    </row>
    <row r="25">
      <c r="A25" s="21" t="s">
        <v>42</v>
      </c>
      <c r="B25" s="34">
        <f>'Sales and cost-1'!B25+'Sales and cost -2'!B25+'Sales and cost-3'!B25</f>
        <v>400800</v>
      </c>
      <c r="C25" s="34">
        <f>'Sales and cost-1'!C25+'Sales and cost -2'!C25+'Sales and cost-3'!C25</f>
        <v>418000.68</v>
      </c>
      <c r="D25" s="34">
        <f>'Sales and cost-1'!D25+'Sales and cost -2'!D25+'Sales and cost-3'!D25</f>
        <v>436064.9634</v>
      </c>
      <c r="E25" s="34">
        <f>'Sales and cost-1'!E25+'Sales and cost -2'!E25+'Sales and cost-3'!E25</f>
        <v>455040.651</v>
      </c>
      <c r="F25" s="34">
        <f>'Sales and cost-1'!F25+'Sales and cost -2'!F25+'Sales and cost-3'!F25</f>
        <v>474978.3239</v>
      </c>
      <c r="G25" s="34">
        <f>'Sales and cost-1'!G25+'Sales and cost -2'!G25+'Sales and cost-3'!G25</f>
        <v>495931.5088</v>
      </c>
      <c r="H25" s="34">
        <f>'Sales and cost-1'!H25+'Sales and cost -2'!H25+'Sales and cost-3'!H25</f>
        <v>517956.8534</v>
      </c>
      <c r="I25" s="34">
        <f>'Sales and cost-1'!I25+'Sales and cost -2'!I25+'Sales and cost-3'!I25</f>
        <v>541114.3121</v>
      </c>
      <c r="J25" s="34">
        <f>'Sales and cost-1'!J25+'Sales and cost -2'!J25+'Sales and cost-3'!J25</f>
        <v>565467.3435</v>
      </c>
      <c r="K25" s="34">
        <f>'Sales and cost-1'!K25+'Sales and cost -2'!K25+'Sales and cost-3'!K25</f>
        <v>591083.1187</v>
      </c>
      <c r="L25" s="34">
        <f>'Sales and cost-1'!L25+'Sales and cost -2'!L25+'Sales and cost-3'!L25</f>
        <v>618032.743</v>
      </c>
      <c r="M25" s="34">
        <f>'Sales and cost-1'!M25+'Sales and cost -2'!M25+'Sales and cost-3'!M25</f>
        <v>646391.4909</v>
      </c>
    </row>
    <row r="26">
      <c r="A26" s="21" t="s">
        <v>43</v>
      </c>
      <c r="B26" s="34">
        <f>'Sales and cost-1'!B26+'Sales and cost -2'!B26+'Sales and cost-3'!B26</f>
        <v>334000</v>
      </c>
      <c r="C26" s="34">
        <f>'Sales and cost-1'!C26+'Sales and cost -2'!C26+'Sales and cost-3'!C26</f>
        <v>348333.9</v>
      </c>
      <c r="D26" s="34">
        <f>'Sales and cost-1'!D26+'Sales and cost -2'!D26+'Sales and cost-3'!D26</f>
        <v>363387.4695</v>
      </c>
      <c r="E26" s="34">
        <f>'Sales and cost-1'!E26+'Sales and cost -2'!E26+'Sales and cost-3'!E26</f>
        <v>379200.5425</v>
      </c>
      <c r="F26" s="34">
        <f>'Sales and cost-1'!F26+'Sales and cost -2'!F26+'Sales and cost-3'!F26</f>
        <v>395815.2699</v>
      </c>
      <c r="G26" s="34">
        <f>'Sales and cost-1'!G26+'Sales and cost -2'!G26+'Sales and cost-3'!G26</f>
        <v>413276.2573</v>
      </c>
      <c r="H26" s="34">
        <f>'Sales and cost-1'!H26+'Sales and cost -2'!H26+'Sales and cost-3'!H26</f>
        <v>431630.7111</v>
      </c>
      <c r="I26" s="34">
        <f>'Sales and cost-1'!I26+'Sales and cost -2'!I26+'Sales and cost-3'!I26</f>
        <v>450928.5934</v>
      </c>
      <c r="J26" s="34">
        <f>'Sales and cost-1'!J26+'Sales and cost -2'!J26+'Sales and cost-3'!J26</f>
        <v>471222.7863</v>
      </c>
      <c r="K26" s="34">
        <f>'Sales and cost-1'!K26+'Sales and cost -2'!K26+'Sales and cost-3'!K26</f>
        <v>492569.2656</v>
      </c>
      <c r="L26" s="34">
        <f>'Sales and cost-1'!L26+'Sales and cost -2'!L26+'Sales and cost-3'!L26</f>
        <v>515027.2859</v>
      </c>
      <c r="M26" s="34">
        <f>'Sales and cost-1'!M26+'Sales and cost -2'!M26+'Sales and cost-3'!M26</f>
        <v>538659.5758</v>
      </c>
    </row>
    <row r="27">
      <c r="A27" s="21" t="s">
        <v>44</v>
      </c>
      <c r="B27" s="34">
        <f>'Sales and cost-1'!B27+'Sales and cost -2'!B27+'Sales and cost-3'!B27</f>
        <v>467600</v>
      </c>
      <c r="C27" s="34">
        <f>'Sales and cost-1'!C27+'Sales and cost -2'!C27+'Sales and cost-3'!C27</f>
        <v>487667.46</v>
      </c>
      <c r="D27" s="34">
        <f>'Sales and cost-1'!D27+'Sales and cost -2'!D27+'Sales and cost-3'!D27</f>
        <v>508742.4573</v>
      </c>
      <c r="E27" s="34">
        <f>'Sales and cost-1'!E27+'Sales and cost -2'!E27+'Sales and cost-3'!E27</f>
        <v>530880.7595</v>
      </c>
      <c r="F27" s="34">
        <f>'Sales and cost-1'!F27+'Sales and cost -2'!F27+'Sales and cost-3'!F27</f>
        <v>554141.3779</v>
      </c>
      <c r="G27" s="34">
        <f>'Sales and cost-1'!G27+'Sales and cost -2'!G27+'Sales and cost-3'!G27</f>
        <v>578586.7602</v>
      </c>
      <c r="H27" s="34">
        <f>'Sales and cost-1'!H27+'Sales and cost -2'!H27+'Sales and cost-3'!H27</f>
        <v>604282.9956</v>
      </c>
      <c r="I27" s="34">
        <f>'Sales and cost-1'!I27+'Sales and cost -2'!I27+'Sales and cost-3'!I27</f>
        <v>631300.0308</v>
      </c>
      <c r="J27" s="34">
        <f>'Sales and cost-1'!J27+'Sales and cost -2'!J27+'Sales and cost-3'!J27</f>
        <v>659711.9008</v>
      </c>
      <c r="K27" s="34">
        <f>'Sales and cost-1'!K27+'Sales and cost -2'!K27+'Sales and cost-3'!K27</f>
        <v>689596.9718</v>
      </c>
      <c r="L27" s="34">
        <f>'Sales and cost-1'!L27+'Sales and cost -2'!L27+'Sales and cost-3'!L27</f>
        <v>721038.2002</v>
      </c>
      <c r="M27" s="34">
        <f>'Sales and cost-1'!M27+'Sales and cost -2'!M27+'Sales and cost-3'!M27</f>
        <v>754123.4061</v>
      </c>
    </row>
    <row r="28">
      <c r="A28" s="21" t="s">
        <v>45</v>
      </c>
      <c r="B28" s="34">
        <f>'Sales and cost-1'!B28+'Sales and cost -2'!B28+'Sales and cost-3'!B28</f>
        <v>334000</v>
      </c>
      <c r="C28" s="34">
        <f>'Sales and cost-1'!C28+'Sales and cost -2'!C28+'Sales and cost-3'!C28</f>
        <v>348333.9</v>
      </c>
      <c r="D28" s="34">
        <f>'Sales and cost-1'!D28+'Sales and cost -2'!D28+'Sales and cost-3'!D28</f>
        <v>363387.4695</v>
      </c>
      <c r="E28" s="34">
        <f>'Sales and cost-1'!E28+'Sales and cost -2'!E28+'Sales and cost-3'!E28</f>
        <v>379200.5425</v>
      </c>
      <c r="F28" s="34">
        <f>'Sales and cost-1'!F28+'Sales and cost -2'!F28+'Sales and cost-3'!F28</f>
        <v>395815.2699</v>
      </c>
      <c r="G28" s="34">
        <f>'Sales and cost-1'!G28+'Sales and cost -2'!G28+'Sales and cost-3'!G28</f>
        <v>413276.2573</v>
      </c>
      <c r="H28" s="34">
        <f>'Sales and cost-1'!H28+'Sales and cost -2'!H28+'Sales and cost-3'!H28</f>
        <v>431630.7111</v>
      </c>
      <c r="I28" s="34">
        <f>'Sales and cost-1'!I28+'Sales and cost -2'!I28+'Sales and cost-3'!I28</f>
        <v>450928.5934</v>
      </c>
      <c r="J28" s="34">
        <f>'Sales and cost-1'!J28+'Sales and cost -2'!J28+'Sales and cost-3'!J28</f>
        <v>471222.7863</v>
      </c>
      <c r="K28" s="34">
        <f>'Sales and cost-1'!K28+'Sales and cost -2'!K28+'Sales and cost-3'!K28</f>
        <v>492569.2656</v>
      </c>
      <c r="L28" s="34">
        <f>'Sales and cost-1'!L28+'Sales and cost -2'!L28+'Sales and cost-3'!L28</f>
        <v>515027.2859</v>
      </c>
      <c r="M28" s="34">
        <f>'Sales and cost-1'!M28+'Sales and cost -2'!M28+'Sales and cost-3'!M28</f>
        <v>538659.5758</v>
      </c>
    </row>
    <row r="29">
      <c r="A29" s="21" t="s">
        <v>46</v>
      </c>
      <c r="B29" s="34">
        <f>'Sales and cost-1'!B29+'Sales and cost -2'!B29+'Sales and cost-3'!B29</f>
        <v>601200</v>
      </c>
      <c r="C29" s="34">
        <f>'Sales and cost-1'!C29+'Sales and cost -2'!C29+'Sales and cost-3'!C29</f>
        <v>627001.02</v>
      </c>
      <c r="D29" s="34">
        <f>'Sales and cost-1'!D29+'Sales and cost -2'!D29+'Sales and cost-3'!D29</f>
        <v>654097.4451</v>
      </c>
      <c r="E29" s="34">
        <f>'Sales and cost-1'!E29+'Sales and cost -2'!E29+'Sales and cost-3'!E29</f>
        <v>682560.9765</v>
      </c>
      <c r="F29" s="34">
        <f>'Sales and cost-1'!F29+'Sales and cost -2'!F29+'Sales and cost-3'!F29</f>
        <v>712467.4858</v>
      </c>
      <c r="G29" s="34">
        <f>'Sales and cost-1'!G29+'Sales and cost -2'!G29+'Sales and cost-3'!G29</f>
        <v>743897.2632</v>
      </c>
      <c r="H29" s="34">
        <f>'Sales and cost-1'!H29+'Sales and cost -2'!H29+'Sales and cost-3'!H29</f>
        <v>776935.28</v>
      </c>
      <c r="I29" s="34">
        <f>'Sales and cost-1'!I29+'Sales and cost -2'!I29+'Sales and cost-3'!I29</f>
        <v>811671.4682</v>
      </c>
      <c r="J29" s="34">
        <f>'Sales and cost-1'!J29+'Sales and cost -2'!J29+'Sales and cost-3'!J29</f>
        <v>848201.0153</v>
      </c>
      <c r="K29" s="34">
        <f>'Sales and cost-1'!K29+'Sales and cost -2'!K29+'Sales and cost-3'!K29</f>
        <v>886624.6781</v>
      </c>
      <c r="L29" s="34">
        <f>'Sales and cost-1'!L29+'Sales and cost -2'!L29+'Sales and cost-3'!L29</f>
        <v>927049.1146</v>
      </c>
      <c r="M29" s="34">
        <f>'Sales and cost-1'!M29+'Sales and cost -2'!M29+'Sales and cost-3'!M29</f>
        <v>969587.2364</v>
      </c>
    </row>
    <row r="30">
      <c r="A30" s="21" t="s">
        <v>47</v>
      </c>
      <c r="B30" s="34">
        <f>'Sales and cost-1'!B30+'Sales and cost -2'!B30+'Sales and cost-3'!B30</f>
        <v>3340000</v>
      </c>
      <c r="C30" s="34">
        <f>'Sales and cost-1'!C30+'Sales and cost -2'!C30+'Sales and cost-3'!C30</f>
        <v>3483339</v>
      </c>
      <c r="D30" s="34">
        <f>'Sales and cost-1'!D30+'Sales and cost -2'!D30+'Sales and cost-3'!D30</f>
        <v>3633874.695</v>
      </c>
      <c r="E30" s="34">
        <f>'Sales and cost-1'!E30+'Sales and cost -2'!E30+'Sales and cost-3'!E30</f>
        <v>3792005.425</v>
      </c>
      <c r="F30" s="34">
        <f>'Sales and cost-1'!F30+'Sales and cost -2'!F30+'Sales and cost-3'!F30</f>
        <v>3958152.699</v>
      </c>
      <c r="G30" s="34">
        <f>'Sales and cost-1'!G30+'Sales and cost -2'!G30+'Sales and cost-3'!G30</f>
        <v>4132762.573</v>
      </c>
      <c r="H30" s="34">
        <f>'Sales and cost-1'!H30+'Sales and cost -2'!H30+'Sales and cost-3'!H30</f>
        <v>4316307.111</v>
      </c>
      <c r="I30" s="34">
        <f>'Sales and cost-1'!I30+'Sales and cost -2'!I30+'Sales and cost-3'!I30</f>
        <v>4509285.934</v>
      </c>
      <c r="J30" s="34">
        <f>'Sales and cost-1'!J30+'Sales and cost -2'!J30+'Sales and cost-3'!J30</f>
        <v>4712227.863</v>
      </c>
      <c r="K30" s="34">
        <f>'Sales and cost-1'!K30+'Sales and cost -2'!K30+'Sales and cost-3'!K30</f>
        <v>4925692.656</v>
      </c>
      <c r="L30" s="34">
        <f>'Sales and cost-1'!L30+'Sales and cost -2'!L30+'Sales and cost-3'!L30</f>
        <v>5150272.859</v>
      </c>
      <c r="M30" s="34">
        <f>'Sales and cost-1'!M30+'Sales and cost -2'!M30+'Sales and cost-3'!M30</f>
        <v>5386595.758</v>
      </c>
    </row>
    <row r="31">
      <c r="A31" s="26"/>
      <c r="B31" s="34"/>
      <c r="C31" s="34"/>
      <c r="D31" s="34"/>
      <c r="E31" s="34"/>
      <c r="F31" s="34"/>
      <c r="G31" s="34"/>
      <c r="H31" s="34"/>
      <c r="I31" s="34"/>
      <c r="J31" s="34"/>
      <c r="K31" s="34"/>
      <c r="L31" s="34"/>
      <c r="M31" s="34"/>
    </row>
    <row r="32">
      <c r="A32" s="35" t="s">
        <v>70</v>
      </c>
      <c r="B32" s="28"/>
      <c r="C32" s="28"/>
      <c r="D32" s="28"/>
      <c r="E32" s="28"/>
      <c r="F32" s="28"/>
      <c r="G32" s="28"/>
      <c r="H32" s="28"/>
      <c r="I32" s="28"/>
      <c r="J32" s="28"/>
      <c r="K32" s="28"/>
      <c r="L32" s="28"/>
      <c r="M32" s="28"/>
    </row>
    <row r="33">
      <c r="A33" s="21" t="s">
        <v>40</v>
      </c>
      <c r="B33" s="37">
        <f>'Sales and cost-1'!B33+'Sales and cost -2'!B33+'Sales and cost-3'!B33</f>
        <v>312000</v>
      </c>
      <c r="C33" s="37">
        <f>'Sales and cost-1'!C33+'Sales and cost -2'!C33+'Sales and cost-3'!C33</f>
        <v>321422.4</v>
      </c>
      <c r="D33" s="37">
        <f>'Sales and cost-1'!D33+'Sales and cost -2'!D33+'Sales and cost-3'!D33</f>
        <v>331129.3565</v>
      </c>
      <c r="E33" s="37">
        <f>'Sales and cost-1'!E33+'Sales and cost -2'!E33+'Sales and cost-3'!E33</f>
        <v>341129.463</v>
      </c>
      <c r="F33" s="37">
        <f>'Sales and cost-1'!F33+'Sales and cost -2'!F33+'Sales and cost-3'!F33</f>
        <v>351431.5728</v>
      </c>
      <c r="G33" s="37">
        <f>'Sales and cost-1'!G33+'Sales and cost -2'!G33+'Sales and cost-3'!G33</f>
        <v>362044.8063</v>
      </c>
      <c r="H33" s="37">
        <f>'Sales and cost-1'!H33+'Sales and cost -2'!H33+'Sales and cost-3'!H33</f>
        <v>372978.5595</v>
      </c>
      <c r="I33" s="37">
        <f>'Sales and cost-1'!I33+'Sales and cost -2'!I33+'Sales and cost-3'!I33</f>
        <v>384242.512</v>
      </c>
      <c r="J33" s="37">
        <f>'Sales and cost-1'!J33+'Sales and cost -2'!J33+'Sales and cost-3'!J33</f>
        <v>395846.6358</v>
      </c>
      <c r="K33" s="37">
        <f>'Sales and cost-1'!K33+'Sales and cost -2'!K33+'Sales and cost-3'!K33</f>
        <v>407801.2042</v>
      </c>
      <c r="L33" s="37">
        <f>'Sales and cost-1'!L33+'Sales and cost -2'!L33+'Sales and cost-3'!L33</f>
        <v>420116.8006</v>
      </c>
      <c r="M33" s="37">
        <f>'Sales and cost-1'!M33+'Sales and cost -2'!M33+'Sales and cost-3'!M33</f>
        <v>432804.328</v>
      </c>
    </row>
    <row r="34">
      <c r="A34" s="21" t="s">
        <v>41</v>
      </c>
      <c r="B34" s="37">
        <f>'Sales and cost-1'!B34+'Sales and cost -2'!B34+'Sales and cost-3'!B34</f>
        <v>436800</v>
      </c>
      <c r="C34" s="37">
        <f>'Sales and cost-1'!C34+'Sales and cost -2'!C34+'Sales and cost-3'!C34</f>
        <v>449991.36</v>
      </c>
      <c r="D34" s="37">
        <f>'Sales and cost-1'!D34+'Sales and cost -2'!D34+'Sales and cost-3'!D34</f>
        <v>463581.0991</v>
      </c>
      <c r="E34" s="37">
        <f>'Sales and cost-1'!E34+'Sales and cost -2'!E34+'Sales and cost-3'!E34</f>
        <v>477581.2483</v>
      </c>
      <c r="F34" s="37">
        <f>'Sales and cost-1'!F34+'Sales and cost -2'!F34+'Sales and cost-3'!F34</f>
        <v>492004.202</v>
      </c>
      <c r="G34" s="37">
        <f>'Sales and cost-1'!G34+'Sales and cost -2'!G34+'Sales and cost-3'!G34</f>
        <v>506862.7289</v>
      </c>
      <c r="H34" s="37">
        <f>'Sales and cost-1'!H34+'Sales and cost -2'!H34+'Sales and cost-3'!H34</f>
        <v>522169.9833</v>
      </c>
      <c r="I34" s="37">
        <f>'Sales and cost-1'!I34+'Sales and cost -2'!I34+'Sales and cost-3'!I34</f>
        <v>537939.5168</v>
      </c>
      <c r="J34" s="37">
        <f>'Sales and cost-1'!J34+'Sales and cost -2'!J34+'Sales and cost-3'!J34</f>
        <v>554185.2902</v>
      </c>
      <c r="K34" s="37">
        <f>'Sales and cost-1'!K34+'Sales and cost -2'!K34+'Sales and cost-3'!K34</f>
        <v>570921.6859</v>
      </c>
      <c r="L34" s="37">
        <f>'Sales and cost-1'!L34+'Sales and cost -2'!L34+'Sales and cost-3'!L34</f>
        <v>588163.5209</v>
      </c>
      <c r="M34" s="37">
        <f>'Sales and cost-1'!M34+'Sales and cost -2'!M34+'Sales and cost-3'!M34</f>
        <v>605926.0592</v>
      </c>
    </row>
    <row r="35">
      <c r="A35" s="21" t="s">
        <v>42</v>
      </c>
      <c r="B35" s="37">
        <f>'Sales and cost-1'!B35+'Sales and cost -2'!B35+'Sales and cost-3'!B35</f>
        <v>499200</v>
      </c>
      <c r="C35" s="37">
        <f>'Sales and cost-1'!C35+'Sales and cost -2'!C35+'Sales and cost-3'!C35</f>
        <v>514275.84</v>
      </c>
      <c r="D35" s="37">
        <f>'Sales and cost-1'!D35+'Sales and cost -2'!D35+'Sales and cost-3'!D35</f>
        <v>529806.9704</v>
      </c>
      <c r="E35" s="37">
        <f>'Sales and cost-1'!E35+'Sales and cost -2'!E35+'Sales and cost-3'!E35</f>
        <v>545807.1409</v>
      </c>
      <c r="F35" s="37">
        <f>'Sales and cost-1'!F35+'Sales and cost -2'!F35+'Sales and cost-3'!F35</f>
        <v>562290.5165</v>
      </c>
      <c r="G35" s="37">
        <f>'Sales and cost-1'!G35+'Sales and cost -2'!G35+'Sales and cost-3'!G35</f>
        <v>579271.6901</v>
      </c>
      <c r="H35" s="37">
        <f>'Sales and cost-1'!H35+'Sales and cost -2'!H35+'Sales and cost-3'!H35</f>
        <v>596765.6952</v>
      </c>
      <c r="I35" s="37">
        <f>'Sales and cost-1'!I35+'Sales and cost -2'!I35+'Sales and cost-3'!I35</f>
        <v>614788.0192</v>
      </c>
      <c r="J35" s="37">
        <f>'Sales and cost-1'!J35+'Sales and cost -2'!J35+'Sales and cost-3'!J35</f>
        <v>633354.6173</v>
      </c>
      <c r="K35" s="37">
        <f>'Sales and cost-1'!K35+'Sales and cost -2'!K35+'Sales and cost-3'!K35</f>
        <v>652481.9268</v>
      </c>
      <c r="L35" s="37">
        <f>'Sales and cost-1'!L35+'Sales and cost -2'!L35+'Sales and cost-3'!L35</f>
        <v>672186.881</v>
      </c>
      <c r="M35" s="37">
        <f>'Sales and cost-1'!M35+'Sales and cost -2'!M35+'Sales and cost-3'!M35</f>
        <v>692486.9248</v>
      </c>
    </row>
    <row r="36">
      <c r="A36" s="21" t="s">
        <v>43</v>
      </c>
      <c r="B36" s="37">
        <f>'Sales and cost-1'!B36+'Sales and cost -2'!B36+'Sales and cost-3'!B36</f>
        <v>374400</v>
      </c>
      <c r="C36" s="37">
        <f>'Sales and cost-1'!C36+'Sales and cost -2'!C36+'Sales and cost-3'!C36</f>
        <v>385706.88</v>
      </c>
      <c r="D36" s="37">
        <f>'Sales and cost-1'!D36+'Sales and cost -2'!D36+'Sales and cost-3'!D36</f>
        <v>397355.2278</v>
      </c>
      <c r="E36" s="37">
        <f>'Sales and cost-1'!E36+'Sales and cost -2'!E36+'Sales and cost-3'!E36</f>
        <v>409355.3557</v>
      </c>
      <c r="F36" s="37">
        <f>'Sales and cost-1'!F36+'Sales and cost -2'!F36+'Sales and cost-3'!F36</f>
        <v>421717.8874</v>
      </c>
      <c r="G36" s="37">
        <f>'Sales and cost-1'!G36+'Sales and cost -2'!G36+'Sales and cost-3'!G36</f>
        <v>434453.7676</v>
      </c>
      <c r="H36" s="37">
        <f>'Sales and cost-1'!H36+'Sales and cost -2'!H36+'Sales and cost-3'!H36</f>
        <v>447574.2714</v>
      </c>
      <c r="I36" s="37">
        <f>'Sales and cost-1'!I36+'Sales and cost -2'!I36+'Sales and cost-3'!I36</f>
        <v>461091.0144</v>
      </c>
      <c r="J36" s="37">
        <f>'Sales and cost-1'!J36+'Sales and cost -2'!J36+'Sales and cost-3'!J36</f>
        <v>475015.963</v>
      </c>
      <c r="K36" s="37">
        <f>'Sales and cost-1'!K36+'Sales and cost -2'!K36+'Sales and cost-3'!K36</f>
        <v>489361.4451</v>
      </c>
      <c r="L36" s="37">
        <f>'Sales and cost-1'!L36+'Sales and cost -2'!L36+'Sales and cost-3'!L36</f>
        <v>504140.1607</v>
      </c>
      <c r="M36" s="37">
        <f>'Sales and cost-1'!M36+'Sales and cost -2'!M36+'Sales and cost-3'!M36</f>
        <v>519365.1936</v>
      </c>
    </row>
    <row r="37">
      <c r="A37" s="21" t="s">
        <v>44</v>
      </c>
      <c r="B37" s="37">
        <f>'Sales and cost-1'!B37+'Sales and cost -2'!B37+'Sales and cost-3'!B37</f>
        <v>499200</v>
      </c>
      <c r="C37" s="37">
        <f>'Sales and cost-1'!C37+'Sales and cost -2'!C37+'Sales and cost-3'!C37</f>
        <v>514275.84</v>
      </c>
      <c r="D37" s="37">
        <f>'Sales and cost-1'!D37+'Sales and cost -2'!D37+'Sales and cost-3'!D37</f>
        <v>529806.9704</v>
      </c>
      <c r="E37" s="37">
        <f>'Sales and cost-1'!E37+'Sales and cost -2'!E37+'Sales and cost-3'!E37</f>
        <v>545807.1409</v>
      </c>
      <c r="F37" s="37">
        <f>'Sales and cost-1'!F37+'Sales and cost -2'!F37+'Sales and cost-3'!F37</f>
        <v>562290.5165</v>
      </c>
      <c r="G37" s="37">
        <f>'Sales and cost-1'!G37+'Sales and cost -2'!G37+'Sales and cost-3'!G37</f>
        <v>579271.6901</v>
      </c>
      <c r="H37" s="37">
        <f>'Sales and cost-1'!H37+'Sales and cost -2'!H37+'Sales and cost-3'!H37</f>
        <v>596765.6952</v>
      </c>
      <c r="I37" s="37">
        <f>'Sales and cost-1'!I37+'Sales and cost -2'!I37+'Sales and cost-3'!I37</f>
        <v>614788.0192</v>
      </c>
      <c r="J37" s="37">
        <f>'Sales and cost-1'!J37+'Sales and cost -2'!J37+'Sales and cost-3'!J37</f>
        <v>633354.6173</v>
      </c>
      <c r="K37" s="37">
        <f>'Sales and cost-1'!K37+'Sales and cost -2'!K37+'Sales and cost-3'!K37</f>
        <v>652481.9268</v>
      </c>
      <c r="L37" s="37">
        <f>'Sales and cost-1'!L37+'Sales and cost -2'!L37+'Sales and cost-3'!L37</f>
        <v>672186.881</v>
      </c>
      <c r="M37" s="37">
        <f>'Sales and cost-1'!M37+'Sales and cost -2'!M37+'Sales and cost-3'!M37</f>
        <v>692486.9248</v>
      </c>
    </row>
    <row r="38">
      <c r="A38" s="21" t="s">
        <v>45</v>
      </c>
      <c r="B38" s="37">
        <f>'Sales and cost-1'!B38+'Sales and cost -2'!B38+'Sales and cost-3'!B38</f>
        <v>624000</v>
      </c>
      <c r="C38" s="37">
        <f>'Sales and cost-1'!C38+'Sales and cost -2'!C38+'Sales and cost-3'!C38</f>
        <v>642844.8</v>
      </c>
      <c r="D38" s="37">
        <f>'Sales and cost-1'!D38+'Sales and cost -2'!D38+'Sales and cost-3'!D38</f>
        <v>662258.713</v>
      </c>
      <c r="E38" s="37">
        <f>'Sales and cost-1'!E38+'Sales and cost -2'!E38+'Sales and cost-3'!E38</f>
        <v>682258.9261</v>
      </c>
      <c r="F38" s="37">
        <f>'Sales and cost-1'!F38+'Sales and cost -2'!F38+'Sales and cost-3'!F38</f>
        <v>702863.1457</v>
      </c>
      <c r="G38" s="37">
        <f>'Sales and cost-1'!G38+'Sales and cost -2'!G38+'Sales and cost-3'!G38</f>
        <v>724089.6127</v>
      </c>
      <c r="H38" s="37">
        <f>'Sales and cost-1'!H38+'Sales and cost -2'!H38+'Sales and cost-3'!H38</f>
        <v>745957.119</v>
      </c>
      <c r="I38" s="37">
        <f>'Sales and cost-1'!I38+'Sales and cost -2'!I38+'Sales and cost-3'!I38</f>
        <v>768485.024</v>
      </c>
      <c r="J38" s="37">
        <f>'Sales and cost-1'!J38+'Sales and cost -2'!J38+'Sales and cost-3'!J38</f>
        <v>791693.2717</v>
      </c>
      <c r="K38" s="37">
        <f>'Sales and cost-1'!K38+'Sales and cost -2'!K38+'Sales and cost-3'!K38</f>
        <v>815602.4085</v>
      </c>
      <c r="L38" s="37">
        <f>'Sales and cost-1'!L38+'Sales and cost -2'!L38+'Sales and cost-3'!L38</f>
        <v>840233.6012</v>
      </c>
      <c r="M38" s="37">
        <f>'Sales and cost-1'!M38+'Sales and cost -2'!M38+'Sales and cost-3'!M38</f>
        <v>865608.656</v>
      </c>
    </row>
    <row r="39">
      <c r="A39" s="21" t="s">
        <v>46</v>
      </c>
      <c r="B39" s="29">
        <f>'Sales and cost-1'!B39+'Sales and cost -2'!B39+'Sales and cost-3'!B39</f>
        <v>748800</v>
      </c>
      <c r="C39" s="29">
        <f>'Sales and cost-1'!C39+'Sales and cost -2'!C39+'Sales and cost-3'!C39</f>
        <v>771413.76</v>
      </c>
      <c r="D39" s="29">
        <f>'Sales and cost-1'!D39+'Sales and cost -2'!D39+'Sales and cost-3'!D39</f>
        <v>794710.4556</v>
      </c>
      <c r="E39" s="29">
        <f>'Sales and cost-1'!E39+'Sales and cost -2'!E39+'Sales and cost-3'!E39</f>
        <v>818710.7113</v>
      </c>
      <c r="F39" s="29">
        <f>'Sales and cost-1'!F39+'Sales and cost -2'!F39+'Sales and cost-3'!F39</f>
        <v>843435.7748</v>
      </c>
      <c r="G39" s="29">
        <f>'Sales and cost-1'!G39+'Sales and cost -2'!G39+'Sales and cost-3'!G39</f>
        <v>868907.5352</v>
      </c>
      <c r="H39" s="29">
        <f>'Sales and cost-1'!H39+'Sales and cost -2'!H39+'Sales and cost-3'!H39</f>
        <v>895148.5428</v>
      </c>
      <c r="I39" s="29">
        <f>'Sales and cost-1'!I39+'Sales and cost -2'!I39+'Sales and cost-3'!I39</f>
        <v>922182.0287</v>
      </c>
      <c r="J39" s="29">
        <f>'Sales and cost-1'!J39+'Sales and cost -2'!J39+'Sales and cost-3'!J39</f>
        <v>950031.926</v>
      </c>
      <c r="K39" s="29">
        <f>'Sales and cost-1'!K39+'Sales and cost -2'!K39+'Sales and cost-3'!K39</f>
        <v>978722.8902</v>
      </c>
      <c r="L39" s="29">
        <f>'Sales and cost-1'!L39+'Sales and cost -2'!L39+'Sales and cost-3'!L39</f>
        <v>1008280.321</v>
      </c>
      <c r="M39" s="29">
        <f>'Sales and cost-1'!M39+'Sales and cost -2'!M39+'Sales and cost-3'!M39</f>
        <v>1038730.387</v>
      </c>
    </row>
    <row r="40">
      <c r="A40" s="21" t="s">
        <v>47</v>
      </c>
      <c r="B40" s="29">
        <f>'Sales and cost-1'!B40+'Sales and cost -2'!B40+'Sales and cost-3'!B40</f>
        <v>2745600</v>
      </c>
      <c r="C40" s="29">
        <f>'Sales and cost-1'!C40+'Sales and cost -2'!C40+'Sales and cost-3'!C40</f>
        <v>2828517.12</v>
      </c>
      <c r="D40" s="29">
        <f>'Sales and cost-1'!D40+'Sales and cost -2'!D40+'Sales and cost-3'!D40</f>
        <v>2913938.337</v>
      </c>
      <c r="E40" s="29">
        <f>'Sales and cost-1'!E40+'Sales and cost -2'!E40+'Sales and cost-3'!E40</f>
        <v>3001939.275</v>
      </c>
      <c r="F40" s="29">
        <f>'Sales and cost-1'!F40+'Sales and cost -2'!F40+'Sales and cost-3'!F40</f>
        <v>3092597.841</v>
      </c>
      <c r="G40" s="29">
        <f>'Sales and cost-1'!G40+'Sales and cost -2'!G40+'Sales and cost-3'!G40</f>
        <v>3185994.296</v>
      </c>
      <c r="H40" s="29">
        <f>'Sales and cost-1'!H40+'Sales and cost -2'!H40+'Sales and cost-3'!H40</f>
        <v>3282211.323</v>
      </c>
      <c r="I40" s="29">
        <f>'Sales and cost-1'!I40+'Sales and cost -2'!I40+'Sales and cost-3'!I40</f>
        <v>3381334.105</v>
      </c>
      <c r="J40" s="29">
        <f>'Sales and cost-1'!J40+'Sales and cost -2'!J40+'Sales and cost-3'!J40</f>
        <v>3483450.395</v>
      </c>
      <c r="K40" s="29">
        <f>'Sales and cost-1'!K40+'Sales and cost -2'!K40+'Sales and cost-3'!K40</f>
        <v>3588650.597</v>
      </c>
      <c r="L40" s="29">
        <f>'Sales and cost-1'!L40+'Sales and cost -2'!L40+'Sales and cost-3'!L40</f>
        <v>3697027.845</v>
      </c>
      <c r="M40" s="29">
        <f>'Sales and cost-1'!M40+'Sales and cost -2'!M40+'Sales and cost-3'!M40</f>
        <v>3808678.086</v>
      </c>
    </row>
    <row r="41">
      <c r="A41" s="36"/>
      <c r="B41" s="34"/>
      <c r="C41" s="34"/>
      <c r="D41" s="34"/>
      <c r="E41" s="34"/>
      <c r="F41" s="34"/>
      <c r="G41" s="34"/>
      <c r="H41" s="34"/>
      <c r="I41" s="34"/>
      <c r="J41" s="34"/>
      <c r="K41" s="34"/>
      <c r="L41" s="34"/>
      <c r="M41" s="34"/>
    </row>
    <row r="42">
      <c r="A42" s="35" t="s">
        <v>29</v>
      </c>
      <c r="B42" s="28"/>
      <c r="C42" s="28"/>
      <c r="D42" s="28"/>
      <c r="E42" s="28"/>
      <c r="F42" s="28"/>
      <c r="G42" s="28"/>
      <c r="H42" s="28"/>
      <c r="I42" s="28"/>
      <c r="J42" s="28"/>
      <c r="K42" s="28"/>
      <c r="L42" s="28"/>
      <c r="M42" s="28"/>
    </row>
    <row r="43">
      <c r="A43" s="21" t="s">
        <v>40</v>
      </c>
      <c r="B43" s="29">
        <f>'Sales and cost-1'!B43+'Sales and cost -2'!B43+'Sales and cost-3'!B43</f>
        <v>96500</v>
      </c>
      <c r="C43" s="29">
        <f>'Sales and cost-1'!C43+'Sales and cost -2'!C43+'Sales and cost-3'!C43</f>
        <v>99775.425</v>
      </c>
      <c r="D43" s="29">
        <f>'Sales and cost-1'!D43+'Sales and cost -2'!D43+'Sales and cost-3'!D43</f>
        <v>103177.7003</v>
      </c>
      <c r="E43" s="29">
        <f>'Sales and cost-1'!E43+'Sales and cost -2'!E43+'Sales and cost-3'!E43</f>
        <v>106712.4006</v>
      </c>
      <c r="F43" s="29">
        <f>'Sales and cost-1'!F43+'Sales and cost -2'!F43+'Sales and cost-3'!F43</f>
        <v>110385.3707</v>
      </c>
      <c r="G43" s="29">
        <f>'Sales and cost-1'!G43+'Sales and cost -2'!G43+'Sales and cost-3'!G43</f>
        <v>114202.7387</v>
      </c>
      <c r="H43" s="29">
        <f>'Sales and cost-1'!H43+'Sales and cost -2'!H43+'Sales and cost-3'!H43</f>
        <v>118170.9312</v>
      </c>
      <c r="I43" s="29">
        <f>'Sales and cost-1'!I43+'Sales and cost -2'!I43+'Sales and cost-3'!I43</f>
        <v>122296.6883</v>
      </c>
      <c r="J43" s="29">
        <f>'Sales and cost-1'!J43+'Sales and cost -2'!J43+'Sales and cost-3'!J43</f>
        <v>126587.08</v>
      </c>
      <c r="K43" s="29">
        <f>'Sales and cost-1'!K43+'Sales and cost -2'!K43+'Sales and cost-3'!K43</f>
        <v>131049.5233</v>
      </c>
      <c r="L43" s="29">
        <f>'Sales and cost-1'!L43+'Sales and cost -2'!L43+'Sales and cost-3'!L43</f>
        <v>135691.8001</v>
      </c>
      <c r="M43" s="29">
        <f>'Sales and cost-1'!M43+'Sales and cost -2'!M43+'Sales and cost-3'!M43</f>
        <v>140522.0761</v>
      </c>
    </row>
    <row r="44">
      <c r="A44" s="21" t="s">
        <v>41</v>
      </c>
      <c r="B44" s="29">
        <f>'Sales and cost-1'!B44+'Sales and cost -2'!B44+'Sales and cost-3'!B44</f>
        <v>57900</v>
      </c>
      <c r="C44" s="29">
        <f>'Sales and cost-1'!C44+'Sales and cost -2'!C44+'Sales and cost-3'!C44</f>
        <v>59865.255</v>
      </c>
      <c r="D44" s="29">
        <f>'Sales and cost-1'!D44+'Sales and cost -2'!D44+'Sales and cost-3'!D44</f>
        <v>61906.62015</v>
      </c>
      <c r="E44" s="29">
        <f>'Sales and cost-1'!E44+'Sales and cost -2'!E44+'Sales and cost-3'!E44</f>
        <v>64027.44037</v>
      </c>
      <c r="F44" s="29">
        <f>'Sales and cost-1'!F44+'Sales and cost -2'!F44+'Sales and cost-3'!F44</f>
        <v>66231.2224</v>
      </c>
      <c r="G44" s="29">
        <f>'Sales and cost-1'!G44+'Sales and cost -2'!G44+'Sales and cost-3'!G44</f>
        <v>68521.64322</v>
      </c>
      <c r="H44" s="29">
        <f>'Sales and cost-1'!H44+'Sales and cost -2'!H44+'Sales and cost-3'!H44</f>
        <v>70902.55871</v>
      </c>
      <c r="I44" s="29">
        <f>'Sales and cost-1'!I44+'Sales and cost -2'!I44+'Sales and cost-3'!I44</f>
        <v>73378.01297</v>
      </c>
      <c r="J44" s="29">
        <f>'Sales and cost-1'!J44+'Sales and cost -2'!J44+'Sales and cost-3'!J44</f>
        <v>75952.248</v>
      </c>
      <c r="K44" s="29">
        <f>'Sales and cost-1'!K44+'Sales and cost -2'!K44+'Sales and cost-3'!K44</f>
        <v>78629.71398</v>
      </c>
      <c r="L44" s="29">
        <f>'Sales and cost-1'!L44+'Sales and cost -2'!L44+'Sales and cost-3'!L44</f>
        <v>81415.08005</v>
      </c>
      <c r="M44" s="29">
        <f>'Sales and cost-1'!M44+'Sales and cost -2'!M44+'Sales and cost-3'!M44</f>
        <v>84313.24567</v>
      </c>
    </row>
    <row r="45">
      <c r="A45" s="21" t="s">
        <v>42</v>
      </c>
      <c r="B45" s="29">
        <f>'Sales and cost-1'!B45+'Sales and cost -2'!B45+'Sales and cost-3'!B45</f>
        <v>115800</v>
      </c>
      <c r="C45" s="29">
        <f>'Sales and cost-1'!C45+'Sales and cost -2'!C45+'Sales and cost-3'!C45</f>
        <v>119730.51</v>
      </c>
      <c r="D45" s="29">
        <f>'Sales and cost-1'!D45+'Sales and cost -2'!D45+'Sales and cost-3'!D45</f>
        <v>123813.2403</v>
      </c>
      <c r="E45" s="29">
        <f>'Sales and cost-1'!E45+'Sales and cost -2'!E45+'Sales and cost-3'!E45</f>
        <v>128054.8807</v>
      </c>
      <c r="F45" s="29">
        <f>'Sales and cost-1'!F45+'Sales and cost -2'!F45+'Sales and cost-3'!F45</f>
        <v>132462.4448</v>
      </c>
      <c r="G45" s="29">
        <f>'Sales and cost-1'!G45+'Sales and cost -2'!G45+'Sales and cost-3'!G45</f>
        <v>137043.2864</v>
      </c>
      <c r="H45" s="29">
        <f>'Sales and cost-1'!H45+'Sales and cost -2'!H45+'Sales and cost-3'!H45</f>
        <v>141805.1174</v>
      </c>
      <c r="I45" s="29">
        <f>'Sales and cost-1'!I45+'Sales and cost -2'!I45+'Sales and cost-3'!I45</f>
        <v>146756.0259</v>
      </c>
      <c r="J45" s="29">
        <f>'Sales and cost-1'!J45+'Sales and cost -2'!J45+'Sales and cost-3'!J45</f>
        <v>151904.496</v>
      </c>
      <c r="K45" s="29">
        <f>'Sales and cost-1'!K45+'Sales and cost -2'!K45+'Sales and cost-3'!K45</f>
        <v>157259.428</v>
      </c>
      <c r="L45" s="29">
        <f>'Sales and cost-1'!L45+'Sales and cost -2'!L45+'Sales and cost-3'!L45</f>
        <v>162830.1601</v>
      </c>
      <c r="M45" s="29">
        <f>'Sales and cost-1'!M45+'Sales and cost -2'!M45+'Sales and cost-3'!M45</f>
        <v>168626.4913</v>
      </c>
    </row>
    <row r="46">
      <c r="A46" s="21" t="s">
        <v>43</v>
      </c>
      <c r="B46" s="29">
        <f>'Sales and cost-1'!B46+'Sales and cost -2'!B46+'Sales and cost-3'!B46</f>
        <v>154400</v>
      </c>
      <c r="C46" s="29">
        <f>'Sales and cost-1'!C46+'Sales and cost -2'!C46+'Sales and cost-3'!C46</f>
        <v>159640.68</v>
      </c>
      <c r="D46" s="29">
        <f>'Sales and cost-1'!D46+'Sales and cost -2'!D46+'Sales and cost-3'!D46</f>
        <v>165084.3204</v>
      </c>
      <c r="E46" s="29">
        <f>'Sales and cost-1'!E46+'Sales and cost -2'!E46+'Sales and cost-3'!E46</f>
        <v>170739.841</v>
      </c>
      <c r="F46" s="29">
        <f>'Sales and cost-1'!F46+'Sales and cost -2'!F46+'Sales and cost-3'!F46</f>
        <v>176616.5931</v>
      </c>
      <c r="G46" s="29">
        <f>'Sales and cost-1'!G46+'Sales and cost -2'!G46+'Sales and cost-3'!G46</f>
        <v>182724.3819</v>
      </c>
      <c r="H46" s="29">
        <f>'Sales and cost-1'!H46+'Sales and cost -2'!H46+'Sales and cost-3'!H46</f>
        <v>189073.4899</v>
      </c>
      <c r="I46" s="29">
        <f>'Sales and cost-1'!I46+'Sales and cost -2'!I46+'Sales and cost-3'!I46</f>
        <v>195674.7013</v>
      </c>
      <c r="J46" s="29">
        <f>'Sales and cost-1'!J46+'Sales and cost -2'!J46+'Sales and cost-3'!J46</f>
        <v>202539.328</v>
      </c>
      <c r="K46" s="29">
        <f>'Sales and cost-1'!K46+'Sales and cost -2'!K46+'Sales and cost-3'!K46</f>
        <v>209679.2373</v>
      </c>
      <c r="L46" s="29">
        <f>'Sales and cost-1'!L46+'Sales and cost -2'!L46+'Sales and cost-3'!L46</f>
        <v>217106.8801</v>
      </c>
      <c r="M46" s="29">
        <f>'Sales and cost-1'!M46+'Sales and cost -2'!M46+'Sales and cost-3'!M46</f>
        <v>224835.3218</v>
      </c>
    </row>
    <row r="47">
      <c r="A47" s="21" t="s">
        <v>44</v>
      </c>
      <c r="B47" s="29">
        <f>'Sales and cost-1'!B47+'Sales and cost -2'!B47+'Sales and cost-3'!B47</f>
        <v>289500</v>
      </c>
      <c r="C47" s="29">
        <f>'Sales and cost-1'!C47+'Sales and cost -2'!C47+'Sales and cost-3'!C47</f>
        <v>299326.275</v>
      </c>
      <c r="D47" s="29">
        <f>'Sales and cost-1'!D47+'Sales and cost -2'!D47+'Sales and cost-3'!D47</f>
        <v>309533.1008</v>
      </c>
      <c r="E47" s="29">
        <f>'Sales and cost-1'!E47+'Sales and cost -2'!E47+'Sales and cost-3'!E47</f>
        <v>320137.2018</v>
      </c>
      <c r="F47" s="29">
        <f>'Sales and cost-1'!F47+'Sales and cost -2'!F47+'Sales and cost-3'!F47</f>
        <v>331156.112</v>
      </c>
      <c r="G47" s="29">
        <f>'Sales and cost-1'!G47+'Sales and cost -2'!G47+'Sales and cost-3'!G47</f>
        <v>342608.2161</v>
      </c>
      <c r="H47" s="29">
        <f>'Sales and cost-1'!H47+'Sales and cost -2'!H47+'Sales and cost-3'!H47</f>
        <v>354512.7936</v>
      </c>
      <c r="I47" s="29">
        <f>'Sales and cost-1'!I47+'Sales and cost -2'!I47+'Sales and cost-3'!I47</f>
        <v>366890.0649</v>
      </c>
      <c r="J47" s="29">
        <f>'Sales and cost-1'!J47+'Sales and cost -2'!J47+'Sales and cost-3'!J47</f>
        <v>379761.24</v>
      </c>
      <c r="K47" s="29">
        <f>'Sales and cost-1'!K47+'Sales and cost -2'!K47+'Sales and cost-3'!K47</f>
        <v>393148.5699</v>
      </c>
      <c r="L47" s="29">
        <f>'Sales and cost-1'!L47+'Sales and cost -2'!L47+'Sales and cost-3'!L47</f>
        <v>407075.4002</v>
      </c>
      <c r="M47" s="29">
        <f>'Sales and cost-1'!M47+'Sales and cost -2'!M47+'Sales and cost-3'!M47</f>
        <v>421566.2283</v>
      </c>
    </row>
    <row r="48">
      <c r="A48" s="21" t="s">
        <v>45</v>
      </c>
      <c r="B48" s="29">
        <f>'Sales and cost-1'!B48+'Sales and cost -2'!B48+'Sales and cost-3'!B48</f>
        <v>96500</v>
      </c>
      <c r="C48" s="29">
        <f>'Sales and cost-1'!C48+'Sales and cost -2'!C48+'Sales and cost-3'!C48</f>
        <v>99775.425</v>
      </c>
      <c r="D48" s="29">
        <f>'Sales and cost-1'!D48+'Sales and cost -2'!D48+'Sales and cost-3'!D48</f>
        <v>103177.7003</v>
      </c>
      <c r="E48" s="29">
        <f>'Sales and cost-1'!E48+'Sales and cost -2'!E48+'Sales and cost-3'!E48</f>
        <v>106712.4006</v>
      </c>
      <c r="F48" s="29">
        <f>'Sales and cost-1'!F48+'Sales and cost -2'!F48+'Sales and cost-3'!F48</f>
        <v>110385.3707</v>
      </c>
      <c r="G48" s="29">
        <f>'Sales and cost-1'!G48+'Sales and cost -2'!G48+'Sales and cost-3'!G48</f>
        <v>114202.7387</v>
      </c>
      <c r="H48" s="29">
        <f>'Sales and cost-1'!H48+'Sales and cost -2'!H48+'Sales and cost-3'!H48</f>
        <v>118170.9312</v>
      </c>
      <c r="I48" s="29">
        <f>'Sales and cost-1'!I48+'Sales and cost -2'!I48+'Sales and cost-3'!I48</f>
        <v>122296.6883</v>
      </c>
      <c r="J48" s="29">
        <f>'Sales and cost-1'!J48+'Sales and cost -2'!J48+'Sales and cost-3'!J48</f>
        <v>126587.08</v>
      </c>
      <c r="K48" s="29">
        <f>'Sales and cost-1'!K48+'Sales and cost -2'!K48+'Sales and cost-3'!K48</f>
        <v>131049.5233</v>
      </c>
      <c r="L48" s="29">
        <f>'Sales and cost-1'!L48+'Sales and cost -2'!L48+'Sales and cost-3'!L48</f>
        <v>135691.8001</v>
      </c>
      <c r="M48" s="29">
        <f>'Sales and cost-1'!M48+'Sales and cost -2'!M48+'Sales and cost-3'!M48</f>
        <v>140522.0761</v>
      </c>
    </row>
    <row r="49">
      <c r="A49" s="21" t="s">
        <v>46</v>
      </c>
      <c r="B49" s="29">
        <f>'Sales and cost-1'!B49+'Sales and cost -2'!B49+'Sales and cost-3'!B49</f>
        <v>154400</v>
      </c>
      <c r="C49" s="29">
        <f>'Sales and cost-1'!C49+'Sales and cost -2'!C49+'Sales and cost-3'!C49</f>
        <v>159640.68</v>
      </c>
      <c r="D49" s="29">
        <f>'Sales and cost-1'!D49+'Sales and cost -2'!D49+'Sales and cost-3'!D49</f>
        <v>165084.3204</v>
      </c>
      <c r="E49" s="29">
        <f>'Sales and cost-1'!E49+'Sales and cost -2'!E49+'Sales and cost-3'!E49</f>
        <v>170739.841</v>
      </c>
      <c r="F49" s="29">
        <f>'Sales and cost-1'!F49+'Sales and cost -2'!F49+'Sales and cost-3'!F49</f>
        <v>176616.5931</v>
      </c>
      <c r="G49" s="29">
        <f>'Sales and cost-1'!G49+'Sales and cost -2'!G49+'Sales and cost-3'!G49</f>
        <v>182724.3819</v>
      </c>
      <c r="H49" s="29">
        <f>'Sales and cost-1'!H49+'Sales and cost -2'!H49+'Sales and cost-3'!H49</f>
        <v>189073.4899</v>
      </c>
      <c r="I49" s="29">
        <f>'Sales and cost-1'!I49+'Sales and cost -2'!I49+'Sales and cost-3'!I49</f>
        <v>195674.7013</v>
      </c>
      <c r="J49" s="29">
        <f>'Sales and cost-1'!J49+'Sales and cost -2'!J49+'Sales and cost-3'!J49</f>
        <v>202539.328</v>
      </c>
      <c r="K49" s="29">
        <f>'Sales and cost-1'!K49+'Sales and cost -2'!K49+'Sales and cost-3'!K49</f>
        <v>209679.2373</v>
      </c>
      <c r="L49" s="29">
        <f>'Sales and cost-1'!L49+'Sales and cost -2'!L49+'Sales and cost-3'!L49</f>
        <v>217106.8801</v>
      </c>
      <c r="M49" s="29">
        <f>'Sales and cost-1'!M49+'Sales and cost -2'!M49+'Sales and cost-3'!M49</f>
        <v>224835.3218</v>
      </c>
    </row>
    <row r="50">
      <c r="A50" s="21" t="s">
        <v>47</v>
      </c>
      <c r="B50" s="29">
        <f>'Sales and cost-1'!B50+'Sales and cost -2'!B50+'Sales and cost-3'!B50</f>
        <v>965000</v>
      </c>
      <c r="C50" s="29">
        <f>'Sales and cost-1'!C50+'Sales and cost -2'!C50+'Sales and cost-3'!C50</f>
        <v>997754.25</v>
      </c>
      <c r="D50" s="29">
        <f>'Sales and cost-1'!D50+'Sales and cost -2'!D50+'Sales and cost-3'!D50</f>
        <v>1031777.003</v>
      </c>
      <c r="E50" s="29">
        <f>'Sales and cost-1'!E50+'Sales and cost -2'!E50+'Sales and cost-3'!E50</f>
        <v>1067124.006</v>
      </c>
      <c r="F50" s="29">
        <f>'Sales and cost-1'!F50+'Sales and cost -2'!F50+'Sales and cost-3'!F50</f>
        <v>1103853.707</v>
      </c>
      <c r="G50" s="29">
        <f>'Sales and cost-1'!G50+'Sales and cost -2'!G50+'Sales and cost-3'!G50</f>
        <v>1142027.387</v>
      </c>
      <c r="H50" s="29">
        <f>'Sales and cost-1'!H50+'Sales and cost -2'!H50+'Sales and cost-3'!H50</f>
        <v>1181709.312</v>
      </c>
      <c r="I50" s="29">
        <f>'Sales and cost-1'!I50+'Sales and cost -2'!I50+'Sales and cost-3'!I50</f>
        <v>1222966.883</v>
      </c>
      <c r="J50" s="29">
        <f>'Sales and cost-1'!J50+'Sales and cost -2'!J50+'Sales and cost-3'!J50</f>
        <v>1265870.8</v>
      </c>
      <c r="K50" s="29">
        <f>'Sales and cost-1'!K50+'Sales and cost -2'!K50+'Sales and cost-3'!K50</f>
        <v>1310495.233</v>
      </c>
      <c r="L50" s="29">
        <f>'Sales and cost-1'!L50+'Sales and cost -2'!L50+'Sales and cost-3'!L50</f>
        <v>1356918.001</v>
      </c>
      <c r="M50" s="29">
        <f>'Sales and cost-1'!M50+'Sales and cost -2'!M50+'Sales and cost-3'!M50</f>
        <v>1405220.761</v>
      </c>
    </row>
    <row r="51">
      <c r="A51" s="36"/>
      <c r="B51" s="28"/>
      <c r="C51" s="28"/>
      <c r="D51" s="28"/>
      <c r="E51" s="28"/>
      <c r="F51" s="28"/>
      <c r="G51" s="28"/>
      <c r="H51" s="28"/>
      <c r="I51" s="28"/>
      <c r="J51" s="28"/>
      <c r="K51" s="28"/>
      <c r="L51" s="28"/>
      <c r="M51" s="28"/>
    </row>
    <row r="52">
      <c r="A52" s="35" t="s">
        <v>30</v>
      </c>
      <c r="B52" s="28"/>
      <c r="C52" s="28"/>
      <c r="D52" s="28"/>
      <c r="E52" s="28"/>
      <c r="F52" s="28"/>
      <c r="G52" s="28"/>
      <c r="H52" s="28"/>
      <c r="I52" s="28"/>
      <c r="J52" s="28"/>
      <c r="K52" s="28"/>
      <c r="L52" s="28"/>
      <c r="M52" s="28"/>
    </row>
    <row r="53">
      <c r="A53" s="21" t="s">
        <v>40</v>
      </c>
      <c r="B53" s="34">
        <f>'Sales and cost-1'!B53+'Sales and cost -2'!B53+'Sales and cost-3'!B53</f>
        <v>508500</v>
      </c>
      <c r="C53" s="34">
        <f>'Sales and cost-1'!C53+'Sales and cost -2'!C53+'Sales and cost-3'!C53</f>
        <v>526411.575</v>
      </c>
      <c r="D53" s="34">
        <f>'Sales and cost-1'!D53+'Sales and cost -2'!D53+'Sales and cost-3'!D53</f>
        <v>544954.0762</v>
      </c>
      <c r="E53" s="34">
        <f>'Sales and cost-1'!E53+'Sales and cost -2'!E53+'Sales and cost-3'!E53</f>
        <v>564149.7278</v>
      </c>
      <c r="F53" s="34">
        <f>'Sales and cost-1'!F53+'Sales and cost -2'!F53+'Sales and cost-3'!F53</f>
        <v>584021.5367</v>
      </c>
      <c r="G53" s="34">
        <f>'Sales and cost-1'!G53+'Sales and cost -2'!G53+'Sales and cost-3'!G53</f>
        <v>604593.3204</v>
      </c>
      <c r="H53" s="34">
        <f>'Sales and cost-1'!H53+'Sales and cost -2'!H53+'Sales and cost-3'!H53</f>
        <v>625889.7352</v>
      </c>
      <c r="I53" s="34">
        <f>'Sales and cost-1'!I53+'Sales and cost -2'!I53+'Sales and cost-3'!I53</f>
        <v>647936.3061</v>
      </c>
      <c r="J53" s="34">
        <f>'Sales and cost-1'!J53+'Sales and cost -2'!J53+'Sales and cost-3'!J53</f>
        <v>670759.4571</v>
      </c>
      <c r="K53" s="34">
        <f>'Sales and cost-1'!K53+'Sales and cost -2'!K53+'Sales and cost-3'!K53</f>
        <v>694386.543</v>
      </c>
      <c r="L53" s="34">
        <f>'Sales and cost-1'!L53+'Sales and cost -2'!L53+'Sales and cost-3'!L53</f>
        <v>718845.882</v>
      </c>
      <c r="M53" s="34">
        <f>'Sales and cost-1'!M53+'Sales and cost -2'!M53+'Sales and cost-3'!M53</f>
        <v>744166.7902</v>
      </c>
    </row>
    <row r="54">
      <c r="A54" s="21" t="s">
        <v>41</v>
      </c>
      <c r="B54" s="34">
        <f>'Sales and cost-1'!B54+'Sales and cost -2'!B54+'Sales and cost-3'!B54</f>
        <v>474600</v>
      </c>
      <c r="C54" s="34">
        <f>'Sales and cost-1'!C54+'Sales and cost -2'!C54+'Sales and cost-3'!C54</f>
        <v>491317.47</v>
      </c>
      <c r="D54" s="34">
        <f>'Sales and cost-1'!D54+'Sales and cost -2'!D54+'Sales and cost-3'!D54</f>
        <v>508623.8045</v>
      </c>
      <c r="E54" s="34">
        <f>'Sales and cost-1'!E54+'Sales and cost -2'!E54+'Sales and cost-3'!E54</f>
        <v>526539.7459</v>
      </c>
      <c r="F54" s="34">
        <f>'Sales and cost-1'!F54+'Sales and cost -2'!F54+'Sales and cost-3'!F54</f>
        <v>545086.7676</v>
      </c>
      <c r="G54" s="34">
        <f>'Sales and cost-1'!G54+'Sales and cost -2'!G54+'Sales and cost-3'!G54</f>
        <v>564287.099</v>
      </c>
      <c r="H54" s="34">
        <f>'Sales and cost-1'!H54+'Sales and cost -2'!H54+'Sales and cost-3'!H54</f>
        <v>584163.7529</v>
      </c>
      <c r="I54" s="34">
        <f>'Sales and cost-1'!I54+'Sales and cost -2'!I54+'Sales and cost-3'!I54</f>
        <v>604740.5524</v>
      </c>
      <c r="J54" s="34">
        <f>'Sales and cost-1'!J54+'Sales and cost -2'!J54+'Sales and cost-3'!J54</f>
        <v>626042.16</v>
      </c>
      <c r="K54" s="34">
        <f>'Sales and cost-1'!K54+'Sales and cost -2'!K54+'Sales and cost-3'!K54</f>
        <v>648094.1068</v>
      </c>
      <c r="L54" s="34">
        <f>'Sales and cost-1'!L54+'Sales and cost -2'!L54+'Sales and cost-3'!L54</f>
        <v>670922.8232</v>
      </c>
      <c r="M54" s="34">
        <f>'Sales and cost-1'!M54+'Sales and cost -2'!M54+'Sales and cost-3'!M54</f>
        <v>694555.6708</v>
      </c>
    </row>
    <row r="55">
      <c r="A55" s="21" t="s">
        <v>42</v>
      </c>
      <c r="B55" s="34">
        <f>'Sales and cost-1'!B55+'Sales and cost -2'!B55+'Sales and cost-3'!B55</f>
        <v>339000</v>
      </c>
      <c r="C55" s="34">
        <f>'Sales and cost-1'!C55+'Sales and cost -2'!C55+'Sales and cost-3'!C55</f>
        <v>350941.05</v>
      </c>
      <c r="D55" s="34">
        <f>'Sales and cost-1'!D55+'Sales and cost -2'!D55+'Sales and cost-3'!D55</f>
        <v>363302.7175</v>
      </c>
      <c r="E55" s="34">
        <f>'Sales and cost-1'!E55+'Sales and cost -2'!E55+'Sales and cost-3'!E55</f>
        <v>376099.8185</v>
      </c>
      <c r="F55" s="34">
        <f>'Sales and cost-1'!F55+'Sales and cost -2'!F55+'Sales and cost-3'!F55</f>
        <v>389347.6911</v>
      </c>
      <c r="G55" s="34">
        <f>'Sales and cost-1'!G55+'Sales and cost -2'!G55+'Sales and cost-3'!G55</f>
        <v>403062.2136</v>
      </c>
      <c r="H55" s="34">
        <f>'Sales and cost-1'!H55+'Sales and cost -2'!H55+'Sales and cost-3'!H55</f>
        <v>417259.8235</v>
      </c>
      <c r="I55" s="34">
        <f>'Sales and cost-1'!I55+'Sales and cost -2'!I55+'Sales and cost-3'!I55</f>
        <v>431957.5374</v>
      </c>
      <c r="J55" s="34">
        <f>'Sales and cost-1'!J55+'Sales and cost -2'!J55+'Sales and cost-3'!J55</f>
        <v>447172.9714</v>
      </c>
      <c r="K55" s="34">
        <f>'Sales and cost-1'!K55+'Sales and cost -2'!K55+'Sales and cost-3'!K55</f>
        <v>462924.362</v>
      </c>
      <c r="L55" s="34">
        <f>'Sales and cost-1'!L55+'Sales and cost -2'!L55+'Sales and cost-3'!L55</f>
        <v>479230.588</v>
      </c>
      <c r="M55" s="34">
        <f>'Sales and cost-1'!M55+'Sales and cost -2'!M55+'Sales and cost-3'!M55</f>
        <v>496111.1934</v>
      </c>
    </row>
    <row r="56">
      <c r="A56" s="21" t="s">
        <v>43</v>
      </c>
      <c r="B56" s="34">
        <f>'Sales and cost-1'!B56+'Sales and cost -2'!B56+'Sales and cost-3'!B56</f>
        <v>203400</v>
      </c>
      <c r="C56" s="34">
        <f>'Sales and cost-1'!C56+'Sales and cost -2'!C56+'Sales and cost-3'!C56</f>
        <v>210564.63</v>
      </c>
      <c r="D56" s="34">
        <f>'Sales and cost-1'!D56+'Sales and cost -2'!D56+'Sales and cost-3'!D56</f>
        <v>217981.6305</v>
      </c>
      <c r="E56" s="34">
        <f>'Sales and cost-1'!E56+'Sales and cost -2'!E56+'Sales and cost-3'!E56</f>
        <v>225659.8911</v>
      </c>
      <c r="F56" s="34">
        <f>'Sales and cost-1'!F56+'Sales and cost -2'!F56+'Sales and cost-3'!F56</f>
        <v>233608.6147</v>
      </c>
      <c r="G56" s="34">
        <f>'Sales and cost-1'!G56+'Sales and cost -2'!G56+'Sales and cost-3'!G56</f>
        <v>241837.3282</v>
      </c>
      <c r="H56" s="34">
        <f>'Sales and cost-1'!H56+'Sales and cost -2'!H56+'Sales and cost-3'!H56</f>
        <v>250355.8941</v>
      </c>
      <c r="I56" s="34">
        <f>'Sales and cost-1'!I56+'Sales and cost -2'!I56+'Sales and cost-3'!I56</f>
        <v>259174.5225</v>
      </c>
      <c r="J56" s="34">
        <f>'Sales and cost-1'!J56+'Sales and cost -2'!J56+'Sales and cost-3'!J56</f>
        <v>268303.7829</v>
      </c>
      <c r="K56" s="34">
        <f>'Sales and cost-1'!K56+'Sales and cost -2'!K56+'Sales and cost-3'!K56</f>
        <v>277754.6172</v>
      </c>
      <c r="L56" s="34">
        <f>'Sales and cost-1'!L56+'Sales and cost -2'!L56+'Sales and cost-3'!L56</f>
        <v>287538.3528</v>
      </c>
      <c r="M56" s="34">
        <f>'Sales and cost-1'!M56+'Sales and cost -2'!M56+'Sales and cost-3'!M56</f>
        <v>297666.7161</v>
      </c>
    </row>
    <row r="57">
      <c r="A57" s="21" t="s">
        <v>44</v>
      </c>
      <c r="B57" s="34">
        <f>'Sales and cost-1'!B57+'Sales and cost -2'!B57+'Sales and cost-3'!B57</f>
        <v>237300</v>
      </c>
      <c r="C57" s="34">
        <f>'Sales and cost-1'!C57+'Sales and cost -2'!C57+'Sales and cost-3'!C57</f>
        <v>245658.735</v>
      </c>
      <c r="D57" s="34">
        <f>'Sales and cost-1'!D57+'Sales and cost -2'!D57+'Sales and cost-3'!D57</f>
        <v>254311.9022</v>
      </c>
      <c r="E57" s="34">
        <f>'Sales and cost-1'!E57+'Sales and cost -2'!E57+'Sales and cost-3'!E57</f>
        <v>263269.873</v>
      </c>
      <c r="F57" s="34">
        <f>'Sales and cost-1'!F57+'Sales and cost -2'!F57+'Sales and cost-3'!F57</f>
        <v>272543.3838</v>
      </c>
      <c r="G57" s="34">
        <f>'Sales and cost-1'!G57+'Sales and cost -2'!G57+'Sales and cost-3'!G57</f>
        <v>282143.5495</v>
      </c>
      <c r="H57" s="34">
        <f>'Sales and cost-1'!H57+'Sales and cost -2'!H57+'Sales and cost-3'!H57</f>
        <v>292081.8764</v>
      </c>
      <c r="I57" s="34">
        <f>'Sales and cost-1'!I57+'Sales and cost -2'!I57+'Sales and cost-3'!I57</f>
        <v>302370.2762</v>
      </c>
      <c r="J57" s="34">
        <f>'Sales and cost-1'!J57+'Sales and cost -2'!J57+'Sales and cost-3'!J57</f>
        <v>313021.08</v>
      </c>
      <c r="K57" s="34">
        <f>'Sales and cost-1'!K57+'Sales and cost -2'!K57+'Sales and cost-3'!K57</f>
        <v>324047.0534</v>
      </c>
      <c r="L57" s="34">
        <f>'Sales and cost-1'!L57+'Sales and cost -2'!L57+'Sales and cost-3'!L57</f>
        <v>335461.4116</v>
      </c>
      <c r="M57" s="34">
        <f>'Sales and cost-1'!M57+'Sales and cost -2'!M57+'Sales and cost-3'!M57</f>
        <v>347277.8354</v>
      </c>
    </row>
    <row r="58">
      <c r="A58" s="21" t="s">
        <v>45</v>
      </c>
      <c r="B58" s="34">
        <f>'Sales and cost-1'!B58+'Sales and cost -2'!B58+'Sales and cost-3'!B58</f>
        <v>305100</v>
      </c>
      <c r="C58" s="34">
        <f>'Sales and cost-1'!C58+'Sales and cost -2'!C58+'Sales and cost-3'!C58</f>
        <v>315846.945</v>
      </c>
      <c r="D58" s="34">
        <f>'Sales and cost-1'!D58+'Sales and cost -2'!D58+'Sales and cost-3'!D58</f>
        <v>326972.4457</v>
      </c>
      <c r="E58" s="34">
        <f>'Sales and cost-1'!E58+'Sales and cost -2'!E58+'Sales and cost-3'!E58</f>
        <v>338489.8367</v>
      </c>
      <c r="F58" s="34">
        <f>'Sales and cost-1'!F58+'Sales and cost -2'!F58+'Sales and cost-3'!F58</f>
        <v>350412.922</v>
      </c>
      <c r="G58" s="34">
        <f>'Sales and cost-1'!G58+'Sales and cost -2'!G58+'Sales and cost-3'!G58</f>
        <v>362755.9922</v>
      </c>
      <c r="H58" s="34">
        <f>'Sales and cost-1'!H58+'Sales and cost -2'!H58+'Sales and cost-3'!H58</f>
        <v>375533.8411</v>
      </c>
      <c r="I58" s="34">
        <f>'Sales and cost-1'!I58+'Sales and cost -2'!I58+'Sales and cost-3'!I58</f>
        <v>388761.7837</v>
      </c>
      <c r="J58" s="34">
        <f>'Sales and cost-1'!J58+'Sales and cost -2'!J58+'Sales and cost-3'!J58</f>
        <v>402455.6743</v>
      </c>
      <c r="K58" s="34">
        <f>'Sales and cost-1'!K58+'Sales and cost -2'!K58+'Sales and cost-3'!K58</f>
        <v>416631.9258</v>
      </c>
      <c r="L58" s="34">
        <f>'Sales and cost-1'!L58+'Sales and cost -2'!L58+'Sales and cost-3'!L58</f>
        <v>431307.5292</v>
      </c>
      <c r="M58" s="34">
        <f>'Sales and cost-1'!M58+'Sales and cost -2'!M58+'Sales and cost-3'!M58</f>
        <v>446500.0741</v>
      </c>
    </row>
    <row r="59">
      <c r="A59" s="21" t="s">
        <v>46</v>
      </c>
      <c r="B59" s="34">
        <f>'Sales and cost-1'!B59+'Sales and cost -2'!B59+'Sales and cost-3'!B59</f>
        <v>135600</v>
      </c>
      <c r="C59" s="34">
        <f>'Sales and cost-1'!C59+'Sales and cost -2'!C59+'Sales and cost-3'!C59</f>
        <v>140376.42</v>
      </c>
      <c r="D59" s="34">
        <f>'Sales and cost-1'!D59+'Sales and cost -2'!D59+'Sales and cost-3'!D59</f>
        <v>145321.087</v>
      </c>
      <c r="E59" s="34">
        <f>'Sales and cost-1'!E59+'Sales and cost -2'!E59+'Sales and cost-3'!E59</f>
        <v>150439.9274</v>
      </c>
      <c r="F59" s="34">
        <f>'Sales and cost-1'!F59+'Sales and cost -2'!F59+'Sales and cost-3'!F59</f>
        <v>155739.0764</v>
      </c>
      <c r="G59" s="34">
        <f>'Sales and cost-1'!G59+'Sales and cost -2'!G59+'Sales and cost-3'!G59</f>
        <v>161224.8854</v>
      </c>
      <c r="H59" s="34">
        <f>'Sales and cost-1'!H59+'Sales and cost -2'!H59+'Sales and cost-3'!H59</f>
        <v>166903.9294</v>
      </c>
      <c r="I59" s="34">
        <f>'Sales and cost-1'!I59+'Sales and cost -2'!I59+'Sales and cost-3'!I59</f>
        <v>172783.015</v>
      </c>
      <c r="J59" s="34">
        <f>'Sales and cost-1'!J59+'Sales and cost -2'!J59+'Sales and cost-3'!J59</f>
        <v>178869.1886</v>
      </c>
      <c r="K59" s="34">
        <f>'Sales and cost-1'!K59+'Sales and cost -2'!K59+'Sales and cost-3'!K59</f>
        <v>185169.7448</v>
      </c>
      <c r="L59" s="34">
        <f>'Sales and cost-1'!L59+'Sales and cost -2'!L59+'Sales and cost-3'!L59</f>
        <v>191692.2352</v>
      </c>
      <c r="M59" s="34">
        <f>'Sales and cost-1'!M59+'Sales and cost -2'!M59+'Sales and cost-3'!M59</f>
        <v>198444.4774</v>
      </c>
    </row>
    <row r="60">
      <c r="A60" s="21" t="s">
        <v>47</v>
      </c>
      <c r="B60" s="34">
        <f>'Sales and cost-1'!B60+'Sales and cost -2'!B60+'Sales and cost-3'!B60</f>
        <v>1186500</v>
      </c>
      <c r="C60" s="34">
        <f>'Sales and cost-1'!C60+'Sales and cost -2'!C60+'Sales and cost-3'!C60</f>
        <v>1228293.675</v>
      </c>
      <c r="D60" s="34">
        <f>'Sales and cost-1'!D60+'Sales and cost -2'!D60+'Sales and cost-3'!D60</f>
        <v>1271559.511</v>
      </c>
      <c r="E60" s="34">
        <f>'Sales and cost-1'!E60+'Sales and cost -2'!E60+'Sales and cost-3'!E60</f>
        <v>1316349.365</v>
      </c>
      <c r="F60" s="34">
        <f>'Sales and cost-1'!F60+'Sales and cost -2'!F60+'Sales and cost-3'!F60</f>
        <v>1362716.919</v>
      </c>
      <c r="G60" s="34">
        <f>'Sales and cost-1'!G60+'Sales and cost -2'!G60+'Sales and cost-3'!G60</f>
        <v>1410717.748</v>
      </c>
      <c r="H60" s="34">
        <f>'Sales and cost-1'!H60+'Sales and cost -2'!H60+'Sales and cost-3'!H60</f>
        <v>1460409.382</v>
      </c>
      <c r="I60" s="34">
        <f>'Sales and cost-1'!I60+'Sales and cost -2'!I60+'Sales and cost-3'!I60</f>
        <v>1511851.381</v>
      </c>
      <c r="J60" s="34">
        <f>'Sales and cost-1'!J60+'Sales and cost -2'!J60+'Sales and cost-3'!J60</f>
        <v>1565105.4</v>
      </c>
      <c r="K60" s="34">
        <f>'Sales and cost-1'!K60+'Sales and cost -2'!K60+'Sales and cost-3'!K60</f>
        <v>1620235.267</v>
      </c>
      <c r="L60" s="34">
        <f>'Sales and cost-1'!L60+'Sales and cost -2'!L60+'Sales and cost-3'!L60</f>
        <v>1677307.058</v>
      </c>
      <c r="M60" s="34">
        <f>'Sales and cost-1'!M60+'Sales and cost -2'!M60+'Sales and cost-3'!M60</f>
        <v>1736389.177</v>
      </c>
    </row>
    <row r="61">
      <c r="A61" s="36"/>
      <c r="B61" s="34"/>
      <c r="C61" s="34"/>
      <c r="D61" s="34"/>
      <c r="E61" s="34"/>
      <c r="F61" s="34"/>
      <c r="G61" s="34"/>
      <c r="H61" s="34"/>
      <c r="I61" s="34"/>
      <c r="J61" s="34"/>
      <c r="K61" s="34"/>
      <c r="L61" s="34"/>
      <c r="M61" s="34"/>
    </row>
    <row r="62">
      <c r="A62" s="35" t="s">
        <v>31</v>
      </c>
      <c r="B62" s="28"/>
      <c r="C62" s="28"/>
      <c r="D62" s="28"/>
      <c r="E62" s="28"/>
      <c r="F62" s="28"/>
      <c r="G62" s="28"/>
      <c r="H62" s="28"/>
      <c r="I62" s="28"/>
      <c r="J62" s="28"/>
      <c r="K62" s="28"/>
      <c r="L62" s="28"/>
      <c r="M62" s="28"/>
    </row>
    <row r="63">
      <c r="A63" s="21" t="s">
        <v>40</v>
      </c>
      <c r="B63" s="29">
        <f>'Sales and cost-1'!B63+'Sales and cost -2'!B63+'Sales and cost-3'!B63</f>
        <v>285000</v>
      </c>
      <c r="C63" s="29">
        <f>'Sales and cost-1'!C63+'Sales and cost -2'!C63+'Sales and cost-3'!C63</f>
        <v>290706.3</v>
      </c>
      <c r="D63" s="29">
        <f>'Sales and cost-1'!D63+'Sales and cost -2'!D63+'Sales and cost-3'!D63</f>
        <v>296534.0478</v>
      </c>
      <c r="E63" s="29">
        <f>'Sales and cost-1'!E63+'Sales and cost -2'!E63+'Sales and cost-3'!E63</f>
        <v>302485.9639</v>
      </c>
      <c r="F63" s="29">
        <f>'Sales and cost-1'!F63+'Sales and cost -2'!F63+'Sales and cost-3'!F63</f>
        <v>308564.8322</v>
      </c>
      <c r="G63" s="29">
        <f>'Sales and cost-1'!G63+'Sales and cost -2'!G63+'Sales and cost-3'!G63</f>
        <v>314773.5014</v>
      </c>
      <c r="H63" s="29">
        <f>'Sales and cost-1'!H63+'Sales and cost -2'!H63+'Sales and cost-3'!H63</f>
        <v>321114.8869</v>
      </c>
      <c r="I63" s="29">
        <f>'Sales and cost-1'!I63+'Sales and cost -2'!I63+'Sales and cost-3'!I63</f>
        <v>327591.9717</v>
      </c>
      <c r="J63" s="29">
        <f>'Sales and cost-1'!J63+'Sales and cost -2'!J63+'Sales and cost-3'!J63</f>
        <v>334207.8087</v>
      </c>
      <c r="K63" s="29">
        <f>'Sales and cost-1'!K63+'Sales and cost -2'!K63+'Sales and cost-3'!K63</f>
        <v>340965.522</v>
      </c>
      <c r="L63" s="29">
        <f>'Sales and cost-1'!L63+'Sales and cost -2'!L63+'Sales and cost-3'!L63</f>
        <v>347868.3089</v>
      </c>
      <c r="M63" s="29">
        <f>'Sales and cost-1'!M63+'Sales and cost -2'!M63+'Sales and cost-3'!M63</f>
        <v>354919.4412</v>
      </c>
    </row>
    <row r="64">
      <c r="A64" s="21" t="s">
        <v>41</v>
      </c>
      <c r="B64" s="29">
        <f>'Sales and cost-1'!B64+'Sales and cost -2'!B64+'Sales and cost-3'!B64</f>
        <v>266000</v>
      </c>
      <c r="C64" s="29">
        <f>'Sales and cost-1'!C64+'Sales and cost -2'!C64+'Sales and cost-3'!C64</f>
        <v>271325.88</v>
      </c>
      <c r="D64" s="29">
        <f>'Sales and cost-1'!D64+'Sales and cost -2'!D64+'Sales and cost-3'!D64</f>
        <v>276765.1113</v>
      </c>
      <c r="E64" s="29">
        <f>'Sales and cost-1'!E64+'Sales and cost -2'!E64+'Sales and cost-3'!E64</f>
        <v>282320.2329</v>
      </c>
      <c r="F64" s="29">
        <f>'Sales and cost-1'!F64+'Sales and cost -2'!F64+'Sales and cost-3'!F64</f>
        <v>287993.8433</v>
      </c>
      <c r="G64" s="29">
        <f>'Sales and cost-1'!G64+'Sales and cost -2'!G64+'Sales and cost-3'!G64</f>
        <v>293788.6013</v>
      </c>
      <c r="H64" s="29">
        <f>'Sales and cost-1'!H64+'Sales and cost -2'!H64+'Sales and cost-3'!H64</f>
        <v>299707.2277</v>
      </c>
      <c r="I64" s="29">
        <f>'Sales and cost-1'!I64+'Sales and cost -2'!I64+'Sales and cost-3'!I64</f>
        <v>305752.5069</v>
      </c>
      <c r="J64" s="29">
        <f>'Sales and cost-1'!J64+'Sales and cost -2'!J64+'Sales and cost-3'!J64</f>
        <v>311927.2881</v>
      </c>
      <c r="K64" s="29">
        <f>'Sales and cost-1'!K64+'Sales and cost -2'!K64+'Sales and cost-3'!K64</f>
        <v>318234.4872</v>
      </c>
      <c r="L64" s="29">
        <f>'Sales and cost-1'!L64+'Sales and cost -2'!L64+'Sales and cost-3'!L64</f>
        <v>324677.0883</v>
      </c>
      <c r="M64" s="29">
        <f>'Sales and cost-1'!M64+'Sales and cost -2'!M64+'Sales and cost-3'!M64</f>
        <v>331258.1451</v>
      </c>
    </row>
    <row r="65">
      <c r="A65" s="21" t="s">
        <v>42</v>
      </c>
      <c r="B65" s="29">
        <f>'Sales and cost-1'!B65+'Sales and cost -2'!B65+'Sales and cost-3'!B65</f>
        <v>133000</v>
      </c>
      <c r="C65" s="29">
        <f>'Sales and cost-1'!C65+'Sales and cost -2'!C65+'Sales and cost-3'!C65</f>
        <v>135662.94</v>
      </c>
      <c r="D65" s="29">
        <f>'Sales and cost-1'!D65+'Sales and cost -2'!D65+'Sales and cost-3'!D65</f>
        <v>138382.5556</v>
      </c>
      <c r="E65" s="29">
        <f>'Sales and cost-1'!E65+'Sales and cost -2'!E65+'Sales and cost-3'!E65</f>
        <v>141160.1165</v>
      </c>
      <c r="F65" s="29">
        <f>'Sales and cost-1'!F65+'Sales and cost -2'!F65+'Sales and cost-3'!F65</f>
        <v>143996.9217</v>
      </c>
      <c r="G65" s="29">
        <f>'Sales and cost-1'!G65+'Sales and cost -2'!G65+'Sales and cost-3'!G65</f>
        <v>146894.3007</v>
      </c>
      <c r="H65" s="29">
        <f>'Sales and cost-1'!H65+'Sales and cost -2'!H65+'Sales and cost-3'!H65</f>
        <v>149853.6139</v>
      </c>
      <c r="I65" s="29">
        <f>'Sales and cost-1'!I65+'Sales and cost -2'!I65+'Sales and cost-3'!I65</f>
        <v>152876.2534</v>
      </c>
      <c r="J65" s="29">
        <f>'Sales and cost-1'!J65+'Sales and cost -2'!J65+'Sales and cost-3'!J65</f>
        <v>155963.644</v>
      </c>
      <c r="K65" s="29">
        <f>'Sales and cost-1'!K65+'Sales and cost -2'!K65+'Sales and cost-3'!K65</f>
        <v>159117.2436</v>
      </c>
      <c r="L65" s="29">
        <f>'Sales and cost-1'!L65+'Sales and cost -2'!L65+'Sales and cost-3'!L65</f>
        <v>162338.5441</v>
      </c>
      <c r="M65" s="29">
        <f>'Sales and cost-1'!M65+'Sales and cost -2'!M65+'Sales and cost-3'!M65</f>
        <v>165629.0726</v>
      </c>
    </row>
    <row r="66">
      <c r="A66" s="21" t="s">
        <v>43</v>
      </c>
      <c r="B66" s="29">
        <f>'Sales and cost-1'!B66+'Sales and cost -2'!B66+'Sales and cost-3'!B66</f>
        <v>152000</v>
      </c>
      <c r="C66" s="29">
        <f>'Sales and cost-1'!C66+'Sales and cost -2'!C66+'Sales and cost-3'!C66</f>
        <v>155043.36</v>
      </c>
      <c r="D66" s="29">
        <f>'Sales and cost-1'!D66+'Sales and cost -2'!D66+'Sales and cost-3'!D66</f>
        <v>158151.4921</v>
      </c>
      <c r="E66" s="29">
        <f>'Sales and cost-1'!E66+'Sales and cost -2'!E66+'Sales and cost-3'!E66</f>
        <v>161325.8474</v>
      </c>
      <c r="F66" s="29">
        <f>'Sales and cost-1'!F66+'Sales and cost -2'!F66+'Sales and cost-3'!F66</f>
        <v>164567.9105</v>
      </c>
      <c r="G66" s="29">
        <f>'Sales and cost-1'!G66+'Sales and cost -2'!G66+'Sales and cost-3'!G66</f>
        <v>167879.2008</v>
      </c>
      <c r="H66" s="29">
        <f>'Sales and cost-1'!H66+'Sales and cost -2'!H66+'Sales and cost-3'!H66</f>
        <v>171261.273</v>
      </c>
      <c r="I66" s="29">
        <f>'Sales and cost-1'!I66+'Sales and cost -2'!I66+'Sales and cost-3'!I66</f>
        <v>174715.7182</v>
      </c>
      <c r="J66" s="29">
        <f>'Sales and cost-1'!J66+'Sales and cost -2'!J66+'Sales and cost-3'!J66</f>
        <v>178244.1646</v>
      </c>
      <c r="K66" s="29">
        <f>'Sales and cost-1'!K66+'Sales and cost -2'!K66+'Sales and cost-3'!K66</f>
        <v>181848.2784</v>
      </c>
      <c r="L66" s="29">
        <f>'Sales and cost-1'!L66+'Sales and cost -2'!L66+'Sales and cost-3'!L66</f>
        <v>185529.7647</v>
      </c>
      <c r="M66" s="29">
        <f>'Sales and cost-1'!M66+'Sales and cost -2'!M66+'Sales and cost-3'!M66</f>
        <v>189290.3686</v>
      </c>
    </row>
    <row r="67">
      <c r="A67" s="21" t="s">
        <v>44</v>
      </c>
      <c r="B67" s="29">
        <f>'Sales and cost-1'!B67+'Sales and cost -2'!B67+'Sales and cost-3'!B67</f>
        <v>95000</v>
      </c>
      <c r="C67" s="29">
        <f>'Sales and cost-1'!C67+'Sales and cost -2'!C67+'Sales and cost-3'!C67</f>
        <v>96902.1</v>
      </c>
      <c r="D67" s="29">
        <f>'Sales and cost-1'!D67+'Sales and cost -2'!D67+'Sales and cost-3'!D67</f>
        <v>98844.68259</v>
      </c>
      <c r="E67" s="29">
        <f>'Sales and cost-1'!E67+'Sales and cost -2'!E67+'Sales and cost-3'!E67</f>
        <v>100828.6546</v>
      </c>
      <c r="F67" s="29">
        <f>'Sales and cost-1'!F67+'Sales and cost -2'!F67+'Sales and cost-3'!F67</f>
        <v>102854.9441</v>
      </c>
      <c r="G67" s="29">
        <f>'Sales and cost-1'!G67+'Sales and cost -2'!G67+'Sales and cost-3'!G67</f>
        <v>104924.5005</v>
      </c>
      <c r="H67" s="29">
        <f>'Sales and cost-1'!H67+'Sales and cost -2'!H67+'Sales and cost-3'!H67</f>
        <v>107038.2956</v>
      </c>
      <c r="I67" s="29">
        <f>'Sales and cost-1'!I67+'Sales and cost -2'!I67+'Sales and cost-3'!I67</f>
        <v>109197.3239</v>
      </c>
      <c r="J67" s="29">
        <f>'Sales and cost-1'!J67+'Sales and cost -2'!J67+'Sales and cost-3'!J67</f>
        <v>111402.6029</v>
      </c>
      <c r="K67" s="29">
        <f>'Sales and cost-1'!K67+'Sales and cost -2'!K67+'Sales and cost-3'!K67</f>
        <v>113655.174</v>
      </c>
      <c r="L67" s="29">
        <f>'Sales and cost-1'!L67+'Sales and cost -2'!L67+'Sales and cost-3'!L67</f>
        <v>115956.103</v>
      </c>
      <c r="M67" s="29">
        <f>'Sales and cost-1'!M67+'Sales and cost -2'!M67+'Sales and cost-3'!M67</f>
        <v>118306.4804</v>
      </c>
    </row>
    <row r="68">
      <c r="A68" s="21" t="s">
        <v>45</v>
      </c>
      <c r="B68" s="29">
        <f>'Sales and cost-1'!B68+'Sales and cost -2'!B68+'Sales and cost-3'!B68</f>
        <v>57000</v>
      </c>
      <c r="C68" s="29">
        <f>'Sales and cost-1'!C68+'Sales and cost -2'!C68+'Sales and cost-3'!C68</f>
        <v>58141.26</v>
      </c>
      <c r="D68" s="29">
        <f>'Sales and cost-1'!D68+'Sales and cost -2'!D68+'Sales and cost-3'!D68</f>
        <v>59306.80955</v>
      </c>
      <c r="E68" s="29">
        <f>'Sales and cost-1'!E68+'Sales and cost -2'!E68+'Sales and cost-3'!E68</f>
        <v>60497.19277</v>
      </c>
      <c r="F68" s="29">
        <f>'Sales and cost-1'!F68+'Sales and cost -2'!F68+'Sales and cost-3'!F68</f>
        <v>61712.96643</v>
      </c>
      <c r="G68" s="29">
        <f>'Sales and cost-1'!G68+'Sales and cost -2'!G68+'Sales and cost-3'!G68</f>
        <v>62954.70028</v>
      </c>
      <c r="H68" s="29">
        <f>'Sales and cost-1'!H68+'Sales and cost -2'!H68+'Sales and cost-3'!H68</f>
        <v>64222.97737</v>
      </c>
      <c r="I68" s="29">
        <f>'Sales and cost-1'!I68+'Sales and cost -2'!I68+'Sales and cost-3'!I68</f>
        <v>65518.39433</v>
      </c>
      <c r="J68" s="29">
        <f>'Sales and cost-1'!J68+'Sales and cost -2'!J68+'Sales and cost-3'!J68</f>
        <v>66841.56173</v>
      </c>
      <c r="K68" s="29">
        <f>'Sales and cost-1'!K68+'Sales and cost -2'!K68+'Sales and cost-3'!K68</f>
        <v>68193.1044</v>
      </c>
      <c r="L68" s="29">
        <f>'Sales and cost-1'!L68+'Sales and cost -2'!L68+'Sales and cost-3'!L68</f>
        <v>69573.66177</v>
      </c>
      <c r="M68" s="29">
        <f>'Sales and cost-1'!M68+'Sales and cost -2'!M68+'Sales and cost-3'!M68</f>
        <v>70983.88824</v>
      </c>
    </row>
    <row r="69">
      <c r="A69" s="21" t="s">
        <v>46</v>
      </c>
      <c r="B69" s="29">
        <f>'Sales and cost-1'!B69+'Sales and cost -2'!B69+'Sales and cost-3'!B69</f>
        <v>152000</v>
      </c>
      <c r="C69" s="29">
        <f>'Sales and cost-1'!C69+'Sales and cost -2'!C69+'Sales and cost-3'!C69</f>
        <v>155043.36</v>
      </c>
      <c r="D69" s="29">
        <f>'Sales and cost-1'!D69+'Sales and cost -2'!D69+'Sales and cost-3'!D69</f>
        <v>158151.4921</v>
      </c>
      <c r="E69" s="29">
        <f>'Sales and cost-1'!E69+'Sales and cost -2'!E69+'Sales and cost-3'!E69</f>
        <v>161325.8474</v>
      </c>
      <c r="F69" s="29">
        <f>'Sales and cost-1'!F69+'Sales and cost -2'!F69+'Sales and cost-3'!F69</f>
        <v>164567.9105</v>
      </c>
      <c r="G69" s="29">
        <f>'Sales and cost-1'!G69+'Sales and cost -2'!G69+'Sales and cost-3'!G69</f>
        <v>167879.2008</v>
      </c>
      <c r="H69" s="29">
        <f>'Sales and cost-1'!H69+'Sales and cost -2'!H69+'Sales and cost-3'!H69</f>
        <v>171261.273</v>
      </c>
      <c r="I69" s="29">
        <f>'Sales and cost-1'!I69+'Sales and cost -2'!I69+'Sales and cost-3'!I69</f>
        <v>174715.7182</v>
      </c>
      <c r="J69" s="29">
        <f>'Sales and cost-1'!J69+'Sales and cost -2'!J69+'Sales and cost-3'!J69</f>
        <v>178244.1646</v>
      </c>
      <c r="K69" s="29">
        <f>'Sales and cost-1'!K69+'Sales and cost -2'!K69+'Sales and cost-3'!K69</f>
        <v>181848.2784</v>
      </c>
      <c r="L69" s="29">
        <f>'Sales and cost-1'!L69+'Sales and cost -2'!L69+'Sales and cost-3'!L69</f>
        <v>185529.7647</v>
      </c>
      <c r="M69" s="29">
        <f>'Sales and cost-1'!M69+'Sales and cost -2'!M69+'Sales and cost-3'!M69</f>
        <v>189290.3686</v>
      </c>
    </row>
    <row r="70">
      <c r="A70" s="21" t="s">
        <v>47</v>
      </c>
      <c r="B70" s="29">
        <f>'Sales and cost-1'!B70+'Sales and cost -2'!B70+'Sales and cost-3'!B70</f>
        <v>760000</v>
      </c>
      <c r="C70" s="29">
        <f>'Sales and cost-1'!C70+'Sales and cost -2'!C70+'Sales and cost-3'!C70</f>
        <v>775216.8</v>
      </c>
      <c r="D70" s="29">
        <f>'Sales and cost-1'!D70+'Sales and cost -2'!D70+'Sales and cost-3'!D70</f>
        <v>790757.4607</v>
      </c>
      <c r="E70" s="29">
        <f>'Sales and cost-1'!E70+'Sales and cost -2'!E70+'Sales and cost-3'!E70</f>
        <v>806629.2369</v>
      </c>
      <c r="F70" s="29">
        <f>'Sales and cost-1'!F70+'Sales and cost -2'!F70+'Sales and cost-3'!F70</f>
        <v>822839.5524</v>
      </c>
      <c r="G70" s="29">
        <f>'Sales and cost-1'!G70+'Sales and cost -2'!G70+'Sales and cost-3'!G70</f>
        <v>839396.0038</v>
      </c>
      <c r="H70" s="29">
        <f>'Sales and cost-1'!H70+'Sales and cost -2'!H70+'Sales and cost-3'!H70</f>
        <v>856306.365</v>
      </c>
      <c r="I70" s="29">
        <f>'Sales and cost-1'!I70+'Sales and cost -2'!I70+'Sales and cost-3'!I70</f>
        <v>873578.5911</v>
      </c>
      <c r="J70" s="29">
        <f>'Sales and cost-1'!J70+'Sales and cost -2'!J70+'Sales and cost-3'!J70</f>
        <v>891220.8231</v>
      </c>
      <c r="K70" s="29">
        <f>'Sales and cost-1'!K70+'Sales and cost -2'!K70+'Sales and cost-3'!K70</f>
        <v>909241.392</v>
      </c>
      <c r="L70" s="29">
        <f>'Sales and cost-1'!L70+'Sales and cost -2'!L70+'Sales and cost-3'!L70</f>
        <v>927648.8237</v>
      </c>
      <c r="M70" s="29">
        <f>'Sales and cost-1'!M70+'Sales and cost -2'!M70+'Sales and cost-3'!M70</f>
        <v>946451.8432</v>
      </c>
    </row>
    <row r="71">
      <c r="A71" s="26"/>
    </row>
    <row r="72">
      <c r="A72" s="26" t="s">
        <v>74</v>
      </c>
    </row>
    <row r="73">
      <c r="A73" s="35" t="s">
        <v>69</v>
      </c>
    </row>
    <row r="74">
      <c r="A74" s="21" t="s">
        <v>40</v>
      </c>
      <c r="B74" s="38">
        <f>'Sales and cost-1'!B74+'Sales and cost -2'!B74+'Sales and cost-3'!B74</f>
        <v>1141440</v>
      </c>
      <c r="C74" s="38">
        <f>'Sales and cost-1'!C74+'Sales and cost -2'!C74+'Sales and cost-3'!C74</f>
        <v>1186204.128</v>
      </c>
      <c r="D74" s="38">
        <f>'Sales and cost-1'!D74+'Sales and cost -2'!D74+'Sales and cost-3'!D74</f>
        <v>1232770.193</v>
      </c>
      <c r="E74" s="38">
        <f>'Sales and cost-1'!E74+'Sales and cost -2'!E74+'Sales and cost-3'!E74</f>
        <v>1281212.444</v>
      </c>
      <c r="F74" s="38">
        <f>'Sales and cost-1'!F74+'Sales and cost -2'!F74+'Sales and cost-3'!F74</f>
        <v>1331608.25</v>
      </c>
      <c r="G74" s="38">
        <f>'Sales and cost-1'!G74+'Sales and cost -2'!G74+'Sales and cost-3'!G74</f>
        <v>1384038.236</v>
      </c>
      <c r="H74" s="38">
        <f>'Sales and cost-1'!H74+'Sales and cost -2'!H74+'Sales and cost-3'!H74</f>
        <v>1438586.422</v>
      </c>
      <c r="I74" s="38">
        <f>'Sales and cost-1'!I74+'Sales and cost -2'!I74+'Sales and cost-3'!I74</f>
        <v>1495340.366</v>
      </c>
      <c r="J74" s="38">
        <f>'Sales and cost-1'!J74+'Sales and cost -2'!J74+'Sales and cost-3'!J74</f>
        <v>1554391.318</v>
      </c>
      <c r="K74" s="38">
        <f>'Sales and cost-1'!K74+'Sales and cost -2'!K74+'Sales and cost-3'!K74</f>
        <v>1615834.377</v>
      </c>
      <c r="L74" s="38">
        <f>'Sales and cost-1'!L74+'Sales and cost -2'!L74+'Sales and cost-3'!L74</f>
        <v>1679768.656</v>
      </c>
      <c r="M74" s="38">
        <f>'Sales and cost-1'!M74+'Sales and cost -2'!M74+'Sales and cost-3'!M74</f>
        <v>1746297.455</v>
      </c>
    </row>
    <row r="75">
      <c r="A75" s="21" t="s">
        <v>41</v>
      </c>
      <c r="B75" s="38">
        <f>'Sales and cost-1'!B75+'Sales and cost -2'!B75+'Sales and cost-3'!B75</f>
        <v>1879200</v>
      </c>
      <c r="C75" s="38">
        <f>'Sales and cost-1'!C75+'Sales and cost -2'!C75+'Sales and cost-3'!C75</f>
        <v>1952897.04</v>
      </c>
      <c r="D75" s="38">
        <f>'Sales and cost-1'!D75+'Sales and cost -2'!D75+'Sales and cost-3'!D75</f>
        <v>2029560.684</v>
      </c>
      <c r="E75" s="38">
        <f>'Sales and cost-1'!E75+'Sales and cost -2'!E75+'Sales and cost-3'!E75</f>
        <v>2109313.17</v>
      </c>
      <c r="F75" s="38">
        <f>'Sales and cost-1'!F75+'Sales and cost -2'!F75+'Sales and cost-3'!F75</f>
        <v>2192281.875</v>
      </c>
      <c r="G75" s="38">
        <f>'Sales and cost-1'!G75+'Sales and cost -2'!G75+'Sales and cost-3'!G75</f>
        <v>2278599.535</v>
      </c>
      <c r="H75" s="38">
        <f>'Sales and cost-1'!H75+'Sales and cost -2'!H75+'Sales and cost-3'!H75</f>
        <v>2368404.476</v>
      </c>
      <c r="I75" s="38">
        <f>'Sales and cost-1'!I75+'Sales and cost -2'!I75+'Sales and cost-3'!I75</f>
        <v>2461840.847</v>
      </c>
      <c r="J75" s="38">
        <f>'Sales and cost-1'!J75+'Sales and cost -2'!J75+'Sales and cost-3'!J75</f>
        <v>2559058.878</v>
      </c>
      <c r="K75" s="38">
        <f>'Sales and cost-1'!K75+'Sales and cost -2'!K75+'Sales and cost-3'!K75</f>
        <v>2660215.133</v>
      </c>
      <c r="L75" s="38">
        <f>'Sales and cost-1'!L75+'Sales and cost -2'!L75+'Sales and cost-3'!L75</f>
        <v>2765472.788</v>
      </c>
      <c r="M75" s="38">
        <f>'Sales and cost-1'!M75+'Sales and cost -2'!M75+'Sales and cost-3'!M75</f>
        <v>2875001.907</v>
      </c>
    </row>
    <row r="76">
      <c r="A76" s="21" t="s">
        <v>42</v>
      </c>
      <c r="B76" s="38">
        <f>'Sales and cost-1'!B76+'Sales and cost -2'!B76+'Sales and cost-3'!B76</f>
        <v>816640</v>
      </c>
      <c r="C76" s="38">
        <f>'Sales and cost-1'!C76+'Sales and cost -2'!C76+'Sales and cost-3'!C76</f>
        <v>848666.368</v>
      </c>
      <c r="D76" s="38">
        <f>'Sales and cost-1'!D76+'Sales and cost -2'!D76+'Sales and cost-3'!D76</f>
        <v>881981.9268</v>
      </c>
      <c r="E76" s="38">
        <f>'Sales and cost-1'!E76+'Sales and cost -2'!E76+'Sales and cost-3'!E76</f>
        <v>916639.7971</v>
      </c>
      <c r="F76" s="38">
        <f>'Sales and cost-1'!F76+'Sales and cost -2'!F76+'Sales and cost-3'!F76</f>
        <v>952695.3332</v>
      </c>
      <c r="G76" s="38">
        <f>'Sales and cost-1'!G76+'Sales and cost -2'!G76+'Sales and cost-3'!G76</f>
        <v>990206.2178</v>
      </c>
      <c r="H76" s="38">
        <f>'Sales and cost-1'!H76+'Sales and cost -2'!H76+'Sales and cost-3'!H76</f>
        <v>1029232.562</v>
      </c>
      <c r="I76" s="38">
        <f>'Sales and cost-1'!I76+'Sales and cost -2'!I76+'Sales and cost-3'!I76</f>
        <v>1069837.01</v>
      </c>
      <c r="J76" s="38">
        <f>'Sales and cost-1'!J76+'Sales and cost -2'!J76+'Sales and cost-3'!J76</f>
        <v>1112084.846</v>
      </c>
      <c r="K76" s="38">
        <f>'Sales and cost-1'!K76+'Sales and cost -2'!K76+'Sales and cost-3'!K76</f>
        <v>1156044.107</v>
      </c>
      <c r="L76" s="38">
        <f>'Sales and cost-1'!L76+'Sales and cost -2'!L76+'Sales and cost-3'!L76</f>
        <v>1201785.705</v>
      </c>
      <c r="M76" s="38">
        <f>'Sales and cost-1'!M76+'Sales and cost -2'!M76+'Sales and cost-3'!M76</f>
        <v>1249383.545</v>
      </c>
    </row>
    <row r="77">
      <c r="A77" s="21" t="s">
        <v>43</v>
      </c>
      <c r="B77" s="38">
        <f>'Sales and cost-1'!B77+'Sales and cost -2'!B77+'Sales and cost-3'!B77</f>
        <v>522000</v>
      </c>
      <c r="C77" s="38">
        <f>'Sales and cost-1'!C77+'Sales and cost -2'!C77+'Sales and cost-3'!C77</f>
        <v>542471.4</v>
      </c>
      <c r="D77" s="38">
        <f>'Sales and cost-1'!D77+'Sales and cost -2'!D77+'Sales and cost-3'!D77</f>
        <v>563766.8566</v>
      </c>
      <c r="E77" s="38">
        <f>'Sales and cost-1'!E77+'Sales and cost -2'!E77+'Sales and cost-3'!E77</f>
        <v>585920.3249</v>
      </c>
      <c r="F77" s="38">
        <f>'Sales and cost-1'!F77+'Sales and cost -2'!F77+'Sales and cost-3'!F77</f>
        <v>608967.1874</v>
      </c>
      <c r="G77" s="38">
        <f>'Sales and cost-1'!G77+'Sales and cost -2'!G77+'Sales and cost-3'!G77</f>
        <v>632944.3154</v>
      </c>
      <c r="H77" s="38">
        <f>'Sales and cost-1'!H77+'Sales and cost -2'!H77+'Sales and cost-3'!H77</f>
        <v>657890.1322</v>
      </c>
      <c r="I77" s="38">
        <f>'Sales and cost-1'!I77+'Sales and cost -2'!I77+'Sales and cost-3'!I77</f>
        <v>683844.6798</v>
      </c>
      <c r="J77" s="38">
        <f>'Sales and cost-1'!J77+'Sales and cost -2'!J77+'Sales and cost-3'!J77</f>
        <v>710849.6883</v>
      </c>
      <c r="K77" s="38">
        <f>'Sales and cost-1'!K77+'Sales and cost -2'!K77+'Sales and cost-3'!K77</f>
        <v>738948.6482</v>
      </c>
      <c r="L77" s="38">
        <f>'Sales and cost-1'!L77+'Sales and cost -2'!L77+'Sales and cost-3'!L77</f>
        <v>768186.8854</v>
      </c>
      <c r="M77" s="38">
        <f>'Sales and cost-1'!M77+'Sales and cost -2'!M77+'Sales and cost-3'!M77</f>
        <v>798611.6408</v>
      </c>
    </row>
    <row r="78">
      <c r="A78" s="21" t="s">
        <v>44</v>
      </c>
      <c r="B78" s="38">
        <f>'Sales and cost-1'!B78+'Sales and cost -2'!B78+'Sales and cost-3'!B78</f>
        <v>493000</v>
      </c>
      <c r="C78" s="38">
        <f>'Sales and cost-1'!C78+'Sales and cost -2'!C78+'Sales and cost-3'!C78</f>
        <v>512334.1</v>
      </c>
      <c r="D78" s="38">
        <f>'Sales and cost-1'!D78+'Sales and cost -2'!D78+'Sales and cost-3'!D78</f>
        <v>532446.4757</v>
      </c>
      <c r="E78" s="38">
        <f>'Sales and cost-1'!E78+'Sales and cost -2'!E78+'Sales and cost-3'!E78</f>
        <v>553369.1957</v>
      </c>
      <c r="F78" s="38">
        <f>'Sales and cost-1'!F78+'Sales and cost -2'!F78+'Sales and cost-3'!F78</f>
        <v>575135.677</v>
      </c>
      <c r="G78" s="38">
        <f>'Sales and cost-1'!G78+'Sales and cost -2'!G78+'Sales and cost-3'!G78</f>
        <v>597780.7423</v>
      </c>
      <c r="H78" s="38">
        <f>'Sales and cost-1'!H78+'Sales and cost -2'!H78+'Sales and cost-3'!H78</f>
        <v>621340.6804</v>
      </c>
      <c r="I78" s="38">
        <f>'Sales and cost-1'!I78+'Sales and cost -2'!I78+'Sales and cost-3'!I78</f>
        <v>645853.3087</v>
      </c>
      <c r="J78" s="38">
        <f>'Sales and cost-1'!J78+'Sales and cost -2'!J78+'Sales and cost-3'!J78</f>
        <v>671358.039</v>
      </c>
      <c r="K78" s="38">
        <f>'Sales and cost-1'!K78+'Sales and cost -2'!K78+'Sales and cost-3'!K78</f>
        <v>697895.9455</v>
      </c>
      <c r="L78" s="38">
        <f>'Sales and cost-1'!L78+'Sales and cost -2'!L78+'Sales and cost-3'!L78</f>
        <v>725509.8363</v>
      </c>
      <c r="M78" s="38">
        <f>'Sales and cost-1'!M78+'Sales and cost -2'!M78+'Sales and cost-3'!M78</f>
        <v>754244.3275</v>
      </c>
    </row>
    <row r="79">
      <c r="A79" s="21" t="s">
        <v>45</v>
      </c>
      <c r="B79" s="38">
        <f>'Sales and cost-1'!B79+'Sales and cost -2'!B79+'Sales and cost-3'!B79</f>
        <v>556800</v>
      </c>
      <c r="C79" s="38">
        <f>'Sales and cost-1'!C79+'Sales and cost -2'!C79+'Sales and cost-3'!C79</f>
        <v>578636.16</v>
      </c>
      <c r="D79" s="38">
        <f>'Sales and cost-1'!D79+'Sales and cost -2'!D79+'Sales and cost-3'!D79</f>
        <v>601351.3137</v>
      </c>
      <c r="E79" s="38">
        <f>'Sales and cost-1'!E79+'Sales and cost -2'!E79+'Sales and cost-3'!E79</f>
        <v>624981.6799</v>
      </c>
      <c r="F79" s="38">
        <f>'Sales and cost-1'!F79+'Sales and cost -2'!F79+'Sales and cost-3'!F79</f>
        <v>649564.9999</v>
      </c>
      <c r="G79" s="38">
        <f>'Sales and cost-1'!G79+'Sales and cost -2'!G79+'Sales and cost-3'!G79</f>
        <v>675140.6031</v>
      </c>
      <c r="H79" s="38">
        <f>'Sales and cost-1'!H79+'Sales and cost -2'!H79+'Sales and cost-3'!H79</f>
        <v>701749.4743</v>
      </c>
      <c r="I79" s="38">
        <f>'Sales and cost-1'!I79+'Sales and cost -2'!I79+'Sales and cost-3'!I79</f>
        <v>729434.3251</v>
      </c>
      <c r="J79" s="38">
        <f>'Sales and cost-1'!J79+'Sales and cost -2'!J79+'Sales and cost-3'!J79</f>
        <v>758239.6676</v>
      </c>
      <c r="K79" s="38">
        <f>'Sales and cost-1'!K79+'Sales and cost -2'!K79+'Sales and cost-3'!K79</f>
        <v>788211.8914</v>
      </c>
      <c r="L79" s="38">
        <f>'Sales and cost-1'!L79+'Sales and cost -2'!L79+'Sales and cost-3'!L79</f>
        <v>819399.3445</v>
      </c>
      <c r="M79" s="38">
        <f>'Sales and cost-1'!M79+'Sales and cost -2'!M79+'Sales and cost-3'!M79</f>
        <v>851852.4169</v>
      </c>
    </row>
    <row r="80">
      <c r="A80" s="21" t="s">
        <v>46</v>
      </c>
      <c r="B80" s="38">
        <f>'Sales and cost-1'!B80+'Sales and cost -2'!B80+'Sales and cost-3'!B80</f>
        <v>835200</v>
      </c>
      <c r="C80" s="38">
        <f>'Sales and cost-1'!C80+'Sales and cost -2'!C80+'Sales and cost-3'!C80</f>
        <v>867954.24</v>
      </c>
      <c r="D80" s="38">
        <f>'Sales and cost-1'!D80+'Sales and cost -2'!D80+'Sales and cost-3'!D80</f>
        <v>902026.9706</v>
      </c>
      <c r="E80" s="38">
        <f>'Sales and cost-1'!E80+'Sales and cost -2'!E80+'Sales and cost-3'!E80</f>
        <v>937472.5198</v>
      </c>
      <c r="F80" s="38">
        <f>'Sales and cost-1'!F80+'Sales and cost -2'!F80+'Sales and cost-3'!F80</f>
        <v>974347.4999</v>
      </c>
      <c r="G80" s="38">
        <f>'Sales and cost-1'!G80+'Sales and cost -2'!G80+'Sales and cost-3'!G80</f>
        <v>1012710.905</v>
      </c>
      <c r="H80" s="38">
        <f>'Sales and cost-1'!H80+'Sales and cost -2'!H80+'Sales and cost-3'!H80</f>
        <v>1052624.211</v>
      </c>
      <c r="I80" s="38">
        <f>'Sales and cost-1'!I80+'Sales and cost -2'!I80+'Sales and cost-3'!I80</f>
        <v>1094151.488</v>
      </c>
      <c r="J80" s="38">
        <f>'Sales and cost-1'!J80+'Sales and cost -2'!J80+'Sales and cost-3'!J80</f>
        <v>1137359.501</v>
      </c>
      <c r="K80" s="38">
        <f>'Sales and cost-1'!K80+'Sales and cost -2'!K80+'Sales and cost-3'!K80</f>
        <v>1182317.837</v>
      </c>
      <c r="L80" s="38">
        <f>'Sales and cost-1'!L80+'Sales and cost -2'!L80+'Sales and cost-3'!L80</f>
        <v>1229099.017</v>
      </c>
      <c r="M80" s="38">
        <f>'Sales and cost-1'!M80+'Sales and cost -2'!M80+'Sales and cost-3'!M80</f>
        <v>1277778.625</v>
      </c>
    </row>
    <row r="81">
      <c r="A81" s="21" t="s">
        <v>47</v>
      </c>
      <c r="B81" s="38">
        <f>'Sales and cost-1'!B81+'Sales and cost -2'!B81+'Sales and cost-3'!B81</f>
        <v>4055360</v>
      </c>
      <c r="C81" s="38">
        <f>'Sales and cost-1'!C81+'Sales and cost -2'!C81+'Sales and cost-3'!C81</f>
        <v>4214400.032</v>
      </c>
      <c r="D81" s="38">
        <f>'Sales and cost-1'!D81+'Sales and cost -2'!D81+'Sales and cost-3'!D81</f>
        <v>4379842.068</v>
      </c>
      <c r="E81" s="38">
        <f>'Sales and cost-1'!E81+'Sales and cost -2'!E81+'Sales and cost-3'!E81</f>
        <v>4551949.902</v>
      </c>
      <c r="F81" s="38">
        <f>'Sales and cost-1'!F81+'Sales and cost -2'!F81+'Sales and cost-3'!F81</f>
        <v>4730998.416</v>
      </c>
      <c r="G81" s="38">
        <f>'Sales and cost-1'!G81+'Sales and cost -2'!G81+'Sales and cost-3'!G81</f>
        <v>4917274.059</v>
      </c>
      <c r="H81" s="38">
        <f>'Sales and cost-1'!H81+'Sales and cost -2'!H81+'Sales and cost-3'!H81</f>
        <v>5111075.338</v>
      </c>
      <c r="I81" s="38">
        <f>'Sales and cost-1'!I81+'Sales and cost -2'!I81+'Sales and cost-3'!I81</f>
        <v>5312713.335</v>
      </c>
      <c r="J81" s="38">
        <f>'Sales and cost-1'!J81+'Sales and cost -2'!J81+'Sales and cost-3'!J81</f>
        <v>5522512.245</v>
      </c>
      <c r="K81" s="38">
        <f>'Sales and cost-1'!K81+'Sales and cost -2'!K81+'Sales and cost-3'!K81</f>
        <v>5740809.942</v>
      </c>
      <c r="L81" s="38">
        <f>'Sales and cost-1'!L81+'Sales and cost -2'!L81+'Sales and cost-3'!L81</f>
        <v>5967958.559</v>
      </c>
      <c r="M81" s="38">
        <f>'Sales and cost-1'!M81+'Sales and cost -2'!M81+'Sales and cost-3'!M81</f>
        <v>6204325.103</v>
      </c>
    </row>
    <row r="82">
      <c r="A82" s="35" t="s">
        <v>75</v>
      </c>
      <c r="B82" s="38">
        <f t="shared" ref="B82:M82" si="2">SUM(B74:B81)</f>
        <v>10299640</v>
      </c>
      <c r="C82" s="38">
        <f t="shared" si="2"/>
        <v>10703563.47</v>
      </c>
      <c r="D82" s="38">
        <f t="shared" si="2"/>
        <v>11123746.49</v>
      </c>
      <c r="E82" s="38">
        <f t="shared" si="2"/>
        <v>11560859.03</v>
      </c>
      <c r="F82" s="38">
        <f t="shared" si="2"/>
        <v>12015599.24</v>
      </c>
      <c r="G82" s="38">
        <f t="shared" si="2"/>
        <v>12488694.61</v>
      </c>
      <c r="H82" s="38">
        <f t="shared" si="2"/>
        <v>12980903.3</v>
      </c>
      <c r="I82" s="38">
        <f t="shared" si="2"/>
        <v>13493015.36</v>
      </c>
      <c r="J82" s="38">
        <f t="shared" si="2"/>
        <v>14025854.18</v>
      </c>
      <c r="K82" s="38">
        <f t="shared" si="2"/>
        <v>14580277.88</v>
      </c>
      <c r="L82" s="38">
        <f t="shared" si="2"/>
        <v>15157180.79</v>
      </c>
      <c r="M82" s="38">
        <f t="shared" si="2"/>
        <v>15757495.02</v>
      </c>
    </row>
    <row r="83">
      <c r="A83" s="28"/>
    </row>
    <row r="84">
      <c r="A84" s="35" t="s">
        <v>27</v>
      </c>
    </row>
    <row r="85">
      <c r="A85" s="21" t="s">
        <v>40</v>
      </c>
      <c r="B85" s="33">
        <f>'Sales and cost-1'!B85+'Sales and cost -2'!B85+'Sales and cost-3'!B85</f>
        <v>567800</v>
      </c>
      <c r="C85" s="33">
        <f>'Sales and cost-1'!C85+'Sales and cost -2'!C85+'Sales and cost-3'!C85</f>
        <v>592167.63</v>
      </c>
      <c r="D85" s="33">
        <f>'Sales and cost-1'!D85+'Sales and cost -2'!D85+'Sales and cost-3'!D85</f>
        <v>617758.6981</v>
      </c>
      <c r="E85" s="33">
        <f>'Sales and cost-1'!E85+'Sales and cost -2'!E85+'Sales and cost-3'!E85</f>
        <v>644640.9222</v>
      </c>
      <c r="F85" s="33">
        <f>'Sales and cost-1'!F85+'Sales and cost -2'!F85+'Sales and cost-3'!F85</f>
        <v>672885.9588</v>
      </c>
      <c r="G85" s="33">
        <f>'Sales and cost-1'!G85+'Sales and cost -2'!G85+'Sales and cost-3'!G85</f>
        <v>702569.6374</v>
      </c>
      <c r="H85" s="33">
        <f>'Sales and cost-1'!H85+'Sales and cost -2'!H85+'Sales and cost-3'!H85</f>
        <v>733772.2089</v>
      </c>
      <c r="I85" s="33">
        <f>'Sales and cost-1'!I85+'Sales and cost -2'!I85+'Sales and cost-3'!I85</f>
        <v>766578.6089</v>
      </c>
      <c r="J85" s="33">
        <f>'Sales and cost-1'!J85+'Sales and cost -2'!J85+'Sales and cost-3'!J85</f>
        <v>801078.7367</v>
      </c>
      <c r="K85" s="33">
        <f>'Sales and cost-1'!K85+'Sales and cost -2'!K85+'Sales and cost-3'!K85</f>
        <v>837367.7515</v>
      </c>
      <c r="L85" s="33">
        <f>'Sales and cost-1'!L85+'Sales and cost -2'!L85+'Sales and cost-3'!L85</f>
        <v>875546.386</v>
      </c>
      <c r="M85" s="33">
        <f>'Sales and cost-1'!M85+'Sales and cost -2'!M85+'Sales and cost-3'!M85</f>
        <v>915721.2788</v>
      </c>
    </row>
    <row r="86">
      <c r="A86" s="21" t="s">
        <v>41</v>
      </c>
      <c r="B86" s="33">
        <f>'Sales and cost-1'!B86+'Sales and cost -2'!B86+'Sales and cost-3'!B86</f>
        <v>470272</v>
      </c>
      <c r="C86" s="33">
        <f>'Sales and cost-1'!C86+'Sales and cost -2'!C86+'Sales and cost-3'!C86</f>
        <v>490454.1312</v>
      </c>
      <c r="D86" s="33">
        <f>'Sales and cost-1'!D86+'Sales and cost -2'!D86+'Sales and cost-3'!D86</f>
        <v>511649.557</v>
      </c>
      <c r="E86" s="33">
        <f>'Sales and cost-1'!E86+'Sales and cost -2'!E86+'Sales and cost-3'!E86</f>
        <v>533914.3638</v>
      </c>
      <c r="F86" s="33">
        <f>'Sales and cost-1'!F86+'Sales and cost -2'!F86+'Sales and cost-3'!F86</f>
        <v>557307.9</v>
      </c>
      <c r="G86" s="33">
        <f>'Sales and cost-1'!G86+'Sales and cost -2'!G86+'Sales and cost-3'!G86</f>
        <v>581892.9703</v>
      </c>
      <c r="H86" s="33">
        <f>'Sales and cost-1'!H86+'Sales and cost -2'!H86+'Sales and cost-3'!H86</f>
        <v>607736.0413</v>
      </c>
      <c r="I86" s="33">
        <f>'Sales and cost-1'!I86+'Sales and cost -2'!I86+'Sales and cost-3'!I86</f>
        <v>634907.4596</v>
      </c>
      <c r="J86" s="33">
        <f>'Sales and cost-1'!J86+'Sales and cost -2'!J86+'Sales and cost-3'!J86</f>
        <v>663481.6831</v>
      </c>
      <c r="K86" s="33">
        <f>'Sales and cost-1'!K86+'Sales and cost -2'!K86+'Sales and cost-3'!K86</f>
        <v>693537.526</v>
      </c>
      <c r="L86" s="33">
        <f>'Sales and cost-1'!L86+'Sales and cost -2'!L86+'Sales and cost-3'!L86</f>
        <v>725158.4185</v>
      </c>
      <c r="M86" s="33">
        <f>'Sales and cost-1'!M86+'Sales and cost -2'!M86+'Sales and cost-3'!M86</f>
        <v>758432.6827</v>
      </c>
    </row>
    <row r="87">
      <c r="A87" s="21" t="s">
        <v>42</v>
      </c>
      <c r="B87" s="33">
        <f>'Sales and cost-1'!B87+'Sales and cost -2'!B87+'Sales and cost-3'!B87</f>
        <v>344688</v>
      </c>
      <c r="C87" s="33">
        <f>'Sales and cost-1'!C87+'Sales and cost -2'!C87+'Sales and cost-3'!C87</f>
        <v>359480.5848</v>
      </c>
      <c r="D87" s="33">
        <f>'Sales and cost-1'!D87+'Sales and cost -2'!D87+'Sales and cost-3'!D87</f>
        <v>375015.8685</v>
      </c>
      <c r="E87" s="33">
        <f>'Sales and cost-1'!E87+'Sales and cost -2'!E87+'Sales and cost-3'!E87</f>
        <v>391334.9598</v>
      </c>
      <c r="F87" s="33">
        <f>'Sales and cost-1'!F87+'Sales and cost -2'!F87+'Sales and cost-3'!F87</f>
        <v>408481.3585</v>
      </c>
      <c r="G87" s="33">
        <f>'Sales and cost-1'!G87+'Sales and cost -2'!G87+'Sales and cost-3'!G87</f>
        <v>426501.0975</v>
      </c>
      <c r="H87" s="33">
        <f>'Sales and cost-1'!H87+'Sales and cost -2'!H87+'Sales and cost-3'!H87</f>
        <v>445442.8939</v>
      </c>
      <c r="I87" s="33">
        <f>'Sales and cost-1'!I87+'Sales and cost -2'!I87+'Sales and cost-3'!I87</f>
        <v>465358.3084</v>
      </c>
      <c r="J87" s="33">
        <f>'Sales and cost-1'!J87+'Sales and cost -2'!J87+'Sales and cost-3'!J87</f>
        <v>486301.9154</v>
      </c>
      <c r="K87" s="33">
        <f>'Sales and cost-1'!K87+'Sales and cost -2'!K87+'Sales and cost-3'!K87</f>
        <v>508331.4821</v>
      </c>
      <c r="L87" s="33">
        <f>'Sales and cost-1'!L87+'Sales and cost -2'!L87+'Sales and cost-3'!L87</f>
        <v>531508.159</v>
      </c>
      <c r="M87" s="33">
        <f>'Sales and cost-1'!M87+'Sales and cost -2'!M87+'Sales and cost-3'!M87</f>
        <v>555896.6822</v>
      </c>
    </row>
    <row r="88">
      <c r="A88" s="21" t="s">
        <v>43</v>
      </c>
      <c r="B88" s="33">
        <f>'Sales and cost-1'!B88+'Sales and cost -2'!B88+'Sales and cost-3'!B88</f>
        <v>293920</v>
      </c>
      <c r="C88" s="33">
        <f>'Sales and cost-1'!C88+'Sales and cost -2'!C88+'Sales and cost-3'!C88</f>
        <v>306533.832</v>
      </c>
      <c r="D88" s="33">
        <f>'Sales and cost-1'!D88+'Sales and cost -2'!D88+'Sales and cost-3'!D88</f>
        <v>319780.9731</v>
      </c>
      <c r="E88" s="33">
        <f>'Sales and cost-1'!E88+'Sales and cost -2'!E88+'Sales and cost-3'!E88</f>
        <v>333696.4774</v>
      </c>
      <c r="F88" s="33">
        <f>'Sales and cost-1'!F88+'Sales and cost -2'!F88+'Sales and cost-3'!F88</f>
        <v>348317.4375</v>
      </c>
      <c r="G88" s="33">
        <f>'Sales and cost-1'!G88+'Sales and cost -2'!G88+'Sales and cost-3'!G88</f>
        <v>363683.1064</v>
      </c>
      <c r="H88" s="33">
        <f>'Sales and cost-1'!H88+'Sales and cost -2'!H88+'Sales and cost-3'!H88</f>
        <v>379835.0258</v>
      </c>
      <c r="I88" s="33">
        <f>'Sales and cost-1'!I88+'Sales and cost -2'!I88+'Sales and cost-3'!I88</f>
        <v>396817.1622</v>
      </c>
      <c r="J88" s="33">
        <f>'Sales and cost-1'!J88+'Sales and cost -2'!J88+'Sales and cost-3'!J88</f>
        <v>414676.0519</v>
      </c>
      <c r="K88" s="33">
        <f>'Sales and cost-1'!K88+'Sales and cost -2'!K88+'Sales and cost-3'!K88</f>
        <v>433460.9537</v>
      </c>
      <c r="L88" s="33">
        <f>'Sales and cost-1'!L88+'Sales and cost -2'!L88+'Sales and cost-3'!L88</f>
        <v>453224.0116</v>
      </c>
      <c r="M88" s="33">
        <f>'Sales and cost-1'!M88+'Sales and cost -2'!M88+'Sales and cost-3'!M88</f>
        <v>474020.4267</v>
      </c>
    </row>
    <row r="89">
      <c r="A89" s="21" t="s">
        <v>44</v>
      </c>
      <c r="B89" s="33">
        <f>'Sales and cost-1'!B89+'Sales and cost -2'!B89+'Sales and cost-3'!B89</f>
        <v>397460</v>
      </c>
      <c r="C89" s="33">
        <f>'Sales and cost-1'!C89+'Sales and cost -2'!C89+'Sales and cost-3'!C89</f>
        <v>414517.341</v>
      </c>
      <c r="D89" s="33">
        <f>'Sales and cost-1'!D89+'Sales and cost -2'!D89+'Sales and cost-3'!D89</f>
        <v>432431.0887</v>
      </c>
      <c r="E89" s="33">
        <f>'Sales and cost-1'!E89+'Sales and cost -2'!E89+'Sales and cost-3'!E89</f>
        <v>451248.6456</v>
      </c>
      <c r="F89" s="33">
        <f>'Sales and cost-1'!F89+'Sales and cost -2'!F89+'Sales and cost-3'!F89</f>
        <v>471020.1712</v>
      </c>
      <c r="G89" s="33">
        <f>'Sales and cost-1'!G89+'Sales and cost -2'!G89+'Sales and cost-3'!G89</f>
        <v>491798.7462</v>
      </c>
      <c r="H89" s="33">
        <f>'Sales and cost-1'!H89+'Sales and cost -2'!H89+'Sales and cost-3'!H89</f>
        <v>513640.5462</v>
      </c>
      <c r="I89" s="33">
        <f>'Sales and cost-1'!I89+'Sales and cost -2'!I89+'Sales and cost-3'!I89</f>
        <v>536605.0262</v>
      </c>
      <c r="J89" s="33">
        <f>'Sales and cost-1'!J89+'Sales and cost -2'!J89+'Sales and cost-3'!J89</f>
        <v>560755.1157</v>
      </c>
      <c r="K89" s="33">
        <f>'Sales and cost-1'!K89+'Sales and cost -2'!K89+'Sales and cost-3'!K89</f>
        <v>586157.4261</v>
      </c>
      <c r="L89" s="33">
        <f>'Sales and cost-1'!L89+'Sales and cost -2'!L89+'Sales and cost-3'!L89</f>
        <v>612882.4702</v>
      </c>
      <c r="M89" s="33">
        <f>'Sales and cost-1'!M89+'Sales and cost -2'!M89+'Sales and cost-3'!M89</f>
        <v>641004.8951</v>
      </c>
    </row>
    <row r="90">
      <c r="A90" s="21" t="s">
        <v>45</v>
      </c>
      <c r="B90" s="33">
        <f>'Sales and cost-1'!B90+'Sales and cost -2'!B90+'Sales and cost-3'!B90</f>
        <v>270540</v>
      </c>
      <c r="C90" s="33">
        <f>'Sales and cost-1'!C90+'Sales and cost -2'!C90+'Sales and cost-3'!C90</f>
        <v>282150.459</v>
      </c>
      <c r="D90" s="33">
        <f>'Sales and cost-1'!D90+'Sales and cost -2'!D90+'Sales and cost-3'!D90</f>
        <v>294343.8503</v>
      </c>
      <c r="E90" s="33">
        <f>'Sales and cost-1'!E90+'Sales and cost -2'!E90+'Sales and cost-3'!E90</f>
        <v>307152.4394</v>
      </c>
      <c r="F90" s="33">
        <f>'Sales and cost-1'!F90+'Sales and cost -2'!F90+'Sales and cost-3'!F90</f>
        <v>320610.3686</v>
      </c>
      <c r="G90" s="33">
        <f>'Sales and cost-1'!G90+'Sales and cost -2'!G90+'Sales and cost-3'!G90</f>
        <v>334753.7684</v>
      </c>
      <c r="H90" s="33">
        <f>'Sales and cost-1'!H90+'Sales and cost -2'!H90+'Sales and cost-3'!H90</f>
        <v>349620.876</v>
      </c>
      <c r="I90" s="33">
        <f>'Sales and cost-1'!I90+'Sales and cost -2'!I90+'Sales and cost-3'!I90</f>
        <v>365252.1607</v>
      </c>
      <c r="J90" s="33">
        <f>'Sales and cost-1'!J90+'Sales and cost -2'!J90+'Sales and cost-3'!J90</f>
        <v>381690.4569</v>
      </c>
      <c r="K90" s="33">
        <f>'Sales and cost-1'!K90+'Sales and cost -2'!K90+'Sales and cost-3'!K90</f>
        <v>398981.1051</v>
      </c>
      <c r="L90" s="33">
        <f>'Sales and cost-1'!L90+'Sales and cost -2'!L90+'Sales and cost-3'!L90</f>
        <v>417172.1016</v>
      </c>
      <c r="M90" s="33">
        <f>'Sales and cost-1'!M90+'Sales and cost -2'!M90+'Sales and cost-3'!M90</f>
        <v>436314.2564</v>
      </c>
    </row>
    <row r="91">
      <c r="A91" s="21" t="s">
        <v>46</v>
      </c>
      <c r="B91" s="33">
        <f>'Sales and cost-1'!B91+'Sales and cost -2'!B91+'Sales and cost-3'!B91</f>
        <v>529056</v>
      </c>
      <c r="C91" s="33">
        <f>'Sales and cost-1'!C91+'Sales and cost -2'!C91+'Sales and cost-3'!C91</f>
        <v>551760.8976</v>
      </c>
      <c r="D91" s="33">
        <f>'Sales and cost-1'!D91+'Sales and cost -2'!D91+'Sales and cost-3'!D91</f>
        <v>575605.7517</v>
      </c>
      <c r="E91" s="33">
        <f>'Sales and cost-1'!E91+'Sales and cost -2'!E91+'Sales and cost-3'!E91</f>
        <v>600653.6593</v>
      </c>
      <c r="F91" s="33">
        <f>'Sales and cost-1'!F91+'Sales and cost -2'!F91+'Sales and cost-3'!F91</f>
        <v>626971.3875</v>
      </c>
      <c r="G91" s="33">
        <f>'Sales and cost-1'!G91+'Sales and cost -2'!G91+'Sales and cost-3'!G91</f>
        <v>654629.5916</v>
      </c>
      <c r="H91" s="33">
        <f>'Sales and cost-1'!H91+'Sales and cost -2'!H91+'Sales and cost-3'!H91</f>
        <v>683703.0464</v>
      </c>
      <c r="I91" s="33">
        <f>'Sales and cost-1'!I91+'Sales and cost -2'!I91+'Sales and cost-3'!I91</f>
        <v>714270.892</v>
      </c>
      <c r="J91" s="33">
        <f>'Sales and cost-1'!J91+'Sales and cost -2'!J91+'Sales and cost-3'!J91</f>
        <v>746416.8935</v>
      </c>
      <c r="K91" s="33">
        <f>'Sales and cost-1'!K91+'Sales and cost -2'!K91+'Sales and cost-3'!K91</f>
        <v>780229.7167</v>
      </c>
      <c r="L91" s="33">
        <f>'Sales and cost-1'!L91+'Sales and cost -2'!L91+'Sales and cost-3'!L91</f>
        <v>815803.2208</v>
      </c>
      <c r="M91" s="33">
        <f>'Sales and cost-1'!M91+'Sales and cost -2'!M91+'Sales and cost-3'!M91</f>
        <v>853236.768</v>
      </c>
    </row>
    <row r="92">
      <c r="A92" s="21" t="s">
        <v>47</v>
      </c>
      <c r="B92" s="33">
        <f>'Sales and cost-1'!B92+'Sales and cost -2'!B92+'Sales and cost-3'!B92</f>
        <v>3006000</v>
      </c>
      <c r="C92" s="33">
        <f>'Sales and cost-1'!C92+'Sales and cost -2'!C92+'Sales and cost-3'!C92</f>
        <v>3135005.1</v>
      </c>
      <c r="D92" s="33">
        <f>'Sales and cost-1'!D92+'Sales and cost -2'!D92+'Sales and cost-3'!D92</f>
        <v>3270487.225</v>
      </c>
      <c r="E92" s="33">
        <f>'Sales and cost-1'!E92+'Sales and cost -2'!E92+'Sales and cost-3'!E92</f>
        <v>3412804.882</v>
      </c>
      <c r="F92" s="33">
        <f>'Sales and cost-1'!F92+'Sales and cost -2'!F92+'Sales and cost-3'!F92</f>
        <v>3562337.429</v>
      </c>
      <c r="G92" s="33">
        <f>'Sales and cost-1'!G92+'Sales and cost -2'!G92+'Sales and cost-3'!G92</f>
        <v>3719486.316</v>
      </c>
      <c r="H92" s="33">
        <f>'Sales and cost-1'!H92+'Sales and cost -2'!H92+'Sales and cost-3'!H92</f>
        <v>3884676.4</v>
      </c>
      <c r="I92" s="33">
        <f>'Sales and cost-1'!I92+'Sales and cost -2'!I92+'Sales and cost-3'!I92</f>
        <v>4058357.341</v>
      </c>
      <c r="J92" s="33">
        <f>'Sales and cost-1'!J92+'Sales and cost -2'!J92+'Sales and cost-3'!J92</f>
        <v>4241005.077</v>
      </c>
      <c r="K92" s="33">
        <f>'Sales and cost-1'!K92+'Sales and cost -2'!K92+'Sales and cost-3'!K92</f>
        <v>4433123.39</v>
      </c>
      <c r="L92" s="33">
        <f>'Sales and cost-1'!L92+'Sales and cost -2'!L92+'Sales and cost-3'!L92</f>
        <v>4635245.573</v>
      </c>
      <c r="M92" s="33">
        <f>'Sales and cost-1'!M92+'Sales and cost -2'!M92+'Sales and cost-3'!M92</f>
        <v>4847936.182</v>
      </c>
    </row>
    <row r="93">
      <c r="A93" s="35" t="s">
        <v>76</v>
      </c>
      <c r="B93" s="33">
        <f t="shared" ref="B93:M93" si="3">SUM(B85:B92)</f>
        <v>5879736</v>
      </c>
      <c r="C93" s="33">
        <f t="shared" si="3"/>
        <v>6132069.976</v>
      </c>
      <c r="D93" s="33">
        <f t="shared" si="3"/>
        <v>6397073.013</v>
      </c>
      <c r="E93" s="33">
        <f t="shared" si="3"/>
        <v>6675446.35</v>
      </c>
      <c r="F93" s="33">
        <f t="shared" si="3"/>
        <v>6967932.011</v>
      </c>
      <c r="G93" s="33">
        <f t="shared" si="3"/>
        <v>7275315.234</v>
      </c>
      <c r="H93" s="33">
        <f t="shared" si="3"/>
        <v>7598427.039</v>
      </c>
      <c r="I93" s="33">
        <f t="shared" si="3"/>
        <v>7938146.959</v>
      </c>
      <c r="J93" s="33">
        <f t="shared" si="3"/>
        <v>8295405.93</v>
      </c>
      <c r="K93" s="33">
        <f t="shared" si="3"/>
        <v>8671189.351</v>
      </c>
      <c r="L93" s="33">
        <f t="shared" si="3"/>
        <v>9066540.34</v>
      </c>
      <c r="M93" s="33">
        <f t="shared" si="3"/>
        <v>9482563.172</v>
      </c>
    </row>
    <row r="94">
      <c r="A94" s="28"/>
    </row>
    <row r="95">
      <c r="A95" s="35" t="s">
        <v>70</v>
      </c>
    </row>
    <row r="96">
      <c r="A96" s="21" t="s">
        <v>40</v>
      </c>
      <c r="B96" s="38">
        <f>'Sales and cost-1'!B96+'Sales and cost -2'!B96+'Sales and cost-3'!B96</f>
        <v>274560</v>
      </c>
      <c r="C96" s="38">
        <f>'Sales and cost-1'!C96+'Sales and cost -2'!C96+'Sales and cost-3'!C96</f>
        <v>282851.712</v>
      </c>
      <c r="D96" s="38">
        <f>'Sales and cost-1'!D96+'Sales and cost -2'!D96+'Sales and cost-3'!D96</f>
        <v>291393.8337</v>
      </c>
      <c r="E96" s="38">
        <f>'Sales and cost-1'!E96+'Sales and cost -2'!E96+'Sales and cost-3'!E96</f>
        <v>300193.9275</v>
      </c>
      <c r="F96" s="38">
        <f>'Sales and cost-1'!F96+'Sales and cost -2'!F96+'Sales and cost-3'!F96</f>
        <v>309259.7841</v>
      </c>
      <c r="G96" s="38">
        <f>'Sales and cost-1'!G96+'Sales and cost -2'!G96+'Sales and cost-3'!G96</f>
        <v>318599.4296</v>
      </c>
      <c r="H96" s="38">
        <f>'Sales and cost-1'!H96+'Sales and cost -2'!H96+'Sales and cost-3'!H96</f>
        <v>328221.1323</v>
      </c>
      <c r="I96" s="38">
        <f>'Sales and cost-1'!I96+'Sales and cost -2'!I96+'Sales and cost-3'!I96</f>
        <v>338133.4105</v>
      </c>
      <c r="J96" s="38">
        <f>'Sales and cost-1'!J96+'Sales and cost -2'!J96+'Sales and cost-3'!J96</f>
        <v>348345.0395</v>
      </c>
      <c r="K96" s="38">
        <f>'Sales and cost-1'!K96+'Sales and cost -2'!K96+'Sales and cost-3'!K96</f>
        <v>358865.0597</v>
      </c>
      <c r="L96" s="38">
        <f>'Sales and cost-1'!L96+'Sales and cost -2'!L96+'Sales and cost-3'!L96</f>
        <v>369702.7845</v>
      </c>
      <c r="M96" s="38">
        <f>'Sales and cost-1'!M96+'Sales and cost -2'!M96+'Sales and cost-3'!M96</f>
        <v>380867.8086</v>
      </c>
    </row>
    <row r="97">
      <c r="A97" s="21" t="s">
        <v>41</v>
      </c>
      <c r="B97" s="38">
        <f>'Sales and cost-1'!B97+'Sales and cost -2'!B97+'Sales and cost-3'!B97</f>
        <v>375648</v>
      </c>
      <c r="C97" s="38">
        <f>'Sales and cost-1'!C97+'Sales and cost -2'!C97+'Sales and cost-3'!C97</f>
        <v>386992.5696</v>
      </c>
      <c r="D97" s="38">
        <f>'Sales and cost-1'!D97+'Sales and cost -2'!D97+'Sales and cost-3'!D97</f>
        <v>398679.7452</v>
      </c>
      <c r="E97" s="38">
        <f>'Sales and cost-1'!E97+'Sales and cost -2'!E97+'Sales and cost-3'!E97</f>
        <v>410719.8735</v>
      </c>
      <c r="F97" s="38">
        <f>'Sales and cost-1'!F97+'Sales and cost -2'!F97+'Sales and cost-3'!F97</f>
        <v>423123.6137</v>
      </c>
      <c r="G97" s="38">
        <f>'Sales and cost-1'!G97+'Sales and cost -2'!G97+'Sales and cost-3'!G97</f>
        <v>435901.9468</v>
      </c>
      <c r="H97" s="38">
        <f>'Sales and cost-1'!H97+'Sales and cost -2'!H97+'Sales and cost-3'!H97</f>
        <v>449066.1856</v>
      </c>
      <c r="I97" s="38">
        <f>'Sales and cost-1'!I97+'Sales and cost -2'!I97+'Sales and cost-3'!I97</f>
        <v>462627.9844</v>
      </c>
      <c r="J97" s="38">
        <f>'Sales and cost-1'!J97+'Sales and cost -2'!J97+'Sales and cost-3'!J97</f>
        <v>476599.3495</v>
      </c>
      <c r="K97" s="38">
        <f>'Sales and cost-1'!K97+'Sales and cost -2'!K97+'Sales and cost-3'!K97</f>
        <v>490992.6499</v>
      </c>
      <c r="L97" s="38">
        <f>'Sales and cost-1'!L97+'Sales and cost -2'!L97+'Sales and cost-3'!L97</f>
        <v>505820.6279</v>
      </c>
      <c r="M97" s="38">
        <f>'Sales and cost-1'!M97+'Sales and cost -2'!M97+'Sales and cost-3'!M97</f>
        <v>521096.4109</v>
      </c>
    </row>
    <row r="98">
      <c r="A98" s="21" t="s">
        <v>42</v>
      </c>
      <c r="B98" s="38">
        <f>'Sales and cost-1'!B98+'Sales and cost -2'!B98+'Sales and cost-3'!B98</f>
        <v>419328</v>
      </c>
      <c r="C98" s="38">
        <f>'Sales and cost-1'!C98+'Sales and cost -2'!C98+'Sales and cost-3'!C98</f>
        <v>431991.7056</v>
      </c>
      <c r="D98" s="38">
        <f>'Sales and cost-1'!D98+'Sales and cost -2'!D98+'Sales and cost-3'!D98</f>
        <v>445037.8551</v>
      </c>
      <c r="E98" s="38">
        <f>'Sales and cost-1'!E98+'Sales and cost -2'!E98+'Sales and cost-3'!E98</f>
        <v>458477.9983</v>
      </c>
      <c r="F98" s="38">
        <f>'Sales and cost-1'!F98+'Sales and cost -2'!F98+'Sales and cost-3'!F98</f>
        <v>472324.0339</v>
      </c>
      <c r="G98" s="38">
        <f>'Sales and cost-1'!G98+'Sales and cost -2'!G98+'Sales and cost-3'!G98</f>
        <v>486588.2197</v>
      </c>
      <c r="H98" s="38">
        <f>'Sales and cost-1'!H98+'Sales and cost -2'!H98+'Sales and cost-3'!H98</f>
        <v>501283.1839</v>
      </c>
      <c r="I98" s="38">
        <f>'Sales and cost-1'!I98+'Sales and cost -2'!I98+'Sales and cost-3'!I98</f>
        <v>516421.9361</v>
      </c>
      <c r="J98" s="38">
        <f>'Sales and cost-1'!J98+'Sales and cost -2'!J98+'Sales and cost-3'!J98</f>
        <v>532017.8786</v>
      </c>
      <c r="K98" s="38">
        <f>'Sales and cost-1'!K98+'Sales and cost -2'!K98+'Sales and cost-3'!K98</f>
        <v>548084.8185</v>
      </c>
      <c r="L98" s="38">
        <f>'Sales and cost-1'!L98+'Sales and cost -2'!L98+'Sales and cost-3'!L98</f>
        <v>564636.98</v>
      </c>
      <c r="M98" s="38">
        <f>'Sales and cost-1'!M98+'Sales and cost -2'!M98+'Sales and cost-3'!M98</f>
        <v>581689.0168</v>
      </c>
    </row>
    <row r="99">
      <c r="A99" s="21" t="s">
        <v>43</v>
      </c>
      <c r="B99" s="38">
        <f>'Sales and cost-1'!B99+'Sales and cost -2'!B99+'Sales and cost-3'!B99</f>
        <v>321984</v>
      </c>
      <c r="C99" s="38">
        <f>'Sales and cost-1'!C99+'Sales and cost -2'!C99+'Sales and cost-3'!C99</f>
        <v>331707.9168</v>
      </c>
      <c r="D99" s="38">
        <f>'Sales and cost-1'!D99+'Sales and cost -2'!D99+'Sales and cost-3'!D99</f>
        <v>341725.4959</v>
      </c>
      <c r="E99" s="38">
        <f>'Sales and cost-1'!E99+'Sales and cost -2'!E99+'Sales and cost-3'!E99</f>
        <v>352045.6059</v>
      </c>
      <c r="F99" s="38">
        <f>'Sales and cost-1'!F99+'Sales and cost -2'!F99+'Sales and cost-3'!F99</f>
        <v>362677.3832</v>
      </c>
      <c r="G99" s="38">
        <f>'Sales and cost-1'!G99+'Sales and cost -2'!G99+'Sales and cost-3'!G99</f>
        <v>373630.2401</v>
      </c>
      <c r="H99" s="38">
        <f>'Sales and cost-1'!H99+'Sales and cost -2'!H99+'Sales and cost-3'!H99</f>
        <v>384913.8734</v>
      </c>
      <c r="I99" s="38">
        <f>'Sales and cost-1'!I99+'Sales and cost -2'!I99+'Sales and cost-3'!I99</f>
        <v>396538.2724</v>
      </c>
      <c r="J99" s="38">
        <f>'Sales and cost-1'!J99+'Sales and cost -2'!J99+'Sales and cost-3'!J99</f>
        <v>408513.7282</v>
      </c>
      <c r="K99" s="38">
        <f>'Sales and cost-1'!K99+'Sales and cost -2'!K99+'Sales and cost-3'!K99</f>
        <v>420850.8428</v>
      </c>
      <c r="L99" s="38">
        <f>'Sales and cost-1'!L99+'Sales and cost -2'!L99+'Sales and cost-3'!L99</f>
        <v>433560.5382</v>
      </c>
      <c r="M99" s="38">
        <f>'Sales and cost-1'!M99+'Sales and cost -2'!M99+'Sales and cost-3'!M99</f>
        <v>446654.0665</v>
      </c>
    </row>
    <row r="100">
      <c r="A100" s="21" t="s">
        <v>44</v>
      </c>
      <c r="B100" s="38">
        <f>'Sales and cost-1'!B100+'Sales and cost -2'!B100+'Sales and cost-3'!B100</f>
        <v>424320</v>
      </c>
      <c r="C100" s="38">
        <f>'Sales and cost-1'!C100+'Sales and cost -2'!C100+'Sales and cost-3'!C100</f>
        <v>437134.464</v>
      </c>
      <c r="D100" s="38">
        <f>'Sales and cost-1'!D100+'Sales and cost -2'!D100+'Sales and cost-3'!D100</f>
        <v>450335.9248</v>
      </c>
      <c r="E100" s="38">
        <f>'Sales and cost-1'!E100+'Sales and cost -2'!E100+'Sales and cost-3'!E100</f>
        <v>463936.0697</v>
      </c>
      <c r="F100" s="38">
        <f>'Sales and cost-1'!F100+'Sales and cost -2'!F100+'Sales and cost-3'!F100</f>
        <v>477946.939</v>
      </c>
      <c r="G100" s="38">
        <f>'Sales and cost-1'!G100+'Sales and cost -2'!G100+'Sales and cost-3'!G100</f>
        <v>492380.9366</v>
      </c>
      <c r="H100" s="38">
        <f>'Sales and cost-1'!H100+'Sales and cost -2'!H100+'Sales and cost-3'!H100</f>
        <v>507250.8409</v>
      </c>
      <c r="I100" s="38">
        <f>'Sales and cost-1'!I100+'Sales and cost -2'!I100+'Sales and cost-3'!I100</f>
        <v>522569.8163</v>
      </c>
      <c r="J100" s="38">
        <f>'Sales and cost-1'!J100+'Sales and cost -2'!J100+'Sales and cost-3'!J100</f>
        <v>538351.4247</v>
      </c>
      <c r="K100" s="38">
        <f>'Sales and cost-1'!K100+'Sales and cost -2'!K100+'Sales and cost-3'!K100</f>
        <v>554609.6378</v>
      </c>
      <c r="L100" s="38">
        <f>'Sales and cost-1'!L100+'Sales and cost -2'!L100+'Sales and cost-3'!L100</f>
        <v>571358.8488</v>
      </c>
      <c r="M100" s="38">
        <f>'Sales and cost-1'!M100+'Sales and cost -2'!M100+'Sales and cost-3'!M100</f>
        <v>588613.8861</v>
      </c>
    </row>
    <row r="101">
      <c r="A101" s="21" t="s">
        <v>45</v>
      </c>
      <c r="B101" s="38">
        <f>'Sales and cost-1'!B101+'Sales and cost -2'!B101+'Sales and cost-3'!B101</f>
        <v>511680</v>
      </c>
      <c r="C101" s="38">
        <f>'Sales and cost-1'!C101+'Sales and cost -2'!C101+'Sales and cost-3'!C101</f>
        <v>527132.736</v>
      </c>
      <c r="D101" s="38">
        <f>'Sales and cost-1'!D101+'Sales and cost -2'!D101+'Sales and cost-3'!D101</f>
        <v>543052.1446</v>
      </c>
      <c r="E101" s="38">
        <f>'Sales and cost-1'!E101+'Sales and cost -2'!E101+'Sales and cost-3'!E101</f>
        <v>559452.3194</v>
      </c>
      <c r="F101" s="38">
        <f>'Sales and cost-1'!F101+'Sales and cost -2'!F101+'Sales and cost-3'!F101</f>
        <v>576347.7794</v>
      </c>
      <c r="G101" s="38">
        <f>'Sales and cost-1'!G101+'Sales and cost -2'!G101+'Sales and cost-3'!G101</f>
        <v>593753.4824</v>
      </c>
      <c r="H101" s="38">
        <f>'Sales and cost-1'!H101+'Sales and cost -2'!H101+'Sales and cost-3'!H101</f>
        <v>611684.8375</v>
      </c>
      <c r="I101" s="38">
        <f>'Sales and cost-1'!I101+'Sales and cost -2'!I101+'Sales and cost-3'!I101</f>
        <v>630157.7196</v>
      </c>
      <c r="J101" s="38">
        <f>'Sales and cost-1'!J101+'Sales and cost -2'!J101+'Sales and cost-3'!J101</f>
        <v>649188.4828</v>
      </c>
      <c r="K101" s="38">
        <f>'Sales and cost-1'!K101+'Sales and cost -2'!K101+'Sales and cost-3'!K101</f>
        <v>668793.975</v>
      </c>
      <c r="L101" s="38">
        <f>'Sales and cost-1'!L101+'Sales and cost -2'!L101+'Sales and cost-3'!L101</f>
        <v>688991.553</v>
      </c>
      <c r="M101" s="38">
        <f>'Sales and cost-1'!M101+'Sales and cost -2'!M101+'Sales and cost-3'!M101</f>
        <v>709799.0979</v>
      </c>
    </row>
    <row r="102">
      <c r="A102" s="21" t="s">
        <v>46</v>
      </c>
      <c r="B102" s="38">
        <f>'Sales and cost-1'!B102+'Sales and cost -2'!B102+'Sales and cost-3'!B102</f>
        <v>636480</v>
      </c>
      <c r="C102" s="38">
        <f>'Sales and cost-1'!C102+'Sales and cost -2'!C102+'Sales and cost-3'!C102</f>
        <v>655701.696</v>
      </c>
      <c r="D102" s="38">
        <f>'Sales and cost-1'!D102+'Sales and cost -2'!D102+'Sales and cost-3'!D102</f>
        <v>675503.8872</v>
      </c>
      <c r="E102" s="38">
        <f>'Sales and cost-1'!E102+'Sales and cost -2'!E102+'Sales and cost-3'!E102</f>
        <v>695904.1046</v>
      </c>
      <c r="F102" s="38">
        <f>'Sales and cost-1'!F102+'Sales and cost -2'!F102+'Sales and cost-3'!F102</f>
        <v>716920.4086</v>
      </c>
      <c r="G102" s="38">
        <f>'Sales and cost-1'!G102+'Sales and cost -2'!G102+'Sales and cost-3'!G102</f>
        <v>738571.4049</v>
      </c>
      <c r="H102" s="38">
        <f>'Sales and cost-1'!H102+'Sales and cost -2'!H102+'Sales and cost-3'!H102</f>
        <v>760876.2613</v>
      </c>
      <c r="I102" s="38">
        <f>'Sales and cost-1'!I102+'Sales and cost -2'!I102+'Sales and cost-3'!I102</f>
        <v>783854.7244</v>
      </c>
      <c r="J102" s="38">
        <f>'Sales and cost-1'!J102+'Sales and cost -2'!J102+'Sales and cost-3'!J102</f>
        <v>807527.1371</v>
      </c>
      <c r="K102" s="38">
        <f>'Sales and cost-1'!K102+'Sales and cost -2'!K102+'Sales and cost-3'!K102</f>
        <v>831914.4567</v>
      </c>
      <c r="L102" s="38">
        <f>'Sales and cost-1'!L102+'Sales and cost -2'!L102+'Sales and cost-3'!L102</f>
        <v>857038.2732</v>
      </c>
      <c r="M102" s="38">
        <f>'Sales and cost-1'!M102+'Sales and cost -2'!M102+'Sales and cost-3'!M102</f>
        <v>882920.8291</v>
      </c>
    </row>
    <row r="103">
      <c r="A103" s="21" t="s">
        <v>47</v>
      </c>
      <c r="B103" s="38">
        <f>'Sales and cost-1'!B103+'Sales and cost -2'!B103+'Sales and cost-3'!B103</f>
        <v>2361216</v>
      </c>
      <c r="C103" s="38">
        <f>'Sales and cost-1'!C103+'Sales and cost -2'!C103+'Sales and cost-3'!C103</f>
        <v>2432524.723</v>
      </c>
      <c r="D103" s="38">
        <f>'Sales and cost-1'!D103+'Sales and cost -2'!D103+'Sales and cost-3'!D103</f>
        <v>2505986.97</v>
      </c>
      <c r="E103" s="38">
        <f>'Sales and cost-1'!E103+'Sales and cost -2'!E103+'Sales and cost-3'!E103</f>
        <v>2581667.776</v>
      </c>
      <c r="F103" s="38">
        <f>'Sales and cost-1'!F103+'Sales and cost -2'!F103+'Sales and cost-3'!F103</f>
        <v>2659634.143</v>
      </c>
      <c r="G103" s="38">
        <f>'Sales and cost-1'!G103+'Sales and cost -2'!G103+'Sales and cost-3'!G103</f>
        <v>2739955.094</v>
      </c>
      <c r="H103" s="38">
        <f>'Sales and cost-1'!H103+'Sales and cost -2'!H103+'Sales and cost-3'!H103</f>
        <v>2822701.738</v>
      </c>
      <c r="I103" s="38">
        <f>'Sales and cost-1'!I103+'Sales and cost -2'!I103+'Sales and cost-3'!I103</f>
        <v>2907947.331</v>
      </c>
      <c r="J103" s="38">
        <f>'Sales and cost-1'!J103+'Sales and cost -2'!J103+'Sales and cost-3'!J103</f>
        <v>2995767.34</v>
      </c>
      <c r="K103" s="38">
        <f>'Sales and cost-1'!K103+'Sales and cost -2'!K103+'Sales and cost-3'!K103</f>
        <v>3086239.514</v>
      </c>
      <c r="L103" s="38">
        <f>'Sales and cost-1'!L103+'Sales and cost -2'!L103+'Sales and cost-3'!L103</f>
        <v>3179443.947</v>
      </c>
      <c r="M103" s="38">
        <f>'Sales and cost-1'!M103+'Sales and cost -2'!M103+'Sales and cost-3'!M103</f>
        <v>3275463.154</v>
      </c>
    </row>
    <row r="104">
      <c r="A104" s="35" t="s">
        <v>77</v>
      </c>
      <c r="B104" s="38">
        <f t="shared" ref="B104:M104" si="4">SUM(B96:B103)</f>
        <v>5325216</v>
      </c>
      <c r="C104" s="38">
        <f t="shared" si="4"/>
        <v>5486037.523</v>
      </c>
      <c r="D104" s="38">
        <f t="shared" si="4"/>
        <v>5651715.856</v>
      </c>
      <c r="E104" s="38">
        <f t="shared" si="4"/>
        <v>5822397.675</v>
      </c>
      <c r="F104" s="38">
        <f t="shared" si="4"/>
        <v>5998234.085</v>
      </c>
      <c r="G104" s="38">
        <f t="shared" si="4"/>
        <v>6179380.754</v>
      </c>
      <c r="H104" s="38">
        <f t="shared" si="4"/>
        <v>6365998.053</v>
      </c>
      <c r="I104" s="38">
        <f t="shared" si="4"/>
        <v>6558251.194</v>
      </c>
      <c r="J104" s="38">
        <f t="shared" si="4"/>
        <v>6756310.38</v>
      </c>
      <c r="K104" s="38">
        <f t="shared" si="4"/>
        <v>6960350.954</v>
      </c>
      <c r="L104" s="38">
        <f t="shared" si="4"/>
        <v>7170553.553</v>
      </c>
      <c r="M104" s="38">
        <f t="shared" si="4"/>
        <v>7387104.27</v>
      </c>
    </row>
    <row r="105">
      <c r="A105" s="28"/>
    </row>
    <row r="106">
      <c r="A106" s="35" t="s">
        <v>29</v>
      </c>
    </row>
    <row r="107">
      <c r="A107" s="21" t="s">
        <v>40</v>
      </c>
      <c r="B107" s="38">
        <f>'Sales and cost-1'!B107+'Sales and cost -2'!B107+'Sales and cost-3'!B107</f>
        <v>86850</v>
      </c>
      <c r="C107" s="38">
        <f>'Sales and cost-1'!C107+'Sales and cost -2'!C107+'Sales and cost-3'!C107</f>
        <v>89797.8825</v>
      </c>
      <c r="D107" s="38">
        <f>'Sales and cost-1'!D107+'Sales and cost -2'!D107+'Sales and cost-3'!D107</f>
        <v>92859.93023</v>
      </c>
      <c r="E107" s="38">
        <f>'Sales and cost-1'!E107+'Sales and cost -2'!E107+'Sales and cost-3'!E107</f>
        <v>96041.16055</v>
      </c>
      <c r="F107" s="38">
        <f>'Sales and cost-1'!F107+'Sales and cost -2'!F107+'Sales and cost-3'!F107</f>
        <v>99346.83361</v>
      </c>
      <c r="G107" s="38">
        <f>'Sales and cost-1'!G107+'Sales and cost -2'!G107+'Sales and cost-3'!G107</f>
        <v>102782.4648</v>
      </c>
      <c r="H107" s="38">
        <f>'Sales and cost-1'!H107+'Sales and cost -2'!H107+'Sales and cost-3'!H107</f>
        <v>106353.8381</v>
      </c>
      <c r="I107" s="38">
        <f>'Sales and cost-1'!I107+'Sales and cost -2'!I107+'Sales and cost-3'!I107</f>
        <v>110067.0195</v>
      </c>
      <c r="J107" s="38">
        <f>'Sales and cost-1'!J107+'Sales and cost -2'!J107+'Sales and cost-3'!J107</f>
        <v>113928.372</v>
      </c>
      <c r="K107" s="38">
        <f>'Sales and cost-1'!K107+'Sales and cost -2'!K107+'Sales and cost-3'!K107</f>
        <v>117944.571</v>
      </c>
      <c r="L107" s="38">
        <f>'Sales and cost-1'!L107+'Sales and cost -2'!L107+'Sales and cost-3'!L107</f>
        <v>122122.6201</v>
      </c>
      <c r="M107" s="38">
        <f>'Sales and cost-1'!M107+'Sales and cost -2'!M107+'Sales and cost-3'!M107</f>
        <v>126469.8685</v>
      </c>
    </row>
    <row r="108">
      <c r="A108" s="21" t="s">
        <v>41</v>
      </c>
      <c r="B108" s="38">
        <f>'Sales and cost-1'!B108+'Sales and cost -2'!B108+'Sales and cost-3'!B108</f>
        <v>50952</v>
      </c>
      <c r="C108" s="38">
        <f>'Sales and cost-1'!C108+'Sales and cost -2'!C108+'Sales and cost-3'!C108</f>
        <v>52681.4244</v>
      </c>
      <c r="D108" s="38">
        <f>'Sales and cost-1'!D108+'Sales and cost -2'!D108+'Sales and cost-3'!D108</f>
        <v>54477.82573</v>
      </c>
      <c r="E108" s="38">
        <f>'Sales and cost-1'!E108+'Sales and cost -2'!E108+'Sales and cost-3'!E108</f>
        <v>56344.14752</v>
      </c>
      <c r="F108" s="38">
        <f>'Sales and cost-1'!F108+'Sales and cost -2'!F108+'Sales and cost-3'!F108</f>
        <v>58283.47572</v>
      </c>
      <c r="G108" s="38">
        <f>'Sales and cost-1'!G108+'Sales and cost -2'!G108+'Sales and cost-3'!G108</f>
        <v>60299.04603</v>
      </c>
      <c r="H108" s="38">
        <f>'Sales and cost-1'!H108+'Sales and cost -2'!H108+'Sales and cost-3'!H108</f>
        <v>62394.25167</v>
      </c>
      <c r="I108" s="38">
        <f>'Sales and cost-1'!I108+'Sales and cost -2'!I108+'Sales and cost-3'!I108</f>
        <v>64572.65141</v>
      </c>
      <c r="J108" s="38">
        <f>'Sales and cost-1'!J108+'Sales and cost -2'!J108+'Sales and cost-3'!J108</f>
        <v>66837.97824</v>
      </c>
      <c r="K108" s="38">
        <f>'Sales and cost-1'!K108+'Sales and cost -2'!K108+'Sales and cost-3'!K108</f>
        <v>69194.14831</v>
      </c>
      <c r="L108" s="38">
        <f>'Sales and cost-1'!L108+'Sales and cost -2'!L108+'Sales and cost-3'!L108</f>
        <v>71645.27044</v>
      </c>
      <c r="M108" s="38">
        <f>'Sales and cost-1'!M108+'Sales and cost -2'!M108+'Sales and cost-3'!M108</f>
        <v>74195.65619</v>
      </c>
    </row>
    <row r="109">
      <c r="A109" s="21" t="s">
        <v>42</v>
      </c>
      <c r="B109" s="38">
        <f>'Sales and cost-1'!B109+'Sales and cost -2'!B109+'Sales and cost-3'!B109</f>
        <v>106536</v>
      </c>
      <c r="C109" s="38">
        <f>'Sales and cost-1'!C109+'Sales and cost -2'!C109+'Sales and cost-3'!C109</f>
        <v>110152.0692</v>
      </c>
      <c r="D109" s="38">
        <f>'Sales and cost-1'!D109+'Sales and cost -2'!D109+'Sales and cost-3'!D109</f>
        <v>113908.1811</v>
      </c>
      <c r="E109" s="38">
        <f>'Sales and cost-1'!E109+'Sales and cost -2'!E109+'Sales and cost-3'!E109</f>
        <v>117810.4903</v>
      </c>
      <c r="F109" s="38">
        <f>'Sales and cost-1'!F109+'Sales and cost -2'!F109+'Sales and cost-3'!F109</f>
        <v>121865.4492</v>
      </c>
      <c r="G109" s="38">
        <f>'Sales and cost-1'!G109+'Sales and cost -2'!G109+'Sales and cost-3'!G109</f>
        <v>126079.8235</v>
      </c>
      <c r="H109" s="38">
        <f>'Sales and cost-1'!H109+'Sales and cost -2'!H109+'Sales and cost-3'!H109</f>
        <v>130460.708</v>
      </c>
      <c r="I109" s="38">
        <f>'Sales and cost-1'!I109+'Sales and cost -2'!I109+'Sales and cost-3'!I109</f>
        <v>135015.5439</v>
      </c>
      <c r="J109" s="38">
        <f>'Sales and cost-1'!J109+'Sales and cost -2'!J109+'Sales and cost-3'!J109</f>
        <v>139752.1363</v>
      </c>
      <c r="K109" s="38">
        <f>'Sales and cost-1'!K109+'Sales and cost -2'!K109+'Sales and cost-3'!K109</f>
        <v>144678.6737</v>
      </c>
      <c r="L109" s="38">
        <f>'Sales and cost-1'!L109+'Sales and cost -2'!L109+'Sales and cost-3'!L109</f>
        <v>149803.7473</v>
      </c>
      <c r="M109" s="38">
        <f>'Sales and cost-1'!M109+'Sales and cost -2'!M109+'Sales and cost-3'!M109</f>
        <v>155136.372</v>
      </c>
    </row>
    <row r="110">
      <c r="A110" s="21" t="s">
        <v>43</v>
      </c>
      <c r="B110" s="38">
        <f>'Sales and cost-1'!B110+'Sales and cost -2'!B110+'Sales and cost-3'!B110</f>
        <v>135872</v>
      </c>
      <c r="C110" s="38">
        <f>'Sales and cost-1'!C110+'Sales and cost -2'!C110+'Sales and cost-3'!C110</f>
        <v>140483.7984</v>
      </c>
      <c r="D110" s="38">
        <f>'Sales and cost-1'!D110+'Sales and cost -2'!D110+'Sales and cost-3'!D110</f>
        <v>145274.202</v>
      </c>
      <c r="E110" s="38">
        <f>'Sales and cost-1'!E110+'Sales and cost -2'!E110+'Sales and cost-3'!E110</f>
        <v>150251.0601</v>
      </c>
      <c r="F110" s="38">
        <f>'Sales and cost-1'!F110+'Sales and cost -2'!F110+'Sales and cost-3'!F110</f>
        <v>155422.6019</v>
      </c>
      <c r="G110" s="38">
        <f>'Sales and cost-1'!G110+'Sales and cost -2'!G110+'Sales and cost-3'!G110</f>
        <v>160797.4561</v>
      </c>
      <c r="H110" s="38">
        <f>'Sales and cost-1'!H110+'Sales and cost -2'!H110+'Sales and cost-3'!H110</f>
        <v>166384.6711</v>
      </c>
      <c r="I110" s="38">
        <f>'Sales and cost-1'!I110+'Sales and cost -2'!I110+'Sales and cost-3'!I110</f>
        <v>172193.7371</v>
      </c>
      <c r="J110" s="38">
        <f>'Sales and cost-1'!J110+'Sales and cost -2'!J110+'Sales and cost-3'!J110</f>
        <v>178234.6086</v>
      </c>
      <c r="K110" s="38">
        <f>'Sales and cost-1'!K110+'Sales and cost -2'!K110+'Sales and cost-3'!K110</f>
        <v>184517.7288</v>
      </c>
      <c r="L110" s="38">
        <f>'Sales and cost-1'!L110+'Sales and cost -2'!L110+'Sales and cost-3'!L110</f>
        <v>191054.0545</v>
      </c>
      <c r="M110" s="38">
        <f>'Sales and cost-1'!M110+'Sales and cost -2'!M110+'Sales and cost-3'!M110</f>
        <v>197855.0832</v>
      </c>
    </row>
    <row r="111">
      <c r="A111" s="21" t="s">
        <v>44</v>
      </c>
      <c r="B111" s="38">
        <f>'Sales and cost-1'!B111+'Sales and cost -2'!B111+'Sales and cost-3'!B111</f>
        <v>248970</v>
      </c>
      <c r="C111" s="38">
        <f>'Sales and cost-1'!C111+'Sales and cost -2'!C111+'Sales and cost-3'!C111</f>
        <v>257420.5965</v>
      </c>
      <c r="D111" s="38">
        <f>'Sales and cost-1'!D111+'Sales and cost -2'!D111+'Sales and cost-3'!D111</f>
        <v>266198.4667</v>
      </c>
      <c r="E111" s="38">
        <f>'Sales and cost-1'!E111+'Sales and cost -2'!E111+'Sales and cost-3'!E111</f>
        <v>275317.9936</v>
      </c>
      <c r="F111" s="38">
        <f>'Sales and cost-1'!F111+'Sales and cost -2'!F111+'Sales and cost-3'!F111</f>
        <v>284794.2563</v>
      </c>
      <c r="G111" s="38">
        <f>'Sales and cost-1'!G111+'Sales and cost -2'!G111+'Sales and cost-3'!G111</f>
        <v>294643.0658</v>
      </c>
      <c r="H111" s="38">
        <f>'Sales and cost-1'!H111+'Sales and cost -2'!H111+'Sales and cost-3'!H111</f>
        <v>304881.0025</v>
      </c>
      <c r="I111" s="38">
        <f>'Sales and cost-1'!I111+'Sales and cost -2'!I111+'Sales and cost-3'!I111</f>
        <v>315525.4558</v>
      </c>
      <c r="J111" s="38">
        <f>'Sales and cost-1'!J111+'Sales and cost -2'!J111+'Sales and cost-3'!J111</f>
        <v>326594.6664</v>
      </c>
      <c r="K111" s="38">
        <f>'Sales and cost-1'!K111+'Sales and cost -2'!K111+'Sales and cost-3'!K111</f>
        <v>338107.7701</v>
      </c>
      <c r="L111" s="38">
        <f>'Sales and cost-1'!L111+'Sales and cost -2'!L111+'Sales and cost-3'!L111</f>
        <v>350084.8442</v>
      </c>
      <c r="M111" s="38">
        <f>'Sales and cost-1'!M111+'Sales and cost -2'!M111+'Sales and cost-3'!M111</f>
        <v>362546.9564</v>
      </c>
    </row>
    <row r="112">
      <c r="A112" s="21" t="s">
        <v>45</v>
      </c>
      <c r="B112" s="38">
        <f>'Sales and cost-1'!B112+'Sales and cost -2'!B112+'Sales and cost-3'!B112</f>
        <v>82025</v>
      </c>
      <c r="C112" s="38">
        <f>'Sales and cost-1'!C112+'Sales and cost -2'!C112+'Sales and cost-3'!C112</f>
        <v>84809.11125</v>
      </c>
      <c r="D112" s="38">
        <f>'Sales and cost-1'!D112+'Sales and cost -2'!D112+'Sales and cost-3'!D112</f>
        <v>87701.04522</v>
      </c>
      <c r="E112" s="38">
        <f>'Sales and cost-1'!E112+'Sales and cost -2'!E112+'Sales and cost-3'!E112</f>
        <v>90705.54052</v>
      </c>
      <c r="F112" s="38">
        <f>'Sales and cost-1'!F112+'Sales and cost -2'!F112+'Sales and cost-3'!F112</f>
        <v>93827.56507</v>
      </c>
      <c r="G112" s="38">
        <f>'Sales and cost-1'!G112+'Sales and cost -2'!G112+'Sales and cost-3'!G112</f>
        <v>97072.32789</v>
      </c>
      <c r="H112" s="38">
        <f>'Sales and cost-1'!H112+'Sales and cost -2'!H112+'Sales and cost-3'!H112</f>
        <v>100445.2915</v>
      </c>
      <c r="I112" s="38">
        <f>'Sales and cost-1'!I112+'Sales and cost -2'!I112+'Sales and cost-3'!I112</f>
        <v>103952.185</v>
      </c>
      <c r="J112" s="38">
        <f>'Sales and cost-1'!J112+'Sales and cost -2'!J112+'Sales and cost-3'!J112</f>
        <v>107599.018</v>
      </c>
      <c r="K112" s="38">
        <f>'Sales and cost-1'!K112+'Sales and cost -2'!K112+'Sales and cost-3'!K112</f>
        <v>111392.0948</v>
      </c>
      <c r="L112" s="38">
        <f>'Sales and cost-1'!L112+'Sales and cost -2'!L112+'Sales and cost-3'!L112</f>
        <v>115338.0301</v>
      </c>
      <c r="M112" s="38">
        <f>'Sales and cost-1'!M112+'Sales and cost -2'!M112+'Sales and cost-3'!M112</f>
        <v>119443.7647</v>
      </c>
    </row>
    <row r="113">
      <c r="A113" s="21" t="s">
        <v>46</v>
      </c>
      <c r="B113" s="38">
        <f>'Sales and cost-1'!B113+'Sales and cost -2'!B113+'Sales and cost-3'!B113</f>
        <v>135872</v>
      </c>
      <c r="C113" s="38">
        <f>'Sales and cost-1'!C113+'Sales and cost -2'!C113+'Sales and cost-3'!C113</f>
        <v>140483.7984</v>
      </c>
      <c r="D113" s="38">
        <f>'Sales and cost-1'!D113+'Sales and cost -2'!D113+'Sales and cost-3'!D113</f>
        <v>145274.202</v>
      </c>
      <c r="E113" s="38">
        <f>'Sales and cost-1'!E113+'Sales and cost -2'!E113+'Sales and cost-3'!E113</f>
        <v>150251.0601</v>
      </c>
      <c r="F113" s="38">
        <f>'Sales and cost-1'!F113+'Sales and cost -2'!F113+'Sales and cost-3'!F113</f>
        <v>155422.6019</v>
      </c>
      <c r="G113" s="38">
        <f>'Sales and cost-1'!G113+'Sales and cost -2'!G113+'Sales and cost-3'!G113</f>
        <v>160797.4561</v>
      </c>
      <c r="H113" s="38">
        <f>'Sales and cost-1'!H113+'Sales and cost -2'!H113+'Sales and cost-3'!H113</f>
        <v>166384.6711</v>
      </c>
      <c r="I113" s="38">
        <f>'Sales and cost-1'!I113+'Sales and cost -2'!I113+'Sales and cost-3'!I113</f>
        <v>172193.7371</v>
      </c>
      <c r="J113" s="38">
        <f>'Sales and cost-1'!J113+'Sales and cost -2'!J113+'Sales and cost-3'!J113</f>
        <v>178234.6086</v>
      </c>
      <c r="K113" s="38">
        <f>'Sales and cost-1'!K113+'Sales and cost -2'!K113+'Sales and cost-3'!K113</f>
        <v>184517.7288</v>
      </c>
      <c r="L113" s="38">
        <f>'Sales and cost-1'!L113+'Sales and cost -2'!L113+'Sales and cost-3'!L113</f>
        <v>191054.0545</v>
      </c>
      <c r="M113" s="38">
        <f>'Sales and cost-1'!M113+'Sales and cost -2'!M113+'Sales and cost-3'!M113</f>
        <v>197855.0832</v>
      </c>
    </row>
    <row r="114">
      <c r="A114" s="21" t="s">
        <v>47</v>
      </c>
      <c r="B114" s="38">
        <f>'Sales and cost-1'!B114+'Sales and cost -2'!B114+'Sales and cost-3'!B114</f>
        <v>849200</v>
      </c>
      <c r="C114" s="38">
        <f>'Sales and cost-1'!C114+'Sales and cost -2'!C114+'Sales and cost-3'!C114</f>
        <v>878023.74</v>
      </c>
      <c r="D114" s="38">
        <f>'Sales and cost-1'!D114+'Sales and cost -2'!D114+'Sales and cost-3'!D114</f>
        <v>907963.7622</v>
      </c>
      <c r="E114" s="38">
        <f>'Sales and cost-1'!E114+'Sales and cost -2'!E114+'Sales and cost-3'!E114</f>
        <v>939069.1254</v>
      </c>
      <c r="F114" s="38">
        <f>'Sales and cost-1'!F114+'Sales and cost -2'!F114+'Sales and cost-3'!F114</f>
        <v>971391.2619</v>
      </c>
      <c r="G114" s="38">
        <f>'Sales and cost-1'!G114+'Sales and cost -2'!G114+'Sales and cost-3'!G114</f>
        <v>1004984.101</v>
      </c>
      <c r="H114" s="38">
        <f>'Sales and cost-1'!H114+'Sales and cost -2'!H114+'Sales and cost-3'!H114</f>
        <v>1039904.194</v>
      </c>
      <c r="I114" s="38">
        <f>'Sales and cost-1'!I114+'Sales and cost -2'!I114+'Sales and cost-3'!I114</f>
        <v>1076210.857</v>
      </c>
      <c r="J114" s="38">
        <f>'Sales and cost-1'!J114+'Sales and cost -2'!J114+'Sales and cost-3'!J114</f>
        <v>1113966.304</v>
      </c>
      <c r="K114" s="38">
        <f>'Sales and cost-1'!K114+'Sales and cost -2'!K114+'Sales and cost-3'!K114</f>
        <v>1153235.805</v>
      </c>
      <c r="L114" s="38">
        <f>'Sales and cost-1'!L114+'Sales and cost -2'!L114+'Sales and cost-3'!L114</f>
        <v>1194087.841</v>
      </c>
      <c r="M114" s="38">
        <f>'Sales and cost-1'!M114+'Sales and cost -2'!M114+'Sales and cost-3'!M114</f>
        <v>1236594.27</v>
      </c>
    </row>
    <row r="115">
      <c r="A115" s="35" t="s">
        <v>78</v>
      </c>
      <c r="B115" s="38">
        <f t="shared" ref="B115:M115" si="5">SUM(B107:B114)</f>
        <v>1696277</v>
      </c>
      <c r="C115" s="38">
        <f t="shared" si="5"/>
        <v>1753852.421</v>
      </c>
      <c r="D115" s="38">
        <f t="shared" si="5"/>
        <v>1813657.615</v>
      </c>
      <c r="E115" s="38">
        <f t="shared" si="5"/>
        <v>1875790.578</v>
      </c>
      <c r="F115" s="38">
        <f t="shared" si="5"/>
        <v>1940354.046</v>
      </c>
      <c r="G115" s="38">
        <f t="shared" si="5"/>
        <v>2007455.741</v>
      </c>
      <c r="H115" s="38">
        <f t="shared" si="5"/>
        <v>2077208.628</v>
      </c>
      <c r="I115" s="38">
        <f t="shared" si="5"/>
        <v>2149731.187</v>
      </c>
      <c r="J115" s="38">
        <f t="shared" si="5"/>
        <v>2225147.692</v>
      </c>
      <c r="K115" s="38">
        <f t="shared" si="5"/>
        <v>2303588.521</v>
      </c>
      <c r="L115" s="38">
        <f t="shared" si="5"/>
        <v>2385190.462</v>
      </c>
      <c r="M115" s="38">
        <f t="shared" si="5"/>
        <v>2470097.054</v>
      </c>
    </row>
    <row r="116">
      <c r="A116" s="35"/>
    </row>
    <row r="117">
      <c r="A117" s="35" t="s">
        <v>30</v>
      </c>
    </row>
    <row r="118">
      <c r="A118" s="21" t="s">
        <v>40</v>
      </c>
      <c r="B118" s="38">
        <f>'Sales and cost-1'!B118+'Sales and cost -2'!B118+'Sales and cost-3'!B118</f>
        <v>457650</v>
      </c>
      <c r="C118" s="38">
        <f>'Sales and cost-1'!C118+'Sales and cost -2'!C118+'Sales and cost-3'!C118</f>
        <v>473770.4175</v>
      </c>
      <c r="D118" s="38">
        <f>'Sales and cost-1'!D118+'Sales and cost -2'!D118+'Sales and cost-3'!D118</f>
        <v>490458.6686</v>
      </c>
      <c r="E118" s="38">
        <f>'Sales and cost-1'!E118+'Sales and cost -2'!E118+'Sales and cost-3'!E118</f>
        <v>507734.755</v>
      </c>
      <c r="F118" s="38">
        <f>'Sales and cost-1'!F118+'Sales and cost -2'!F118+'Sales and cost-3'!F118</f>
        <v>525619.383</v>
      </c>
      <c r="G118" s="38">
        <f>'Sales and cost-1'!G118+'Sales and cost -2'!G118+'Sales and cost-3'!G118</f>
        <v>544133.9883</v>
      </c>
      <c r="H118" s="38">
        <f>'Sales and cost-1'!H118+'Sales and cost -2'!H118+'Sales and cost-3'!H118</f>
        <v>563300.7617</v>
      </c>
      <c r="I118" s="38">
        <f>'Sales and cost-1'!I118+'Sales and cost -2'!I118+'Sales and cost-3'!I118</f>
        <v>583142.6755</v>
      </c>
      <c r="J118" s="38">
        <f>'Sales and cost-1'!J118+'Sales and cost -2'!J118+'Sales and cost-3'!J118</f>
        <v>603683.5114</v>
      </c>
      <c r="K118" s="38">
        <f>'Sales and cost-1'!K118+'Sales and cost -2'!K118+'Sales and cost-3'!K118</f>
        <v>624947.8887</v>
      </c>
      <c r="L118" s="38">
        <f>'Sales and cost-1'!L118+'Sales and cost -2'!L118+'Sales and cost-3'!L118</f>
        <v>646961.2938</v>
      </c>
      <c r="M118" s="38">
        <f>'Sales and cost-1'!M118+'Sales and cost -2'!M118+'Sales and cost-3'!M118</f>
        <v>669750.1111</v>
      </c>
    </row>
    <row r="119">
      <c r="A119" s="21" t="s">
        <v>41</v>
      </c>
      <c r="B119" s="38">
        <f>'Sales and cost-1'!B119+'Sales and cost -2'!B119+'Sales and cost-3'!B119</f>
        <v>436632</v>
      </c>
      <c r="C119" s="38">
        <f>'Sales and cost-1'!C119+'Sales and cost -2'!C119+'Sales and cost-3'!C119</f>
        <v>452012.0724</v>
      </c>
      <c r="D119" s="38">
        <f>'Sales and cost-1'!D119+'Sales and cost -2'!D119+'Sales and cost-3'!D119</f>
        <v>467933.9001</v>
      </c>
      <c r="E119" s="38">
        <f>'Sales and cost-1'!E119+'Sales and cost -2'!E119+'Sales and cost-3'!E119</f>
        <v>484416.5662</v>
      </c>
      <c r="F119" s="38">
        <f>'Sales and cost-1'!F119+'Sales and cost -2'!F119+'Sales and cost-3'!F119</f>
        <v>501479.8262</v>
      </c>
      <c r="G119" s="38">
        <f>'Sales and cost-1'!G119+'Sales and cost -2'!G119+'Sales and cost-3'!G119</f>
        <v>519144.1311</v>
      </c>
      <c r="H119" s="38">
        <f>'Sales and cost-1'!H119+'Sales and cost -2'!H119+'Sales and cost-3'!H119</f>
        <v>537430.6527</v>
      </c>
      <c r="I119" s="38">
        <f>'Sales and cost-1'!I119+'Sales and cost -2'!I119+'Sales and cost-3'!I119</f>
        <v>556361.3082</v>
      </c>
      <c r="J119" s="38">
        <f>'Sales and cost-1'!J119+'Sales and cost -2'!J119+'Sales and cost-3'!J119</f>
        <v>575958.7872</v>
      </c>
      <c r="K119" s="38">
        <f>'Sales and cost-1'!K119+'Sales and cost -2'!K119+'Sales and cost-3'!K119</f>
        <v>596246.5782</v>
      </c>
      <c r="L119" s="38">
        <f>'Sales and cost-1'!L119+'Sales and cost -2'!L119+'Sales and cost-3'!L119</f>
        <v>617248.9974</v>
      </c>
      <c r="M119" s="38">
        <f>'Sales and cost-1'!M119+'Sales and cost -2'!M119+'Sales and cost-3'!M119</f>
        <v>638991.2172</v>
      </c>
    </row>
    <row r="120">
      <c r="A120" s="21" t="s">
        <v>42</v>
      </c>
      <c r="B120" s="38">
        <f>'Sales and cost-1'!B120+'Sales and cost -2'!B120+'Sales and cost-3'!B120</f>
        <v>305100</v>
      </c>
      <c r="C120" s="38">
        <f>'Sales and cost-1'!C120+'Sales and cost -2'!C120+'Sales and cost-3'!C120</f>
        <v>315846.945</v>
      </c>
      <c r="D120" s="38">
        <f>'Sales and cost-1'!D120+'Sales and cost -2'!D120+'Sales and cost-3'!D120</f>
        <v>326972.4457</v>
      </c>
      <c r="E120" s="38">
        <f>'Sales and cost-1'!E120+'Sales and cost -2'!E120+'Sales and cost-3'!E120</f>
        <v>338489.8367</v>
      </c>
      <c r="F120" s="38">
        <f>'Sales and cost-1'!F120+'Sales and cost -2'!F120+'Sales and cost-3'!F120</f>
        <v>350412.922</v>
      </c>
      <c r="G120" s="38">
        <f>'Sales and cost-1'!G120+'Sales and cost -2'!G120+'Sales and cost-3'!G120</f>
        <v>362755.9922</v>
      </c>
      <c r="H120" s="38">
        <f>'Sales and cost-1'!H120+'Sales and cost -2'!H120+'Sales and cost-3'!H120</f>
        <v>375533.8411</v>
      </c>
      <c r="I120" s="38">
        <f>'Sales and cost-1'!I120+'Sales and cost -2'!I120+'Sales and cost-3'!I120</f>
        <v>388761.7837</v>
      </c>
      <c r="J120" s="38">
        <f>'Sales and cost-1'!J120+'Sales and cost -2'!J120+'Sales and cost-3'!J120</f>
        <v>402455.6743</v>
      </c>
      <c r="K120" s="38">
        <f>'Sales and cost-1'!K120+'Sales and cost -2'!K120+'Sales and cost-3'!K120</f>
        <v>416631.9258</v>
      </c>
      <c r="L120" s="38">
        <f>'Sales and cost-1'!L120+'Sales and cost -2'!L120+'Sales and cost-3'!L120</f>
        <v>431307.5292</v>
      </c>
      <c r="M120" s="38">
        <f>'Sales and cost-1'!M120+'Sales and cost -2'!M120+'Sales and cost-3'!M120</f>
        <v>446500.0741</v>
      </c>
    </row>
    <row r="121">
      <c r="A121" s="21" t="s">
        <v>43</v>
      </c>
      <c r="B121" s="38">
        <f>'Sales and cost-1'!B121+'Sales and cost -2'!B121+'Sales and cost-3'!B121</f>
        <v>183060</v>
      </c>
      <c r="C121" s="38">
        <f>'Sales and cost-1'!C121+'Sales and cost -2'!C121+'Sales and cost-3'!C121</f>
        <v>189508.167</v>
      </c>
      <c r="D121" s="38">
        <f>'Sales and cost-1'!D121+'Sales and cost -2'!D121+'Sales and cost-3'!D121</f>
        <v>196183.4674</v>
      </c>
      <c r="E121" s="38">
        <f>'Sales and cost-1'!E121+'Sales and cost -2'!E121+'Sales and cost-3'!E121</f>
        <v>203093.902</v>
      </c>
      <c r="F121" s="38">
        <f>'Sales and cost-1'!F121+'Sales and cost -2'!F121+'Sales and cost-3'!F121</f>
        <v>210247.7532</v>
      </c>
      <c r="G121" s="38">
        <f>'Sales and cost-1'!G121+'Sales and cost -2'!G121+'Sales and cost-3'!G121</f>
        <v>217653.5953</v>
      </c>
      <c r="H121" s="38">
        <f>'Sales and cost-1'!H121+'Sales and cost -2'!H121+'Sales and cost-3'!H121</f>
        <v>225320.3047</v>
      </c>
      <c r="I121" s="38">
        <f>'Sales and cost-1'!I121+'Sales and cost -2'!I121+'Sales and cost-3'!I121</f>
        <v>233257.0702</v>
      </c>
      <c r="J121" s="38">
        <f>'Sales and cost-1'!J121+'Sales and cost -2'!J121+'Sales and cost-3'!J121</f>
        <v>241473.4046</v>
      </c>
      <c r="K121" s="38">
        <f>'Sales and cost-1'!K121+'Sales and cost -2'!K121+'Sales and cost-3'!K121</f>
        <v>249979.1555</v>
      </c>
      <c r="L121" s="38">
        <f>'Sales and cost-1'!L121+'Sales and cost -2'!L121+'Sales and cost-3'!L121</f>
        <v>258784.5175</v>
      </c>
      <c r="M121" s="38">
        <f>'Sales and cost-1'!M121+'Sales and cost -2'!M121+'Sales and cost-3'!M121</f>
        <v>267900.0445</v>
      </c>
    </row>
    <row r="122">
      <c r="A122" s="21" t="s">
        <v>44</v>
      </c>
      <c r="B122" s="38">
        <f>'Sales and cost-1'!B122+'Sales and cost -2'!B122+'Sales and cost-3'!B122</f>
        <v>208824</v>
      </c>
      <c r="C122" s="38">
        <f>'Sales and cost-1'!C122+'Sales and cost -2'!C122+'Sales and cost-3'!C122</f>
        <v>216179.6868</v>
      </c>
      <c r="D122" s="38">
        <f>'Sales and cost-1'!D122+'Sales and cost -2'!D122+'Sales and cost-3'!D122</f>
        <v>223794.474</v>
      </c>
      <c r="E122" s="38">
        <f>'Sales and cost-1'!E122+'Sales and cost -2'!E122+'Sales and cost-3'!E122</f>
        <v>231677.4882</v>
      </c>
      <c r="F122" s="38">
        <f>'Sales and cost-1'!F122+'Sales and cost -2'!F122+'Sales and cost-3'!F122</f>
        <v>239838.1777</v>
      </c>
      <c r="G122" s="38">
        <f>'Sales and cost-1'!G122+'Sales and cost -2'!G122+'Sales and cost-3'!G122</f>
        <v>248286.3236</v>
      </c>
      <c r="H122" s="38">
        <f>'Sales and cost-1'!H122+'Sales and cost -2'!H122+'Sales and cost-3'!H122</f>
        <v>257032.0513</v>
      </c>
      <c r="I122" s="38">
        <f>'Sales and cost-1'!I122+'Sales and cost -2'!I122+'Sales and cost-3'!I122</f>
        <v>266085.8431</v>
      </c>
      <c r="J122" s="38">
        <f>'Sales and cost-1'!J122+'Sales and cost -2'!J122+'Sales and cost-3'!J122</f>
        <v>275458.5504</v>
      </c>
      <c r="K122" s="38">
        <f>'Sales and cost-1'!K122+'Sales and cost -2'!K122+'Sales and cost-3'!K122</f>
        <v>285161.407</v>
      </c>
      <c r="L122" s="38">
        <f>'Sales and cost-1'!L122+'Sales and cost -2'!L122+'Sales and cost-3'!L122</f>
        <v>295206.0422</v>
      </c>
      <c r="M122" s="38">
        <f>'Sales and cost-1'!M122+'Sales and cost -2'!M122+'Sales and cost-3'!M122</f>
        <v>305604.4952</v>
      </c>
    </row>
    <row r="123">
      <c r="A123" s="21" t="s">
        <v>45</v>
      </c>
      <c r="B123" s="38">
        <f>'Sales and cost-1'!B123+'Sales and cost -2'!B123+'Sales and cost-3'!B123</f>
        <v>268488</v>
      </c>
      <c r="C123" s="38">
        <f>'Sales and cost-1'!C123+'Sales and cost -2'!C123+'Sales and cost-3'!C123</f>
        <v>277945.3116</v>
      </c>
      <c r="D123" s="38">
        <f>'Sales and cost-1'!D123+'Sales and cost -2'!D123+'Sales and cost-3'!D123</f>
        <v>287735.7522</v>
      </c>
      <c r="E123" s="38">
        <f>'Sales and cost-1'!E123+'Sales and cost -2'!E123+'Sales and cost-3'!E123</f>
        <v>297871.0563</v>
      </c>
      <c r="F123" s="38">
        <f>'Sales and cost-1'!F123+'Sales and cost -2'!F123+'Sales and cost-3'!F123</f>
        <v>308363.3714</v>
      </c>
      <c r="G123" s="38">
        <f>'Sales and cost-1'!G123+'Sales and cost -2'!G123+'Sales and cost-3'!G123</f>
        <v>319225.2732</v>
      </c>
      <c r="H123" s="38">
        <f>'Sales and cost-1'!H123+'Sales and cost -2'!H123+'Sales and cost-3'!H123</f>
        <v>330469.7802</v>
      </c>
      <c r="I123" s="38">
        <f>'Sales and cost-1'!I123+'Sales and cost -2'!I123+'Sales and cost-3'!I123</f>
        <v>342110.3696</v>
      </c>
      <c r="J123" s="38">
        <f>'Sales and cost-1'!J123+'Sales and cost -2'!J123+'Sales and cost-3'!J123</f>
        <v>354160.9934</v>
      </c>
      <c r="K123" s="38">
        <f>'Sales and cost-1'!K123+'Sales and cost -2'!K123+'Sales and cost-3'!K123</f>
        <v>366636.0947</v>
      </c>
      <c r="L123" s="38">
        <f>'Sales and cost-1'!L123+'Sales and cost -2'!L123+'Sales and cost-3'!L123</f>
        <v>379550.6257</v>
      </c>
      <c r="M123" s="38">
        <f>'Sales and cost-1'!M123+'Sales and cost -2'!M123+'Sales and cost-3'!M123</f>
        <v>392920.0652</v>
      </c>
    </row>
    <row r="124">
      <c r="A124" s="21" t="s">
        <v>46</v>
      </c>
      <c r="B124" s="38">
        <f>'Sales and cost-1'!B124+'Sales and cost -2'!B124+'Sales and cost-3'!B124</f>
        <v>122040</v>
      </c>
      <c r="C124" s="38">
        <f>'Sales and cost-1'!C124+'Sales and cost -2'!C124+'Sales and cost-3'!C124</f>
        <v>126338.778</v>
      </c>
      <c r="D124" s="38">
        <f>'Sales and cost-1'!D124+'Sales and cost -2'!D124+'Sales and cost-3'!D124</f>
        <v>130788.9783</v>
      </c>
      <c r="E124" s="38">
        <f>'Sales and cost-1'!E124+'Sales and cost -2'!E124+'Sales and cost-3'!E124</f>
        <v>135395.9347</v>
      </c>
      <c r="F124" s="38">
        <f>'Sales and cost-1'!F124+'Sales and cost -2'!F124+'Sales and cost-3'!F124</f>
        <v>140165.1688</v>
      </c>
      <c r="G124" s="38">
        <f>'Sales and cost-1'!G124+'Sales and cost -2'!G124+'Sales and cost-3'!G124</f>
        <v>145102.3969</v>
      </c>
      <c r="H124" s="38">
        <f>'Sales and cost-1'!H124+'Sales and cost -2'!H124+'Sales and cost-3'!H124</f>
        <v>150213.5365</v>
      </c>
      <c r="I124" s="38">
        <f>'Sales and cost-1'!I124+'Sales and cost -2'!I124+'Sales and cost-3'!I124</f>
        <v>155504.7135</v>
      </c>
      <c r="J124" s="38">
        <f>'Sales and cost-1'!J124+'Sales and cost -2'!J124+'Sales and cost-3'!J124</f>
        <v>160982.2697</v>
      </c>
      <c r="K124" s="38">
        <f>'Sales and cost-1'!K124+'Sales and cost -2'!K124+'Sales and cost-3'!K124</f>
        <v>166652.7703</v>
      </c>
      <c r="L124" s="38">
        <f>'Sales and cost-1'!L124+'Sales and cost -2'!L124+'Sales and cost-3'!L124</f>
        <v>172523.0117</v>
      </c>
      <c r="M124" s="38">
        <f>'Sales and cost-1'!M124+'Sales and cost -2'!M124+'Sales and cost-3'!M124</f>
        <v>178600.0296</v>
      </c>
    </row>
    <row r="125">
      <c r="A125" s="21" t="s">
        <v>47</v>
      </c>
      <c r="B125" s="38">
        <f>'Sales and cost-1'!B125+'Sales and cost -2'!B125+'Sales and cost-3'!B125</f>
        <v>1091580</v>
      </c>
      <c r="C125" s="38">
        <f>'Sales and cost-1'!C125+'Sales and cost -2'!C125+'Sales and cost-3'!C125</f>
        <v>1130030.181</v>
      </c>
      <c r="D125" s="38">
        <f>'Sales and cost-1'!D125+'Sales and cost -2'!D125+'Sales and cost-3'!D125</f>
        <v>1169834.75</v>
      </c>
      <c r="E125" s="38">
        <f>'Sales and cost-1'!E125+'Sales and cost -2'!E125+'Sales and cost-3'!E125</f>
        <v>1211041.416</v>
      </c>
      <c r="F125" s="38">
        <f>'Sales and cost-1'!F125+'Sales and cost -2'!F125+'Sales and cost-3'!F125</f>
        <v>1253699.565</v>
      </c>
      <c r="G125" s="38">
        <f>'Sales and cost-1'!G125+'Sales and cost -2'!G125+'Sales and cost-3'!G125</f>
        <v>1297860.328</v>
      </c>
      <c r="H125" s="38">
        <f>'Sales and cost-1'!H125+'Sales and cost -2'!H125+'Sales and cost-3'!H125</f>
        <v>1343576.632</v>
      </c>
      <c r="I125" s="38">
        <f>'Sales and cost-1'!I125+'Sales and cost -2'!I125+'Sales and cost-3'!I125</f>
        <v>1390903.271</v>
      </c>
      <c r="J125" s="38">
        <f>'Sales and cost-1'!J125+'Sales and cost -2'!J125+'Sales and cost-3'!J125</f>
        <v>1439896.968</v>
      </c>
      <c r="K125" s="38">
        <f>'Sales and cost-1'!K125+'Sales and cost -2'!K125+'Sales and cost-3'!K125</f>
        <v>1490616.446</v>
      </c>
      <c r="L125" s="38">
        <f>'Sales and cost-1'!L125+'Sales and cost -2'!L125+'Sales and cost-3'!L125</f>
        <v>1543122.493</v>
      </c>
      <c r="M125" s="38">
        <f>'Sales and cost-1'!M125+'Sales and cost -2'!M125+'Sales and cost-3'!M125</f>
        <v>1597478.043</v>
      </c>
    </row>
    <row r="126">
      <c r="A126" s="35" t="s">
        <v>79</v>
      </c>
      <c r="B126" s="38">
        <f t="shared" ref="B126:M126" si="6">SUM(B118:B125)</f>
        <v>3073374</v>
      </c>
      <c r="C126" s="38">
        <f t="shared" si="6"/>
        <v>3181631.559</v>
      </c>
      <c r="D126" s="38">
        <f t="shared" si="6"/>
        <v>3293702.437</v>
      </c>
      <c r="E126" s="38">
        <f t="shared" si="6"/>
        <v>3409720.955</v>
      </c>
      <c r="F126" s="38">
        <f t="shared" si="6"/>
        <v>3529826.168</v>
      </c>
      <c r="G126" s="38">
        <f t="shared" si="6"/>
        <v>3654162.028</v>
      </c>
      <c r="H126" s="38">
        <f t="shared" si="6"/>
        <v>3782877.56</v>
      </c>
      <c r="I126" s="38">
        <f t="shared" si="6"/>
        <v>3916127.034</v>
      </c>
      <c r="J126" s="38">
        <f t="shared" si="6"/>
        <v>4054070.159</v>
      </c>
      <c r="K126" s="38">
        <f t="shared" si="6"/>
        <v>4196872.266</v>
      </c>
      <c r="L126" s="38">
        <f t="shared" si="6"/>
        <v>4344704.511</v>
      </c>
      <c r="M126" s="38">
        <f t="shared" si="6"/>
        <v>4497744.08</v>
      </c>
    </row>
    <row r="127">
      <c r="A127" s="35"/>
    </row>
    <row r="128">
      <c r="A128" s="35" t="s">
        <v>31</v>
      </c>
    </row>
    <row r="129">
      <c r="A129" s="21" t="s">
        <v>40</v>
      </c>
      <c r="B129" s="38">
        <f>'Sales and cost-1'!B129+'Sales and cost -2'!B129+'Sales and cost-3'!B129</f>
        <v>262200</v>
      </c>
      <c r="C129" s="38">
        <f>'Sales and cost-1'!C129+'Sales and cost -2'!C129+'Sales and cost-3'!C129</f>
        <v>267449.796</v>
      </c>
      <c r="D129" s="38">
        <f>'Sales and cost-1'!D129+'Sales and cost -2'!D129+'Sales and cost-3'!D129</f>
        <v>272811.3239</v>
      </c>
      <c r="E129" s="38">
        <f>'Sales and cost-1'!E129+'Sales and cost -2'!E129+'Sales and cost-3'!E129</f>
        <v>278287.0867</v>
      </c>
      <c r="F129" s="38">
        <f>'Sales and cost-1'!F129+'Sales and cost -2'!F129+'Sales and cost-3'!F129</f>
        <v>283879.6456</v>
      </c>
      <c r="G129" s="38">
        <f>'Sales and cost-1'!G129+'Sales and cost -2'!G129+'Sales and cost-3'!G129</f>
        <v>289591.6213</v>
      </c>
      <c r="H129" s="38">
        <f>'Sales and cost-1'!H129+'Sales and cost -2'!H129+'Sales and cost-3'!H129</f>
        <v>295425.6959</v>
      </c>
      <c r="I129" s="38">
        <f>'Sales and cost-1'!I129+'Sales and cost -2'!I129+'Sales and cost-3'!I129</f>
        <v>301384.6139</v>
      </c>
      <c r="J129" s="38">
        <f>'Sales and cost-1'!J129+'Sales and cost -2'!J129+'Sales and cost-3'!J129</f>
        <v>307471.184</v>
      </c>
      <c r="K129" s="38">
        <f>'Sales and cost-1'!K129+'Sales and cost -2'!K129+'Sales and cost-3'!K129</f>
        <v>313688.2802</v>
      </c>
      <c r="L129" s="38">
        <f>'Sales and cost-1'!L129+'Sales and cost -2'!L129+'Sales and cost-3'!L129</f>
        <v>320038.8442</v>
      </c>
      <c r="M129" s="38">
        <f>'Sales and cost-1'!M129+'Sales and cost -2'!M129+'Sales and cost-3'!M129</f>
        <v>326525.8859</v>
      </c>
    </row>
    <row r="130">
      <c r="A130" s="21" t="s">
        <v>41</v>
      </c>
      <c r="B130" s="38">
        <f>'Sales and cost-1'!B130+'Sales and cost -2'!B130+'Sales and cost-3'!B130</f>
        <v>239400</v>
      </c>
      <c r="C130" s="38">
        <f>'Sales and cost-1'!C130+'Sales and cost -2'!C130+'Sales and cost-3'!C130</f>
        <v>244193.292</v>
      </c>
      <c r="D130" s="38">
        <f>'Sales and cost-1'!D130+'Sales and cost -2'!D130+'Sales and cost-3'!D130</f>
        <v>249088.6001</v>
      </c>
      <c r="E130" s="38">
        <f>'Sales and cost-1'!E130+'Sales and cost -2'!E130+'Sales and cost-3'!E130</f>
        <v>254088.2096</v>
      </c>
      <c r="F130" s="38">
        <f>'Sales and cost-1'!F130+'Sales and cost -2'!F130+'Sales and cost-3'!F130</f>
        <v>259194.459</v>
      </c>
      <c r="G130" s="38">
        <f>'Sales and cost-1'!G130+'Sales and cost -2'!G130+'Sales and cost-3'!G130</f>
        <v>264409.7412</v>
      </c>
      <c r="H130" s="38">
        <f>'Sales and cost-1'!H130+'Sales and cost -2'!H130+'Sales and cost-3'!H130</f>
        <v>269736.505</v>
      </c>
      <c r="I130" s="38">
        <f>'Sales and cost-1'!I130+'Sales and cost -2'!I130+'Sales and cost-3'!I130</f>
        <v>275177.2562</v>
      </c>
      <c r="J130" s="38">
        <f>'Sales and cost-1'!J130+'Sales and cost -2'!J130+'Sales and cost-3'!J130</f>
        <v>280734.5593</v>
      </c>
      <c r="K130" s="38">
        <f>'Sales and cost-1'!K130+'Sales and cost -2'!K130+'Sales and cost-3'!K130</f>
        <v>286411.0385</v>
      </c>
      <c r="L130" s="38">
        <f>'Sales and cost-1'!L130+'Sales and cost -2'!L130+'Sales and cost-3'!L130</f>
        <v>292209.3795</v>
      </c>
      <c r="M130" s="38">
        <f>'Sales and cost-1'!M130+'Sales and cost -2'!M130+'Sales and cost-3'!M130</f>
        <v>298132.3306</v>
      </c>
    </row>
    <row r="131">
      <c r="A131" s="21" t="s">
        <v>42</v>
      </c>
      <c r="B131" s="38">
        <f>'Sales and cost-1'!B131+'Sales and cost -2'!B131+'Sales and cost-3'!B131</f>
        <v>122360</v>
      </c>
      <c r="C131" s="38">
        <f>'Sales and cost-1'!C131+'Sales and cost -2'!C131+'Sales and cost-3'!C131</f>
        <v>124809.9048</v>
      </c>
      <c r="D131" s="38">
        <f>'Sales and cost-1'!D131+'Sales and cost -2'!D131+'Sales and cost-3'!D131</f>
        <v>127311.9512</v>
      </c>
      <c r="E131" s="38">
        <f>'Sales and cost-1'!E131+'Sales and cost -2'!E131+'Sales and cost-3'!E131</f>
        <v>129867.3071</v>
      </c>
      <c r="F131" s="38">
        <f>'Sales and cost-1'!F131+'Sales and cost -2'!F131+'Sales and cost-3'!F131</f>
        <v>132477.1679</v>
      </c>
      <c r="G131" s="38">
        <f>'Sales and cost-1'!G131+'Sales and cost -2'!G131+'Sales and cost-3'!G131</f>
        <v>135142.7566</v>
      </c>
      <c r="H131" s="38">
        <f>'Sales and cost-1'!H131+'Sales and cost -2'!H131+'Sales and cost-3'!H131</f>
        <v>137865.3248</v>
      </c>
      <c r="I131" s="38">
        <f>'Sales and cost-1'!I131+'Sales and cost -2'!I131+'Sales and cost-3'!I131</f>
        <v>140646.1532</v>
      </c>
      <c r="J131" s="38">
        <f>'Sales and cost-1'!J131+'Sales and cost -2'!J131+'Sales and cost-3'!J131</f>
        <v>143486.5525</v>
      </c>
      <c r="K131" s="38">
        <f>'Sales and cost-1'!K131+'Sales and cost -2'!K131+'Sales and cost-3'!K131</f>
        <v>146387.8641</v>
      </c>
      <c r="L131" s="38">
        <f>'Sales and cost-1'!L131+'Sales and cost -2'!L131+'Sales and cost-3'!L131</f>
        <v>149351.4606</v>
      </c>
      <c r="M131" s="38">
        <f>'Sales and cost-1'!M131+'Sales and cost -2'!M131+'Sales and cost-3'!M131</f>
        <v>152378.7468</v>
      </c>
    </row>
    <row r="132">
      <c r="A132" s="21" t="s">
        <v>43</v>
      </c>
      <c r="B132" s="38">
        <f>'Sales and cost-1'!B132+'Sales and cost -2'!B132+'Sales and cost-3'!B132</f>
        <v>139840</v>
      </c>
      <c r="C132" s="38">
        <f>'Sales and cost-1'!C132+'Sales and cost -2'!C132+'Sales and cost-3'!C132</f>
        <v>142639.8912</v>
      </c>
      <c r="D132" s="38">
        <f>'Sales and cost-1'!D132+'Sales and cost -2'!D132+'Sales and cost-3'!D132</f>
        <v>145499.3728</v>
      </c>
      <c r="E132" s="38">
        <f>'Sales and cost-1'!E132+'Sales and cost -2'!E132+'Sales and cost-3'!E132</f>
        <v>148419.7796</v>
      </c>
      <c r="F132" s="38">
        <f>'Sales and cost-1'!F132+'Sales and cost -2'!F132+'Sales and cost-3'!F132</f>
        <v>151402.4776</v>
      </c>
      <c r="G132" s="38">
        <f>'Sales and cost-1'!G132+'Sales and cost -2'!G132+'Sales and cost-3'!G132</f>
        <v>154448.8647</v>
      </c>
      <c r="H132" s="38">
        <f>'Sales and cost-1'!H132+'Sales and cost -2'!H132+'Sales and cost-3'!H132</f>
        <v>157560.3712</v>
      </c>
      <c r="I132" s="38">
        <f>'Sales and cost-1'!I132+'Sales and cost -2'!I132+'Sales and cost-3'!I132</f>
        <v>160738.4608</v>
      </c>
      <c r="J132" s="38">
        <f>'Sales and cost-1'!J132+'Sales and cost -2'!J132+'Sales and cost-3'!J132</f>
        <v>163984.6314</v>
      </c>
      <c r="K132" s="38">
        <f>'Sales and cost-1'!K132+'Sales and cost -2'!K132+'Sales and cost-3'!K132</f>
        <v>167300.4161</v>
      </c>
      <c r="L132" s="38">
        <f>'Sales and cost-1'!L132+'Sales and cost -2'!L132+'Sales and cost-3'!L132</f>
        <v>170687.3836</v>
      </c>
      <c r="M132" s="38">
        <f>'Sales and cost-1'!M132+'Sales and cost -2'!M132+'Sales and cost-3'!M132</f>
        <v>174147.1391</v>
      </c>
    </row>
    <row r="133">
      <c r="A133" s="21" t="s">
        <v>44</v>
      </c>
      <c r="B133" s="38">
        <f>'Sales and cost-1'!B133+'Sales and cost -2'!B133+'Sales and cost-3'!B133</f>
        <v>85500</v>
      </c>
      <c r="C133" s="38">
        <f>'Sales and cost-1'!C133+'Sales and cost -2'!C133+'Sales and cost-3'!C133</f>
        <v>87211.89</v>
      </c>
      <c r="D133" s="38">
        <f>'Sales and cost-1'!D133+'Sales and cost -2'!D133+'Sales and cost-3'!D133</f>
        <v>88960.21433</v>
      </c>
      <c r="E133" s="38">
        <f>'Sales and cost-1'!E133+'Sales and cost -2'!E133+'Sales and cost-3'!E133</f>
        <v>90745.78916</v>
      </c>
      <c r="F133" s="38">
        <f>'Sales and cost-1'!F133+'Sales and cost -2'!F133+'Sales and cost-3'!F133</f>
        <v>92569.44965</v>
      </c>
      <c r="G133" s="38">
        <f>'Sales and cost-1'!G133+'Sales and cost -2'!G133+'Sales and cost-3'!G133</f>
        <v>94432.05043</v>
      </c>
      <c r="H133" s="38">
        <f>'Sales and cost-1'!H133+'Sales and cost -2'!H133+'Sales and cost-3'!H133</f>
        <v>96334.46606</v>
      </c>
      <c r="I133" s="38">
        <f>'Sales and cost-1'!I133+'Sales and cost -2'!I133+'Sales and cost-3'!I133</f>
        <v>98277.5915</v>
      </c>
      <c r="J133" s="38">
        <f>'Sales and cost-1'!J133+'Sales and cost -2'!J133+'Sales and cost-3'!J133</f>
        <v>100262.3426</v>
      </c>
      <c r="K133" s="38">
        <f>'Sales and cost-1'!K133+'Sales and cost -2'!K133+'Sales and cost-3'!K133</f>
        <v>102289.6566</v>
      </c>
      <c r="L133" s="38">
        <f>'Sales and cost-1'!L133+'Sales and cost -2'!L133+'Sales and cost-3'!L133</f>
        <v>104360.4927</v>
      </c>
      <c r="M133" s="38">
        <f>'Sales and cost-1'!M133+'Sales and cost -2'!M133+'Sales and cost-3'!M133</f>
        <v>106475.8324</v>
      </c>
    </row>
    <row r="134">
      <c r="A134" s="21" t="s">
        <v>45</v>
      </c>
      <c r="B134" s="38">
        <f>'Sales and cost-1'!B134+'Sales and cost -2'!B134+'Sales and cost-3'!B134</f>
        <v>51300</v>
      </c>
      <c r="C134" s="38">
        <f>'Sales and cost-1'!C134+'Sales and cost -2'!C134+'Sales and cost-3'!C134</f>
        <v>52327.134</v>
      </c>
      <c r="D134" s="38">
        <f>'Sales and cost-1'!D134+'Sales and cost -2'!D134+'Sales and cost-3'!D134</f>
        <v>53376.1286</v>
      </c>
      <c r="E134" s="38">
        <f>'Sales and cost-1'!E134+'Sales and cost -2'!E134+'Sales and cost-3'!E134</f>
        <v>54447.47349</v>
      </c>
      <c r="F134" s="38">
        <f>'Sales and cost-1'!F134+'Sales and cost -2'!F134+'Sales and cost-3'!F134</f>
        <v>55541.66979</v>
      </c>
      <c r="G134" s="38">
        <f>'Sales and cost-1'!G134+'Sales and cost -2'!G134+'Sales and cost-3'!G134</f>
        <v>56659.23026</v>
      </c>
      <c r="H134" s="38">
        <f>'Sales and cost-1'!H134+'Sales and cost -2'!H134+'Sales and cost-3'!H134</f>
        <v>57800.67963</v>
      </c>
      <c r="I134" s="38">
        <f>'Sales and cost-1'!I134+'Sales and cost -2'!I134+'Sales and cost-3'!I134</f>
        <v>58966.5549</v>
      </c>
      <c r="J134" s="38">
        <f>'Sales and cost-1'!J134+'Sales and cost -2'!J134+'Sales and cost-3'!J134</f>
        <v>60157.40556</v>
      </c>
      <c r="K134" s="38">
        <f>'Sales and cost-1'!K134+'Sales and cost -2'!K134+'Sales and cost-3'!K134</f>
        <v>61373.79396</v>
      </c>
      <c r="L134" s="38">
        <f>'Sales and cost-1'!L134+'Sales and cost -2'!L134+'Sales and cost-3'!L134</f>
        <v>62616.2956</v>
      </c>
      <c r="M134" s="38">
        <f>'Sales and cost-1'!M134+'Sales and cost -2'!M134+'Sales and cost-3'!M134</f>
        <v>63885.49942</v>
      </c>
    </row>
    <row r="135">
      <c r="A135" s="21" t="s">
        <v>46</v>
      </c>
      <c r="B135" s="38">
        <f>'Sales and cost-1'!B135+'Sales and cost -2'!B135+'Sales and cost-3'!B135</f>
        <v>133760</v>
      </c>
      <c r="C135" s="38">
        <f>'Sales and cost-1'!C135+'Sales and cost -2'!C135+'Sales and cost-3'!C135</f>
        <v>136438.1568</v>
      </c>
      <c r="D135" s="38">
        <f>'Sales and cost-1'!D135+'Sales and cost -2'!D135+'Sales and cost-3'!D135</f>
        <v>139173.3131</v>
      </c>
      <c r="E135" s="38">
        <f>'Sales and cost-1'!E135+'Sales and cost -2'!E135+'Sales and cost-3'!E135</f>
        <v>141966.7457</v>
      </c>
      <c r="F135" s="38">
        <f>'Sales and cost-1'!F135+'Sales and cost -2'!F135+'Sales and cost-3'!F135</f>
        <v>144819.7612</v>
      </c>
      <c r="G135" s="38">
        <f>'Sales and cost-1'!G135+'Sales and cost -2'!G135+'Sales and cost-3'!G135</f>
        <v>147733.6967</v>
      </c>
      <c r="H135" s="38">
        <f>'Sales and cost-1'!H135+'Sales and cost -2'!H135+'Sales and cost-3'!H135</f>
        <v>150709.9202</v>
      </c>
      <c r="I135" s="38">
        <f>'Sales and cost-1'!I135+'Sales and cost -2'!I135+'Sales and cost-3'!I135</f>
        <v>153749.832</v>
      </c>
      <c r="J135" s="38">
        <f>'Sales and cost-1'!J135+'Sales and cost -2'!J135+'Sales and cost-3'!J135</f>
        <v>156854.8649</v>
      </c>
      <c r="K135" s="38">
        <f>'Sales and cost-1'!K135+'Sales and cost -2'!K135+'Sales and cost-3'!K135</f>
        <v>160026.485</v>
      </c>
      <c r="L135" s="38">
        <f>'Sales and cost-1'!L135+'Sales and cost -2'!L135+'Sales and cost-3'!L135</f>
        <v>163266.193</v>
      </c>
      <c r="M135" s="38">
        <f>'Sales and cost-1'!M135+'Sales and cost -2'!M135+'Sales and cost-3'!M135</f>
        <v>166575.5244</v>
      </c>
    </row>
    <row r="136">
      <c r="A136" s="21" t="s">
        <v>47</v>
      </c>
      <c r="B136" s="38">
        <f>'Sales and cost-1'!B136+'Sales and cost -2'!B136+'Sales and cost-3'!B136</f>
        <v>684000</v>
      </c>
      <c r="C136" s="38">
        <f>'Sales and cost-1'!C136+'Sales and cost -2'!C136+'Sales and cost-3'!C136</f>
        <v>697695.12</v>
      </c>
      <c r="D136" s="38">
        <f>'Sales and cost-1'!D136+'Sales and cost -2'!D136+'Sales and cost-3'!D136</f>
        <v>711681.7146</v>
      </c>
      <c r="E136" s="38">
        <f>'Sales and cost-1'!E136+'Sales and cost -2'!E136+'Sales and cost-3'!E136</f>
        <v>725966.3133</v>
      </c>
      <c r="F136" s="38">
        <f>'Sales and cost-1'!F136+'Sales and cost -2'!F136+'Sales and cost-3'!F136</f>
        <v>740555.5972</v>
      </c>
      <c r="G136" s="38">
        <f>'Sales and cost-1'!G136+'Sales and cost -2'!G136+'Sales and cost-3'!G136</f>
        <v>755456.4034</v>
      </c>
      <c r="H136" s="38">
        <f>'Sales and cost-1'!H136+'Sales and cost -2'!H136+'Sales and cost-3'!H136</f>
        <v>770675.7285</v>
      </c>
      <c r="I136" s="38">
        <f>'Sales and cost-1'!I136+'Sales and cost -2'!I136+'Sales and cost-3'!I136</f>
        <v>786220.732</v>
      </c>
      <c r="J136" s="38">
        <f>'Sales and cost-1'!J136+'Sales and cost -2'!J136+'Sales and cost-3'!J136</f>
        <v>802098.7408</v>
      </c>
      <c r="K136" s="38">
        <f>'Sales and cost-1'!K136+'Sales and cost -2'!K136+'Sales and cost-3'!K136</f>
        <v>818317.2528</v>
      </c>
      <c r="L136" s="38">
        <f>'Sales and cost-1'!L136+'Sales and cost -2'!L136+'Sales and cost-3'!L136</f>
        <v>834883.9413</v>
      </c>
      <c r="M136" s="38">
        <f>'Sales and cost-1'!M136+'Sales and cost -2'!M136+'Sales and cost-3'!M136</f>
        <v>851806.6589</v>
      </c>
    </row>
    <row r="137">
      <c r="A137" s="35" t="s">
        <v>80</v>
      </c>
      <c r="B137" s="38">
        <f t="shared" ref="B137:M137" si="7">SUM(B129:B136)</f>
        <v>1718360</v>
      </c>
      <c r="C137" s="38">
        <f t="shared" si="7"/>
        <v>1752765.185</v>
      </c>
      <c r="D137" s="38">
        <f t="shared" si="7"/>
        <v>1787902.619</v>
      </c>
      <c r="E137" s="38">
        <f t="shared" si="7"/>
        <v>1823788.705</v>
      </c>
      <c r="F137" s="38">
        <f t="shared" si="7"/>
        <v>1860440.228</v>
      </c>
      <c r="G137" s="38">
        <f t="shared" si="7"/>
        <v>1897874.365</v>
      </c>
      <c r="H137" s="38">
        <f t="shared" si="7"/>
        <v>1936108.691</v>
      </c>
      <c r="I137" s="38">
        <f t="shared" si="7"/>
        <v>1975161.194</v>
      </c>
      <c r="J137" s="38">
        <f t="shared" si="7"/>
        <v>2015050.281</v>
      </c>
      <c r="K137" s="38">
        <f t="shared" si="7"/>
        <v>2055794.787</v>
      </c>
      <c r="L137" s="38">
        <f t="shared" si="7"/>
        <v>2097413.99</v>
      </c>
      <c r="M137" s="38">
        <f t="shared" si="7"/>
        <v>2139927.617</v>
      </c>
    </row>
    <row r="138">
      <c r="A138" s="26"/>
    </row>
    <row r="139">
      <c r="A139" s="26" t="s">
        <v>81</v>
      </c>
      <c r="B139" s="38">
        <f t="shared" ref="B139:M139" si="8">B82+B93+B104+B115+B126+B137</f>
        <v>27992603</v>
      </c>
      <c r="C139" s="38">
        <f t="shared" si="8"/>
        <v>29009920.13</v>
      </c>
      <c r="D139" s="38">
        <f t="shared" si="8"/>
        <v>30067798.03</v>
      </c>
      <c r="E139" s="38">
        <f t="shared" si="8"/>
        <v>31168003.29</v>
      </c>
      <c r="F139" s="38">
        <f t="shared" si="8"/>
        <v>32312385.78</v>
      </c>
      <c r="G139" s="38">
        <f t="shared" si="8"/>
        <v>33502882.74</v>
      </c>
      <c r="H139" s="38">
        <f t="shared" si="8"/>
        <v>34741523.27</v>
      </c>
      <c r="I139" s="38">
        <f t="shared" si="8"/>
        <v>36030432.93</v>
      </c>
      <c r="J139" s="38">
        <f t="shared" si="8"/>
        <v>37371838.63</v>
      </c>
      <c r="K139" s="38">
        <f t="shared" si="8"/>
        <v>38768073.76</v>
      </c>
      <c r="L139" s="38">
        <f t="shared" si="8"/>
        <v>40221583.65</v>
      </c>
      <c r="M139" s="38">
        <f t="shared" si="8"/>
        <v>41734931.21</v>
      </c>
    </row>
    <row r="140">
      <c r="A140" s="28"/>
    </row>
    <row r="141">
      <c r="A141" s="26" t="s">
        <v>82</v>
      </c>
    </row>
    <row r="142">
      <c r="A142" s="28" t="s">
        <v>53</v>
      </c>
      <c r="B142" s="38">
        <f>'Sales and cost-1'!B142+'Sales and cost -2'!B142+'Sales and cost-3'!B142</f>
        <v>470000</v>
      </c>
      <c r="C142" s="38">
        <f>'Sales and cost-1'!C142+'Sales and cost -2'!C142+'Sales and cost-3'!C142</f>
        <v>470000</v>
      </c>
      <c r="D142" s="38">
        <f>'Sales and cost-1'!D142+'Sales and cost -2'!D142+'Sales and cost-3'!D142</f>
        <v>470000</v>
      </c>
      <c r="E142" s="38">
        <f>'Sales and cost-1'!E142+'Sales and cost -2'!E142+'Sales and cost-3'!E142</f>
        <v>470000</v>
      </c>
      <c r="F142" s="38">
        <f>'Sales and cost-1'!F142+'Sales and cost -2'!F142+'Sales and cost-3'!F142</f>
        <v>470000</v>
      </c>
      <c r="G142" s="38">
        <f>'Sales and cost-1'!G142+'Sales and cost -2'!G142+'Sales and cost-3'!G142</f>
        <v>470000</v>
      </c>
      <c r="H142" s="38">
        <f>'Sales and cost-1'!H142+'Sales and cost -2'!H142+'Sales and cost-3'!H142</f>
        <v>470000</v>
      </c>
      <c r="I142" s="38">
        <f>'Sales and cost-1'!I142+'Sales and cost -2'!I142+'Sales and cost-3'!I142</f>
        <v>470000</v>
      </c>
      <c r="J142" s="38">
        <f>'Sales and cost-1'!J142+'Sales and cost -2'!J142+'Sales and cost-3'!J142</f>
        <v>470000</v>
      </c>
      <c r="K142" s="38">
        <f>'Sales and cost-1'!K142+'Sales and cost -2'!K142+'Sales and cost-3'!K142</f>
        <v>470000</v>
      </c>
      <c r="L142" s="38">
        <f>'Sales and cost-1'!L142+'Sales and cost -2'!L142+'Sales and cost-3'!L142</f>
        <v>470000</v>
      </c>
      <c r="M142" s="38">
        <f>'Sales and cost-1'!M142+'Sales and cost -2'!M142+'Sales and cost-3'!M142</f>
        <v>470000</v>
      </c>
    </row>
    <row r="143">
      <c r="A143" s="28" t="s">
        <v>54</v>
      </c>
      <c r="B143" s="38">
        <f>'Sales and cost-1'!B143+'Sales and cost -2'!B143+'Sales and cost-3'!B143</f>
        <v>170000</v>
      </c>
      <c r="C143" s="38">
        <f>'Sales and cost-1'!C143+'Sales and cost -2'!C143+'Sales and cost-3'!C143</f>
        <v>170000</v>
      </c>
      <c r="D143" s="38">
        <f>'Sales and cost-1'!D143+'Sales and cost -2'!D143+'Sales and cost-3'!D143</f>
        <v>170000</v>
      </c>
      <c r="E143" s="38">
        <f>'Sales and cost-1'!E143+'Sales and cost -2'!E143+'Sales and cost-3'!E143</f>
        <v>170000</v>
      </c>
      <c r="F143" s="38">
        <f>'Sales and cost-1'!F143+'Sales and cost -2'!F143+'Sales and cost-3'!F143</f>
        <v>170000</v>
      </c>
      <c r="G143" s="38">
        <f>'Sales and cost-1'!G143+'Sales and cost -2'!G143+'Sales and cost-3'!G143</f>
        <v>170000</v>
      </c>
      <c r="H143" s="38">
        <f>'Sales and cost-1'!H143+'Sales and cost -2'!H143+'Sales and cost-3'!H143</f>
        <v>170000</v>
      </c>
      <c r="I143" s="38">
        <f>'Sales and cost-1'!I143+'Sales and cost -2'!I143+'Sales and cost-3'!I143</f>
        <v>170000</v>
      </c>
      <c r="J143" s="38">
        <f>'Sales and cost-1'!J143+'Sales and cost -2'!J143+'Sales and cost-3'!J143</f>
        <v>170000</v>
      </c>
      <c r="K143" s="38">
        <f>'Sales and cost-1'!K143+'Sales and cost -2'!K143+'Sales and cost-3'!K143</f>
        <v>170000</v>
      </c>
      <c r="L143" s="38">
        <f>'Sales and cost-1'!L143+'Sales and cost -2'!L143+'Sales and cost-3'!L143</f>
        <v>170000</v>
      </c>
      <c r="M143" s="38">
        <f>'Sales and cost-1'!M143+'Sales and cost -2'!M143+'Sales and cost-3'!M143</f>
        <v>170000</v>
      </c>
    </row>
    <row r="144">
      <c r="A144" s="28" t="s">
        <v>55</v>
      </c>
      <c r="B144" s="38">
        <f>'Sales and cost-1'!B144+'Sales and cost -2'!B144+'Sales and cost-3'!B144</f>
        <v>280000</v>
      </c>
      <c r="C144" s="38">
        <f>'Sales and cost-1'!C144+'Sales and cost -2'!C144+'Sales and cost-3'!C144</f>
        <v>280000</v>
      </c>
      <c r="D144" s="38">
        <f>'Sales and cost-1'!D144+'Sales and cost -2'!D144+'Sales and cost-3'!D144</f>
        <v>280000</v>
      </c>
      <c r="E144" s="38">
        <f>'Sales and cost-1'!E144+'Sales and cost -2'!E144+'Sales and cost-3'!E144</f>
        <v>280000</v>
      </c>
      <c r="F144" s="38">
        <f>'Sales and cost-1'!F144+'Sales and cost -2'!F144+'Sales and cost-3'!F144</f>
        <v>280000</v>
      </c>
      <c r="G144" s="38">
        <f>'Sales and cost-1'!G144+'Sales and cost -2'!G144+'Sales and cost-3'!G144</f>
        <v>280000</v>
      </c>
      <c r="H144" s="38">
        <f>'Sales and cost-1'!H144+'Sales and cost -2'!H144+'Sales and cost-3'!H144</f>
        <v>280000</v>
      </c>
      <c r="I144" s="38">
        <f>'Sales and cost-1'!I144+'Sales and cost -2'!I144+'Sales and cost-3'!I144</f>
        <v>280000</v>
      </c>
      <c r="J144" s="38">
        <f>'Sales and cost-1'!J144+'Sales and cost -2'!J144+'Sales and cost-3'!J144</f>
        <v>280000</v>
      </c>
      <c r="K144" s="38">
        <f>'Sales and cost-1'!K144+'Sales and cost -2'!K144+'Sales and cost-3'!K144</f>
        <v>280000</v>
      </c>
      <c r="L144" s="38">
        <f>'Sales and cost-1'!L144+'Sales and cost -2'!L144+'Sales and cost-3'!L144</f>
        <v>280000</v>
      </c>
      <c r="M144" s="38">
        <f>'Sales and cost-1'!M144+'Sales and cost -2'!M144+'Sales and cost-3'!M144</f>
        <v>280000</v>
      </c>
    </row>
    <row r="145">
      <c r="A145" s="28"/>
    </row>
    <row r="146">
      <c r="A146" s="26" t="s">
        <v>83</v>
      </c>
      <c r="B146" s="38">
        <f t="shared" ref="B146:M146" si="9">B139+B142+B143+B144</f>
        <v>28912603</v>
      </c>
      <c r="C146" s="38">
        <f t="shared" si="9"/>
        <v>29929920.13</v>
      </c>
      <c r="D146" s="38">
        <f t="shared" si="9"/>
        <v>30987798.03</v>
      </c>
      <c r="E146" s="38">
        <f t="shared" si="9"/>
        <v>32088003.29</v>
      </c>
      <c r="F146" s="38">
        <f t="shared" si="9"/>
        <v>33232385.78</v>
      </c>
      <c r="G146" s="38">
        <f t="shared" si="9"/>
        <v>34422882.74</v>
      </c>
      <c r="H146" s="38">
        <f t="shared" si="9"/>
        <v>35661523.27</v>
      </c>
      <c r="I146" s="38">
        <f t="shared" si="9"/>
        <v>36950432.93</v>
      </c>
      <c r="J146" s="38">
        <f t="shared" si="9"/>
        <v>38291838.63</v>
      </c>
      <c r="K146" s="38">
        <f t="shared" si="9"/>
        <v>39688073.76</v>
      </c>
      <c r="L146" s="38">
        <f t="shared" si="9"/>
        <v>41141583.65</v>
      </c>
      <c r="M146" s="38">
        <f t="shared" si="9"/>
        <v>42654931.21</v>
      </c>
    </row>
    <row r="147">
      <c r="A147" s="28"/>
    </row>
    <row r="148">
      <c r="A148" s="26" t="s">
        <v>84</v>
      </c>
      <c r="B148" s="38">
        <f t="shared" ref="B148:M148" si="10">B9-B146</f>
        <v>2827397</v>
      </c>
      <c r="C148" s="38">
        <f t="shared" si="10"/>
        <v>2963086.868</v>
      </c>
      <c r="D148" s="38">
        <f t="shared" si="10"/>
        <v>3104165.692</v>
      </c>
      <c r="E148" s="38">
        <f t="shared" si="10"/>
        <v>3250867.769</v>
      </c>
      <c r="F148" s="38">
        <f t="shared" si="10"/>
        <v>3403438.449</v>
      </c>
      <c r="G148" s="38">
        <f t="shared" si="10"/>
        <v>3562134.687</v>
      </c>
      <c r="H148" s="38">
        <f t="shared" si="10"/>
        <v>3727225.63</v>
      </c>
      <c r="I148" s="38">
        <f t="shared" si="10"/>
        <v>3898993.237</v>
      </c>
      <c r="J148" s="38">
        <f t="shared" si="10"/>
        <v>4077732.929</v>
      </c>
      <c r="K148" s="38">
        <f t="shared" si="10"/>
        <v>4263754.271</v>
      </c>
      <c r="L148" s="38">
        <f t="shared" si="10"/>
        <v>4457381.7</v>
      </c>
      <c r="M148" s="38">
        <f t="shared" si="10"/>
        <v>4658955.279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13" width="9.38"/>
  </cols>
  <sheetData>
    <row r="1">
      <c r="A1" s="24"/>
      <c r="B1" s="25" t="s">
        <v>56</v>
      </c>
      <c r="C1" s="25" t="s">
        <v>57</v>
      </c>
      <c r="D1" s="25" t="s">
        <v>58</v>
      </c>
      <c r="E1" s="25" t="s">
        <v>59</v>
      </c>
      <c r="F1" s="25" t="s">
        <v>60</v>
      </c>
      <c r="G1" s="25" t="s">
        <v>61</v>
      </c>
      <c r="H1" s="25" t="s">
        <v>62</v>
      </c>
      <c r="I1" s="25" t="s">
        <v>63</v>
      </c>
      <c r="J1" s="25" t="s">
        <v>64</v>
      </c>
      <c r="K1" s="25" t="s">
        <v>65</v>
      </c>
      <c r="L1" s="25" t="s">
        <v>66</v>
      </c>
      <c r="M1" s="25" t="s">
        <v>67</v>
      </c>
    </row>
    <row r="2">
      <c r="A2" s="26" t="s">
        <v>85</v>
      </c>
      <c r="B2" s="28"/>
      <c r="C2" s="28"/>
      <c r="D2" s="28"/>
      <c r="E2" s="28"/>
      <c r="F2" s="28"/>
      <c r="G2" s="28"/>
      <c r="H2" s="28"/>
      <c r="I2" s="28"/>
      <c r="J2" s="28"/>
      <c r="K2" s="28"/>
      <c r="L2" s="28"/>
      <c r="M2" s="28"/>
    </row>
    <row r="3">
      <c r="A3" s="28" t="s">
        <v>86</v>
      </c>
      <c r="B3" s="34">
        <f>'Sales and cost- cons'!B9</f>
        <v>31740000</v>
      </c>
      <c r="C3" s="34">
        <f>'Sales and cost- cons'!C9</f>
        <v>32893007</v>
      </c>
      <c r="D3" s="34">
        <f>'Sales and cost- cons'!D9</f>
        <v>34091963.72</v>
      </c>
      <c r="E3" s="34">
        <f>'Sales and cost- cons'!E9</f>
        <v>35338871.06</v>
      </c>
      <c r="F3" s="34">
        <f>'Sales and cost- cons'!F9</f>
        <v>36635824.23</v>
      </c>
      <c r="G3" s="34">
        <f>'Sales and cost- cons'!G9</f>
        <v>37985017.42</v>
      </c>
      <c r="H3" s="34">
        <f>'Sales and cost- cons'!H9</f>
        <v>39388748.9</v>
      </c>
      <c r="I3" s="34">
        <f>'Sales and cost- cons'!I9</f>
        <v>40849426.17</v>
      </c>
      <c r="J3" s="34">
        <f>'Sales and cost- cons'!J9</f>
        <v>42369571.56</v>
      </c>
      <c r="K3" s="34">
        <f>'Sales and cost- cons'!K9</f>
        <v>43951828.03</v>
      </c>
      <c r="L3" s="34">
        <f>'Sales and cost- cons'!L9</f>
        <v>45598965.35</v>
      </c>
      <c r="M3" s="34">
        <f>'Sales and cost- cons'!M9</f>
        <v>47313886.49</v>
      </c>
    </row>
    <row r="4">
      <c r="A4" s="28"/>
      <c r="B4" s="28"/>
      <c r="C4" s="28"/>
      <c r="D4" s="28"/>
      <c r="E4" s="28"/>
      <c r="F4" s="28"/>
      <c r="G4" s="28"/>
      <c r="H4" s="28"/>
      <c r="I4" s="28"/>
      <c r="J4" s="28"/>
      <c r="K4" s="28"/>
      <c r="L4" s="28"/>
      <c r="M4" s="28"/>
    </row>
    <row r="5">
      <c r="A5" s="26" t="s">
        <v>87</v>
      </c>
      <c r="B5" s="28"/>
      <c r="C5" s="28"/>
      <c r="D5" s="28"/>
      <c r="E5" s="28"/>
      <c r="F5" s="28"/>
      <c r="G5" s="28"/>
      <c r="H5" s="28"/>
      <c r="I5" s="28"/>
      <c r="J5" s="28"/>
      <c r="K5" s="28"/>
      <c r="L5" s="28"/>
      <c r="M5" s="28"/>
    </row>
    <row r="6">
      <c r="A6" s="28" t="s">
        <v>88</v>
      </c>
      <c r="B6" s="34">
        <f>Purchases!B9</f>
        <v>27992603</v>
      </c>
      <c r="C6" s="34">
        <f>Purchases!C9</f>
        <v>29009920.13</v>
      </c>
      <c r="D6" s="34">
        <f>Purchases!D9</f>
        <v>30067798.03</v>
      </c>
      <c r="E6" s="34">
        <f>Purchases!E9</f>
        <v>31168003.29</v>
      </c>
      <c r="F6" s="34">
        <f>Purchases!F9</f>
        <v>32312385.78</v>
      </c>
      <c r="G6" s="34">
        <f>Purchases!G9</f>
        <v>33502882.74</v>
      </c>
      <c r="H6" s="34">
        <f>Purchases!H9</f>
        <v>34741523.27</v>
      </c>
      <c r="I6" s="34">
        <f>Purchases!I9</f>
        <v>36030432.93</v>
      </c>
      <c r="J6" s="34">
        <f>Purchases!J9</f>
        <v>37371838.63</v>
      </c>
      <c r="K6" s="34">
        <f>Purchases!K9</f>
        <v>38768073.76</v>
      </c>
      <c r="L6" s="34">
        <f>Purchases!L9</f>
        <v>40221583.65</v>
      </c>
      <c r="M6" s="34">
        <f>Purchases!M9</f>
        <v>41734931.21</v>
      </c>
    </row>
    <row r="7">
      <c r="A7" s="28" t="s">
        <v>89</v>
      </c>
      <c r="B7" s="34">
        <f>'Sales and cost- cons'!B142+'Sales and cost- cons'!B143+'Sales and cost- cons'!B144</f>
        <v>920000</v>
      </c>
      <c r="C7" s="34">
        <f>'Sales and cost- cons'!C142+'Sales and cost- cons'!C143+'Sales and cost- cons'!C144</f>
        <v>920000</v>
      </c>
      <c r="D7" s="34">
        <f>'Sales and cost- cons'!D142+'Sales and cost- cons'!D143+'Sales and cost- cons'!D144</f>
        <v>920000</v>
      </c>
      <c r="E7" s="34">
        <f>'Sales and cost- cons'!E142+'Sales and cost- cons'!E143+'Sales and cost- cons'!E144</f>
        <v>920000</v>
      </c>
      <c r="F7" s="34">
        <f>'Sales and cost- cons'!F142+'Sales and cost- cons'!F143+'Sales and cost- cons'!F144</f>
        <v>920000</v>
      </c>
      <c r="G7" s="34">
        <f>'Sales and cost- cons'!G142+'Sales and cost- cons'!G143+'Sales and cost- cons'!G144</f>
        <v>920000</v>
      </c>
      <c r="H7" s="34">
        <f>'Sales and cost- cons'!H142+'Sales and cost- cons'!H143+'Sales and cost- cons'!H144</f>
        <v>920000</v>
      </c>
      <c r="I7" s="34">
        <f>'Sales and cost- cons'!I142+'Sales and cost- cons'!I143+'Sales and cost- cons'!I144</f>
        <v>920000</v>
      </c>
      <c r="J7" s="34">
        <f>'Sales and cost- cons'!J142+'Sales and cost- cons'!J143+'Sales and cost- cons'!J144</f>
        <v>920000</v>
      </c>
      <c r="K7" s="34">
        <f>'Sales and cost- cons'!K142+'Sales and cost- cons'!K143+'Sales and cost- cons'!K144</f>
        <v>920000</v>
      </c>
      <c r="L7" s="34">
        <f>'Sales and cost- cons'!L142+'Sales and cost- cons'!L143+'Sales and cost- cons'!L144</f>
        <v>920000</v>
      </c>
      <c r="M7" s="34">
        <f>'Sales and cost- cons'!M142+'Sales and cost- cons'!M143+'Sales and cost- cons'!M144</f>
        <v>920000</v>
      </c>
    </row>
    <row r="8">
      <c r="A8" s="28"/>
      <c r="B8" s="28"/>
      <c r="C8" s="28"/>
      <c r="D8" s="28"/>
      <c r="E8" s="28"/>
      <c r="F8" s="28"/>
      <c r="G8" s="28"/>
      <c r="H8" s="28"/>
      <c r="I8" s="28"/>
      <c r="J8" s="28"/>
      <c r="K8" s="28"/>
      <c r="L8" s="28"/>
      <c r="M8" s="28"/>
    </row>
    <row r="9">
      <c r="A9" s="28" t="s">
        <v>90</v>
      </c>
      <c r="B9" s="34">
        <f t="shared" ref="B9:M9" si="1">B3-B6-B7</f>
        <v>2827397</v>
      </c>
      <c r="C9" s="34">
        <f t="shared" si="1"/>
        <v>2963086.868</v>
      </c>
      <c r="D9" s="34">
        <f t="shared" si="1"/>
        <v>3104165.692</v>
      </c>
      <c r="E9" s="34">
        <f t="shared" si="1"/>
        <v>3250867.769</v>
      </c>
      <c r="F9" s="34">
        <f t="shared" si="1"/>
        <v>3403438.449</v>
      </c>
      <c r="G9" s="34">
        <f t="shared" si="1"/>
        <v>3562134.687</v>
      </c>
      <c r="H9" s="34">
        <f t="shared" si="1"/>
        <v>3727225.63</v>
      </c>
      <c r="I9" s="34">
        <f t="shared" si="1"/>
        <v>3898993.237</v>
      </c>
      <c r="J9" s="34">
        <f t="shared" si="1"/>
        <v>4077732.929</v>
      </c>
      <c r="K9" s="34">
        <f t="shared" si="1"/>
        <v>4263754.271</v>
      </c>
      <c r="L9" s="34">
        <f t="shared" si="1"/>
        <v>4457381.7</v>
      </c>
      <c r="M9" s="34">
        <f t="shared" si="1"/>
        <v>4658955.279</v>
      </c>
    </row>
    <row r="10">
      <c r="A10" s="28"/>
      <c r="B10" s="28"/>
      <c r="C10" s="28"/>
      <c r="D10" s="28"/>
      <c r="E10" s="28"/>
      <c r="F10" s="28"/>
      <c r="G10" s="28"/>
      <c r="H10" s="28"/>
      <c r="I10" s="28"/>
      <c r="J10" s="28"/>
      <c r="K10" s="28"/>
      <c r="L10" s="28"/>
      <c r="M10" s="28"/>
    </row>
    <row r="11">
      <c r="A11" s="26" t="s">
        <v>91</v>
      </c>
      <c r="B11" s="28"/>
      <c r="C11" s="28"/>
      <c r="D11" s="28"/>
      <c r="E11" s="28"/>
      <c r="F11" s="28"/>
      <c r="G11" s="28"/>
      <c r="H11" s="28"/>
      <c r="I11" s="28"/>
      <c r="J11" s="28"/>
      <c r="K11" s="28"/>
      <c r="L11" s="28"/>
      <c r="M11" s="28"/>
    </row>
    <row r="12">
      <c r="A12" s="28" t="s">
        <v>92</v>
      </c>
      <c r="B12" s="30">
        <v>0.0</v>
      </c>
      <c r="C12" s="34">
        <f t="shared" ref="C12:M12" si="2">B14</f>
        <v>2827397</v>
      </c>
      <c r="D12" s="34">
        <f t="shared" si="2"/>
        <v>5790483.868</v>
      </c>
      <c r="E12" s="34">
        <f t="shared" si="2"/>
        <v>8894649.56</v>
      </c>
      <c r="F12" s="34">
        <f t="shared" si="2"/>
        <v>12145517.33</v>
      </c>
      <c r="G12" s="34">
        <f t="shared" si="2"/>
        <v>15548955.78</v>
      </c>
      <c r="H12" s="34">
        <f t="shared" si="2"/>
        <v>19111090.47</v>
      </c>
      <c r="I12" s="34">
        <f t="shared" si="2"/>
        <v>22838316.1</v>
      </c>
      <c r="J12" s="34">
        <f t="shared" si="2"/>
        <v>26737309.33</v>
      </c>
      <c r="K12" s="34">
        <f t="shared" si="2"/>
        <v>30815042.26</v>
      </c>
      <c r="L12" s="34">
        <f t="shared" si="2"/>
        <v>35078796.53</v>
      </c>
      <c r="M12" s="34">
        <f t="shared" si="2"/>
        <v>39536178.23</v>
      </c>
    </row>
    <row r="13">
      <c r="A13" s="28" t="s">
        <v>90</v>
      </c>
      <c r="B13" s="34">
        <f t="shared" ref="B13:M13" si="3">B9</f>
        <v>2827397</v>
      </c>
      <c r="C13" s="34">
        <f t="shared" si="3"/>
        <v>2963086.868</v>
      </c>
      <c r="D13" s="34">
        <f t="shared" si="3"/>
        <v>3104165.692</v>
      </c>
      <c r="E13" s="34">
        <f t="shared" si="3"/>
        <v>3250867.769</v>
      </c>
      <c r="F13" s="34">
        <f t="shared" si="3"/>
        <v>3403438.449</v>
      </c>
      <c r="G13" s="34">
        <f t="shared" si="3"/>
        <v>3562134.687</v>
      </c>
      <c r="H13" s="34">
        <f t="shared" si="3"/>
        <v>3727225.63</v>
      </c>
      <c r="I13" s="34">
        <f t="shared" si="3"/>
        <v>3898993.237</v>
      </c>
      <c r="J13" s="34">
        <f t="shared" si="3"/>
        <v>4077732.929</v>
      </c>
      <c r="K13" s="34">
        <f t="shared" si="3"/>
        <v>4263754.271</v>
      </c>
      <c r="L13" s="34">
        <f t="shared" si="3"/>
        <v>4457381.7</v>
      </c>
      <c r="M13" s="34">
        <f t="shared" si="3"/>
        <v>4658955.279</v>
      </c>
    </row>
    <row r="14">
      <c r="A14" s="28" t="s">
        <v>93</v>
      </c>
      <c r="B14" s="34">
        <f t="shared" ref="B14:M14" si="4">B12+B13</f>
        <v>2827397</v>
      </c>
      <c r="C14" s="34">
        <f t="shared" si="4"/>
        <v>5790483.868</v>
      </c>
      <c r="D14" s="34">
        <f t="shared" si="4"/>
        <v>8894649.56</v>
      </c>
      <c r="E14" s="34">
        <f t="shared" si="4"/>
        <v>12145517.33</v>
      </c>
      <c r="F14" s="34">
        <f t="shared" si="4"/>
        <v>15548955.78</v>
      </c>
      <c r="G14" s="34">
        <f t="shared" si="4"/>
        <v>19111090.47</v>
      </c>
      <c r="H14" s="34">
        <f t="shared" si="4"/>
        <v>22838316.1</v>
      </c>
      <c r="I14" s="34">
        <f t="shared" si="4"/>
        <v>26737309.33</v>
      </c>
      <c r="J14" s="34">
        <f t="shared" si="4"/>
        <v>30815042.26</v>
      </c>
      <c r="K14" s="34">
        <f t="shared" si="4"/>
        <v>35078796.53</v>
      </c>
      <c r="L14" s="34">
        <f t="shared" si="4"/>
        <v>39536178.23</v>
      </c>
      <c r="M14" s="34">
        <f t="shared" si="4"/>
        <v>44195133.51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c r="B1" s="25" t="s">
        <v>56</v>
      </c>
      <c r="C1" s="25" t="s">
        <v>57</v>
      </c>
      <c r="D1" s="25" t="s">
        <v>58</v>
      </c>
      <c r="E1" s="25" t="s">
        <v>59</v>
      </c>
      <c r="F1" s="25" t="s">
        <v>60</v>
      </c>
      <c r="G1" s="25" t="s">
        <v>61</v>
      </c>
      <c r="H1" s="25" t="s">
        <v>62</v>
      </c>
      <c r="I1" s="25" t="s">
        <v>63</v>
      </c>
      <c r="J1" s="25" t="s">
        <v>64</v>
      </c>
      <c r="K1" s="25" t="s">
        <v>65</v>
      </c>
      <c r="L1" s="25" t="s">
        <v>66</v>
      </c>
      <c r="M1" s="25" t="s">
        <v>67</v>
      </c>
    </row>
    <row r="2">
      <c r="A2" s="26" t="s">
        <v>94</v>
      </c>
      <c r="B2" s="28"/>
      <c r="C2" s="28"/>
      <c r="D2" s="28"/>
      <c r="E2" s="28"/>
      <c r="F2" s="28"/>
      <c r="G2" s="28"/>
      <c r="H2" s="28"/>
      <c r="I2" s="28"/>
      <c r="J2" s="28"/>
      <c r="K2" s="28"/>
      <c r="L2" s="28"/>
      <c r="M2" s="28"/>
    </row>
    <row r="3">
      <c r="A3" s="27" t="s">
        <v>69</v>
      </c>
      <c r="B3" s="34">
        <f>'Sales and cost- cons'!B82</f>
        <v>10299640</v>
      </c>
      <c r="C3" s="34">
        <f>'Sales and cost- cons'!C82</f>
        <v>10703563.47</v>
      </c>
      <c r="D3" s="34">
        <f>'Sales and cost- cons'!D82</f>
        <v>11123746.49</v>
      </c>
      <c r="E3" s="34">
        <f>'Sales and cost- cons'!E82</f>
        <v>11560859.03</v>
      </c>
      <c r="F3" s="34">
        <f>'Sales and cost- cons'!F82</f>
        <v>12015599.24</v>
      </c>
      <c r="G3" s="34">
        <f>'Sales and cost- cons'!G82</f>
        <v>12488694.61</v>
      </c>
      <c r="H3" s="34">
        <f>'Sales and cost- cons'!H82</f>
        <v>12980903.3</v>
      </c>
      <c r="I3" s="34">
        <f>'Sales and cost- cons'!I82</f>
        <v>13493015.36</v>
      </c>
      <c r="J3" s="34">
        <f>'Sales and cost- cons'!J82</f>
        <v>14025854.18</v>
      </c>
      <c r="K3" s="34">
        <f>'Sales and cost- cons'!K82</f>
        <v>14580277.88</v>
      </c>
      <c r="L3" s="34">
        <f>'Sales and cost- cons'!L82</f>
        <v>15157180.79</v>
      </c>
      <c r="M3" s="34">
        <f>'Sales and cost- cons'!M82</f>
        <v>15757495.02</v>
      </c>
    </row>
    <row r="4">
      <c r="A4" s="27" t="s">
        <v>27</v>
      </c>
      <c r="B4" s="31">
        <f>'Sales and cost- cons'!B93</f>
        <v>5879736</v>
      </c>
      <c r="C4" s="31">
        <f>'Sales and cost- cons'!C93</f>
        <v>6132069.976</v>
      </c>
      <c r="D4" s="31">
        <f>'Sales and cost- cons'!D93</f>
        <v>6397073.013</v>
      </c>
      <c r="E4" s="31">
        <f>'Sales and cost- cons'!E93</f>
        <v>6675446.35</v>
      </c>
      <c r="F4" s="31">
        <f>'Sales and cost- cons'!F93</f>
        <v>6967932.011</v>
      </c>
      <c r="G4" s="31">
        <f>'Sales and cost- cons'!G93</f>
        <v>7275315.234</v>
      </c>
      <c r="H4" s="31">
        <f>'Sales and cost- cons'!H93</f>
        <v>7598427.039</v>
      </c>
      <c r="I4" s="31">
        <f>'Sales and cost- cons'!I93</f>
        <v>7938146.959</v>
      </c>
      <c r="J4" s="31">
        <f>'Sales and cost- cons'!J93</f>
        <v>8295405.93</v>
      </c>
      <c r="K4" s="31">
        <f>'Sales and cost- cons'!K93</f>
        <v>8671189.351</v>
      </c>
      <c r="L4" s="31">
        <f>'Sales and cost- cons'!L93</f>
        <v>9066540.34</v>
      </c>
      <c r="M4" s="31">
        <f>'Sales and cost- cons'!M93</f>
        <v>9482563.172</v>
      </c>
    </row>
    <row r="5">
      <c r="A5" s="27" t="s">
        <v>70</v>
      </c>
      <c r="B5" s="34">
        <f>'Sales and cost- cons'!B104</f>
        <v>5325216</v>
      </c>
      <c r="C5" s="34">
        <f>'Sales and cost- cons'!C104</f>
        <v>5486037.523</v>
      </c>
      <c r="D5" s="34">
        <f>'Sales and cost- cons'!D104</f>
        <v>5651715.856</v>
      </c>
      <c r="E5" s="34">
        <f>'Sales and cost- cons'!E104</f>
        <v>5822397.675</v>
      </c>
      <c r="F5" s="34">
        <f>'Sales and cost- cons'!F104</f>
        <v>5998234.085</v>
      </c>
      <c r="G5" s="34">
        <f>'Sales and cost- cons'!G104</f>
        <v>6179380.754</v>
      </c>
      <c r="H5" s="34">
        <f>'Sales and cost- cons'!H104</f>
        <v>6365998.053</v>
      </c>
      <c r="I5" s="34">
        <f>'Sales and cost- cons'!I104</f>
        <v>6558251.194</v>
      </c>
      <c r="J5" s="34">
        <f>'Sales and cost- cons'!J104</f>
        <v>6756310.38</v>
      </c>
      <c r="K5" s="34">
        <f>'Sales and cost- cons'!K104</f>
        <v>6960350.954</v>
      </c>
      <c r="L5" s="34">
        <f>'Sales and cost- cons'!L104</f>
        <v>7170553.553</v>
      </c>
      <c r="M5" s="34">
        <f>'Sales and cost- cons'!M104</f>
        <v>7387104.27</v>
      </c>
    </row>
    <row r="6">
      <c r="A6" s="27" t="s">
        <v>29</v>
      </c>
      <c r="B6" s="34">
        <f>'Sales and cost- cons'!B115</f>
        <v>1696277</v>
      </c>
      <c r="C6" s="34">
        <f>'Sales and cost- cons'!C115</f>
        <v>1753852.421</v>
      </c>
      <c r="D6" s="34">
        <f>'Sales and cost- cons'!D115</f>
        <v>1813657.615</v>
      </c>
      <c r="E6" s="34">
        <f>'Sales and cost- cons'!E115</f>
        <v>1875790.578</v>
      </c>
      <c r="F6" s="34">
        <f>'Sales and cost- cons'!F115</f>
        <v>1940354.046</v>
      </c>
      <c r="G6" s="34">
        <f>'Sales and cost- cons'!G115</f>
        <v>2007455.741</v>
      </c>
      <c r="H6" s="34">
        <f>'Sales and cost- cons'!H115</f>
        <v>2077208.628</v>
      </c>
      <c r="I6" s="34">
        <f>'Sales and cost- cons'!I115</f>
        <v>2149731.187</v>
      </c>
      <c r="J6" s="34">
        <f>'Sales and cost- cons'!J115</f>
        <v>2225147.692</v>
      </c>
      <c r="K6" s="34">
        <f>'Sales and cost- cons'!K115</f>
        <v>2303588.521</v>
      </c>
      <c r="L6" s="34">
        <f>'Sales and cost- cons'!L115</f>
        <v>2385190.462</v>
      </c>
      <c r="M6" s="34">
        <f>'Sales and cost- cons'!M115</f>
        <v>2470097.054</v>
      </c>
    </row>
    <row r="7">
      <c r="A7" s="27" t="s">
        <v>30</v>
      </c>
      <c r="B7" s="34">
        <f>'Sales and cost- cons'!B126</f>
        <v>3073374</v>
      </c>
      <c r="C7" s="34">
        <f>'Sales and cost- cons'!C126</f>
        <v>3181631.559</v>
      </c>
      <c r="D7" s="34">
        <f>'Sales and cost- cons'!D126</f>
        <v>3293702.437</v>
      </c>
      <c r="E7" s="34">
        <f>'Sales and cost- cons'!E126</f>
        <v>3409720.955</v>
      </c>
      <c r="F7" s="34">
        <f>'Sales and cost- cons'!F126</f>
        <v>3529826.168</v>
      </c>
      <c r="G7" s="34">
        <f>'Sales and cost- cons'!G126</f>
        <v>3654162.028</v>
      </c>
      <c r="H7" s="34">
        <f>'Sales and cost- cons'!H126</f>
        <v>3782877.56</v>
      </c>
      <c r="I7" s="34">
        <f>'Sales and cost- cons'!I126</f>
        <v>3916127.034</v>
      </c>
      <c r="J7" s="34">
        <f>'Sales and cost- cons'!J126</f>
        <v>4054070.159</v>
      </c>
      <c r="K7" s="34">
        <f>'Sales and cost- cons'!K126</f>
        <v>4196872.266</v>
      </c>
      <c r="L7" s="34">
        <f>'Sales and cost- cons'!L126</f>
        <v>4344704.511</v>
      </c>
      <c r="M7" s="34">
        <f>'Sales and cost- cons'!M126</f>
        <v>4497744.08</v>
      </c>
    </row>
    <row r="8">
      <c r="A8" s="27" t="s">
        <v>31</v>
      </c>
      <c r="B8" s="34">
        <f>'Sales and cost- cons'!B137</f>
        <v>1718360</v>
      </c>
      <c r="C8" s="34">
        <f>'Sales and cost- cons'!C137</f>
        <v>1752765.185</v>
      </c>
      <c r="D8" s="34">
        <f>'Sales and cost- cons'!D137</f>
        <v>1787902.619</v>
      </c>
      <c r="E8" s="34">
        <f>'Sales and cost- cons'!E137</f>
        <v>1823788.705</v>
      </c>
      <c r="F8" s="34">
        <f>'Sales and cost- cons'!F137</f>
        <v>1860440.228</v>
      </c>
      <c r="G8" s="34">
        <f>'Sales and cost- cons'!G137</f>
        <v>1897874.365</v>
      </c>
      <c r="H8" s="34">
        <f>'Sales and cost- cons'!H137</f>
        <v>1936108.691</v>
      </c>
      <c r="I8" s="34">
        <f>'Sales and cost- cons'!I137</f>
        <v>1975161.194</v>
      </c>
      <c r="J8" s="34">
        <f>'Sales and cost- cons'!J137</f>
        <v>2015050.281</v>
      </c>
      <c r="K8" s="34">
        <f>'Sales and cost- cons'!K137</f>
        <v>2055794.787</v>
      </c>
      <c r="L8" s="34">
        <f>'Sales and cost- cons'!L137</f>
        <v>2097413.99</v>
      </c>
      <c r="M8" s="34">
        <f>'Sales and cost- cons'!M137</f>
        <v>2139927.617</v>
      </c>
    </row>
    <row r="9">
      <c r="A9" s="26" t="s">
        <v>95</v>
      </c>
      <c r="B9" s="34">
        <f t="shared" ref="B9:M9" si="1">SUM(B3:B8)</f>
        <v>27992603</v>
      </c>
      <c r="C9" s="34">
        <f t="shared" si="1"/>
        <v>29009920.13</v>
      </c>
      <c r="D9" s="34">
        <f t="shared" si="1"/>
        <v>30067798.03</v>
      </c>
      <c r="E9" s="34">
        <f t="shared" si="1"/>
        <v>31168003.29</v>
      </c>
      <c r="F9" s="34">
        <f t="shared" si="1"/>
        <v>32312385.78</v>
      </c>
      <c r="G9" s="34">
        <f t="shared" si="1"/>
        <v>33502882.74</v>
      </c>
      <c r="H9" s="34">
        <f t="shared" si="1"/>
        <v>34741523.27</v>
      </c>
      <c r="I9" s="34">
        <f t="shared" si="1"/>
        <v>36030432.93</v>
      </c>
      <c r="J9" s="34">
        <f t="shared" si="1"/>
        <v>37371838.63</v>
      </c>
      <c r="K9" s="34">
        <f t="shared" si="1"/>
        <v>38768073.76</v>
      </c>
      <c r="L9" s="34">
        <f t="shared" si="1"/>
        <v>40221583.65</v>
      </c>
      <c r="M9" s="34">
        <f t="shared" si="1"/>
        <v>41734931.21</v>
      </c>
    </row>
  </sheetData>
  <drawing r:id="rId1"/>
</worksheet>
</file>