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1\"/>
    </mc:Choice>
  </mc:AlternateContent>
  <xr:revisionPtr revIDLastSave="0" documentId="8_{6588E700-C6F2-4DD6-BCAF-D2B5535E2F68}" xr6:coauthVersionLast="47" xr6:coauthVersionMax="47" xr10:uidLastSave="{00000000-0000-0000-0000-000000000000}"/>
  <bookViews>
    <workbookView xWindow="390" yWindow="390" windowWidth="25395" windowHeight="13035" activeTab="2" xr2:uid="{D9AE0DE4-1A1F-429F-A258-126C2233A448}"/>
  </bookViews>
  <sheets>
    <sheet name="MAIN DATA" sheetId="2" r:id="rId1"/>
    <sheet name="COURSE" sheetId="1" r:id="rId2"/>
    <sheet name="STATUS" sheetId="3" r:id="rId3"/>
  </sheets>
  <definedNames>
    <definedName name="Course_Table">COURSE!$B$3:$C$12</definedName>
    <definedName name="Student_entry_table">'MAIN DATA'!$B$4:$N$19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D16" i="3"/>
  <c r="L5" i="2"/>
  <c r="H11" i="3"/>
  <c r="H9" i="3"/>
  <c r="H7" i="3"/>
  <c r="H5" i="3"/>
  <c r="H3" i="3"/>
  <c r="D7" i="3"/>
  <c r="D5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5" i="2"/>
  <c r="D11" i="3" s="1"/>
  <c r="L6" i="2"/>
  <c r="L7" i="2"/>
  <c r="L8" i="2"/>
  <c r="L9" i="2"/>
  <c r="L10" i="2"/>
  <c r="L11" i="2"/>
  <c r="N11" i="2" s="1"/>
  <c r="L12" i="2"/>
  <c r="L13" i="2"/>
  <c r="L14" i="2"/>
  <c r="L15" i="2"/>
  <c r="N15" i="2" s="1"/>
  <c r="L16" i="2"/>
  <c r="L17" i="2"/>
  <c r="L18" i="2"/>
  <c r="L19" i="2"/>
  <c r="B6" i="2"/>
  <c r="N7" i="2" l="1"/>
  <c r="N16" i="2"/>
  <c r="M12" i="2"/>
  <c r="M8" i="2"/>
  <c r="N13" i="2"/>
  <c r="N9" i="2"/>
  <c r="N14" i="2"/>
  <c r="N10" i="2"/>
  <c r="N6" i="2"/>
  <c r="N8" i="2"/>
  <c r="N12" i="2"/>
  <c r="M19" i="2"/>
  <c r="M11" i="2"/>
  <c r="M18" i="2"/>
  <c r="M6" i="2"/>
  <c r="M17" i="2"/>
  <c r="M13" i="2"/>
  <c r="M10" i="2"/>
  <c r="N5" i="2"/>
  <c r="H16" i="3" s="1"/>
  <c r="M15" i="2"/>
  <c r="M16" i="2"/>
  <c r="M9" i="2"/>
  <c r="M14" i="2"/>
  <c r="M7" i="2"/>
  <c r="M5" i="2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E11" i="2"/>
  <c r="E12" i="2"/>
  <c r="E13" i="2"/>
  <c r="E14" i="2"/>
  <c r="E15" i="2"/>
  <c r="E16" i="2"/>
  <c r="E17" i="2"/>
  <c r="E18" i="2"/>
  <c r="E19" i="2"/>
  <c r="E5" i="2"/>
  <c r="E6" i="2"/>
  <c r="E7" i="2"/>
  <c r="E8" i="2"/>
  <c r="E9" i="2"/>
  <c r="E10" i="2"/>
  <c r="D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" authorId="0" shapeId="0" xr:uid="{6E44525F-1D74-41D8-B87C-5AE79EC5C56D}">
      <text>
        <r>
          <rPr>
            <b/>
            <sz val="9"/>
            <color indexed="81"/>
            <rFont val="Tahoma"/>
            <family val="2"/>
          </rPr>
          <t>START DATA ENTRY FROM [</t>
        </r>
        <r>
          <rPr>
            <b/>
            <sz val="10"/>
            <color indexed="81"/>
            <rFont val="Tahoma"/>
            <family val="2"/>
          </rPr>
          <t>NAME (C) COLUMN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<sst xmlns="http://schemas.openxmlformats.org/spreadsheetml/2006/main" count="49" uniqueCount="30">
  <si>
    <t>SERIAL NUMBER</t>
  </si>
  <si>
    <t>NAME</t>
  </si>
  <si>
    <t>COURSE</t>
  </si>
  <si>
    <t>fees</t>
  </si>
  <si>
    <t>addimition date</t>
  </si>
  <si>
    <t>Instalment 1</t>
  </si>
  <si>
    <t>Instalment 2</t>
  </si>
  <si>
    <t>Instalment 3</t>
  </si>
  <si>
    <t>Instalment 4</t>
  </si>
  <si>
    <t>Instalment 5</t>
  </si>
  <si>
    <t>Recive</t>
  </si>
  <si>
    <t>Balance</t>
  </si>
  <si>
    <t>status</t>
  </si>
  <si>
    <t>Courses</t>
  </si>
  <si>
    <t>CITA</t>
  </si>
  <si>
    <t>DITA</t>
  </si>
  <si>
    <t>WORD</t>
  </si>
  <si>
    <t>EXCEL</t>
  </si>
  <si>
    <t>ACCESS</t>
  </si>
  <si>
    <t>POWERPOINT</t>
  </si>
  <si>
    <t>TALLY</t>
  </si>
  <si>
    <t>SQL</t>
  </si>
  <si>
    <t>TABLEAU</t>
  </si>
  <si>
    <t>POWER BI</t>
  </si>
  <si>
    <t>name1</t>
  </si>
  <si>
    <t>name2</t>
  </si>
  <si>
    <t>name3</t>
  </si>
  <si>
    <t>name4</t>
  </si>
  <si>
    <t>name5</t>
  </si>
  <si>
    <t>name6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</si>
</sst>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45]\ #,##0.00"/>
    <numFmt numFmtId="166" formatCode="[$₹-445]\ #,##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5" fontId="4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0" borderId="0" xfId="0" applyBorder="1"/>
    <xf numFmtId="0" fontId="0" fillId="4" borderId="0" xfId="0" applyFill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22" fontId="0" fillId="4" borderId="1" xfId="0" applyNumberForma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0" fillId="5" borderId="0" xfId="0" applyFill="1" applyBorder="1"/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166" fontId="0" fillId="6" borderId="1" xfId="0" applyNumberForma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166" fontId="1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6320-72EA-45CA-9C88-B4A8094BBA48}">
  <dimension ref="A1:N31"/>
  <sheetViews>
    <sheetView showGridLines="0" zoomScale="115" zoomScaleNormal="115" workbookViewId="0">
      <selection activeCell="F15" sqref="F15"/>
    </sheetView>
  </sheetViews>
  <sheetFormatPr defaultRowHeight="15" x14ac:dyDescent="0.25"/>
  <cols>
    <col min="1" max="1" width="9.140625" style="20"/>
    <col min="2" max="2" width="15.42578125" style="20" bestFit="1" customWidth="1"/>
    <col min="3" max="3" width="9.28515625" style="20" customWidth="1"/>
    <col min="4" max="4" width="13.42578125" style="20" bestFit="1" customWidth="1"/>
    <col min="5" max="5" width="17.5703125" style="20" bestFit="1" customWidth="1"/>
    <col min="6" max="7" width="12" style="20" bestFit="1" customWidth="1"/>
    <col min="8" max="8" width="15.85546875" style="20" customWidth="1"/>
    <col min="9" max="13" width="12" style="20" bestFit="1" customWidth="1"/>
    <col min="14" max="16384" width="9.140625" style="20"/>
  </cols>
  <sheetData>
    <row r="1" spans="1:14" x14ac:dyDescent="0.25"/>
    <row r="4" spans="1:14" ht="27.75" customHeight="1" x14ac:dyDescent="0.25">
      <c r="B4" s="19" t="s">
        <v>0</v>
      </c>
      <c r="C4" s="19" t="s">
        <v>1</v>
      </c>
      <c r="D4" s="19" t="s">
        <v>2</v>
      </c>
      <c r="E4" s="19" t="s">
        <v>4</v>
      </c>
      <c r="F4" s="19" t="s">
        <v>3</v>
      </c>
      <c r="G4" s="19" t="s">
        <v>5</v>
      </c>
      <c r="H4" s="19" t="s">
        <v>6</v>
      </c>
      <c r="I4" s="19" t="s">
        <v>7</v>
      </c>
      <c r="J4" s="19" t="s">
        <v>8</v>
      </c>
      <c r="K4" s="19" t="s">
        <v>9</v>
      </c>
      <c r="L4" s="19" t="s">
        <v>10</v>
      </c>
      <c r="M4" s="19" t="s">
        <v>11</v>
      </c>
      <c r="N4" s="19" t="s">
        <v>12</v>
      </c>
    </row>
    <row r="5" spans="1:14" x14ac:dyDescent="0.25">
      <c r="B5" s="21">
        <v>1</v>
      </c>
      <c r="C5" s="29" t="s">
        <v>24</v>
      </c>
      <c r="D5" s="30" t="s">
        <v>23</v>
      </c>
      <c r="E5" s="25">
        <f ca="1">IF(B5&lt;&gt;"",IF(E5&lt;&gt;"",E5,NOW()),"")</f>
        <v>44489.485612268516</v>
      </c>
      <c r="F5" s="33">
        <f>IF(IF(D5="power bi",10000,IF(D5="tableau",11000,IF(D5="cita",2000,IF(D5="dita",3000,IF(D5="word",5000,IF(D5="excel",8000,IF(D5="access",6000,IF(D5="powerpoint",5000,IF(D5="tally",6600,IF(D5="sql",12000)))))))))),IF(D5="power bi",10000,IF(D5="tableau",11000,IF(D5="cita",2000,IF(D5="dita",3000,IF(D5="word",5000,IF(D5="excel",8000,IF(D5="access",6000,IF(D5="powerpoint",5000,IF(D5="tally",6600,IF(D5="sql",12000)))))))))),"")</f>
        <v>10000</v>
      </c>
      <c r="G5" s="31">
        <v>4000</v>
      </c>
      <c r="H5" s="31">
        <v>1000</v>
      </c>
      <c r="I5" s="31">
        <v>1000</v>
      </c>
      <c r="J5" s="31">
        <v>1000</v>
      </c>
      <c r="K5" s="31">
        <v>1000</v>
      </c>
      <c r="L5" s="33">
        <f>IF(G5="","",SUM(G5:K5))</f>
        <v>8000</v>
      </c>
      <c r="M5" s="33">
        <f>IFERROR(F5-L5,"")</f>
        <v>2000</v>
      </c>
      <c r="N5" s="32" t="str">
        <f>IF(L5=F5,"CLEAR","UNCLEAR")</f>
        <v>UNCLEAR</v>
      </c>
    </row>
    <row r="6" spans="1:14" x14ac:dyDescent="0.25">
      <c r="B6" s="21">
        <f>IF(C6="","",B5+1)</f>
        <v>2</v>
      </c>
      <c r="C6" s="29" t="s">
        <v>25</v>
      </c>
      <c r="D6" s="30" t="s">
        <v>18</v>
      </c>
      <c r="E6" s="25">
        <f t="shared" ref="E6:E19" ca="1" si="0">IF(B6&lt;&gt;"",IF(E6&lt;&gt;"",E6,NOW()),"")</f>
        <v>44500.927981712965</v>
      </c>
      <c r="F6" s="33">
        <f t="shared" ref="F6:F19" si="1">IF(IF(D6="power bi",10000,IF(D6="tableau",11000,IF(D6="cita",2000,IF(D6="dita",3000,IF(D6="word",5000,IF(D6="excel",8000,IF(D6="access",6000,IF(D6="powerpoint",5000,IF(D6="tally",6600,IF(D6="sql",12000)))))))))),IF(D6="power bi",10000,IF(D6="tableau",11000,IF(D6="cita",2000,IF(D6="dita",3000,IF(D6="word",5000,IF(D6="excel",8000,IF(D6="access",6000,IF(D6="powerpoint",5000,IF(D6="tally",6600,IF(D6="sql",12000)))))))))),"")</f>
        <v>6000</v>
      </c>
      <c r="G6" s="31">
        <v>6000</v>
      </c>
      <c r="H6" s="31"/>
      <c r="I6" s="31"/>
      <c r="J6" s="31"/>
      <c r="K6" s="31"/>
      <c r="L6" s="33">
        <f>IF(G6="","",SUM(G6:K6))</f>
        <v>6000</v>
      </c>
      <c r="M6" s="33">
        <f>IFERROR(F6-L6,"")</f>
        <v>0</v>
      </c>
      <c r="N6" s="32" t="str">
        <f>IF(L6=F6,"CLEAR","UNCLEAR")</f>
        <v>CLEAR</v>
      </c>
    </row>
    <row r="7" spans="1:14" x14ac:dyDescent="0.25">
      <c r="B7" s="21">
        <f t="shared" ref="B7:B19" si="2">IF(C7="","",B6+1)</f>
        <v>3</v>
      </c>
      <c r="C7" s="29" t="s">
        <v>26</v>
      </c>
      <c r="D7" s="30" t="s">
        <v>20</v>
      </c>
      <c r="E7" s="25">
        <f t="shared" ca="1" si="0"/>
        <v>44500.929727662035</v>
      </c>
      <c r="F7" s="33">
        <f t="shared" si="1"/>
        <v>6600</v>
      </c>
      <c r="G7" s="31">
        <v>6000</v>
      </c>
      <c r="H7" s="31"/>
      <c r="I7" s="31"/>
      <c r="J7" s="31"/>
      <c r="K7" s="31"/>
      <c r="L7" s="33">
        <f>IF(G7="","",SUM(G7:K7))</f>
        <v>6000</v>
      </c>
      <c r="M7" s="33">
        <f>IFERROR(F7-L7,"")</f>
        <v>600</v>
      </c>
      <c r="N7" s="32" t="str">
        <f>IF(L7=F7,"CLEAR","UNCLEAR")</f>
        <v>UNCLEAR</v>
      </c>
    </row>
    <row r="8" spans="1:14" x14ac:dyDescent="0.25">
      <c r="B8" s="21">
        <f t="shared" si="2"/>
        <v>4</v>
      </c>
      <c r="C8" s="29" t="s">
        <v>27</v>
      </c>
      <c r="D8" s="30" t="s">
        <v>17</v>
      </c>
      <c r="E8" s="25">
        <f t="shared" ca="1" si="0"/>
        <v>44500.932435995368</v>
      </c>
      <c r="F8" s="33">
        <f t="shared" si="1"/>
        <v>8000</v>
      </c>
      <c r="G8" s="31">
        <v>2000</v>
      </c>
      <c r="H8" s="31">
        <v>2000</v>
      </c>
      <c r="I8" s="31">
        <v>2000</v>
      </c>
      <c r="J8" s="31">
        <v>2000</v>
      </c>
      <c r="K8" s="31">
        <v>2000</v>
      </c>
      <c r="L8" s="33">
        <f>IF(G8="","",SUM(G8:K8))</f>
        <v>10000</v>
      </c>
      <c r="M8" s="33">
        <f>IFERROR(F8-L8,"")</f>
        <v>-2000</v>
      </c>
      <c r="N8" s="32" t="str">
        <f>IF(L8=F8,"CLEAR","UNCLEAR")</f>
        <v>UNCLEAR</v>
      </c>
    </row>
    <row r="9" spans="1:14" x14ac:dyDescent="0.25">
      <c r="B9" s="21">
        <f t="shared" si="2"/>
        <v>5</v>
      </c>
      <c r="C9" s="29" t="s">
        <v>28</v>
      </c>
      <c r="D9" s="30" t="s">
        <v>19</v>
      </c>
      <c r="E9" s="25">
        <f t="shared" ca="1" si="0"/>
        <v>44500.933848842593</v>
      </c>
      <c r="F9" s="33">
        <f t="shared" si="1"/>
        <v>5000</v>
      </c>
      <c r="G9" s="31">
        <v>1000</v>
      </c>
      <c r="H9" s="31">
        <v>2000</v>
      </c>
      <c r="I9" s="31">
        <v>1000</v>
      </c>
      <c r="J9" s="31">
        <v>1000</v>
      </c>
      <c r="K9" s="31"/>
      <c r="L9" s="33">
        <f>IF(G9="","",SUM(G9:K9))</f>
        <v>5000</v>
      </c>
      <c r="M9" s="33">
        <f>IFERROR(F9-L9,"")</f>
        <v>0</v>
      </c>
      <c r="N9" s="32" t="str">
        <f>IF(L9=F9,"CLEAR","UNCLEAR")</f>
        <v>CLEAR</v>
      </c>
    </row>
    <row r="10" spans="1:14" x14ac:dyDescent="0.25">
      <c r="B10" s="21">
        <f t="shared" si="2"/>
        <v>6</v>
      </c>
      <c r="C10" s="29" t="s">
        <v>29</v>
      </c>
      <c r="D10" s="30" t="s">
        <v>21</v>
      </c>
      <c r="E10" s="25">
        <f t="shared" ca="1" si="0"/>
        <v>44500.936389467592</v>
      </c>
      <c r="F10" s="33">
        <f t="shared" si="1"/>
        <v>12000</v>
      </c>
      <c r="G10" s="31">
        <v>3000</v>
      </c>
      <c r="H10" s="31">
        <v>3000</v>
      </c>
      <c r="I10" s="31">
        <v>3000</v>
      </c>
      <c r="J10" s="31"/>
      <c r="K10" s="31"/>
      <c r="L10" s="33">
        <f>IF(G10="","",SUM(G10:K10))</f>
        <v>9000</v>
      </c>
      <c r="M10" s="33">
        <f>IFERROR(F10-L10,"")</f>
        <v>3000</v>
      </c>
      <c r="N10" s="32" t="str">
        <f>IF(L10=F10,"CLEAR","UNCLEAR")</f>
        <v>UNCLEAR</v>
      </c>
    </row>
    <row r="11" spans="1:14" x14ac:dyDescent="0.25">
      <c r="B11" s="21" t="str">
        <f t="shared" si="2"/>
        <v/>
      </c>
      <c r="C11" s="29"/>
      <c r="D11" s="30"/>
      <c r="E11" s="25" t="str">
        <f t="shared" ca="1" si="0"/>
        <v/>
      </c>
      <c r="F11" s="33" t="str">
        <f t="shared" si="1"/>
        <v/>
      </c>
      <c r="G11" s="31"/>
      <c r="H11" s="31"/>
      <c r="I11" s="31"/>
      <c r="J11" s="31"/>
      <c r="K11" s="31"/>
      <c r="L11" s="33" t="str">
        <f>IF(G11="","",SUM(G11:K11))</f>
        <v/>
      </c>
      <c r="M11" s="33" t="str">
        <f>IFERROR(F11-L11,"")</f>
        <v/>
      </c>
      <c r="N11" s="32" t="str">
        <f>IF(L11=F11,"CLEAR","UNCLEAR")</f>
        <v>CLEAR</v>
      </c>
    </row>
    <row r="12" spans="1:14" x14ac:dyDescent="0.25">
      <c r="B12" s="21" t="str">
        <f t="shared" si="2"/>
        <v/>
      </c>
      <c r="C12" s="29"/>
      <c r="D12" s="30"/>
      <c r="E12" s="25" t="str">
        <f t="shared" ca="1" si="0"/>
        <v/>
      </c>
      <c r="F12" s="33" t="str">
        <f t="shared" si="1"/>
        <v/>
      </c>
      <c r="G12" s="31"/>
      <c r="H12" s="31"/>
      <c r="I12" s="31"/>
      <c r="J12" s="31"/>
      <c r="K12" s="31"/>
      <c r="L12" s="33" t="str">
        <f>IF(G12="","",SUM(G12:K12))</f>
        <v/>
      </c>
      <c r="M12" s="33" t="str">
        <f>IFERROR(F12-L12,"")</f>
        <v/>
      </c>
      <c r="N12" s="32" t="str">
        <f>IF(L12=F12,"CLEAR","UNCLEAR")</f>
        <v>CLEAR</v>
      </c>
    </row>
    <row r="13" spans="1:14" x14ac:dyDescent="0.25">
      <c r="B13" s="21" t="str">
        <f t="shared" si="2"/>
        <v/>
      </c>
      <c r="C13" s="29"/>
      <c r="D13" s="30"/>
      <c r="E13" s="25" t="str">
        <f t="shared" ca="1" si="0"/>
        <v/>
      </c>
      <c r="F13" s="33" t="str">
        <f t="shared" si="1"/>
        <v/>
      </c>
      <c r="G13" s="31"/>
      <c r="H13" s="31"/>
      <c r="I13" s="31"/>
      <c r="J13" s="31"/>
      <c r="K13" s="31"/>
      <c r="L13" s="33" t="str">
        <f>IF(G13="","",SUM(G13:K13))</f>
        <v/>
      </c>
      <c r="M13" s="33" t="str">
        <f>IFERROR(F13-L13,"")</f>
        <v/>
      </c>
      <c r="N13" s="32" t="str">
        <f>IF(L13=F13,"CLEAR","UNCLEAR")</f>
        <v>CLEAR</v>
      </c>
    </row>
    <row r="14" spans="1:14" x14ac:dyDescent="0.25">
      <c r="B14" s="21" t="str">
        <f t="shared" si="2"/>
        <v/>
      </c>
      <c r="C14" s="29"/>
      <c r="D14" s="30"/>
      <c r="E14" s="25" t="str">
        <f t="shared" ca="1" si="0"/>
        <v/>
      </c>
      <c r="F14" s="33" t="str">
        <f t="shared" si="1"/>
        <v/>
      </c>
      <c r="G14" s="31"/>
      <c r="H14" s="31"/>
      <c r="I14" s="31"/>
      <c r="J14" s="31"/>
      <c r="K14" s="31"/>
      <c r="L14" s="33" t="str">
        <f>IF(G14="","",SUM(G14:K14))</f>
        <v/>
      </c>
      <c r="M14" s="33" t="str">
        <f>IFERROR(F14-L14,"")</f>
        <v/>
      </c>
      <c r="N14" s="32" t="str">
        <f>IF(L14=F14,"CLEAR","UNCLEAR")</f>
        <v>CLEAR</v>
      </c>
    </row>
    <row r="15" spans="1:14" x14ac:dyDescent="0.25">
      <c r="B15" s="21" t="str">
        <f t="shared" si="2"/>
        <v/>
      </c>
      <c r="C15" s="29"/>
      <c r="D15" s="30"/>
      <c r="E15" s="25" t="str">
        <f t="shared" ca="1" si="0"/>
        <v/>
      </c>
      <c r="F15" s="33" t="str">
        <f t="shared" si="1"/>
        <v/>
      </c>
      <c r="G15" s="31"/>
      <c r="H15" s="31"/>
      <c r="I15" s="31"/>
      <c r="J15" s="31"/>
      <c r="K15" s="31"/>
      <c r="L15" s="33" t="str">
        <f>IF(G15="","",SUM(G15:K15))</f>
        <v/>
      </c>
      <c r="M15" s="33" t="str">
        <f>IFERROR(F15-L15,"")</f>
        <v/>
      </c>
      <c r="N15" s="32" t="str">
        <f>IF(L15=F15,"CLEAR","UNCLEAR")</f>
        <v>CLEAR</v>
      </c>
    </row>
    <row r="16" spans="1:14" x14ac:dyDescent="0.25">
      <c r="B16" s="21" t="str">
        <f t="shared" si="2"/>
        <v/>
      </c>
      <c r="C16" s="29"/>
      <c r="D16" s="30"/>
      <c r="E16" s="25" t="str">
        <f t="shared" ca="1" si="0"/>
        <v/>
      </c>
      <c r="F16" s="33" t="str">
        <f t="shared" si="1"/>
        <v/>
      </c>
      <c r="G16" s="31"/>
      <c r="H16" s="31"/>
      <c r="I16" s="31"/>
      <c r="J16" s="31"/>
      <c r="K16" s="31"/>
      <c r="L16" s="33" t="str">
        <f>IF(G16="","",SUM(G16:K16))</f>
        <v/>
      </c>
      <c r="M16" s="33" t="str">
        <f>IFERROR(F16-L16,"")</f>
        <v/>
      </c>
      <c r="N16" s="32" t="str">
        <f>IF(L16=F16,"CLEAR","UNCLEAR")</f>
        <v>CLEAR</v>
      </c>
    </row>
    <row r="17" spans="2:14" x14ac:dyDescent="0.25">
      <c r="B17" s="21" t="str">
        <f t="shared" si="2"/>
        <v/>
      </c>
      <c r="C17" s="29"/>
      <c r="D17" s="30"/>
      <c r="E17" s="25" t="str">
        <f t="shared" ca="1" si="0"/>
        <v/>
      </c>
      <c r="F17" s="33" t="str">
        <f t="shared" si="1"/>
        <v/>
      </c>
      <c r="G17" s="31"/>
      <c r="H17" s="31"/>
      <c r="I17" s="31"/>
      <c r="J17" s="31"/>
      <c r="K17" s="31"/>
      <c r="L17" s="33" t="str">
        <f>IF(G17="","",SUM(G17:K17))</f>
        <v/>
      </c>
      <c r="M17" s="33" t="str">
        <f>IFERROR(F17-L17,"")</f>
        <v/>
      </c>
      <c r="N17" s="32"/>
    </row>
    <row r="18" spans="2:14" x14ac:dyDescent="0.25">
      <c r="B18" s="21" t="str">
        <f t="shared" si="2"/>
        <v/>
      </c>
      <c r="C18" s="29"/>
      <c r="D18" s="30"/>
      <c r="E18" s="25" t="str">
        <f t="shared" ca="1" si="0"/>
        <v/>
      </c>
      <c r="F18" s="33" t="str">
        <f t="shared" si="1"/>
        <v/>
      </c>
      <c r="G18" s="31"/>
      <c r="H18" s="31"/>
      <c r="I18" s="31"/>
      <c r="J18" s="31"/>
      <c r="K18" s="31"/>
      <c r="L18" s="33" t="str">
        <f>IF(G18="","",SUM(G18:K18))</f>
        <v/>
      </c>
      <c r="M18" s="33" t="str">
        <f>IFERROR(F18-L18,"")</f>
        <v/>
      </c>
      <c r="N18" s="32"/>
    </row>
    <row r="19" spans="2:14" x14ac:dyDescent="0.25">
      <c r="B19" s="21" t="str">
        <f t="shared" si="2"/>
        <v/>
      </c>
      <c r="C19" s="29"/>
      <c r="D19" s="30"/>
      <c r="E19" s="25" t="str">
        <f t="shared" ca="1" si="0"/>
        <v/>
      </c>
      <c r="F19" s="33" t="str">
        <f t="shared" si="1"/>
        <v/>
      </c>
      <c r="G19" s="31"/>
      <c r="H19" s="31"/>
      <c r="I19" s="31"/>
      <c r="J19" s="31"/>
      <c r="K19" s="31"/>
      <c r="L19" s="33" t="str">
        <f>IF(G19="","",SUM(G19:K19))</f>
        <v/>
      </c>
      <c r="M19" s="33" t="str">
        <f>IFERROR(F19-L19,"")</f>
        <v/>
      </c>
      <c r="N19" s="32"/>
    </row>
    <row r="22" spans="2:14" x14ac:dyDescent="0.25">
      <c r="C22" s="22"/>
      <c r="D22" s="22"/>
    </row>
    <row r="23" spans="2:14" x14ac:dyDescent="0.25">
      <c r="C23" s="22"/>
      <c r="D23" s="22"/>
    </row>
    <row r="24" spans="2:14" x14ac:dyDescent="0.25">
      <c r="C24" s="22"/>
      <c r="D24" s="22"/>
    </row>
    <row r="25" spans="2:14" x14ac:dyDescent="0.25">
      <c r="C25" s="22"/>
      <c r="D25" s="22"/>
    </row>
    <row r="26" spans="2:14" x14ac:dyDescent="0.25">
      <c r="C26" s="22"/>
      <c r="D26" s="22"/>
    </row>
    <row r="27" spans="2:14" x14ac:dyDescent="0.25">
      <c r="C27" s="22"/>
      <c r="D27" s="22"/>
    </row>
    <row r="28" spans="2:14" x14ac:dyDescent="0.25">
      <c r="C28" s="22"/>
      <c r="D28" s="22"/>
    </row>
    <row r="29" spans="2:14" x14ac:dyDescent="0.25">
      <c r="C29" s="22"/>
      <c r="D29" s="22"/>
    </row>
    <row r="30" spans="2:14" x14ac:dyDescent="0.25">
      <c r="C30" s="22"/>
      <c r="D30" s="22"/>
    </row>
    <row r="31" spans="2:14" x14ac:dyDescent="0.25">
      <c r="C31" s="22"/>
      <c r="D31" s="22"/>
      <c r="G31" s="23"/>
    </row>
  </sheetData>
  <phoneticPr fontId="2" type="noConversion"/>
  <conditionalFormatting sqref="N5:N16">
    <cfRule type="cellIs" dxfId="3" priority="3" operator="equal">
      <formula>"UNClear"</formula>
    </cfRule>
    <cfRule type="cellIs" dxfId="2" priority="4" operator="equal">
      <formula>"CLEAR"</formula>
    </cfRule>
  </conditionalFormatting>
  <conditionalFormatting sqref="M5:M14">
    <cfRule type="cellIs" dxfId="1" priority="2" operator="lessThan">
      <formula>0</formula>
    </cfRule>
  </conditionalFormatting>
  <conditionalFormatting sqref="N5:N16">
    <cfRule type="containsBlanks" dxfId="0" priority="1">
      <formula>LEN(TRIM(N5))=0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52B7CC-380B-40EC-BAE2-C588264472C5}">
          <x14:formula1>
            <xm:f>COURSE!$B$3:$B$12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FECB-B8E7-40FD-B952-71D490B9D14B}">
  <dimension ref="B2:C12"/>
  <sheetViews>
    <sheetView workbookViewId="0">
      <selection activeCell="B3" sqref="B3"/>
    </sheetView>
  </sheetViews>
  <sheetFormatPr defaultRowHeight="15" x14ac:dyDescent="0.25"/>
  <sheetData>
    <row r="2" spans="2:3" x14ac:dyDescent="0.25">
      <c r="B2" s="1" t="s">
        <v>13</v>
      </c>
    </row>
    <row r="3" spans="2:3" x14ac:dyDescent="0.25">
      <c r="B3" t="s">
        <v>23</v>
      </c>
      <c r="C3">
        <v>10000</v>
      </c>
    </row>
    <row r="4" spans="2:3" x14ac:dyDescent="0.25">
      <c r="B4" t="s">
        <v>14</v>
      </c>
      <c r="C4">
        <v>2000</v>
      </c>
    </row>
    <row r="5" spans="2:3" x14ac:dyDescent="0.25">
      <c r="B5" t="s">
        <v>15</v>
      </c>
      <c r="C5">
        <v>3000</v>
      </c>
    </row>
    <row r="6" spans="2:3" x14ac:dyDescent="0.25">
      <c r="B6" t="s">
        <v>16</v>
      </c>
      <c r="C6">
        <v>5000</v>
      </c>
    </row>
    <row r="7" spans="2:3" x14ac:dyDescent="0.25">
      <c r="B7" t="s">
        <v>17</v>
      </c>
      <c r="C7">
        <v>8000</v>
      </c>
    </row>
    <row r="8" spans="2:3" x14ac:dyDescent="0.25">
      <c r="B8" t="s">
        <v>18</v>
      </c>
      <c r="C8">
        <v>6000</v>
      </c>
    </row>
    <row r="9" spans="2:3" x14ac:dyDescent="0.25">
      <c r="B9" t="s">
        <v>19</v>
      </c>
      <c r="C9">
        <v>5000</v>
      </c>
    </row>
    <row r="10" spans="2:3" x14ac:dyDescent="0.25">
      <c r="B10" t="s">
        <v>20</v>
      </c>
      <c r="C10">
        <v>6600</v>
      </c>
    </row>
    <row r="11" spans="2:3" x14ac:dyDescent="0.25">
      <c r="B11" t="s">
        <v>21</v>
      </c>
      <c r="C11">
        <v>12000</v>
      </c>
    </row>
    <row r="12" spans="2:3" x14ac:dyDescent="0.25">
      <c r="B12" t="s">
        <v>22</v>
      </c>
      <c r="C12">
        <v>11000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B7ED-E7DA-4D37-BDF2-2419BEDB46C0}">
  <dimension ref="A1:J17"/>
  <sheetViews>
    <sheetView showGridLines="0" tabSelected="1" workbookViewId="0">
      <selection activeCell="H16" sqref="H16"/>
    </sheetView>
  </sheetViews>
  <sheetFormatPr defaultRowHeight="15" x14ac:dyDescent="0.25"/>
  <cols>
    <col min="1" max="1" width="2.85546875" customWidth="1"/>
    <col min="2" max="2" width="32" bestFit="1" customWidth="1"/>
    <col min="3" max="3" width="1.85546875" customWidth="1"/>
    <col min="4" max="4" width="16.5703125" bestFit="1" customWidth="1"/>
    <col min="5" max="5" width="2.5703125" customWidth="1"/>
    <col min="6" max="6" width="24.85546875" bestFit="1" customWidth="1"/>
    <col min="7" max="7" width="2.28515625" customWidth="1"/>
    <col min="8" max="8" width="13.28515625" bestFit="1" customWidth="1"/>
    <col min="9" max="9" width="2.85546875" customWidth="1"/>
    <col min="10" max="10" width="3.85546875" customWidth="1"/>
  </cols>
  <sheetData>
    <row r="1" spans="1:10" ht="21" customHeight="1" x14ac:dyDescent="0.25">
      <c r="A1" s="27"/>
      <c r="B1" s="26"/>
      <c r="C1" s="26"/>
      <c r="D1" s="26"/>
      <c r="E1" s="26"/>
      <c r="F1" s="26"/>
      <c r="G1" s="26"/>
      <c r="H1" s="26"/>
      <c r="I1" s="26"/>
      <c r="J1" s="27"/>
    </row>
    <row r="2" spans="1:10" x14ac:dyDescent="0.25">
      <c r="A2" s="27"/>
      <c r="B2" s="10"/>
      <c r="C2" s="11"/>
      <c r="D2" s="11"/>
      <c r="E2" s="11"/>
      <c r="F2" s="11"/>
      <c r="G2" s="11"/>
      <c r="H2" s="11"/>
      <c r="I2" s="12"/>
      <c r="J2" s="27"/>
    </row>
    <row r="3" spans="1:10" ht="28.5" x14ac:dyDescent="0.25">
      <c r="A3" s="27"/>
      <c r="B3" s="13" t="s">
        <v>0</v>
      </c>
      <c r="C3" s="3"/>
      <c r="D3" s="24">
        <v>6</v>
      </c>
      <c r="E3" s="3"/>
      <c r="F3" s="14" t="s">
        <v>5</v>
      </c>
      <c r="G3" s="2"/>
      <c r="H3" s="16">
        <f>IFERROR(VLOOKUP(D3,Student_entry_table,6,FALSE),"")</f>
        <v>3000</v>
      </c>
      <c r="I3" s="8"/>
      <c r="J3" s="27"/>
    </row>
    <row r="4" spans="1:10" x14ac:dyDescent="0.25">
      <c r="A4" s="27"/>
      <c r="B4" s="9"/>
      <c r="C4" s="2"/>
      <c r="D4" s="15"/>
      <c r="E4" s="3"/>
      <c r="F4" s="2"/>
      <c r="G4" s="2"/>
      <c r="H4" s="2"/>
      <c r="I4" s="8"/>
      <c r="J4" s="27"/>
    </row>
    <row r="5" spans="1:10" ht="28.5" x14ac:dyDescent="0.25">
      <c r="A5" s="27"/>
      <c r="B5" s="13" t="s">
        <v>1</v>
      </c>
      <c r="C5" s="3"/>
      <c r="D5" s="5" t="str">
        <f>IFERROR(VLOOKUP(D3,Student_entry_table,2,FALSE),"")</f>
        <v>name6</v>
      </c>
      <c r="E5" s="3"/>
      <c r="F5" s="14" t="s">
        <v>6</v>
      </c>
      <c r="G5" s="2"/>
      <c r="H5" s="16">
        <f>IFERROR(VLOOKUP(D3,Student_entry_table,7,FALSE),"")</f>
        <v>3000</v>
      </c>
      <c r="I5" s="8"/>
      <c r="J5" s="27"/>
    </row>
    <row r="6" spans="1:10" x14ac:dyDescent="0.25">
      <c r="A6" s="27"/>
      <c r="B6" s="9"/>
      <c r="C6" s="2"/>
      <c r="D6" s="3"/>
      <c r="E6" s="3"/>
      <c r="F6" s="2"/>
      <c r="G6" s="2"/>
      <c r="H6" s="2"/>
      <c r="I6" s="8"/>
      <c r="J6" s="27"/>
    </row>
    <row r="7" spans="1:10" ht="28.5" x14ac:dyDescent="0.25">
      <c r="A7" s="27"/>
      <c r="B7" s="13" t="s">
        <v>2</v>
      </c>
      <c r="C7" s="3"/>
      <c r="D7" s="5" t="str">
        <f>IFERROR(VLOOKUP(D3,Student_entry_table,3,FALSE),"")</f>
        <v>SQL</v>
      </c>
      <c r="E7" s="3"/>
      <c r="F7" s="14" t="s">
        <v>7</v>
      </c>
      <c r="G7" s="2"/>
      <c r="H7" s="16">
        <f>IFERROR(VLOOKUP(D3,Student_entry_table,8,FALSE),"")</f>
        <v>3000</v>
      </c>
      <c r="I7" s="8"/>
      <c r="J7" s="27"/>
    </row>
    <row r="8" spans="1:10" x14ac:dyDescent="0.25">
      <c r="A8" s="27"/>
      <c r="B8" s="9"/>
      <c r="C8" s="2"/>
      <c r="D8" s="3"/>
      <c r="E8" s="3"/>
      <c r="F8" s="2"/>
      <c r="G8" s="2"/>
      <c r="H8" s="2"/>
      <c r="I8" s="8"/>
      <c r="J8" s="27"/>
    </row>
    <row r="9" spans="1:10" ht="28.5" x14ac:dyDescent="0.25">
      <c r="A9" s="27"/>
      <c r="B9" s="13" t="s">
        <v>4</v>
      </c>
      <c r="C9" s="3"/>
      <c r="D9" s="6">
        <f ca="1">IFERROR(VLOOKUP(D3,Student_entry_table,4,FALSE),"")</f>
        <v>44500.936389467592</v>
      </c>
      <c r="E9" s="4"/>
      <c r="F9" s="14" t="s">
        <v>8</v>
      </c>
      <c r="G9" s="2"/>
      <c r="H9" s="16">
        <f>IFERROR(VLOOKUP(D3,Student_entry_table,9,FALSE),"")</f>
        <v>0</v>
      </c>
      <c r="I9" s="8"/>
      <c r="J9" s="27"/>
    </row>
    <row r="10" spans="1:10" x14ac:dyDescent="0.25">
      <c r="A10" s="27"/>
      <c r="B10" s="9"/>
      <c r="C10" s="2"/>
      <c r="D10" s="3"/>
      <c r="E10" s="3"/>
      <c r="F10" s="2"/>
      <c r="G10" s="2"/>
      <c r="H10" s="2"/>
      <c r="I10" s="8"/>
      <c r="J10" s="27"/>
    </row>
    <row r="11" spans="1:10" ht="28.5" x14ac:dyDescent="0.25">
      <c r="A11" s="27"/>
      <c r="B11" s="13" t="s">
        <v>3</v>
      </c>
      <c r="C11" s="3"/>
      <c r="D11" s="16">
        <f>IFERROR(VLOOKUP(D3,Student_entry_table,5,FALSE),"")</f>
        <v>12000</v>
      </c>
      <c r="E11" s="3"/>
      <c r="F11" s="14" t="s">
        <v>9</v>
      </c>
      <c r="G11" s="2"/>
      <c r="H11" s="16">
        <f>IFERROR(VLOOKUP(D3,Student_entry_table,10,FALSE),"")</f>
        <v>0</v>
      </c>
      <c r="I11" s="8"/>
      <c r="J11" s="27"/>
    </row>
    <row r="12" spans="1:10" x14ac:dyDescent="0.25">
      <c r="A12" s="27"/>
      <c r="B12" s="9"/>
      <c r="C12" s="2"/>
      <c r="D12" s="2"/>
      <c r="E12" s="2"/>
      <c r="F12" s="2"/>
      <c r="G12" s="2"/>
      <c r="H12" s="2"/>
      <c r="I12" s="8"/>
      <c r="J12" s="27"/>
    </row>
    <row r="13" spans="1:10" ht="28.5" customHeight="1" x14ac:dyDescent="0.25">
      <c r="A13" s="27"/>
      <c r="B13" s="9"/>
      <c r="C13" s="2"/>
      <c r="D13" s="2"/>
      <c r="E13" s="2"/>
      <c r="F13" s="14"/>
      <c r="G13" s="2"/>
      <c r="H13" s="28"/>
      <c r="I13" s="8"/>
      <c r="J13" s="27"/>
    </row>
    <row r="14" spans="1:10" x14ac:dyDescent="0.25">
      <c r="A14" s="27"/>
      <c r="B14" s="9"/>
      <c r="C14" s="2"/>
      <c r="D14" s="2"/>
      <c r="E14" s="2"/>
      <c r="F14" s="2"/>
      <c r="G14" s="2"/>
      <c r="H14" s="2"/>
      <c r="I14" s="8"/>
      <c r="J14" s="27"/>
    </row>
    <row r="15" spans="1:10" ht="28.5" x14ac:dyDescent="0.25">
      <c r="A15" s="27"/>
      <c r="B15" s="13" t="s">
        <v>10</v>
      </c>
      <c r="C15" s="2"/>
      <c r="D15" s="14" t="s">
        <v>11</v>
      </c>
      <c r="E15" s="2"/>
      <c r="F15" s="2"/>
      <c r="G15" s="2"/>
      <c r="H15" s="14" t="s">
        <v>12</v>
      </c>
      <c r="I15" s="8"/>
      <c r="J15" s="27"/>
    </row>
    <row r="16" spans="1:10" x14ac:dyDescent="0.25">
      <c r="A16" s="27"/>
      <c r="B16" s="18">
        <f>IFERROR(VLOOKUP(D3,Student_entry_table,11,FALSE),"")</f>
        <v>9000</v>
      </c>
      <c r="C16" s="2"/>
      <c r="D16" s="17">
        <f>IFERROR(VLOOKUP(D3,Student_entry_table,12,FALSE),"")</f>
        <v>3000</v>
      </c>
      <c r="E16" s="2"/>
      <c r="F16" s="2"/>
      <c r="G16" s="2"/>
      <c r="H16" s="7" t="str">
        <f>IFERROR(VLOOKUP(D3,Student_entry_table,13,FALSE),"")</f>
        <v>UNCLEAR</v>
      </c>
      <c r="I16" s="8"/>
      <c r="J16" s="27"/>
    </row>
    <row r="17" spans="1:10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</row>
  </sheetData>
  <mergeCells count="4">
    <mergeCell ref="B1:I1"/>
    <mergeCell ref="A1:A16"/>
    <mergeCell ref="A17:J17"/>
    <mergeCell ref="J1:J1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 DATA</vt:lpstr>
      <vt:lpstr>COURSE</vt:lpstr>
      <vt:lpstr>STATUS</vt:lpstr>
      <vt:lpstr>Course_Table</vt:lpstr>
      <vt:lpstr>Student_entry_table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2021-10-17T14:51:49Z</dcterms:created>
  <dcterms:modified xsi:type="dcterms:W3CDTF">2021-10-31T17:15:51Z</dcterms:modified>
</cp:coreProperties>
</file>