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ell\Desktop\Self_study_analysis\grocery_store_locations\"/>
    </mc:Choice>
  </mc:AlternateContent>
  <xr:revisionPtr revIDLastSave="0" documentId="13_ncr:1_{945798F1-4A3B-4445-91F9-26F785F568A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ra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6" i="1" l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<sst xmlns="http://schemas.openxmlformats.org/spreadsheetml/2006/main" count="188" uniqueCount="188">
  <si>
    <t>name</t>
  </si>
  <si>
    <t>latitude</t>
  </si>
  <si>
    <t>longitude</t>
  </si>
  <si>
    <t>Araz Azadlıq Minimarket</t>
  </si>
  <si>
    <t>Araz Qaraçuxur Minimarket</t>
  </si>
  <si>
    <t>Araz Neftçilər Superstore</t>
  </si>
  <si>
    <t>Araz Olimpik Supermarket</t>
  </si>
  <si>
    <t>Araz Elmlər Supermarket</t>
  </si>
  <si>
    <t>Araz Xırdalan-1 Superstore</t>
  </si>
  <si>
    <t>Araz Xəzər-1 Minimarket</t>
  </si>
  <si>
    <t>Araz Buzovna-1 Supermarket</t>
  </si>
  <si>
    <t>Araz Binə-1 Superstore</t>
  </si>
  <si>
    <t>Araz Günəşli-1 Minimarket</t>
  </si>
  <si>
    <t>Araz Statistika Supermarket</t>
  </si>
  <si>
    <t>Araz Savalan Superstore</t>
  </si>
  <si>
    <t>Araz Sumqayit-1 Supermarket</t>
  </si>
  <si>
    <t>Araz Masazır-1 Supermarket</t>
  </si>
  <si>
    <t>Araz Nərimanov-1 Supermarket</t>
  </si>
  <si>
    <t>Araz 20 Yanvar Superstore</t>
  </si>
  <si>
    <t>Spar C.Hacıbəyli</t>
  </si>
  <si>
    <t>Araz Masazir-2 Superstore</t>
  </si>
  <si>
    <t>Araz Qaraçuxur-2 Supermarket</t>
  </si>
  <si>
    <t>Araz Bakıxanov-2 Minimarket</t>
  </si>
  <si>
    <t>Araz Nərimanov-2 Minimarket</t>
  </si>
  <si>
    <t>Araz Şüvəlan Supermarket</t>
  </si>
  <si>
    <t>Araz Qarayev-2 Ekspress</t>
  </si>
  <si>
    <t>Araz Mehdiabad-1 Minimarket</t>
  </si>
  <si>
    <t>Araz Binəqədi-1 Ekspress</t>
  </si>
  <si>
    <t>Araz Yasamal 3 Tac Minimarket</t>
  </si>
  <si>
    <t>Araz Hövsan Ekspress</t>
  </si>
  <si>
    <t>Araz Məhəmmədi Superstore</t>
  </si>
  <si>
    <t>Araz Şuşa-1 Supermarket</t>
  </si>
  <si>
    <t>Araz Atatürk Minimarket</t>
  </si>
  <si>
    <t>Araz Qala Minimarket</t>
  </si>
  <si>
    <t>Araz Bİnə-2 Supermarket</t>
  </si>
  <si>
    <t>Spar 3-cü mkr</t>
  </si>
  <si>
    <t>Araz NZS Minimarket</t>
  </si>
  <si>
    <t>Araz Əhmədli-2 Minimarket</t>
  </si>
  <si>
    <t>Araz Saray-1 Superstore</t>
  </si>
  <si>
    <t>Araz Xətai-1 Minimarket</t>
  </si>
  <si>
    <t>Araz Əhmədli-3 Minimarket</t>
  </si>
  <si>
    <t>Araz Çobanzadə Supermarket</t>
  </si>
  <si>
    <t>Araz 9-cu mkr-1 Minimarket</t>
  </si>
  <si>
    <t>Spar Axundov</t>
  </si>
  <si>
    <t>Araz Qarayev-3 Supermarket</t>
  </si>
  <si>
    <t>Araz 8-ci km-1 Minimarket</t>
  </si>
  <si>
    <t>Araz 8-ci km-2 Minimarket</t>
  </si>
  <si>
    <t>Araz Hövsan-2 Minimarket</t>
  </si>
  <si>
    <t>Araz Cəfər Xəndan Supermarket</t>
  </si>
  <si>
    <t>Araz Badamdar-1 Minimarket</t>
  </si>
  <si>
    <t>Araz Şəfayət Mehdiyev Supermarket</t>
  </si>
  <si>
    <t>Araz Şərifzadə Minimarket</t>
  </si>
  <si>
    <t>Araz Qarayev-4 Express</t>
  </si>
  <si>
    <t>Araz Xırdalan-2 Minimarket</t>
  </si>
  <si>
    <t>Araz 6-cı mkr Supermarket</t>
  </si>
  <si>
    <t>Araz Ə.Hüseynzadə Supermarket</t>
  </si>
  <si>
    <t>Araz Xəzər-2 Supermarket</t>
  </si>
  <si>
    <t>Araz Buzovna-2 Supermarket</t>
  </si>
  <si>
    <t>Araz Mirəli Qaşqay Minimarket</t>
  </si>
  <si>
    <t>Spar Tarqoviy</t>
  </si>
  <si>
    <t>Araz Elmlər-3 Minimarket</t>
  </si>
  <si>
    <t>Spar Gənclik</t>
  </si>
  <si>
    <t>Araz Yasamal-1 Minimarket</t>
  </si>
  <si>
    <t>Araz Zaqatala Supermarket</t>
  </si>
  <si>
    <t>Araz İmişli Supermarket</t>
  </si>
  <si>
    <t>Araz Sumqayıt-3 Superstore</t>
  </si>
  <si>
    <t>Araz Xətai 2 Ekspress</t>
  </si>
  <si>
    <t>Araz Xalqlar Supermarket</t>
  </si>
  <si>
    <t>Araz Masazır-3 Superstore</t>
  </si>
  <si>
    <t>Spar 28 May Ekspress</t>
  </si>
  <si>
    <t>Araz Nərimanov-3 Minimarket</t>
  </si>
  <si>
    <t>Spar Memar Əcəmi Express</t>
  </si>
  <si>
    <t>Araz Günəşli-2 Ekspress</t>
  </si>
  <si>
    <t>Araz Qum adası Ekspress</t>
  </si>
  <si>
    <t>Araz Buzovna-3 Minimarket</t>
  </si>
  <si>
    <t>Araz 7-ci mkr Express</t>
  </si>
  <si>
    <t>Spar Axundov Ekspress</t>
  </si>
  <si>
    <t>Araz 6-cı mkr Ekspress</t>
  </si>
  <si>
    <t>Araz Sumqayıt-5 Minimarket</t>
  </si>
  <si>
    <t>Araz Daşkəsən Supermarket</t>
  </si>
  <si>
    <t>Araz Gəncə-2 Supermarket</t>
  </si>
  <si>
    <t>Araz Saatlı Supermarket</t>
  </si>
  <si>
    <t>Araz Məhəmmədi-2 Minimarket</t>
  </si>
  <si>
    <t>Araz 7-ci mkr-2 Supermarket</t>
  </si>
  <si>
    <t>Araz Əhmədli 5 Ekspress</t>
  </si>
  <si>
    <t>Araz N.Yusifbəyli Ekspress</t>
  </si>
  <si>
    <t>Araz Sahil Supermarket</t>
  </si>
  <si>
    <t>Araz Bakıxanov-4 Minimarket</t>
  </si>
  <si>
    <t>Araz Biləcəri Minimarket</t>
  </si>
  <si>
    <t>Araz Neftçilər-2 Ekspress</t>
  </si>
  <si>
    <t>Araz Həzi Aslanov Minimarket</t>
  </si>
  <si>
    <t>Araz Mehdiabad-2 Supermarket</t>
  </si>
  <si>
    <t>Spar Rəsulzadə</t>
  </si>
  <si>
    <t>Araz Xırdalan-3 Minimarket</t>
  </si>
  <si>
    <t>Spar Çay fabriki</t>
  </si>
  <si>
    <t>Araz 7-ci mkr-3 Supermarket</t>
  </si>
  <si>
    <t>Araz Sabunçu Superstore</t>
  </si>
  <si>
    <t>Araz Mingəçevir Supermarket</t>
  </si>
  <si>
    <t>Araz Ceyranbatan Superstore</t>
  </si>
  <si>
    <t>Araz Zabrat Supermarket</t>
  </si>
  <si>
    <t>Araz Günəşli-3 Superstore</t>
  </si>
  <si>
    <t>Araz Suraxanı Supermarket</t>
  </si>
  <si>
    <t>Araz Nizami Minimarket</t>
  </si>
  <si>
    <t>Araz Kürdəxanı Minimarket</t>
  </si>
  <si>
    <t>Araz Azadlıq-3 Supermarket</t>
  </si>
  <si>
    <t>Araz İnqilab Superstore</t>
  </si>
  <si>
    <t>Araz Elmlər Ekspress</t>
  </si>
  <si>
    <t>Araz Space Superstore</t>
  </si>
  <si>
    <t>Araz Yasamal Superstore</t>
  </si>
  <si>
    <t>Araz Statistika-2 Supermarket</t>
  </si>
  <si>
    <t>Araz Planet Supermarket</t>
  </si>
  <si>
    <t>Araz 7-ci mkr-4 Minimarket</t>
  </si>
  <si>
    <t>Araz Rəsulzadə Superstore</t>
  </si>
  <si>
    <t>Araz Binəqədi Minimarket</t>
  </si>
  <si>
    <t>Araz 9-cu mkr Superstore</t>
  </si>
  <si>
    <t>Araz Neapol Minimarket</t>
  </si>
  <si>
    <t>Araz Xəzər-3 Supermarket</t>
  </si>
  <si>
    <t>Araz Bayıl Superstore</t>
  </si>
  <si>
    <t>Araz Novxanı Superstore</t>
  </si>
  <si>
    <t>Araz Quba Supermarket</t>
  </si>
  <si>
    <t>Yeni Günəşli-4 Minimarket</t>
  </si>
  <si>
    <t>Yeni Yasamal-1 Minimarket</t>
  </si>
  <si>
    <t>Araz Badamdar-2 Supermarket</t>
  </si>
  <si>
    <t>Araz Yanvar 20-2 Minimarket</t>
  </si>
  <si>
    <t>Araz Yeni Yasamal Supermarket</t>
  </si>
  <si>
    <t>Araz Sumqayıt-6 Minimarket</t>
  </si>
  <si>
    <t>Araz Saray-2 Superstore</t>
  </si>
  <si>
    <t>Araz Xırdalan-4 Supermarket</t>
  </si>
  <si>
    <t>Araz Nərimanov-4 Supermarket</t>
  </si>
  <si>
    <t>Araz N.Tusi Supermarket</t>
  </si>
  <si>
    <t>Araz Qarabağ Supermarket</t>
  </si>
  <si>
    <t>Araz 8-ci km-4 Supermarket</t>
  </si>
  <si>
    <t>Araz Binə-3 Supermarket</t>
  </si>
  <si>
    <t>Araz Günəşli-5 Supermarket</t>
  </si>
  <si>
    <t>Araz Azadlıq-2 Superstore</t>
  </si>
  <si>
    <t>Araz 8-ci km-5 Supermarket</t>
  </si>
  <si>
    <t>Araz Bilgəh Supermarket</t>
  </si>
  <si>
    <t>Araz Məhəmmədi-3 Supermarket</t>
  </si>
  <si>
    <t>Araz Hövsan-3 Superstore</t>
  </si>
  <si>
    <t>Araz Bakıxanov-5 Supermarket</t>
  </si>
  <si>
    <t>Araz Nərimanov-5  Minimarket</t>
  </si>
  <si>
    <t>Araz Sulutəpə-2 Minimarket</t>
  </si>
  <si>
    <t>Araz Nargilə-2 Supermarket</t>
  </si>
  <si>
    <t>Araz Sulutəpə-3 Supermarket</t>
  </si>
  <si>
    <t>Araz Badamdar-3 Minimarket</t>
  </si>
  <si>
    <t>Araz Hövsan-4 Supermarket</t>
  </si>
  <si>
    <t>Araz Gəncə-3 Supermarket</t>
  </si>
  <si>
    <t>Araz 8-ci mkr-2 Superstore</t>
  </si>
  <si>
    <t>Araz Abşeron-1 Superstore</t>
  </si>
  <si>
    <t>Araz Əhmədli-6 Minimarket</t>
  </si>
  <si>
    <t>Araz Ramana-1 Minimarket</t>
  </si>
  <si>
    <t>Araz Qutqaşınlı-1 Minimarket</t>
  </si>
  <si>
    <t>Araz Mehdiabad-3 Supermarket</t>
  </si>
  <si>
    <t>Araz Xirdalan-5 Supermarket</t>
  </si>
  <si>
    <t>Araz Nərimanov-8 Minimarket</t>
  </si>
  <si>
    <t>Araz Şəki Supermarket</t>
  </si>
  <si>
    <t>Araz Nərimanov-6 Supermarket</t>
  </si>
  <si>
    <t>Araz Sumqayıt-7 Supermarket</t>
  </si>
  <si>
    <t>Araz Qobustan Supermarket</t>
  </si>
  <si>
    <t>Araz Sumqayıt-8 Supermarket</t>
  </si>
  <si>
    <t>Araz Hövsan 2 Minimarket</t>
  </si>
  <si>
    <t>Araz Yevlax Minimarket</t>
  </si>
  <si>
    <t>Araz Masazır 5 Supermarket</t>
  </si>
  <si>
    <t>Araz Şuşa şəhəri Ekspress</t>
  </si>
  <si>
    <t>Araz Nargilə 3 Supermarket</t>
  </si>
  <si>
    <t>Araz Bakıxanov-6 Superstore</t>
  </si>
  <si>
    <t>Araz Əhmədli 7 Express</t>
  </si>
  <si>
    <t>Araz Yeni Yasamal-2 Supermarket</t>
  </si>
  <si>
    <t>Araz Tusi 2 Supermarket</t>
  </si>
  <si>
    <t>Araz Masazır-4 Minimarket</t>
  </si>
  <si>
    <t>Araz Biləcəri 3 Minimarket</t>
  </si>
  <si>
    <t>Araz Həzi Aslanov-2 Ekspress</t>
  </si>
  <si>
    <t>Araz Binə 4 Supermarket</t>
  </si>
  <si>
    <t>Araz Biləcəri-2 Minimarket</t>
  </si>
  <si>
    <t>Araz Atatürk 2 Minimarket</t>
  </si>
  <si>
    <t>Araz Şüvəlan-2 Minimarket</t>
  </si>
  <si>
    <t>Araz M. Əcəmi 2 Minimarket</t>
  </si>
  <si>
    <t>Araz Minəçevir-2 Minimarket</t>
  </si>
  <si>
    <t>Araz Sumqayıt-9 Supermarket</t>
  </si>
  <si>
    <t>Araz Xırdalan-6 Supermarket</t>
  </si>
  <si>
    <t>Araz Zabrat-2 Minimarket</t>
  </si>
  <si>
    <t>Araz 8-ci mkr-3 Ekspress</t>
  </si>
  <si>
    <t>Araz Mehdiabad-4 Ekspress</t>
  </si>
  <si>
    <t>Araz Biləcəri-5 Minimarket</t>
  </si>
  <si>
    <t>Araz Bayıl-2</t>
  </si>
  <si>
    <t>Araz Xırdalan-7</t>
  </si>
  <si>
    <t>Araz Şərifzadə-2</t>
  </si>
  <si>
    <t>Araz Neapol-2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</si>
</sst>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6"/>
  <sheetViews>
    <sheetView tabSelected="1" workbookViewId="0">
      <selection activeCell="G9" sqref="G9"/>
    </sheetView>
  </sheetViews>
  <sheetFormatPr defaultRowHeight="14.5" x14ac:dyDescent="0.35"/>
  <cols>
    <col min="2" max="2" width="30.1796875" customWidth="1"/>
    <col min="3" max="3" width="22.453125" customWidth="1"/>
    <col min="4" max="4" width="23.7265625" customWidth="1"/>
  </cols>
  <sheetData>
    <row r="1" spans="1:4" x14ac:dyDescent="0.35">
      <c r="B1" s="1" t="s">
        <v>0</v>
      </c>
      <c r="C1" s="2" t="s">
        <v>1</v>
      </c>
      <c r="D1" s="1" t="s">
        <v>2</v>
      </c>
    </row>
    <row r="2" spans="1:4" x14ac:dyDescent="0.35">
      <c r="A2" s="1">
        <v>0</v>
      </c>
      <c r="B2" t="s">
        <v>3</v>
      </c>
      <c r="C2" t="str">
        <f>"40.424877"</f>
        <v>40.424877</v>
      </c>
      <c r="D2">
        <v>49.842582999999998</v>
      </c>
    </row>
    <row r="3" spans="1:4" x14ac:dyDescent="0.35">
      <c r="A3" s="1">
        <v>1</v>
      </c>
      <c r="B3" t="s">
        <v>4</v>
      </c>
      <c r="C3" t="str">
        <f>"40.401577"</f>
        <v>40.401577</v>
      </c>
      <c r="D3">
        <v>49.978172000000001</v>
      </c>
    </row>
    <row r="4" spans="1:4" x14ac:dyDescent="0.35">
      <c r="A4" s="1">
        <v>2</v>
      </c>
      <c r="B4" t="s">
        <v>5</v>
      </c>
      <c r="C4" t="str">
        <f>"40.413345"</f>
        <v>40.413345</v>
      </c>
      <c r="D4">
        <v>49.949492999999997</v>
      </c>
    </row>
    <row r="5" spans="1:4" x14ac:dyDescent="0.35">
      <c r="A5" s="1">
        <v>3</v>
      </c>
      <c r="B5" t="s">
        <v>6</v>
      </c>
      <c r="C5" t="str">
        <f>"40.401173"</f>
        <v>40.401173</v>
      </c>
      <c r="D5">
        <v>49.831347999999998</v>
      </c>
    </row>
    <row r="6" spans="1:4" x14ac:dyDescent="0.35">
      <c r="A6" s="1">
        <v>4</v>
      </c>
      <c r="B6" t="s">
        <v>7</v>
      </c>
      <c r="C6" t="str">
        <f>"40.377277"</f>
        <v>40.377277</v>
      </c>
      <c r="D6">
        <v>49.810386999999999</v>
      </c>
    </row>
    <row r="7" spans="1:4" x14ac:dyDescent="0.35">
      <c r="A7" s="1">
        <v>5</v>
      </c>
      <c r="B7" t="s">
        <v>8</v>
      </c>
      <c r="C7" t="str">
        <f>"40.455425"</f>
        <v>40.455425</v>
      </c>
      <c r="D7">
        <v>49.740527999999998</v>
      </c>
    </row>
    <row r="8" spans="1:4" x14ac:dyDescent="0.35">
      <c r="A8" s="1">
        <v>6</v>
      </c>
      <c r="B8" t="s">
        <v>9</v>
      </c>
      <c r="C8" t="str">
        <f>"40.362541"</f>
        <v>40.362541</v>
      </c>
      <c r="D8">
        <v>49.961207999999999</v>
      </c>
    </row>
    <row r="9" spans="1:4" x14ac:dyDescent="0.35">
      <c r="A9" s="1">
        <v>7</v>
      </c>
      <c r="B9" t="s">
        <v>10</v>
      </c>
      <c r="C9" t="str">
        <f>"40.516827"</f>
        <v>40.516827</v>
      </c>
      <c r="D9">
        <v>50.102386000000003</v>
      </c>
    </row>
    <row r="10" spans="1:4" x14ac:dyDescent="0.35">
      <c r="A10" s="1">
        <v>8</v>
      </c>
      <c r="B10" t="s">
        <v>11</v>
      </c>
      <c r="C10" t="str">
        <f>"40.450150"</f>
        <v>40.450150</v>
      </c>
      <c r="D10">
        <v>50.087662000000002</v>
      </c>
    </row>
    <row r="11" spans="1:4" x14ac:dyDescent="0.35">
      <c r="A11" s="1">
        <v>9</v>
      </c>
      <c r="B11" t="s">
        <v>12</v>
      </c>
      <c r="C11" t="str">
        <f>"40.383633"</f>
        <v>40.383633</v>
      </c>
      <c r="D11">
        <v>49.982337999999999</v>
      </c>
    </row>
    <row r="12" spans="1:4" x14ac:dyDescent="0.35">
      <c r="A12" s="1">
        <v>10</v>
      </c>
      <c r="B12" t="s">
        <v>13</v>
      </c>
      <c r="C12" t="str">
        <f>"40.383541"</f>
        <v>40.383541</v>
      </c>
      <c r="D12">
        <v>49.823162000000004</v>
      </c>
    </row>
    <row r="13" spans="1:4" x14ac:dyDescent="0.35">
      <c r="A13" s="1">
        <v>11</v>
      </c>
      <c r="B13" t="s">
        <v>14</v>
      </c>
      <c r="C13" t="str">
        <f>"40.507488"</f>
        <v>40.507488</v>
      </c>
      <c r="D13">
        <v>49.975842</v>
      </c>
    </row>
    <row r="14" spans="1:4" x14ac:dyDescent="0.35">
      <c r="A14" s="1">
        <v>12</v>
      </c>
      <c r="B14" t="s">
        <v>15</v>
      </c>
      <c r="C14" t="str">
        <f>"40.590523"</f>
        <v>40.590523</v>
      </c>
      <c r="D14">
        <v>49.674782</v>
      </c>
    </row>
    <row r="15" spans="1:4" x14ac:dyDescent="0.35">
      <c r="A15" s="1">
        <v>13</v>
      </c>
      <c r="B15" t="s">
        <v>16</v>
      </c>
      <c r="C15" t="str">
        <f>"40.458031"</f>
        <v>40.458031</v>
      </c>
      <c r="D15">
        <v>49.756222000000001</v>
      </c>
    </row>
    <row r="16" spans="1:4" x14ac:dyDescent="0.35">
      <c r="A16" s="1">
        <v>14</v>
      </c>
      <c r="B16" t="s">
        <v>17</v>
      </c>
      <c r="C16" t="str">
        <f>"40.396942"</f>
        <v>40.396942</v>
      </c>
      <c r="D16">
        <v>49.878723000000001</v>
      </c>
    </row>
    <row r="17" spans="1:4" x14ac:dyDescent="0.35">
      <c r="A17" s="1">
        <v>15</v>
      </c>
      <c r="B17" t="s">
        <v>18</v>
      </c>
      <c r="C17" t="str">
        <f>"40.398094"</f>
        <v>40.398094</v>
      </c>
      <c r="D17">
        <v>49.814079</v>
      </c>
    </row>
    <row r="18" spans="1:4" x14ac:dyDescent="0.35">
      <c r="A18" s="1">
        <v>16</v>
      </c>
      <c r="B18" t="s">
        <v>19</v>
      </c>
      <c r="C18" t="str">
        <f>"40.390354"</f>
        <v>40.390354</v>
      </c>
      <c r="D18">
        <v>49.846694999999997</v>
      </c>
    </row>
    <row r="19" spans="1:4" x14ac:dyDescent="0.35">
      <c r="A19" s="1">
        <v>17</v>
      </c>
      <c r="B19" t="s">
        <v>20</v>
      </c>
      <c r="C19" t="str">
        <f>"40.478794"</f>
        <v>40.478794</v>
      </c>
      <c r="D19">
        <v>49.753512999999998</v>
      </c>
    </row>
    <row r="20" spans="1:4" x14ac:dyDescent="0.35">
      <c r="A20" s="1">
        <v>18</v>
      </c>
      <c r="B20" t="s">
        <v>21</v>
      </c>
      <c r="C20" t="str">
        <f>"40.392796"</f>
        <v>40.392796</v>
      </c>
      <c r="D20">
        <v>49.981811999999998</v>
      </c>
    </row>
    <row r="21" spans="1:4" x14ac:dyDescent="0.35">
      <c r="A21" s="1">
        <v>19</v>
      </c>
      <c r="B21" t="s">
        <v>22</v>
      </c>
      <c r="C21" t="str">
        <f>"40.423592"</f>
        <v>40.423592</v>
      </c>
      <c r="D21">
        <v>49.969093000000001</v>
      </c>
    </row>
    <row r="22" spans="1:4" x14ac:dyDescent="0.35">
      <c r="A22" s="1">
        <v>20</v>
      </c>
      <c r="B22" t="s">
        <v>23</v>
      </c>
      <c r="C22" t="str">
        <f>"40.408989"</f>
        <v>40.408989</v>
      </c>
      <c r="D22">
        <v>49.867840000000001</v>
      </c>
    </row>
    <row r="23" spans="1:4" x14ac:dyDescent="0.35">
      <c r="A23" s="1">
        <v>21</v>
      </c>
      <c r="B23" t="s">
        <v>24</v>
      </c>
      <c r="C23" t="str">
        <f>"40.487041"</f>
        <v>40.487041</v>
      </c>
      <c r="D23">
        <v>50.169902999999998</v>
      </c>
    </row>
    <row r="24" spans="1:4" x14ac:dyDescent="0.35">
      <c r="A24" s="1">
        <v>22</v>
      </c>
      <c r="B24" t="s">
        <v>25</v>
      </c>
      <c r="C24" t="str">
        <f>"40.419823"</f>
        <v>40.419823</v>
      </c>
      <c r="D24">
        <v>49.925358000000003</v>
      </c>
    </row>
    <row r="25" spans="1:4" x14ac:dyDescent="0.35">
      <c r="A25" s="1">
        <v>23</v>
      </c>
      <c r="B25" t="s">
        <v>26</v>
      </c>
      <c r="C25" t="str">
        <f>"40.495823"</f>
        <v>40.495823</v>
      </c>
      <c r="D25">
        <v>49.855896000000001</v>
      </c>
    </row>
    <row r="26" spans="1:4" x14ac:dyDescent="0.35">
      <c r="A26" s="1">
        <v>24</v>
      </c>
      <c r="B26" t="s">
        <v>27</v>
      </c>
      <c r="C26" t="str">
        <f>"40.472164"</f>
        <v>40.472164</v>
      </c>
      <c r="D26">
        <v>49.834324000000002</v>
      </c>
    </row>
    <row r="27" spans="1:4" x14ac:dyDescent="0.35">
      <c r="A27" s="1">
        <v>25</v>
      </c>
      <c r="B27" t="s">
        <v>28</v>
      </c>
      <c r="C27" t="str">
        <f>"40.385921"</f>
        <v>40.385921</v>
      </c>
      <c r="D27">
        <v>49.808318999999997</v>
      </c>
    </row>
    <row r="28" spans="1:4" x14ac:dyDescent="0.35">
      <c r="A28" s="1">
        <v>26</v>
      </c>
      <c r="B28" t="s">
        <v>29</v>
      </c>
      <c r="C28" t="str">
        <f>"40.360741"</f>
        <v>40.360741</v>
      </c>
      <c r="D28">
        <v>50.080055000000002</v>
      </c>
    </row>
    <row r="29" spans="1:4" x14ac:dyDescent="0.35">
      <c r="A29" s="1">
        <v>27</v>
      </c>
      <c r="B29" t="s">
        <v>30</v>
      </c>
      <c r="C29" t="str">
        <f>"40.511566"</f>
        <v>40.511566</v>
      </c>
      <c r="D29">
        <v>49.941521000000002</v>
      </c>
    </row>
    <row r="30" spans="1:4" x14ac:dyDescent="0.35">
      <c r="A30" s="1">
        <v>28</v>
      </c>
      <c r="B30" t="s">
        <v>31</v>
      </c>
      <c r="C30" t="str">
        <f>"40.449623"</f>
        <v>40.449623</v>
      </c>
      <c r="D30">
        <v>50.009830000000001</v>
      </c>
    </row>
    <row r="31" spans="1:4" x14ac:dyDescent="0.35">
      <c r="A31" s="1">
        <v>29</v>
      </c>
      <c r="B31" t="s">
        <v>32</v>
      </c>
      <c r="C31" t="str">
        <f>"40.409195"</f>
        <v>40.409195</v>
      </c>
      <c r="D31">
        <v>49.844990000000003</v>
      </c>
    </row>
    <row r="32" spans="1:4" x14ac:dyDescent="0.35">
      <c r="A32" s="1">
        <v>30</v>
      </c>
      <c r="B32" t="s">
        <v>33</v>
      </c>
      <c r="C32" t="str">
        <f>"40.448582"</f>
        <v>40.448582</v>
      </c>
      <c r="D32">
        <v>50.162070999999997</v>
      </c>
    </row>
    <row r="33" spans="1:4" x14ac:dyDescent="0.35">
      <c r="A33" s="1">
        <v>31</v>
      </c>
      <c r="B33" t="s">
        <v>34</v>
      </c>
      <c r="C33" t="str">
        <f>"40.446251"</f>
        <v>40.446251</v>
      </c>
      <c r="D33">
        <v>50.089900999999998</v>
      </c>
    </row>
    <row r="34" spans="1:4" x14ac:dyDescent="0.35">
      <c r="A34" s="1">
        <v>32</v>
      </c>
      <c r="B34" t="s">
        <v>35</v>
      </c>
      <c r="C34" t="str">
        <f>"40.407032"</f>
        <v>40.407032</v>
      </c>
      <c r="D34">
        <v>49.813011000000003</v>
      </c>
    </row>
    <row r="35" spans="1:4" x14ac:dyDescent="0.35">
      <c r="A35" s="1">
        <v>33</v>
      </c>
      <c r="B35" t="s">
        <v>36</v>
      </c>
      <c r="C35" t="str">
        <f>"40.386482"</f>
        <v>40.386482</v>
      </c>
      <c r="D35">
        <v>49.906094000000003</v>
      </c>
    </row>
    <row r="36" spans="1:4" x14ac:dyDescent="0.35">
      <c r="A36" s="1">
        <v>34</v>
      </c>
      <c r="B36" t="s">
        <v>37</v>
      </c>
      <c r="C36" t="str">
        <f>"40.385040"</f>
        <v>40.385040</v>
      </c>
      <c r="D36">
        <v>49.954524999999997</v>
      </c>
    </row>
    <row r="37" spans="1:4" x14ac:dyDescent="0.35">
      <c r="A37" s="1">
        <v>35</v>
      </c>
      <c r="B37" t="s">
        <v>38</v>
      </c>
      <c r="C37" t="str">
        <f>"40.524120"</f>
        <v>40.524120</v>
      </c>
      <c r="D37">
        <v>49.687569000000003</v>
      </c>
    </row>
    <row r="38" spans="1:4" x14ac:dyDescent="0.35">
      <c r="A38" s="1">
        <v>36</v>
      </c>
      <c r="B38" t="s">
        <v>39</v>
      </c>
      <c r="C38" t="str">
        <f>"40.388191"</f>
        <v>40.388191</v>
      </c>
      <c r="D38">
        <v>49.871136</v>
      </c>
    </row>
    <row r="39" spans="1:4" x14ac:dyDescent="0.35">
      <c r="A39" s="1">
        <v>37</v>
      </c>
      <c r="B39" t="s">
        <v>40</v>
      </c>
      <c r="C39" t="str">
        <f>"40.380466"</f>
        <v>40.380466</v>
      </c>
      <c r="D39">
        <v>49.954262</v>
      </c>
    </row>
    <row r="40" spans="1:4" x14ac:dyDescent="0.35">
      <c r="A40" s="1">
        <v>38</v>
      </c>
      <c r="B40" t="s">
        <v>41</v>
      </c>
      <c r="C40" t="str">
        <f>"40.402859"</f>
        <v>40.402859</v>
      </c>
      <c r="D40">
        <v>49.936934999999998</v>
      </c>
    </row>
    <row r="41" spans="1:4" x14ac:dyDescent="0.35">
      <c r="A41" s="1">
        <v>39</v>
      </c>
      <c r="B41" t="s">
        <v>42</v>
      </c>
      <c r="C41" t="str">
        <f>"40.421204"</f>
        <v>40.421204</v>
      </c>
      <c r="D41">
        <v>49.809100999999998</v>
      </c>
    </row>
    <row r="42" spans="1:4" x14ac:dyDescent="0.35">
      <c r="A42" s="1">
        <v>40</v>
      </c>
      <c r="B42" t="s">
        <v>43</v>
      </c>
      <c r="C42" t="str">
        <f>"40.367928"</f>
        <v>40.367928</v>
      </c>
      <c r="D42">
        <v>49.827564000000002</v>
      </c>
    </row>
    <row r="43" spans="1:4" x14ac:dyDescent="0.35">
      <c r="A43" s="1">
        <v>41</v>
      </c>
      <c r="B43" t="s">
        <v>44</v>
      </c>
      <c r="C43" t="str">
        <f>"40.419670"</f>
        <v>40.419670</v>
      </c>
      <c r="D43">
        <v>49.931590999999997</v>
      </c>
    </row>
    <row r="44" spans="1:4" x14ac:dyDescent="0.35">
      <c r="A44" s="1">
        <v>42</v>
      </c>
      <c r="B44" t="s">
        <v>45</v>
      </c>
      <c r="C44" t="str">
        <f>"40.405621"</f>
        <v>40.405621</v>
      </c>
      <c r="D44">
        <v>49.955520999999997</v>
      </c>
    </row>
    <row r="45" spans="1:4" x14ac:dyDescent="0.35">
      <c r="A45" s="1">
        <v>43</v>
      </c>
      <c r="B45" t="s">
        <v>46</v>
      </c>
      <c r="C45" t="str">
        <f>"40.409245"</f>
        <v>40.409245</v>
      </c>
      <c r="D45">
        <v>49.952495999999996</v>
      </c>
    </row>
    <row r="46" spans="1:4" x14ac:dyDescent="0.35">
      <c r="A46" s="1">
        <v>44</v>
      </c>
      <c r="B46" t="s">
        <v>47</v>
      </c>
      <c r="C46" t="str">
        <f>"40.364113"</f>
        <v>40.364113</v>
      </c>
      <c r="D46">
        <v>50.073154000000002</v>
      </c>
    </row>
    <row r="47" spans="1:4" x14ac:dyDescent="0.35">
      <c r="A47" s="1">
        <v>45</v>
      </c>
      <c r="B47" t="s">
        <v>48</v>
      </c>
      <c r="C47" t="str">
        <f>"40.415562"</f>
        <v>40.415562</v>
      </c>
      <c r="D47">
        <v>49.828978999999997</v>
      </c>
    </row>
    <row r="48" spans="1:4" x14ac:dyDescent="0.35">
      <c r="A48" s="1">
        <v>46</v>
      </c>
      <c r="B48" t="s">
        <v>49</v>
      </c>
      <c r="C48" t="str">
        <f>"40.350906"</f>
        <v>40.350906</v>
      </c>
      <c r="D48">
        <v>49.810611999999999</v>
      </c>
    </row>
    <row r="49" spans="1:4" x14ac:dyDescent="0.35">
      <c r="A49" s="1">
        <v>47</v>
      </c>
      <c r="B49" t="s">
        <v>50</v>
      </c>
      <c r="C49" t="str">
        <f>"40.393955"</f>
        <v>40.393955</v>
      </c>
      <c r="D49">
        <v>49.815658999999997</v>
      </c>
    </row>
    <row r="50" spans="1:4" x14ac:dyDescent="0.35">
      <c r="A50" s="1">
        <v>48</v>
      </c>
      <c r="B50" t="s">
        <v>51</v>
      </c>
      <c r="C50" t="str">
        <f>"40.381950"</f>
        <v>40.381950</v>
      </c>
      <c r="D50">
        <v>49.804305999999997</v>
      </c>
    </row>
    <row r="51" spans="1:4" x14ac:dyDescent="0.35">
      <c r="A51" s="1">
        <v>49</v>
      </c>
      <c r="B51" t="s">
        <v>52</v>
      </c>
      <c r="C51" t="str">
        <f>"40.418156"</f>
        <v>40.418156</v>
      </c>
      <c r="D51">
        <v>49.933064000000002</v>
      </c>
    </row>
    <row r="52" spans="1:4" x14ac:dyDescent="0.35">
      <c r="A52" s="1">
        <v>50</v>
      </c>
      <c r="B52" t="s">
        <v>53</v>
      </c>
      <c r="C52" t="str">
        <f>"40.441345"</f>
        <v>40.441345</v>
      </c>
      <c r="D52">
        <v>49.771458000000003</v>
      </c>
    </row>
    <row r="53" spans="1:4" x14ac:dyDescent="0.35">
      <c r="A53" s="1">
        <v>51</v>
      </c>
      <c r="B53" t="s">
        <v>54</v>
      </c>
      <c r="C53" t="str">
        <f>"40.426498"</f>
        <v>40.426498</v>
      </c>
      <c r="D53">
        <v>49.827896000000003</v>
      </c>
    </row>
    <row r="54" spans="1:4" x14ac:dyDescent="0.35">
      <c r="A54" s="1">
        <v>52</v>
      </c>
      <c r="B54" t="s">
        <v>55</v>
      </c>
      <c r="C54" t="str">
        <f>"40.381153"</f>
        <v>40.381153</v>
      </c>
      <c r="D54">
        <v>49.834560000000003</v>
      </c>
    </row>
    <row r="55" spans="1:4" x14ac:dyDescent="0.35">
      <c r="A55" s="1">
        <v>53</v>
      </c>
      <c r="B55" t="s">
        <v>56</v>
      </c>
      <c r="C55" t="str">
        <f>"40.362541"</f>
        <v>40.362541</v>
      </c>
      <c r="D55">
        <v>49.961207999999999</v>
      </c>
    </row>
    <row r="56" spans="1:4" x14ac:dyDescent="0.35">
      <c r="A56" s="1">
        <v>54</v>
      </c>
      <c r="B56" t="s">
        <v>57</v>
      </c>
      <c r="C56" s="3" t="str">
        <f>"40.519325"</f>
        <v>40.519325</v>
      </c>
      <c r="D56">
        <v>50.095387000000002</v>
      </c>
    </row>
    <row r="57" spans="1:4" x14ac:dyDescent="0.35">
      <c r="A57" s="1">
        <v>55</v>
      </c>
      <c r="B57" t="s">
        <v>58</v>
      </c>
      <c r="C57" t="str">
        <f>"40.388119"</f>
        <v>40.388119</v>
      </c>
      <c r="D57">
        <v>49.845379000000001</v>
      </c>
    </row>
    <row r="58" spans="1:4" x14ac:dyDescent="0.35">
      <c r="A58" s="1">
        <v>56</v>
      </c>
      <c r="B58" t="s">
        <v>59</v>
      </c>
      <c r="C58" t="str">
        <f>"40.374855"</f>
        <v>40.374855</v>
      </c>
      <c r="D58">
        <v>49.841647999999999</v>
      </c>
    </row>
    <row r="59" spans="1:4" x14ac:dyDescent="0.35">
      <c r="A59" s="1">
        <v>57</v>
      </c>
      <c r="B59" t="s">
        <v>60</v>
      </c>
      <c r="C59" t="str">
        <f>"40.375843"</f>
        <v>40.375843</v>
      </c>
      <c r="D59">
        <v>49.811667999999997</v>
      </c>
    </row>
    <row r="60" spans="1:4" x14ac:dyDescent="0.35">
      <c r="A60" s="1">
        <v>58</v>
      </c>
      <c r="B60" t="s">
        <v>61</v>
      </c>
      <c r="C60" t="str">
        <f>"40.398582"</f>
        <v>40.398582</v>
      </c>
      <c r="D60">
        <v>49.859413000000004</v>
      </c>
    </row>
    <row r="61" spans="1:4" x14ac:dyDescent="0.35">
      <c r="A61" s="1">
        <v>59</v>
      </c>
      <c r="B61" t="s">
        <v>62</v>
      </c>
      <c r="C61" t="str">
        <f>"40.382133"</f>
        <v>40.382133</v>
      </c>
      <c r="D61">
        <v>49.807124999999999</v>
      </c>
    </row>
    <row r="62" spans="1:4" x14ac:dyDescent="0.35">
      <c r="A62" s="1">
        <v>60</v>
      </c>
      <c r="B62" t="s">
        <v>63</v>
      </c>
      <c r="C62" t="str">
        <f>"41.629333"</f>
        <v>41.629333</v>
      </c>
      <c r="D62">
        <v>46.634917999999999</v>
      </c>
    </row>
    <row r="63" spans="1:4" x14ac:dyDescent="0.35">
      <c r="A63" s="1">
        <v>61</v>
      </c>
      <c r="B63" t="s">
        <v>64</v>
      </c>
      <c r="C63" t="str">
        <f>"39.867607"</f>
        <v>39.867607</v>
      </c>
      <c r="D63">
        <v>48.060245999999999</v>
      </c>
    </row>
    <row r="64" spans="1:4" x14ac:dyDescent="0.35">
      <c r="A64" s="1">
        <v>62</v>
      </c>
      <c r="B64" t="s">
        <v>65</v>
      </c>
      <c r="C64" t="str">
        <f>"40.570278"</f>
        <v>40.570278</v>
      </c>
      <c r="D64">
        <v>49.689059999999998</v>
      </c>
    </row>
    <row r="65" spans="1:4" x14ac:dyDescent="0.35">
      <c r="A65" s="1">
        <v>63</v>
      </c>
      <c r="B65" t="s">
        <v>66</v>
      </c>
      <c r="C65" t="str">
        <f>"40.383804"</f>
        <v>40.383804</v>
      </c>
      <c r="D65">
        <v>49.861237000000003</v>
      </c>
    </row>
    <row r="66" spans="1:4" x14ac:dyDescent="0.35">
      <c r="A66" s="1">
        <v>64</v>
      </c>
      <c r="B66" t="s">
        <v>67</v>
      </c>
      <c r="C66" t="str">
        <f>"40.402458"</f>
        <v>40.402458</v>
      </c>
      <c r="D66">
        <v>49.950614999999999</v>
      </c>
    </row>
    <row r="67" spans="1:4" x14ac:dyDescent="0.35">
      <c r="A67" s="1">
        <v>65</v>
      </c>
      <c r="B67" t="s">
        <v>68</v>
      </c>
      <c r="C67" t="str">
        <f>"40.458031"</f>
        <v>40.458031</v>
      </c>
      <c r="D67">
        <v>49.756222000000001</v>
      </c>
    </row>
    <row r="68" spans="1:4" x14ac:dyDescent="0.35">
      <c r="A68" s="1">
        <v>66</v>
      </c>
      <c r="B68" t="s">
        <v>69</v>
      </c>
      <c r="C68" t="str">
        <f>"40.377731"</f>
        <v>40.377731</v>
      </c>
      <c r="D68">
        <v>49.852069999999998</v>
      </c>
    </row>
    <row r="69" spans="1:4" x14ac:dyDescent="0.35">
      <c r="A69" s="1">
        <v>67</v>
      </c>
      <c r="B69" t="s">
        <v>70</v>
      </c>
      <c r="C69" t="str">
        <f>"40.402119"</f>
        <v>40.402119</v>
      </c>
      <c r="D69">
        <v>49.874186999999999</v>
      </c>
    </row>
    <row r="70" spans="1:4" x14ac:dyDescent="0.35">
      <c r="A70" s="1">
        <v>68</v>
      </c>
      <c r="B70" t="s">
        <v>71</v>
      </c>
      <c r="C70" t="str">
        <f>"40.410172"</f>
        <v>40.410172</v>
      </c>
      <c r="D70">
        <v>49.814663000000003</v>
      </c>
    </row>
    <row r="71" spans="1:4" x14ac:dyDescent="0.35">
      <c r="A71" s="1">
        <v>69</v>
      </c>
      <c r="B71" t="s">
        <v>72</v>
      </c>
      <c r="C71" t="str">
        <f>"40.368992"</f>
        <v>40.368992</v>
      </c>
      <c r="D71">
        <v>49.975765000000003</v>
      </c>
    </row>
    <row r="72" spans="1:4" x14ac:dyDescent="0.35">
      <c r="A72" s="1">
        <v>70</v>
      </c>
      <c r="B72" t="s">
        <v>73</v>
      </c>
      <c r="C72" t="str">
        <f>"40.348434"</f>
        <v>40.348434</v>
      </c>
      <c r="D72">
        <v>49.998702999999999</v>
      </c>
    </row>
    <row r="73" spans="1:4" x14ac:dyDescent="0.35">
      <c r="A73" s="1">
        <v>71</v>
      </c>
      <c r="B73" t="s">
        <v>74</v>
      </c>
      <c r="C73" t="str">
        <f>"40.523682"</f>
        <v>40.523682</v>
      </c>
      <c r="D73">
        <v>50.099936999999997</v>
      </c>
    </row>
    <row r="74" spans="1:4" x14ac:dyDescent="0.35">
      <c r="A74" s="1">
        <v>72</v>
      </c>
      <c r="B74" t="s">
        <v>75</v>
      </c>
      <c r="C74" t="str">
        <f>"40.432804"</f>
        <v>40.432804</v>
      </c>
      <c r="D74">
        <v>49.850558999999997</v>
      </c>
    </row>
    <row r="75" spans="1:4" x14ac:dyDescent="0.35">
      <c r="A75" s="1">
        <v>73</v>
      </c>
      <c r="B75" t="s">
        <v>76</v>
      </c>
      <c r="C75" t="str">
        <f>"40.368496"</f>
        <v>40.368496</v>
      </c>
      <c r="D75">
        <v>49.830379000000001</v>
      </c>
    </row>
    <row r="76" spans="1:4" x14ac:dyDescent="0.35">
      <c r="A76" s="1">
        <v>74</v>
      </c>
      <c r="B76" t="s">
        <v>77</v>
      </c>
      <c r="C76" t="str">
        <f>"40.425941"</f>
        <v>40.425941</v>
      </c>
      <c r="D76">
        <v>49.830589000000003</v>
      </c>
    </row>
    <row r="77" spans="1:4" x14ac:dyDescent="0.35">
      <c r="A77" s="1">
        <v>75</v>
      </c>
      <c r="B77" t="s">
        <v>78</v>
      </c>
      <c r="C77" t="str">
        <f>"40.566978"</f>
        <v>40.566978</v>
      </c>
      <c r="D77">
        <v>49.685425000000002</v>
      </c>
    </row>
    <row r="78" spans="1:4" x14ac:dyDescent="0.35">
      <c r="A78" s="1">
        <v>76</v>
      </c>
      <c r="B78" t="s">
        <v>79</v>
      </c>
      <c r="C78" t="str">
        <f>"40.523411"</f>
        <v>40.523411</v>
      </c>
      <c r="D78">
        <v>46.082630000000002</v>
      </c>
    </row>
    <row r="79" spans="1:4" x14ac:dyDescent="0.35">
      <c r="A79" s="1">
        <v>77</v>
      </c>
      <c r="B79" t="s">
        <v>80</v>
      </c>
      <c r="C79" t="str">
        <f>"40.675087"</f>
        <v>40.675087</v>
      </c>
      <c r="D79">
        <v>46.334614000000002</v>
      </c>
    </row>
    <row r="80" spans="1:4" x14ac:dyDescent="0.35">
      <c r="A80" s="1">
        <v>78</v>
      </c>
      <c r="B80" t="s">
        <v>81</v>
      </c>
      <c r="C80" t="str">
        <f>"39.927883"</f>
        <v>39.927883</v>
      </c>
      <c r="D80">
        <v>48.358939999999997</v>
      </c>
    </row>
    <row r="81" spans="1:4" x14ac:dyDescent="0.35">
      <c r="A81" s="1">
        <v>79</v>
      </c>
      <c r="B81" t="s">
        <v>82</v>
      </c>
      <c r="C81" t="str">
        <f>"40.497093"</f>
        <v>40.497093</v>
      </c>
      <c r="D81">
        <v>49.949776</v>
      </c>
    </row>
    <row r="82" spans="1:4" x14ac:dyDescent="0.35">
      <c r="A82" s="1">
        <v>80</v>
      </c>
      <c r="B82" t="s">
        <v>83</v>
      </c>
      <c r="C82" t="str">
        <f>"40.428905"</f>
        <v>40.428905</v>
      </c>
      <c r="D82">
        <v>49.852238</v>
      </c>
    </row>
    <row r="83" spans="1:4" x14ac:dyDescent="0.35">
      <c r="A83" s="1">
        <v>81</v>
      </c>
      <c r="B83" t="s">
        <v>84</v>
      </c>
      <c r="C83" t="str">
        <f>"40.390038"</f>
        <v>40.390038</v>
      </c>
      <c r="D83">
        <v>49.958343999999997</v>
      </c>
    </row>
    <row r="84" spans="1:4" x14ac:dyDescent="0.35">
      <c r="A84" s="1">
        <v>82</v>
      </c>
      <c r="B84" t="s">
        <v>85</v>
      </c>
      <c r="C84" t="str">
        <f>"40.398041"</f>
        <v>40.398041</v>
      </c>
      <c r="D84">
        <v>49.839874000000002</v>
      </c>
    </row>
    <row r="85" spans="1:4" x14ac:dyDescent="0.35">
      <c r="A85" s="1">
        <v>83</v>
      </c>
      <c r="B85" t="s">
        <v>86</v>
      </c>
      <c r="C85" t="str">
        <f>"40.224918"</f>
        <v>40.224918</v>
      </c>
      <c r="D85">
        <v>49.572364999999998</v>
      </c>
    </row>
    <row r="86" spans="1:4" x14ac:dyDescent="0.35">
      <c r="A86" s="1">
        <v>84</v>
      </c>
      <c r="B86" t="s">
        <v>87</v>
      </c>
      <c r="C86" t="str">
        <f>"40.428715"</f>
        <v>40.428715</v>
      </c>
      <c r="D86">
        <v>49.962268999999999</v>
      </c>
    </row>
    <row r="87" spans="1:4" x14ac:dyDescent="0.35">
      <c r="A87" s="1">
        <v>85</v>
      </c>
      <c r="B87" t="s">
        <v>88</v>
      </c>
      <c r="C87" t="str">
        <f>"40.436199"</f>
        <v>40.436199</v>
      </c>
      <c r="D87">
        <v>49.803443999999999</v>
      </c>
    </row>
    <row r="88" spans="1:4" x14ac:dyDescent="0.35">
      <c r="A88" s="1">
        <v>86</v>
      </c>
      <c r="B88" t="s">
        <v>89</v>
      </c>
      <c r="C88" t="str">
        <f>"40.406391"</f>
        <v>40.406391</v>
      </c>
      <c r="D88">
        <v>49.938369999999999</v>
      </c>
    </row>
    <row r="89" spans="1:4" x14ac:dyDescent="0.35">
      <c r="A89" s="1">
        <v>87</v>
      </c>
      <c r="B89" t="s">
        <v>90</v>
      </c>
      <c r="C89" t="str">
        <f>"40.372826"</f>
        <v>40.372826</v>
      </c>
      <c r="D89">
        <v>49.954555999999997</v>
      </c>
    </row>
    <row r="90" spans="1:4" x14ac:dyDescent="0.35">
      <c r="A90" s="1">
        <v>88</v>
      </c>
      <c r="B90" t="s">
        <v>91</v>
      </c>
      <c r="C90" t="str">
        <f>"40.487946"</f>
        <v>40.487946</v>
      </c>
      <c r="D90">
        <v>49.854427000000001</v>
      </c>
    </row>
    <row r="91" spans="1:4" x14ac:dyDescent="0.35">
      <c r="A91" s="1">
        <v>89</v>
      </c>
      <c r="B91" t="s">
        <v>92</v>
      </c>
      <c r="C91" t="str">
        <f>"40.436218"</f>
        <v>40.436218</v>
      </c>
      <c r="D91">
        <v>49.862822999999999</v>
      </c>
    </row>
    <row r="92" spans="1:4" x14ac:dyDescent="0.35">
      <c r="A92" s="1">
        <v>90</v>
      </c>
      <c r="B92" t="s">
        <v>93</v>
      </c>
      <c r="C92" t="str">
        <f>"40.457169"</f>
        <v>40.457169</v>
      </c>
      <c r="D92">
        <v>49.722996000000002</v>
      </c>
    </row>
    <row r="93" spans="1:4" x14ac:dyDescent="0.35">
      <c r="A93" s="1">
        <v>91</v>
      </c>
      <c r="B93" t="s">
        <v>94</v>
      </c>
      <c r="C93" t="str">
        <f>"40.380623"</f>
        <v>40.380623</v>
      </c>
      <c r="D93">
        <v>49.857449000000003</v>
      </c>
    </row>
    <row r="94" spans="1:4" x14ac:dyDescent="0.35">
      <c r="A94" s="1">
        <v>92</v>
      </c>
      <c r="B94" t="s">
        <v>95</v>
      </c>
      <c r="C94" t="str">
        <f>"40.426880"</f>
        <v>40.426880</v>
      </c>
      <c r="D94">
        <v>49.84948</v>
      </c>
    </row>
    <row r="95" spans="1:4" x14ac:dyDescent="0.35">
      <c r="A95" s="1">
        <v>93</v>
      </c>
      <c r="B95" t="s">
        <v>96</v>
      </c>
      <c r="C95" t="str">
        <f>"40.444942"</f>
        <v>40.444942</v>
      </c>
      <c r="D95">
        <v>49.943359000000001</v>
      </c>
    </row>
    <row r="96" spans="1:4" x14ac:dyDescent="0.35">
      <c r="A96" s="1">
        <v>94</v>
      </c>
      <c r="B96" t="s">
        <v>97</v>
      </c>
      <c r="C96" t="str">
        <f>"40.771084"</f>
        <v>40.771084</v>
      </c>
      <c r="D96">
        <v>47.041106999999997</v>
      </c>
    </row>
    <row r="97" spans="1:4" x14ac:dyDescent="0.35">
      <c r="A97" s="1">
        <v>95</v>
      </c>
      <c r="B97" t="s">
        <v>98</v>
      </c>
      <c r="C97" t="str">
        <f>"40.543705"</f>
        <v>40.543705</v>
      </c>
      <c r="D97">
        <v>49.663124000000003</v>
      </c>
    </row>
    <row r="98" spans="1:4" x14ac:dyDescent="0.35">
      <c r="A98" s="1">
        <v>96</v>
      </c>
      <c r="B98" t="s">
        <v>99</v>
      </c>
      <c r="C98" t="str">
        <f>"40.476822"</f>
        <v>40.476822</v>
      </c>
      <c r="D98">
        <v>49.938290000000002</v>
      </c>
    </row>
    <row r="99" spans="1:4" x14ac:dyDescent="0.35">
      <c r="A99" s="1">
        <v>97</v>
      </c>
      <c r="B99" t="s">
        <v>100</v>
      </c>
      <c r="C99" t="str">
        <f>"40.385021"</f>
        <v>40.385021</v>
      </c>
      <c r="D99">
        <v>49.971888999999997</v>
      </c>
    </row>
    <row r="100" spans="1:4" x14ac:dyDescent="0.35">
      <c r="A100" s="1">
        <v>98</v>
      </c>
      <c r="B100" t="s">
        <v>101</v>
      </c>
      <c r="C100" t="str">
        <f>"40.432659"</f>
        <v>40.432659</v>
      </c>
      <c r="D100">
        <v>50.033588000000002</v>
      </c>
    </row>
    <row r="101" spans="1:4" x14ac:dyDescent="0.35">
      <c r="A101" s="1">
        <v>99</v>
      </c>
      <c r="B101" t="s">
        <v>102</v>
      </c>
      <c r="C101" t="str">
        <f>"40.377922"</f>
        <v>40.377922</v>
      </c>
      <c r="D101">
        <v>49.83287</v>
      </c>
    </row>
    <row r="102" spans="1:4" x14ac:dyDescent="0.35">
      <c r="A102" s="1">
        <v>100</v>
      </c>
      <c r="B102" t="s">
        <v>103</v>
      </c>
      <c r="C102" t="str">
        <f>"40.547504"</f>
        <v>40.547504</v>
      </c>
      <c r="D102">
        <v>49.911597999999998</v>
      </c>
    </row>
    <row r="103" spans="1:4" x14ac:dyDescent="0.35">
      <c r="A103" s="1">
        <v>101</v>
      </c>
      <c r="B103" t="s">
        <v>104</v>
      </c>
      <c r="C103" t="str">
        <f>"40.401096"</f>
        <v>40.401096</v>
      </c>
      <c r="D103">
        <v>49.837719</v>
      </c>
    </row>
    <row r="104" spans="1:4" x14ac:dyDescent="0.35">
      <c r="A104" s="1">
        <v>102</v>
      </c>
      <c r="B104" t="s">
        <v>105</v>
      </c>
      <c r="C104" t="str">
        <f>"40.401550"</f>
        <v>40.401550</v>
      </c>
      <c r="D104">
        <v>49.839767000000002</v>
      </c>
    </row>
    <row r="105" spans="1:4" x14ac:dyDescent="0.35">
      <c r="A105" s="1">
        <v>103</v>
      </c>
      <c r="B105" t="s">
        <v>106</v>
      </c>
      <c r="C105" t="str">
        <f>"40.371037"</f>
        <v>40.371037</v>
      </c>
      <c r="D105">
        <v>49.818111000000002</v>
      </c>
    </row>
    <row r="106" spans="1:4" x14ac:dyDescent="0.35">
      <c r="A106" s="1">
        <v>104</v>
      </c>
      <c r="B106" t="s">
        <v>107</v>
      </c>
      <c r="C106" t="str">
        <f>"40.366989"</f>
        <v>40.366989</v>
      </c>
      <c r="D106">
        <v>49.815624</v>
      </c>
    </row>
    <row r="107" spans="1:4" x14ac:dyDescent="0.35">
      <c r="A107" s="1">
        <v>105</v>
      </c>
      <c r="B107" t="s">
        <v>108</v>
      </c>
      <c r="C107" t="str">
        <f>"40.380329"</f>
        <v>40.380329</v>
      </c>
      <c r="D107">
        <v>49.811092000000002</v>
      </c>
    </row>
    <row r="108" spans="1:4" x14ac:dyDescent="0.35">
      <c r="A108" s="1">
        <v>106</v>
      </c>
      <c r="B108" t="s">
        <v>109</v>
      </c>
      <c r="C108" t="str">
        <f>"40.383720"</f>
        <v>40.383720</v>
      </c>
      <c r="D108">
        <v>49.826377999999998</v>
      </c>
    </row>
    <row r="109" spans="1:4" x14ac:dyDescent="0.35">
      <c r="A109" s="1">
        <v>107</v>
      </c>
      <c r="B109" t="s">
        <v>110</v>
      </c>
      <c r="C109" t="str">
        <f>"40.412628"</f>
        <v>40.412628</v>
      </c>
      <c r="D109">
        <v>49.933979000000001</v>
      </c>
    </row>
    <row r="110" spans="1:4" x14ac:dyDescent="0.35">
      <c r="A110" s="1">
        <v>108</v>
      </c>
      <c r="B110" t="s">
        <v>111</v>
      </c>
      <c r="C110" t="str">
        <f>"40.430744"</f>
        <v>40.430744</v>
      </c>
      <c r="D110">
        <v>49.850845</v>
      </c>
    </row>
    <row r="111" spans="1:4" x14ac:dyDescent="0.35">
      <c r="A111" s="1">
        <v>109</v>
      </c>
      <c r="B111" t="s">
        <v>112</v>
      </c>
      <c r="C111" t="str">
        <f>"40.436234"</f>
        <v>40.436234</v>
      </c>
      <c r="D111">
        <v>49.844859999999997</v>
      </c>
    </row>
    <row r="112" spans="1:4" x14ac:dyDescent="0.35">
      <c r="A112" s="1">
        <v>110</v>
      </c>
      <c r="B112" t="s">
        <v>113</v>
      </c>
      <c r="C112" t="str">
        <f>"40.466389"</f>
        <v>40.466389</v>
      </c>
      <c r="D112">
        <v>49.829310999999997</v>
      </c>
    </row>
    <row r="113" spans="1:4" x14ac:dyDescent="0.35">
      <c r="A113" s="1">
        <v>111</v>
      </c>
      <c r="B113" t="s">
        <v>114</v>
      </c>
      <c r="C113" t="str">
        <f>"40.418823"</f>
        <v>40.418823</v>
      </c>
      <c r="D113">
        <v>49.811011999999998</v>
      </c>
    </row>
    <row r="114" spans="1:4" x14ac:dyDescent="0.35">
      <c r="A114" s="1">
        <v>112</v>
      </c>
      <c r="B114" t="s">
        <v>115</v>
      </c>
      <c r="C114" t="str">
        <f>"40.383411"</f>
        <v>40.383411</v>
      </c>
      <c r="D114">
        <v>49.966639999999998</v>
      </c>
    </row>
    <row r="115" spans="1:4" x14ac:dyDescent="0.35">
      <c r="A115" s="1">
        <v>113</v>
      </c>
      <c r="B115" t="s">
        <v>116</v>
      </c>
      <c r="C115" t="str">
        <f>"40.367821"</f>
        <v>40.367821</v>
      </c>
      <c r="D115">
        <v>49.959778</v>
      </c>
    </row>
    <row r="116" spans="1:4" x14ac:dyDescent="0.35">
      <c r="A116" s="1">
        <v>114</v>
      </c>
      <c r="B116" t="s">
        <v>117</v>
      </c>
      <c r="C116" t="str">
        <f>"40.330032"</f>
        <v>40.330032</v>
      </c>
      <c r="D116">
        <v>49.818500999999998</v>
      </c>
    </row>
    <row r="117" spans="1:4" x14ac:dyDescent="0.35">
      <c r="A117" s="1">
        <v>115</v>
      </c>
      <c r="B117" t="s">
        <v>118</v>
      </c>
      <c r="C117" t="str">
        <f>"40.537113"</f>
        <v>40.537113</v>
      </c>
      <c r="D117">
        <v>49.783222000000002</v>
      </c>
    </row>
    <row r="118" spans="1:4" x14ac:dyDescent="0.35">
      <c r="A118" s="1">
        <v>116</v>
      </c>
      <c r="B118" t="s">
        <v>119</v>
      </c>
      <c r="C118" t="str">
        <f>"41.362682"</f>
        <v>41.362682</v>
      </c>
      <c r="D118">
        <v>48.522151999999998</v>
      </c>
    </row>
    <row r="119" spans="1:4" x14ac:dyDescent="0.35">
      <c r="A119" s="1">
        <v>117</v>
      </c>
      <c r="B119" t="s">
        <v>120</v>
      </c>
      <c r="C119" t="str">
        <f>"40.386673"</f>
        <v>40.386673</v>
      </c>
      <c r="D119">
        <v>49.982624000000001</v>
      </c>
    </row>
    <row r="120" spans="1:4" x14ac:dyDescent="0.35">
      <c r="A120" s="1">
        <v>118</v>
      </c>
      <c r="B120" t="s">
        <v>121</v>
      </c>
      <c r="C120" t="str">
        <f>"40.394840"</f>
        <v>40.394840</v>
      </c>
      <c r="D120">
        <v>49.796424999999999</v>
      </c>
    </row>
    <row r="121" spans="1:4" x14ac:dyDescent="0.35">
      <c r="A121" s="1">
        <v>119</v>
      </c>
      <c r="B121" t="s">
        <v>122</v>
      </c>
      <c r="C121" t="str">
        <f>"40.338688"</f>
        <v>40.338688</v>
      </c>
      <c r="D121">
        <v>49.807571000000003</v>
      </c>
    </row>
    <row r="122" spans="1:4" x14ac:dyDescent="0.35">
      <c r="A122" s="1">
        <v>120</v>
      </c>
      <c r="B122" t="s">
        <v>123</v>
      </c>
      <c r="C122" t="str">
        <f>"40.406013"</f>
        <v>40.406013</v>
      </c>
      <c r="D122">
        <v>49.811314000000003</v>
      </c>
    </row>
    <row r="123" spans="1:4" x14ac:dyDescent="0.35">
      <c r="A123" s="1">
        <v>121</v>
      </c>
      <c r="B123" t="s">
        <v>124</v>
      </c>
      <c r="C123" t="str">
        <f>"40.378197"</f>
        <v>40.378197</v>
      </c>
      <c r="D123">
        <v>49.807732000000001</v>
      </c>
    </row>
    <row r="124" spans="1:4" x14ac:dyDescent="0.35">
      <c r="A124" s="1">
        <v>122</v>
      </c>
      <c r="B124" t="s">
        <v>125</v>
      </c>
      <c r="C124" t="str">
        <f>"40.576138"</f>
        <v>40.576138</v>
      </c>
      <c r="D124">
        <v>49.669238999999997</v>
      </c>
    </row>
    <row r="125" spans="1:4" x14ac:dyDescent="0.35">
      <c r="A125" s="1">
        <v>123</v>
      </c>
      <c r="B125" t="s">
        <v>126</v>
      </c>
      <c r="C125" t="str">
        <f>"40.547703"</f>
        <v>40.547703</v>
      </c>
      <c r="D125">
        <v>49.712955000000001</v>
      </c>
    </row>
    <row r="126" spans="1:4" x14ac:dyDescent="0.35">
      <c r="A126" s="1">
        <v>124</v>
      </c>
      <c r="B126" t="s">
        <v>127</v>
      </c>
      <c r="C126" t="str">
        <f>"40.459122"</f>
        <v>40.459122</v>
      </c>
      <c r="D126">
        <v>49.744307999999997</v>
      </c>
    </row>
    <row r="127" spans="1:4" x14ac:dyDescent="0.35">
      <c r="A127" s="1">
        <v>125</v>
      </c>
      <c r="B127" t="s">
        <v>128</v>
      </c>
      <c r="C127" t="str">
        <f>"40.403919"</f>
        <v>40.403919</v>
      </c>
      <c r="D127">
        <v>49.877850000000002</v>
      </c>
    </row>
    <row r="128" spans="1:4" x14ac:dyDescent="0.35">
      <c r="A128" s="1">
        <v>126</v>
      </c>
      <c r="B128" t="s">
        <v>129</v>
      </c>
      <c r="C128" t="str">
        <f>"40.376137"</f>
        <v>40.376137</v>
      </c>
      <c r="D128">
        <v>49.960976000000002</v>
      </c>
    </row>
    <row r="129" spans="1:4" x14ac:dyDescent="0.35">
      <c r="A129" s="1">
        <v>127</v>
      </c>
      <c r="B129" t="s">
        <v>130</v>
      </c>
      <c r="C129" t="str">
        <f>"40.389351"</f>
        <v>40.389351</v>
      </c>
      <c r="D129">
        <v>49.857647</v>
      </c>
    </row>
    <row r="130" spans="1:4" x14ac:dyDescent="0.35">
      <c r="A130" s="1">
        <v>128</v>
      </c>
      <c r="B130" t="s">
        <v>131</v>
      </c>
      <c r="C130" t="str">
        <f>"40.408443"</f>
        <v>40.408443</v>
      </c>
      <c r="D130">
        <v>49.957999999999998</v>
      </c>
    </row>
    <row r="131" spans="1:4" x14ac:dyDescent="0.35">
      <c r="A131" s="1">
        <v>129</v>
      </c>
      <c r="B131" t="s">
        <v>132</v>
      </c>
      <c r="C131" t="str">
        <f>"40.446709"</f>
        <v>40.446709</v>
      </c>
      <c r="D131">
        <v>50.089024000000002</v>
      </c>
    </row>
    <row r="132" spans="1:4" x14ac:dyDescent="0.35">
      <c r="A132" s="1">
        <v>130</v>
      </c>
      <c r="B132" t="s">
        <v>133</v>
      </c>
      <c r="C132" t="str">
        <f>"40.383377"</f>
        <v>40.383377</v>
      </c>
      <c r="D132">
        <v>49.974868999999998</v>
      </c>
    </row>
    <row r="133" spans="1:4" x14ac:dyDescent="0.35">
      <c r="A133" s="1">
        <v>131</v>
      </c>
      <c r="B133" t="s">
        <v>134</v>
      </c>
      <c r="C133" t="str">
        <f>"40.385242"</f>
        <v>40.385242</v>
      </c>
      <c r="D133">
        <v>49.844256999999999</v>
      </c>
    </row>
    <row r="134" spans="1:4" x14ac:dyDescent="0.35">
      <c r="A134" s="1">
        <v>132</v>
      </c>
      <c r="B134" t="s">
        <v>135</v>
      </c>
      <c r="C134" t="str">
        <f>"40.402145"</f>
        <v>40.402145</v>
      </c>
      <c r="D134">
        <v>49.955322000000002</v>
      </c>
    </row>
    <row r="135" spans="1:4" x14ac:dyDescent="0.35">
      <c r="A135" s="1">
        <v>133</v>
      </c>
      <c r="B135" t="s">
        <v>136</v>
      </c>
      <c r="C135" t="str">
        <f>"40.555054"</f>
        <v>40.555054</v>
      </c>
      <c r="D135">
        <v>50.022452999999999</v>
      </c>
    </row>
    <row r="136" spans="1:4" x14ac:dyDescent="0.35">
      <c r="A136" s="1">
        <v>134</v>
      </c>
      <c r="B136" t="s">
        <v>137</v>
      </c>
      <c r="C136" t="str">
        <f>"40.509075"</f>
        <v>40.509075</v>
      </c>
      <c r="D136">
        <v>49.915835999999999</v>
      </c>
    </row>
    <row r="137" spans="1:4" x14ac:dyDescent="0.35">
      <c r="A137" s="1">
        <v>135</v>
      </c>
      <c r="B137" t="s">
        <v>138</v>
      </c>
      <c r="C137" t="str">
        <f>"40.360977"</f>
        <v>40.360977</v>
      </c>
      <c r="D137">
        <v>50.077820000000003</v>
      </c>
    </row>
    <row r="138" spans="1:4" x14ac:dyDescent="0.35">
      <c r="A138" s="1">
        <v>136</v>
      </c>
      <c r="B138" t="s">
        <v>139</v>
      </c>
      <c r="C138" t="str">
        <f>"40.416039"</f>
        <v>40.416039</v>
      </c>
      <c r="D138">
        <v>49.964675999999997</v>
      </c>
    </row>
    <row r="139" spans="1:4" x14ac:dyDescent="0.35">
      <c r="A139" s="1">
        <v>137</v>
      </c>
      <c r="B139" t="s">
        <v>140</v>
      </c>
      <c r="C139" t="str">
        <f>"40.400349"</f>
        <v>40.400349</v>
      </c>
      <c r="D139">
        <v>49.870441</v>
      </c>
    </row>
    <row r="140" spans="1:4" x14ac:dyDescent="0.35">
      <c r="A140" s="1">
        <v>138</v>
      </c>
      <c r="B140" t="s">
        <v>141</v>
      </c>
      <c r="C140" t="str">
        <f>"40.433952"</f>
        <v>40.433952</v>
      </c>
      <c r="D140">
        <v>49.773162999999997</v>
      </c>
    </row>
    <row r="141" spans="1:4" x14ac:dyDescent="0.35">
      <c r="A141" s="1">
        <v>139</v>
      </c>
      <c r="B141" t="s">
        <v>142</v>
      </c>
      <c r="C141" t="str">
        <f>"40.367275"</f>
        <v>40.367275</v>
      </c>
      <c r="D141">
        <v>49.941563000000002</v>
      </c>
    </row>
    <row r="142" spans="1:4" x14ac:dyDescent="0.35">
      <c r="A142" s="1">
        <v>140</v>
      </c>
      <c r="B142" t="s">
        <v>143</v>
      </c>
      <c r="C142" t="str">
        <f>"40.432625"</f>
        <v>40.432625</v>
      </c>
      <c r="D142">
        <v>49.771278000000002</v>
      </c>
    </row>
    <row r="143" spans="1:4" x14ac:dyDescent="0.35">
      <c r="A143" s="1">
        <v>141</v>
      </c>
      <c r="B143" t="s">
        <v>144</v>
      </c>
      <c r="C143" t="str">
        <f>"40.332138"</f>
        <v>40.332138</v>
      </c>
      <c r="D143">
        <v>49.802826000000003</v>
      </c>
    </row>
    <row r="144" spans="1:4" x14ac:dyDescent="0.35">
      <c r="A144" s="1">
        <v>142</v>
      </c>
      <c r="B144" t="s">
        <v>145</v>
      </c>
      <c r="C144" t="str">
        <f>"40.358704"</f>
        <v>40.358704</v>
      </c>
      <c r="D144">
        <v>50.067162000000003</v>
      </c>
    </row>
    <row r="145" spans="1:4" x14ac:dyDescent="0.35">
      <c r="A145" s="1">
        <v>143</v>
      </c>
      <c r="B145" t="s">
        <v>146</v>
      </c>
      <c r="C145" t="str">
        <f>"40.688095"</f>
        <v>40.688095</v>
      </c>
      <c r="D145">
        <v>46.352370999999998</v>
      </c>
    </row>
    <row r="146" spans="1:4" x14ac:dyDescent="0.35">
      <c r="A146" s="1">
        <v>144</v>
      </c>
      <c r="B146" t="s">
        <v>147</v>
      </c>
      <c r="C146" t="str">
        <f>"40.417198"</f>
        <v>40.417198</v>
      </c>
      <c r="D146">
        <v>49.838630999999999</v>
      </c>
    </row>
    <row r="147" spans="1:4" x14ac:dyDescent="0.35">
      <c r="A147" s="1">
        <v>145</v>
      </c>
      <c r="B147" t="s">
        <v>148</v>
      </c>
      <c r="C147" t="str">
        <f>"40.470043"</f>
        <v>40.470043</v>
      </c>
      <c r="D147">
        <v>49.742255999999998</v>
      </c>
    </row>
    <row r="148" spans="1:4" x14ac:dyDescent="0.35">
      <c r="A148" s="1">
        <v>146</v>
      </c>
      <c r="B148" t="s">
        <v>149</v>
      </c>
      <c r="C148" t="str">
        <f>"40.394524"</f>
        <v>40.394524</v>
      </c>
      <c r="D148">
        <v>49.950237000000001</v>
      </c>
    </row>
    <row r="149" spans="1:4" x14ac:dyDescent="0.35">
      <c r="A149" s="1">
        <v>147</v>
      </c>
      <c r="B149" t="s">
        <v>150</v>
      </c>
      <c r="C149" t="str">
        <f>"40.477703"</f>
        <v>40.477703</v>
      </c>
      <c r="D149">
        <v>49.987918999999998</v>
      </c>
    </row>
    <row r="150" spans="1:4" x14ac:dyDescent="0.35">
      <c r="A150" s="1">
        <v>148</v>
      </c>
      <c r="B150" t="s">
        <v>151</v>
      </c>
      <c r="C150" t="str">
        <f>"40.372177"</f>
        <v>40.372177</v>
      </c>
      <c r="D150">
        <v>49.820422999999998</v>
      </c>
    </row>
    <row r="151" spans="1:4" x14ac:dyDescent="0.35">
      <c r="A151" s="1">
        <v>149</v>
      </c>
      <c r="B151" t="s">
        <v>152</v>
      </c>
      <c r="C151" t="str">
        <f>"40.491539"</f>
        <v>40.491539</v>
      </c>
      <c r="D151">
        <v>49.855243999999999</v>
      </c>
    </row>
    <row r="152" spans="1:4" x14ac:dyDescent="0.35">
      <c r="A152" s="1">
        <v>150</v>
      </c>
      <c r="B152" t="s">
        <v>153</v>
      </c>
      <c r="C152" t="str">
        <f>"40.460838"</f>
        <v>40.460838</v>
      </c>
      <c r="D152">
        <v>49.741202999999999</v>
      </c>
    </row>
    <row r="153" spans="1:4" x14ac:dyDescent="0.35">
      <c r="A153" s="1">
        <v>151</v>
      </c>
      <c r="B153" t="s">
        <v>154</v>
      </c>
      <c r="C153" t="str">
        <f>"40.396263"</f>
        <v>40.396263</v>
      </c>
      <c r="D153">
        <v>49.875515</v>
      </c>
    </row>
    <row r="154" spans="1:4" x14ac:dyDescent="0.35">
      <c r="A154" s="1">
        <v>152</v>
      </c>
      <c r="B154" t="s">
        <v>155</v>
      </c>
      <c r="C154" t="str">
        <f>"41.200283"</f>
        <v>41.200283</v>
      </c>
      <c r="D154">
        <v>47.177298999999998</v>
      </c>
    </row>
    <row r="155" spans="1:4" x14ac:dyDescent="0.35">
      <c r="A155" s="1">
        <v>153</v>
      </c>
      <c r="B155" t="s">
        <v>156</v>
      </c>
      <c r="C155" t="str">
        <f>"40.394402"</f>
        <v>40.394402</v>
      </c>
      <c r="D155">
        <v>49.875912</v>
      </c>
    </row>
    <row r="156" spans="1:4" x14ac:dyDescent="0.35">
      <c r="A156" s="1">
        <v>154</v>
      </c>
      <c r="B156" t="s">
        <v>157</v>
      </c>
      <c r="C156" t="str">
        <f>"40.561623"</f>
        <v>40.561623</v>
      </c>
      <c r="D156">
        <v>49.694091999999998</v>
      </c>
    </row>
    <row r="157" spans="1:4" x14ac:dyDescent="0.35">
      <c r="A157" s="1">
        <v>155</v>
      </c>
      <c r="B157" t="s">
        <v>158</v>
      </c>
      <c r="C157" t="str">
        <f>"40.071949"</f>
        <v>40.071949</v>
      </c>
      <c r="D157">
        <v>49.411850000000001</v>
      </c>
    </row>
    <row r="158" spans="1:4" x14ac:dyDescent="0.35">
      <c r="A158" s="1">
        <v>156</v>
      </c>
      <c r="B158" t="s">
        <v>159</v>
      </c>
      <c r="C158" t="str">
        <f>"40.569878"</f>
        <v>40.569878</v>
      </c>
      <c r="D158">
        <v>49.675193999999998</v>
      </c>
    </row>
    <row r="159" spans="1:4" x14ac:dyDescent="0.35">
      <c r="A159" s="1">
        <v>157</v>
      </c>
      <c r="B159" t="s">
        <v>160</v>
      </c>
      <c r="C159" t="str">
        <f>"40.364113"</f>
        <v>40.364113</v>
      </c>
      <c r="D159">
        <v>50.073154000000002</v>
      </c>
    </row>
    <row r="160" spans="1:4" x14ac:dyDescent="0.35">
      <c r="A160" s="1">
        <v>158</v>
      </c>
      <c r="B160" t="s">
        <v>161</v>
      </c>
      <c r="C160" t="str">
        <f>"40.607880"</f>
        <v>40.607880</v>
      </c>
      <c r="D160">
        <v>47.149146999999999</v>
      </c>
    </row>
    <row r="161" spans="1:4" x14ac:dyDescent="0.35">
      <c r="A161" s="1">
        <v>159</v>
      </c>
      <c r="B161" t="s">
        <v>162</v>
      </c>
      <c r="C161" t="str">
        <f>"40.484329"</f>
        <v>40.484329</v>
      </c>
      <c r="D161">
        <v>49.756335999999997</v>
      </c>
    </row>
    <row r="162" spans="1:4" x14ac:dyDescent="0.35">
      <c r="A162" s="1">
        <v>160</v>
      </c>
      <c r="B162" t="s">
        <v>163</v>
      </c>
      <c r="C162" t="str">
        <f>"39.762844"</f>
        <v>39.762844</v>
      </c>
      <c r="D162">
        <v>46.748207000000001</v>
      </c>
    </row>
    <row r="163" spans="1:4" x14ac:dyDescent="0.35">
      <c r="A163" s="1">
        <v>161</v>
      </c>
      <c r="B163" t="s">
        <v>164</v>
      </c>
      <c r="C163" t="str">
        <f>"40.360359"</f>
        <v>40.360359</v>
      </c>
      <c r="D163">
        <v>49.946902999999999</v>
      </c>
    </row>
    <row r="164" spans="1:4" x14ac:dyDescent="0.35">
      <c r="A164" s="1">
        <v>162</v>
      </c>
      <c r="B164" t="s">
        <v>165</v>
      </c>
      <c r="C164" t="str">
        <f>"40.416225"</f>
        <v>40.416225</v>
      </c>
      <c r="D164">
        <v>49.968266</v>
      </c>
    </row>
    <row r="165" spans="1:4" x14ac:dyDescent="0.35">
      <c r="A165" s="1">
        <v>163</v>
      </c>
      <c r="B165" t="s">
        <v>166</v>
      </c>
      <c r="C165" t="str">
        <f>"40.394569"</f>
        <v>40.394569</v>
      </c>
      <c r="D165">
        <v>49.952446000000002</v>
      </c>
    </row>
    <row r="166" spans="1:4" x14ac:dyDescent="0.35">
      <c r="A166" s="1">
        <v>164</v>
      </c>
      <c r="B166" t="s">
        <v>167</v>
      </c>
      <c r="C166" t="str">
        <f>"40.387386"</f>
        <v>40.387386</v>
      </c>
      <c r="D166">
        <v>49.787609000000003</v>
      </c>
    </row>
    <row r="167" spans="1:4" x14ac:dyDescent="0.35">
      <c r="A167" s="1">
        <v>165</v>
      </c>
      <c r="B167" t="s">
        <v>168</v>
      </c>
      <c r="C167" t="str">
        <f>"40.369431"</f>
        <v>40.369431</v>
      </c>
      <c r="D167">
        <v>49.962054999999999</v>
      </c>
    </row>
    <row r="168" spans="1:4" x14ac:dyDescent="0.35">
      <c r="A168" s="1">
        <v>166</v>
      </c>
      <c r="B168" t="s">
        <v>169</v>
      </c>
      <c r="C168" t="str">
        <f>"40.491493"</f>
        <v>40.491493</v>
      </c>
      <c r="D168">
        <v>49.746566999999999</v>
      </c>
    </row>
    <row r="169" spans="1:4" x14ac:dyDescent="0.35">
      <c r="A169" s="1">
        <v>167</v>
      </c>
      <c r="B169" t="s">
        <v>170</v>
      </c>
      <c r="C169" t="str">
        <f>"40.432434"</f>
        <v>40.432434</v>
      </c>
      <c r="D169">
        <v>49.804684000000002</v>
      </c>
    </row>
    <row r="170" spans="1:4" x14ac:dyDescent="0.35">
      <c r="A170" s="1">
        <v>168</v>
      </c>
      <c r="B170" t="s">
        <v>171</v>
      </c>
      <c r="C170" t="str">
        <f>"40.366039"</f>
        <v>40.366039</v>
      </c>
      <c r="D170">
        <v>49.955395000000003</v>
      </c>
    </row>
    <row r="171" spans="1:4" x14ac:dyDescent="0.35">
      <c r="A171" s="1">
        <v>169</v>
      </c>
      <c r="B171" t="s">
        <v>172</v>
      </c>
      <c r="C171" t="str">
        <f>"40.417709"</f>
        <v>40.417709</v>
      </c>
      <c r="D171">
        <v>50.107886999999998</v>
      </c>
    </row>
    <row r="172" spans="1:4" x14ac:dyDescent="0.35">
      <c r="A172" s="1">
        <v>170</v>
      </c>
      <c r="B172" t="s">
        <v>173</v>
      </c>
      <c r="C172" t="str">
        <f>"40.446800"</f>
        <v>40.446800</v>
      </c>
      <c r="D172">
        <v>49.797108000000001</v>
      </c>
    </row>
    <row r="173" spans="1:4" x14ac:dyDescent="0.35">
      <c r="A173" s="1">
        <v>171</v>
      </c>
      <c r="B173" t="s">
        <v>174</v>
      </c>
      <c r="C173" t="str">
        <f>"40.410492"</f>
        <v>40.410492</v>
      </c>
      <c r="D173">
        <v>49.843936999999997</v>
      </c>
    </row>
    <row r="174" spans="1:4" x14ac:dyDescent="0.35">
      <c r="A174" s="1">
        <v>172</v>
      </c>
      <c r="B174" t="s">
        <v>175</v>
      </c>
      <c r="C174" t="str">
        <f>"40.496326"</f>
        <v>40.496326</v>
      </c>
      <c r="D174">
        <v>50.198188999999999</v>
      </c>
    </row>
    <row r="175" spans="1:4" x14ac:dyDescent="0.35">
      <c r="A175" s="1">
        <v>173</v>
      </c>
      <c r="B175" t="s">
        <v>176</v>
      </c>
      <c r="C175" t="str">
        <f>"40.412827"</f>
        <v>40.412827</v>
      </c>
      <c r="D175">
        <v>49.813201999999997</v>
      </c>
    </row>
    <row r="176" spans="1:4" x14ac:dyDescent="0.35">
      <c r="A176" s="1">
        <v>174</v>
      </c>
      <c r="B176" t="s">
        <v>177</v>
      </c>
      <c r="C176" t="str">
        <f>"40.769966"</f>
        <v>40.769966</v>
      </c>
      <c r="D176">
        <v>46.998623000000002</v>
      </c>
    </row>
    <row r="177" spans="1:4" x14ac:dyDescent="0.35">
      <c r="A177" s="1">
        <v>175</v>
      </c>
      <c r="B177" t="s">
        <v>178</v>
      </c>
      <c r="C177" t="str">
        <f>"40.562477"</f>
        <v>40.562477</v>
      </c>
      <c r="D177">
        <v>49.684306999999997</v>
      </c>
    </row>
    <row r="178" spans="1:4" x14ac:dyDescent="0.35">
      <c r="A178" s="1">
        <v>176</v>
      </c>
      <c r="B178" t="s">
        <v>179</v>
      </c>
      <c r="C178" t="str">
        <f>"40.446938"</f>
        <v>40.446938</v>
      </c>
      <c r="D178">
        <v>49.751148000000001</v>
      </c>
    </row>
    <row r="179" spans="1:4" x14ac:dyDescent="0.35">
      <c r="A179" s="1">
        <v>177</v>
      </c>
      <c r="B179" t="s">
        <v>180</v>
      </c>
      <c r="C179" t="str">
        <f>"40.475517"</f>
        <v>40.475517</v>
      </c>
      <c r="D179">
        <v>49.948154000000002</v>
      </c>
    </row>
    <row r="180" spans="1:4" x14ac:dyDescent="0.35">
      <c r="A180" s="1">
        <v>178</v>
      </c>
      <c r="B180" t="s">
        <v>181</v>
      </c>
      <c r="C180" t="str">
        <f>"40.420235"</f>
        <v>40.420235</v>
      </c>
      <c r="D180">
        <v>49.839995999999999</v>
      </c>
    </row>
    <row r="181" spans="1:4" x14ac:dyDescent="0.35">
      <c r="A181" s="1">
        <v>179</v>
      </c>
      <c r="B181" t="s">
        <v>182</v>
      </c>
      <c r="C181" t="str">
        <f>"40.497898"</f>
        <v>40.497898</v>
      </c>
      <c r="D181">
        <v>49.851329999999997</v>
      </c>
    </row>
    <row r="182" spans="1:4" x14ac:dyDescent="0.35">
      <c r="A182" s="1">
        <v>180</v>
      </c>
      <c r="B182" t="s">
        <v>183</v>
      </c>
      <c r="C182" t="str">
        <f>"40.444790"</f>
        <v>40.444790</v>
      </c>
      <c r="D182">
        <v>49.809513000000003</v>
      </c>
    </row>
    <row r="183" spans="1:4" x14ac:dyDescent="0.35">
      <c r="A183" s="1">
        <v>181</v>
      </c>
      <c r="B183" t="s">
        <v>184</v>
      </c>
      <c r="C183" t="str">
        <f>"40.343227"</f>
        <v>40.343227</v>
      </c>
      <c r="D183">
        <v>49.838389999999997</v>
      </c>
    </row>
    <row r="184" spans="1:4" x14ac:dyDescent="0.35">
      <c r="A184" s="1">
        <v>182</v>
      </c>
      <c r="B184" t="s">
        <v>185</v>
      </c>
      <c r="C184" t="str">
        <f>"40.441151"</f>
        <v>40.441151</v>
      </c>
      <c r="D184">
        <v>49.763579999999997</v>
      </c>
    </row>
    <row r="185" spans="1:4" x14ac:dyDescent="0.35">
      <c r="A185" s="1">
        <v>183</v>
      </c>
      <c r="B185" t="s">
        <v>186</v>
      </c>
      <c r="C185" t="str">
        <f>"40.391510"</f>
        <v>40.391510</v>
      </c>
      <c r="D185">
        <v>49.802345000000003</v>
      </c>
    </row>
    <row r="186" spans="1:4" x14ac:dyDescent="0.35">
      <c r="A186" s="1">
        <v>184</v>
      </c>
      <c r="B186" t="s">
        <v>187</v>
      </c>
      <c r="C186" t="str">
        <f>"40.379681"</f>
        <v>40.379681</v>
      </c>
      <c r="D186">
        <v>49.965164000000001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2022-11-26T19:06:36Z</dcterms:modified>
</cp:coreProperties>
</file>