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7df2b16dd17872/Desktop/Sterns Replication/"/>
    </mc:Choice>
  </mc:AlternateContent>
  <xr:revisionPtr revIDLastSave="0" documentId="8_{A285A0B1-25CB-443B-A3B1-5788A547DFCD}" xr6:coauthVersionLast="47" xr6:coauthVersionMax="47" xr10:uidLastSave="{00000000-0000-0000-0000-000000000000}"/>
  <bookViews>
    <workbookView xWindow="-108" yWindow="-108" windowWidth="23256" windowHeight="12456" tabRatio="682" activeTab="1" xr2:uid="{15F35BB2-399D-4234-976E-C72CFAF22F01}"/>
  </bookViews>
  <sheets>
    <sheet name="Variable names" sheetId="1" r:id="rId1"/>
    <sheet name="CO2 1971-2010" sheetId="2" r:id="rId2"/>
    <sheet name="CO2 1971-1990" sheetId="3" r:id="rId3"/>
    <sheet name="CO2 1990-2010" sheetId="4" r:id="rId4"/>
    <sheet name="SO2 1971-2005" sheetId="5" r:id="rId5"/>
    <sheet name="SO2 1971-1988" sheetId="6" r:id="rId6"/>
    <sheet name="SO2 1988-2005" sheetId="7" r:id="rId7"/>
    <sheet name="Subsample" sheetId="8" r:id="rId8"/>
  </sheets>
  <definedNames>
    <definedName name="_xlnm._FilterDatabase" localSheetId="2" hidden="1">'CO2 1971-1990'!$A$1:$AG$137</definedName>
    <definedName name="_xlnm._FilterDatabase" localSheetId="1" hidden="1">'CO2 1971-2010'!$A$1:$AH$137</definedName>
    <definedName name="_xlnm._FilterDatabase" localSheetId="3" hidden="1">'CO2 1990-2010'!$A$1:$AG$137</definedName>
    <definedName name="_xlnm._FilterDatabase" localSheetId="5" hidden="1">'SO2 1971-1988'!$A$1:$AH$105</definedName>
    <definedName name="_xlnm._FilterDatabase" localSheetId="4" hidden="1">'SO2 1971-2005'!$A$1:$AG$105</definedName>
    <definedName name="_xlnm._FilterDatabase" localSheetId="6" hidden="1">'SO2 1988-2005'!$A$1:$AH$105</definedName>
    <definedName name="_xlnm._FilterDatabase" localSheetId="7" hidden="1">Subsample!$A$1:$BB$98</definedName>
  </definedNames>
  <calcPr calcId="191029"/>
</workbook>
</file>

<file path=xl/calcChain.xml><?xml version="1.0" encoding="utf-8"?>
<calcChain xmlns="http://schemas.openxmlformats.org/spreadsheetml/2006/main">
  <c r="H2" i="3" l="1"/>
  <c r="J2" i="3"/>
  <c r="T2" i="3"/>
  <c r="U2" i="3"/>
  <c r="W2" i="3"/>
  <c r="AA2" i="3"/>
  <c r="H3" i="3"/>
  <c r="J3" i="3"/>
  <c r="T3" i="3"/>
  <c r="U3" i="3"/>
  <c r="W3" i="3"/>
  <c r="AA3" i="3"/>
  <c r="H4" i="3"/>
  <c r="J4" i="3"/>
  <c r="T4" i="3"/>
  <c r="U4" i="3"/>
  <c r="W4" i="3"/>
  <c r="AA4" i="3"/>
  <c r="H5" i="3"/>
  <c r="J5" i="3"/>
  <c r="T5" i="3"/>
  <c r="U5" i="3"/>
  <c r="W5" i="3"/>
  <c r="AA5" i="3"/>
  <c r="H6" i="3"/>
  <c r="J6" i="3"/>
  <c r="T6" i="3"/>
  <c r="U6" i="3"/>
  <c r="W6" i="3"/>
  <c r="AA6" i="3"/>
  <c r="AB4" i="3" s="1"/>
  <c r="H7" i="3"/>
  <c r="J7" i="3"/>
  <c r="T7" i="3"/>
  <c r="U7" i="3"/>
  <c r="W7" i="3"/>
  <c r="AA7" i="3"/>
  <c r="H8" i="3"/>
  <c r="J8" i="3"/>
  <c r="T8" i="3"/>
  <c r="U8" i="3"/>
  <c r="W8" i="3"/>
  <c r="AA8" i="3"/>
  <c r="H9" i="3"/>
  <c r="J9" i="3"/>
  <c r="T9" i="3"/>
  <c r="U9" i="3"/>
  <c r="W9" i="3"/>
  <c r="AA9" i="3"/>
  <c r="H10" i="3"/>
  <c r="J10" i="3"/>
  <c r="T10" i="3"/>
  <c r="U10" i="3"/>
  <c r="W10" i="3"/>
  <c r="AA10" i="3"/>
  <c r="H11" i="3"/>
  <c r="J11" i="3"/>
  <c r="T11" i="3"/>
  <c r="U11" i="3"/>
  <c r="W11" i="3"/>
  <c r="AA11" i="3"/>
  <c r="H12" i="3"/>
  <c r="J12" i="3"/>
  <c r="T12" i="3"/>
  <c r="U12" i="3"/>
  <c r="W12" i="3"/>
  <c r="AA12" i="3"/>
  <c r="D13" i="3"/>
  <c r="H13" i="3"/>
  <c r="J13" i="3"/>
  <c r="T13" i="3"/>
  <c r="U13" i="3"/>
  <c r="W13" i="3"/>
  <c r="AA13" i="3"/>
  <c r="D14" i="3"/>
  <c r="J14" i="3"/>
  <c r="T14" i="3"/>
  <c r="U14" i="3"/>
  <c r="W14" i="3"/>
  <c r="AA14" i="3"/>
  <c r="D15" i="3"/>
  <c r="J15" i="3"/>
  <c r="T15" i="3"/>
  <c r="U15" i="3"/>
  <c r="W15" i="3"/>
  <c r="AA15" i="3"/>
  <c r="D16" i="3"/>
  <c r="H16" i="3"/>
  <c r="J16" i="3"/>
  <c r="T16" i="3"/>
  <c r="U16" i="3"/>
  <c r="W16" i="3"/>
  <c r="AA16" i="3"/>
  <c r="D17" i="3"/>
  <c r="H17" i="3"/>
  <c r="J17" i="3"/>
  <c r="T17" i="3"/>
  <c r="U17" i="3"/>
  <c r="W17" i="3"/>
  <c r="AA17" i="3"/>
  <c r="D18" i="3"/>
  <c r="J18" i="3"/>
  <c r="T18" i="3"/>
  <c r="U18" i="3"/>
  <c r="W18" i="3"/>
  <c r="AA18" i="3"/>
  <c r="D19" i="3"/>
  <c r="J19" i="3"/>
  <c r="T19" i="3"/>
  <c r="U19" i="3"/>
  <c r="W19" i="3"/>
  <c r="AA19" i="3"/>
  <c r="D20" i="3"/>
  <c r="H20" i="3"/>
  <c r="J20" i="3"/>
  <c r="T20" i="3"/>
  <c r="U20" i="3"/>
  <c r="W20" i="3"/>
  <c r="AA20" i="3"/>
  <c r="D21" i="3"/>
  <c r="H21" i="3"/>
  <c r="J21" i="3"/>
  <c r="T21" i="3"/>
  <c r="U21" i="3"/>
  <c r="W21" i="3"/>
  <c r="AA21" i="3"/>
  <c r="D22" i="3"/>
  <c r="J22" i="3"/>
  <c r="T22" i="3"/>
  <c r="U22" i="3"/>
  <c r="W22" i="3"/>
  <c r="AA22" i="3"/>
  <c r="D23" i="3"/>
  <c r="J23" i="3"/>
  <c r="T23" i="3"/>
  <c r="U23" i="3"/>
  <c r="W23" i="3"/>
  <c r="AA23" i="3"/>
  <c r="D24" i="3"/>
  <c r="H24" i="3"/>
  <c r="J24" i="3"/>
  <c r="T24" i="3"/>
  <c r="U24" i="3"/>
  <c r="W24" i="3"/>
  <c r="AA24" i="3"/>
  <c r="D25" i="3"/>
  <c r="H25" i="3"/>
  <c r="J25" i="3"/>
  <c r="T25" i="3"/>
  <c r="U25" i="3"/>
  <c r="W25" i="3"/>
  <c r="AA25" i="3"/>
  <c r="D26" i="3"/>
  <c r="J26" i="3"/>
  <c r="T26" i="3"/>
  <c r="U26" i="3"/>
  <c r="W26" i="3"/>
  <c r="AA26" i="3"/>
  <c r="AB26" i="3"/>
  <c r="D27" i="3"/>
  <c r="J27" i="3"/>
  <c r="T27" i="3"/>
  <c r="U27" i="3"/>
  <c r="W27" i="3"/>
  <c r="AA27" i="3"/>
  <c r="D28" i="3"/>
  <c r="H28" i="3"/>
  <c r="J28" i="3"/>
  <c r="T28" i="3"/>
  <c r="U28" i="3"/>
  <c r="W28" i="3"/>
  <c r="AA28" i="3"/>
  <c r="D29" i="3"/>
  <c r="H29" i="3"/>
  <c r="J29" i="3"/>
  <c r="T29" i="3"/>
  <c r="U29" i="3"/>
  <c r="W29" i="3"/>
  <c r="AA29" i="3"/>
  <c r="D30" i="3"/>
  <c r="H30" i="3" s="1"/>
  <c r="J30" i="3"/>
  <c r="T30" i="3"/>
  <c r="U30" i="3"/>
  <c r="W30" i="3"/>
  <c r="AA30" i="3"/>
  <c r="D31" i="3"/>
  <c r="J31" i="3"/>
  <c r="T31" i="3"/>
  <c r="U31" i="3"/>
  <c r="W31" i="3"/>
  <c r="AA31" i="3"/>
  <c r="D32" i="3"/>
  <c r="H32" i="3"/>
  <c r="J32" i="3"/>
  <c r="T32" i="3"/>
  <c r="U32" i="3"/>
  <c r="W32" i="3"/>
  <c r="AA32" i="3"/>
  <c r="D33" i="3"/>
  <c r="H33" i="3"/>
  <c r="J33" i="3"/>
  <c r="T33" i="3"/>
  <c r="U33" i="3"/>
  <c r="W33" i="3"/>
  <c r="AA33" i="3"/>
  <c r="D34" i="3"/>
  <c r="H34" i="3"/>
  <c r="J34" i="3"/>
  <c r="T34" i="3"/>
  <c r="U34" i="3"/>
  <c r="W34" i="3"/>
  <c r="AA34" i="3"/>
  <c r="D35" i="3"/>
  <c r="H35" i="3"/>
  <c r="J35" i="3"/>
  <c r="T35" i="3"/>
  <c r="U35" i="3"/>
  <c r="W35" i="3"/>
  <c r="AA35" i="3"/>
  <c r="D36" i="3"/>
  <c r="H36" i="3"/>
  <c r="J36" i="3"/>
  <c r="T36" i="3"/>
  <c r="U36" i="3"/>
  <c r="W36" i="3"/>
  <c r="AA36" i="3"/>
  <c r="D37" i="3"/>
  <c r="H37" i="3"/>
  <c r="J37" i="3"/>
  <c r="T37" i="3"/>
  <c r="U37" i="3"/>
  <c r="W37" i="3"/>
  <c r="AA37" i="3"/>
  <c r="D38" i="3"/>
  <c r="H38" i="3"/>
  <c r="J38" i="3"/>
  <c r="T38" i="3"/>
  <c r="U38" i="3"/>
  <c r="W38" i="3"/>
  <c r="AA38" i="3"/>
  <c r="D39" i="3"/>
  <c r="H39" i="3"/>
  <c r="J39" i="3"/>
  <c r="T39" i="3"/>
  <c r="U39" i="3"/>
  <c r="W39" i="3"/>
  <c r="AA39" i="3"/>
  <c r="D40" i="3"/>
  <c r="H40" i="3"/>
  <c r="J40" i="3"/>
  <c r="T40" i="3"/>
  <c r="U40" i="3"/>
  <c r="W40" i="3"/>
  <c r="AA40" i="3"/>
  <c r="D41" i="3"/>
  <c r="H41" i="3" s="1"/>
  <c r="J41" i="3"/>
  <c r="T41" i="3"/>
  <c r="U41" i="3"/>
  <c r="W41" i="3"/>
  <c r="AA41" i="3"/>
  <c r="D42" i="3"/>
  <c r="H42" i="3" s="1"/>
  <c r="J42" i="3"/>
  <c r="T42" i="3"/>
  <c r="U42" i="3"/>
  <c r="W42" i="3"/>
  <c r="AA42" i="3"/>
  <c r="D43" i="3"/>
  <c r="H43" i="3"/>
  <c r="J43" i="3"/>
  <c r="T43" i="3"/>
  <c r="U43" i="3"/>
  <c r="W43" i="3"/>
  <c r="AA43" i="3"/>
  <c r="D44" i="3"/>
  <c r="H44" i="3"/>
  <c r="J44" i="3"/>
  <c r="T44" i="3"/>
  <c r="U44" i="3"/>
  <c r="W44" i="3"/>
  <c r="AA44" i="3"/>
  <c r="D45" i="3"/>
  <c r="H45" i="3"/>
  <c r="J45" i="3"/>
  <c r="T45" i="3"/>
  <c r="U45" i="3"/>
  <c r="W45" i="3"/>
  <c r="AA45" i="3"/>
  <c r="D46" i="3"/>
  <c r="H46" i="3" s="1"/>
  <c r="J46" i="3"/>
  <c r="T46" i="3"/>
  <c r="U46" i="3"/>
  <c r="W46" i="3"/>
  <c r="AA46" i="3"/>
  <c r="D47" i="3"/>
  <c r="J47" i="3"/>
  <c r="T47" i="3"/>
  <c r="U47" i="3"/>
  <c r="W47" i="3"/>
  <c r="AA47" i="3"/>
  <c r="D48" i="3"/>
  <c r="H48" i="3"/>
  <c r="J48" i="3"/>
  <c r="T48" i="3"/>
  <c r="U48" i="3"/>
  <c r="W48" i="3"/>
  <c r="AA48" i="3"/>
  <c r="D49" i="3"/>
  <c r="H49" i="3"/>
  <c r="J49" i="3"/>
  <c r="T49" i="3"/>
  <c r="U49" i="3"/>
  <c r="W49" i="3"/>
  <c r="AA49" i="3"/>
  <c r="D50" i="3"/>
  <c r="H50" i="3"/>
  <c r="J50" i="3"/>
  <c r="T50" i="3"/>
  <c r="U50" i="3"/>
  <c r="W50" i="3"/>
  <c r="AA50" i="3"/>
  <c r="D51" i="3"/>
  <c r="H51" i="3"/>
  <c r="J51" i="3"/>
  <c r="T51" i="3"/>
  <c r="U51" i="3"/>
  <c r="W51" i="3"/>
  <c r="AA51" i="3"/>
  <c r="D52" i="3"/>
  <c r="J52" i="3"/>
  <c r="T52" i="3"/>
  <c r="U52" i="3"/>
  <c r="W52" i="3"/>
  <c r="AA52" i="3"/>
  <c r="D53" i="3"/>
  <c r="H53" i="3" s="1"/>
  <c r="J53" i="3"/>
  <c r="T53" i="3"/>
  <c r="U53" i="3"/>
  <c r="W53" i="3"/>
  <c r="AA53" i="3"/>
  <c r="D54" i="3"/>
  <c r="H54" i="3" s="1"/>
  <c r="J54" i="3"/>
  <c r="T54" i="3"/>
  <c r="U54" i="3"/>
  <c r="W54" i="3"/>
  <c r="AA54" i="3"/>
  <c r="D55" i="3"/>
  <c r="H55" i="3"/>
  <c r="J55" i="3"/>
  <c r="T55" i="3"/>
  <c r="U55" i="3"/>
  <c r="W55" i="3"/>
  <c r="AA55" i="3"/>
  <c r="D56" i="3"/>
  <c r="H56" i="3" s="1"/>
  <c r="J56" i="3"/>
  <c r="T56" i="3"/>
  <c r="U56" i="3"/>
  <c r="W56" i="3"/>
  <c r="AA56" i="3"/>
  <c r="D57" i="3"/>
  <c r="H57" i="3"/>
  <c r="J57" i="3"/>
  <c r="T57" i="3"/>
  <c r="U57" i="3"/>
  <c r="W57" i="3"/>
  <c r="AA57" i="3"/>
  <c r="D58" i="3"/>
  <c r="H58" i="3"/>
  <c r="J58" i="3"/>
  <c r="T58" i="3"/>
  <c r="U58" i="3"/>
  <c r="W58" i="3"/>
  <c r="AA58" i="3"/>
  <c r="D59" i="3"/>
  <c r="H59" i="3" s="1"/>
  <c r="J59" i="3"/>
  <c r="T59" i="3"/>
  <c r="U59" i="3"/>
  <c r="W59" i="3"/>
  <c r="AA59" i="3"/>
  <c r="D60" i="3"/>
  <c r="J60" i="3"/>
  <c r="T60" i="3"/>
  <c r="U60" i="3"/>
  <c r="W60" i="3"/>
  <c r="AA60" i="3"/>
  <c r="AB60" i="3" s="1"/>
  <c r="D61" i="3"/>
  <c r="H61" i="3"/>
  <c r="J61" i="3"/>
  <c r="T61" i="3"/>
  <c r="U61" i="3"/>
  <c r="W61" i="3"/>
  <c r="AA61" i="3"/>
  <c r="D62" i="3"/>
  <c r="H62" i="3" s="1"/>
  <c r="J62" i="3"/>
  <c r="T62" i="3"/>
  <c r="U62" i="3"/>
  <c r="W62" i="3"/>
  <c r="AA62" i="3"/>
  <c r="D63" i="3"/>
  <c r="H63" i="3" s="1"/>
  <c r="E63" i="3"/>
  <c r="G63" i="3" s="1"/>
  <c r="J63" i="3"/>
  <c r="K63" i="3" s="1"/>
  <c r="T63" i="3"/>
  <c r="U63" i="3"/>
  <c r="W63" i="3"/>
  <c r="AA63" i="3"/>
  <c r="D64" i="3"/>
  <c r="H64" i="3"/>
  <c r="J64" i="3"/>
  <c r="T64" i="3"/>
  <c r="U64" i="3"/>
  <c r="W64" i="3"/>
  <c r="AA64" i="3"/>
  <c r="D65" i="3"/>
  <c r="H65" i="3" s="1"/>
  <c r="J65" i="3"/>
  <c r="T65" i="3"/>
  <c r="U65" i="3"/>
  <c r="W65" i="3"/>
  <c r="AA65" i="3"/>
  <c r="D66" i="3"/>
  <c r="H66" i="3" s="1"/>
  <c r="J66" i="3"/>
  <c r="T66" i="3"/>
  <c r="U66" i="3"/>
  <c r="W66" i="3"/>
  <c r="AA66" i="3"/>
  <c r="D67" i="3"/>
  <c r="H67" i="3"/>
  <c r="J67" i="3"/>
  <c r="T67" i="3"/>
  <c r="U67" i="3"/>
  <c r="W67" i="3"/>
  <c r="AA67" i="3"/>
  <c r="D68" i="3"/>
  <c r="H68" i="3"/>
  <c r="J68" i="3"/>
  <c r="T68" i="3"/>
  <c r="U68" i="3"/>
  <c r="W68" i="3"/>
  <c r="AA68" i="3"/>
  <c r="D69" i="3"/>
  <c r="J69" i="3"/>
  <c r="T69" i="3"/>
  <c r="U69" i="3"/>
  <c r="W69" i="3"/>
  <c r="AA69" i="3"/>
  <c r="D70" i="3"/>
  <c r="H70" i="3"/>
  <c r="J70" i="3"/>
  <c r="T70" i="3"/>
  <c r="U70" i="3"/>
  <c r="W70" i="3"/>
  <c r="AA70" i="3"/>
  <c r="D71" i="3"/>
  <c r="H71" i="3"/>
  <c r="J71" i="3"/>
  <c r="T71" i="3"/>
  <c r="U71" i="3"/>
  <c r="W71" i="3"/>
  <c r="AA71" i="3"/>
  <c r="D72" i="3"/>
  <c r="J72" i="3"/>
  <c r="T72" i="3"/>
  <c r="U72" i="3"/>
  <c r="W72" i="3"/>
  <c r="AA72" i="3"/>
  <c r="D73" i="3"/>
  <c r="H73" i="3" s="1"/>
  <c r="J73" i="3"/>
  <c r="T73" i="3"/>
  <c r="U73" i="3"/>
  <c r="W73" i="3"/>
  <c r="AA73" i="3"/>
  <c r="D74" i="3"/>
  <c r="H74" i="3"/>
  <c r="J74" i="3"/>
  <c r="T74" i="3"/>
  <c r="U74" i="3"/>
  <c r="W74" i="3"/>
  <c r="AA74" i="3"/>
  <c r="D75" i="3"/>
  <c r="H75" i="3"/>
  <c r="J75" i="3"/>
  <c r="T75" i="3"/>
  <c r="U75" i="3"/>
  <c r="W75" i="3"/>
  <c r="AA75" i="3"/>
  <c r="D76" i="3"/>
  <c r="H76" i="3" s="1"/>
  <c r="J76" i="3"/>
  <c r="T76" i="3"/>
  <c r="U76" i="3"/>
  <c r="W76" i="3"/>
  <c r="AA76" i="3"/>
  <c r="D77" i="3"/>
  <c r="H77" i="3"/>
  <c r="J77" i="3"/>
  <c r="T77" i="3"/>
  <c r="U77" i="3"/>
  <c r="W77" i="3"/>
  <c r="AA77" i="3"/>
  <c r="D78" i="3"/>
  <c r="H78" i="3"/>
  <c r="J78" i="3"/>
  <c r="T78" i="3"/>
  <c r="U78" i="3"/>
  <c r="W78" i="3"/>
  <c r="AA78" i="3"/>
  <c r="D79" i="3"/>
  <c r="H79" i="3" s="1"/>
  <c r="J79" i="3"/>
  <c r="T79" i="3"/>
  <c r="U79" i="3"/>
  <c r="W79" i="3"/>
  <c r="AA79" i="3"/>
  <c r="D80" i="3"/>
  <c r="H80" i="3"/>
  <c r="J80" i="3"/>
  <c r="T80" i="3"/>
  <c r="U80" i="3"/>
  <c r="W80" i="3"/>
  <c r="AA80" i="3"/>
  <c r="D81" i="3"/>
  <c r="J81" i="3"/>
  <c r="T81" i="3"/>
  <c r="U81" i="3"/>
  <c r="W81" i="3"/>
  <c r="AA81" i="3"/>
  <c r="D82" i="3"/>
  <c r="H82" i="3"/>
  <c r="J82" i="3"/>
  <c r="T82" i="3"/>
  <c r="U82" i="3"/>
  <c r="W82" i="3"/>
  <c r="AA82" i="3"/>
  <c r="D83" i="3"/>
  <c r="H83" i="3" s="1"/>
  <c r="J83" i="3"/>
  <c r="T83" i="3"/>
  <c r="U83" i="3"/>
  <c r="W83" i="3"/>
  <c r="AA83" i="3"/>
  <c r="D84" i="3"/>
  <c r="J84" i="3"/>
  <c r="T84" i="3"/>
  <c r="U84" i="3"/>
  <c r="W84" i="3"/>
  <c r="AA84" i="3"/>
  <c r="D85" i="3"/>
  <c r="H85" i="3"/>
  <c r="J85" i="3"/>
  <c r="T85" i="3"/>
  <c r="U85" i="3"/>
  <c r="W85" i="3"/>
  <c r="AA85" i="3"/>
  <c r="D86" i="3"/>
  <c r="H86" i="3"/>
  <c r="J86" i="3"/>
  <c r="T86" i="3"/>
  <c r="U86" i="3"/>
  <c r="W86" i="3"/>
  <c r="AA86" i="3"/>
  <c r="D87" i="3"/>
  <c r="E87" i="3" s="1"/>
  <c r="G87" i="3" s="1"/>
  <c r="H87" i="3"/>
  <c r="J87" i="3"/>
  <c r="T87" i="3"/>
  <c r="U87" i="3"/>
  <c r="W87" i="3"/>
  <c r="AA87" i="3"/>
  <c r="D88" i="3"/>
  <c r="H88" i="3"/>
  <c r="J88" i="3"/>
  <c r="T88" i="3"/>
  <c r="U88" i="3"/>
  <c r="W88" i="3"/>
  <c r="AA88" i="3"/>
  <c r="D89" i="3"/>
  <c r="H89" i="3" s="1"/>
  <c r="J89" i="3"/>
  <c r="T89" i="3"/>
  <c r="U89" i="3"/>
  <c r="W89" i="3"/>
  <c r="AA89" i="3"/>
  <c r="D90" i="3"/>
  <c r="H90" i="3" s="1"/>
  <c r="J90" i="3"/>
  <c r="T90" i="3"/>
  <c r="U90" i="3"/>
  <c r="W90" i="3"/>
  <c r="AA90" i="3"/>
  <c r="D91" i="3"/>
  <c r="H91" i="3" s="1"/>
  <c r="J91" i="3"/>
  <c r="T91" i="3"/>
  <c r="U91" i="3"/>
  <c r="W91" i="3"/>
  <c r="AA91" i="3"/>
  <c r="D92" i="3"/>
  <c r="H92" i="3"/>
  <c r="J92" i="3"/>
  <c r="T92" i="3"/>
  <c r="U92" i="3"/>
  <c r="W92" i="3"/>
  <c r="AA92" i="3"/>
  <c r="D93" i="3"/>
  <c r="H93" i="3" s="1"/>
  <c r="J93" i="3"/>
  <c r="T93" i="3"/>
  <c r="U93" i="3"/>
  <c r="W93" i="3"/>
  <c r="AA93" i="3"/>
  <c r="D94" i="3"/>
  <c r="H94" i="3"/>
  <c r="J94" i="3"/>
  <c r="T94" i="3"/>
  <c r="U94" i="3"/>
  <c r="W94" i="3"/>
  <c r="AA94" i="3"/>
  <c r="D95" i="3"/>
  <c r="H95" i="3"/>
  <c r="J95" i="3"/>
  <c r="T95" i="3"/>
  <c r="U95" i="3"/>
  <c r="W95" i="3"/>
  <c r="AA95" i="3"/>
  <c r="D96" i="3"/>
  <c r="H96" i="3"/>
  <c r="J96" i="3"/>
  <c r="T96" i="3"/>
  <c r="U96" i="3"/>
  <c r="W96" i="3"/>
  <c r="AA96" i="3"/>
  <c r="D97" i="3"/>
  <c r="H97" i="3"/>
  <c r="J97" i="3"/>
  <c r="T97" i="3"/>
  <c r="U97" i="3"/>
  <c r="W97" i="3"/>
  <c r="AA97" i="3"/>
  <c r="D98" i="3"/>
  <c r="H98" i="3" s="1"/>
  <c r="J98" i="3"/>
  <c r="T98" i="3"/>
  <c r="U98" i="3"/>
  <c r="W98" i="3"/>
  <c r="AA98" i="3"/>
  <c r="D99" i="3"/>
  <c r="H99" i="3"/>
  <c r="J99" i="3"/>
  <c r="T99" i="3"/>
  <c r="U99" i="3"/>
  <c r="W99" i="3"/>
  <c r="AA99" i="3"/>
  <c r="D100" i="3"/>
  <c r="H100" i="3" s="1"/>
  <c r="J100" i="3"/>
  <c r="T100" i="3"/>
  <c r="U100" i="3"/>
  <c r="W100" i="3"/>
  <c r="AA100" i="3"/>
  <c r="AB100" i="3" s="1"/>
  <c r="D101" i="3"/>
  <c r="J101" i="3"/>
  <c r="T101" i="3"/>
  <c r="U101" i="3"/>
  <c r="W101" i="3"/>
  <c r="AA101" i="3"/>
  <c r="D102" i="3"/>
  <c r="H102" i="3"/>
  <c r="J102" i="3"/>
  <c r="T102" i="3"/>
  <c r="U102" i="3"/>
  <c r="W102" i="3"/>
  <c r="AA102" i="3"/>
  <c r="D103" i="3"/>
  <c r="J103" i="3"/>
  <c r="T103" i="3"/>
  <c r="U103" i="3"/>
  <c r="W103" i="3"/>
  <c r="AA103" i="3"/>
  <c r="D104" i="3"/>
  <c r="H104" i="3"/>
  <c r="J104" i="3"/>
  <c r="T104" i="3"/>
  <c r="U104" i="3"/>
  <c r="W104" i="3"/>
  <c r="AA104" i="3"/>
  <c r="D105" i="3"/>
  <c r="H105" i="3"/>
  <c r="J105" i="3"/>
  <c r="T105" i="3"/>
  <c r="U105" i="3"/>
  <c r="W105" i="3"/>
  <c r="AA105" i="3"/>
  <c r="D106" i="3"/>
  <c r="H106" i="3"/>
  <c r="J106" i="3"/>
  <c r="T106" i="3"/>
  <c r="U106" i="3"/>
  <c r="W106" i="3"/>
  <c r="AA106" i="3"/>
  <c r="D107" i="3"/>
  <c r="H107" i="3"/>
  <c r="J107" i="3"/>
  <c r="T107" i="3"/>
  <c r="U107" i="3"/>
  <c r="W107" i="3"/>
  <c r="AA107" i="3"/>
  <c r="D108" i="3"/>
  <c r="H108" i="3" s="1"/>
  <c r="J108" i="3"/>
  <c r="T108" i="3"/>
  <c r="U108" i="3"/>
  <c r="W108" i="3"/>
  <c r="AA108" i="3"/>
  <c r="D109" i="3"/>
  <c r="H109" i="3"/>
  <c r="J109" i="3"/>
  <c r="T109" i="3"/>
  <c r="U109" i="3"/>
  <c r="W109" i="3"/>
  <c r="AA109" i="3"/>
  <c r="D110" i="3"/>
  <c r="H110" i="3" s="1"/>
  <c r="J110" i="3"/>
  <c r="T110" i="3"/>
  <c r="U110" i="3"/>
  <c r="W110" i="3"/>
  <c r="AA110" i="3"/>
  <c r="AB110" i="3"/>
  <c r="D111" i="3"/>
  <c r="J111" i="3"/>
  <c r="T111" i="3"/>
  <c r="U111" i="3"/>
  <c r="W111" i="3"/>
  <c r="AA111" i="3"/>
  <c r="D112" i="3"/>
  <c r="H112" i="3"/>
  <c r="J112" i="3"/>
  <c r="T112" i="3"/>
  <c r="U112" i="3"/>
  <c r="W112" i="3"/>
  <c r="AA112" i="3"/>
  <c r="D113" i="3"/>
  <c r="H113" i="3"/>
  <c r="J113" i="3"/>
  <c r="T113" i="3"/>
  <c r="U113" i="3"/>
  <c r="W113" i="3"/>
  <c r="AA113" i="3"/>
  <c r="D114" i="3"/>
  <c r="H114" i="3"/>
  <c r="J114" i="3"/>
  <c r="T114" i="3"/>
  <c r="U114" i="3"/>
  <c r="W114" i="3"/>
  <c r="AA114" i="3"/>
  <c r="D115" i="3"/>
  <c r="E115" i="3"/>
  <c r="G115" i="3" s="1"/>
  <c r="H115" i="3"/>
  <c r="J115" i="3"/>
  <c r="T115" i="3"/>
  <c r="U115" i="3"/>
  <c r="W115" i="3"/>
  <c r="AA115" i="3"/>
  <c r="D116" i="3"/>
  <c r="H116" i="3"/>
  <c r="J116" i="3"/>
  <c r="T116" i="3"/>
  <c r="U116" i="3"/>
  <c r="W116" i="3"/>
  <c r="AA116" i="3"/>
  <c r="D117" i="3"/>
  <c r="H117" i="3"/>
  <c r="J117" i="3"/>
  <c r="T117" i="3"/>
  <c r="U117" i="3"/>
  <c r="W117" i="3"/>
  <c r="AA117" i="3"/>
  <c r="D118" i="3"/>
  <c r="H118" i="3" s="1"/>
  <c r="J118" i="3"/>
  <c r="T118" i="3"/>
  <c r="U118" i="3"/>
  <c r="W118" i="3"/>
  <c r="AA118" i="3"/>
  <c r="D119" i="3"/>
  <c r="H119" i="3"/>
  <c r="J119" i="3"/>
  <c r="T119" i="3"/>
  <c r="U119" i="3"/>
  <c r="W119" i="3"/>
  <c r="AA119" i="3"/>
  <c r="D120" i="3"/>
  <c r="H120" i="3" s="1"/>
  <c r="J120" i="3"/>
  <c r="T120" i="3"/>
  <c r="U120" i="3"/>
  <c r="W120" i="3"/>
  <c r="AA120" i="3"/>
  <c r="D121" i="3"/>
  <c r="H121" i="3"/>
  <c r="J121" i="3"/>
  <c r="T121" i="3"/>
  <c r="U121" i="3"/>
  <c r="W121" i="3"/>
  <c r="AA121" i="3"/>
  <c r="D122" i="3"/>
  <c r="H122" i="3"/>
  <c r="J122" i="3"/>
  <c r="T122" i="3"/>
  <c r="U122" i="3"/>
  <c r="W122" i="3"/>
  <c r="AA122" i="3"/>
  <c r="D123" i="3"/>
  <c r="H123" i="3"/>
  <c r="J123" i="3"/>
  <c r="T123" i="3"/>
  <c r="U123" i="3"/>
  <c r="W123" i="3"/>
  <c r="AA123" i="3"/>
  <c r="D124" i="3"/>
  <c r="H124" i="3" s="1"/>
  <c r="J124" i="3"/>
  <c r="T124" i="3"/>
  <c r="U124" i="3"/>
  <c r="W124" i="3"/>
  <c r="AA124" i="3"/>
  <c r="D125" i="3"/>
  <c r="J125" i="3"/>
  <c r="T125" i="3"/>
  <c r="U125" i="3"/>
  <c r="W125" i="3"/>
  <c r="AA125" i="3"/>
  <c r="D126" i="3"/>
  <c r="E126" i="3" s="1"/>
  <c r="G126" i="3" s="1"/>
  <c r="H126" i="3"/>
  <c r="J126" i="3"/>
  <c r="T126" i="3"/>
  <c r="U126" i="3"/>
  <c r="W126" i="3"/>
  <c r="AA126" i="3"/>
  <c r="D127" i="3"/>
  <c r="H127" i="3"/>
  <c r="J127" i="3"/>
  <c r="R127" i="3"/>
  <c r="S127" i="3"/>
  <c r="U127" i="3" s="1"/>
  <c r="T127" i="3"/>
  <c r="W127" i="3"/>
  <c r="AA127" i="3"/>
  <c r="D128" i="3"/>
  <c r="E128" i="3" s="1"/>
  <c r="G128" i="3" s="1"/>
  <c r="J128" i="3"/>
  <c r="T128" i="3"/>
  <c r="U128" i="3"/>
  <c r="W128" i="3"/>
  <c r="AA128" i="3"/>
  <c r="D129" i="3"/>
  <c r="H129" i="3"/>
  <c r="J129" i="3"/>
  <c r="T129" i="3"/>
  <c r="U129" i="3"/>
  <c r="W129" i="3"/>
  <c r="AA129" i="3"/>
  <c r="D130" i="3"/>
  <c r="H130" i="3" s="1"/>
  <c r="E130" i="3"/>
  <c r="G130" i="3" s="1"/>
  <c r="J130" i="3"/>
  <c r="T130" i="3"/>
  <c r="U130" i="3"/>
  <c r="W130" i="3"/>
  <c r="AA130" i="3"/>
  <c r="D131" i="3"/>
  <c r="H131" i="3"/>
  <c r="J131" i="3"/>
  <c r="T131" i="3"/>
  <c r="U131" i="3"/>
  <c r="W131" i="3"/>
  <c r="AA131" i="3"/>
  <c r="D132" i="3"/>
  <c r="J132" i="3"/>
  <c r="T132" i="3"/>
  <c r="U132" i="3"/>
  <c r="W132" i="3"/>
  <c r="AA132" i="3"/>
  <c r="D133" i="3"/>
  <c r="H133" i="3"/>
  <c r="J133" i="3"/>
  <c r="T133" i="3"/>
  <c r="U133" i="3"/>
  <c r="W133" i="3"/>
  <c r="AA133" i="3"/>
  <c r="D134" i="3"/>
  <c r="H134" i="3" s="1"/>
  <c r="J134" i="3"/>
  <c r="T134" i="3"/>
  <c r="U134" i="3"/>
  <c r="W134" i="3"/>
  <c r="AA134" i="3"/>
  <c r="D135" i="3"/>
  <c r="H135" i="3"/>
  <c r="J135" i="3"/>
  <c r="T135" i="3"/>
  <c r="U135" i="3"/>
  <c r="W135" i="3"/>
  <c r="AA135" i="3"/>
  <c r="D136" i="3"/>
  <c r="J136" i="3"/>
  <c r="T136" i="3"/>
  <c r="U136" i="3"/>
  <c r="W136" i="3"/>
  <c r="AA136" i="3"/>
  <c r="D137" i="3"/>
  <c r="H137" i="3"/>
  <c r="J137" i="3"/>
  <c r="T137" i="3"/>
  <c r="U137" i="3"/>
  <c r="W137" i="3"/>
  <c r="AA137" i="3"/>
  <c r="H2" i="2"/>
  <c r="J2" i="2"/>
  <c r="T2" i="2"/>
  <c r="U2" i="2"/>
  <c r="W2" i="2"/>
  <c r="AA2" i="2"/>
  <c r="H3" i="2"/>
  <c r="J3" i="2"/>
  <c r="T3" i="2"/>
  <c r="U3" i="2"/>
  <c r="W3" i="2"/>
  <c r="AA3" i="2"/>
  <c r="H4" i="2"/>
  <c r="J4" i="2"/>
  <c r="T4" i="2"/>
  <c r="U4" i="2"/>
  <c r="W4" i="2"/>
  <c r="AA4" i="2"/>
  <c r="E5" i="2"/>
  <c r="G5" i="2"/>
  <c r="H5" i="2"/>
  <c r="J5" i="2"/>
  <c r="T5" i="2"/>
  <c r="U5" i="2"/>
  <c r="W5" i="2"/>
  <c r="AA5" i="2"/>
  <c r="H6" i="2"/>
  <c r="J6" i="2"/>
  <c r="T6" i="2"/>
  <c r="U6" i="2"/>
  <c r="W6" i="2"/>
  <c r="AA6" i="2"/>
  <c r="H7" i="2"/>
  <c r="J7" i="2"/>
  <c r="T7" i="2"/>
  <c r="U7" i="2"/>
  <c r="W7" i="2"/>
  <c r="AA7" i="2"/>
  <c r="H8" i="2"/>
  <c r="J8" i="2"/>
  <c r="T8" i="2"/>
  <c r="U8" i="2"/>
  <c r="W8" i="2"/>
  <c r="AA8" i="2"/>
  <c r="H9" i="2"/>
  <c r="J9" i="2"/>
  <c r="T9" i="2"/>
  <c r="U9" i="2"/>
  <c r="W9" i="2"/>
  <c r="AA9" i="2"/>
  <c r="H10" i="2"/>
  <c r="J10" i="2"/>
  <c r="T10" i="2"/>
  <c r="U10" i="2"/>
  <c r="W10" i="2"/>
  <c r="AA10" i="2"/>
  <c r="H11" i="2"/>
  <c r="J11" i="2"/>
  <c r="T11" i="2"/>
  <c r="U11" i="2"/>
  <c r="W11" i="2"/>
  <c r="AA11" i="2"/>
  <c r="H12" i="2"/>
  <c r="J12" i="2"/>
  <c r="T12" i="2"/>
  <c r="U12" i="2"/>
  <c r="W12" i="2"/>
  <c r="AA12" i="2"/>
  <c r="H13" i="2"/>
  <c r="J13" i="2"/>
  <c r="T13" i="2"/>
  <c r="U13" i="2"/>
  <c r="W13" i="2"/>
  <c r="AA13" i="2"/>
  <c r="H14" i="2"/>
  <c r="J14" i="2"/>
  <c r="T14" i="2"/>
  <c r="U14" i="2"/>
  <c r="W14" i="2"/>
  <c r="AA14" i="2"/>
  <c r="H15" i="2"/>
  <c r="J15" i="2"/>
  <c r="T15" i="2"/>
  <c r="U15" i="2"/>
  <c r="W15" i="2"/>
  <c r="AA15" i="2"/>
  <c r="H16" i="2"/>
  <c r="J16" i="2"/>
  <c r="T16" i="2"/>
  <c r="U16" i="2"/>
  <c r="W16" i="2"/>
  <c r="AA16" i="2"/>
  <c r="H17" i="2"/>
  <c r="J17" i="2"/>
  <c r="T17" i="2"/>
  <c r="U17" i="2"/>
  <c r="W17" i="2"/>
  <c r="AA17" i="2"/>
  <c r="H18" i="2"/>
  <c r="J18" i="2"/>
  <c r="T18" i="2"/>
  <c r="U18" i="2"/>
  <c r="W18" i="2"/>
  <c r="AA18" i="2"/>
  <c r="H19" i="2"/>
  <c r="J19" i="2"/>
  <c r="T19" i="2"/>
  <c r="U19" i="2"/>
  <c r="W19" i="2"/>
  <c r="AA19" i="2"/>
  <c r="H20" i="2"/>
  <c r="J20" i="2"/>
  <c r="T20" i="2"/>
  <c r="U20" i="2"/>
  <c r="W20" i="2"/>
  <c r="AA20" i="2"/>
  <c r="H21" i="2"/>
  <c r="J21" i="2"/>
  <c r="T21" i="2"/>
  <c r="U21" i="2"/>
  <c r="W21" i="2"/>
  <c r="AA21" i="2"/>
  <c r="H22" i="2"/>
  <c r="J22" i="2"/>
  <c r="T22" i="2"/>
  <c r="U22" i="2"/>
  <c r="W22" i="2"/>
  <c r="AA22" i="2"/>
  <c r="H23" i="2"/>
  <c r="J23" i="2"/>
  <c r="T23" i="2"/>
  <c r="U23" i="2"/>
  <c r="W23" i="2"/>
  <c r="AA23" i="2"/>
  <c r="H24" i="2"/>
  <c r="J24" i="2"/>
  <c r="T24" i="2"/>
  <c r="U24" i="2"/>
  <c r="W24" i="2"/>
  <c r="AA24" i="2"/>
  <c r="H25" i="2"/>
  <c r="J25" i="2"/>
  <c r="T25" i="2"/>
  <c r="U25" i="2"/>
  <c r="W25" i="2"/>
  <c r="AA25" i="2"/>
  <c r="H26" i="2"/>
  <c r="J26" i="2"/>
  <c r="T26" i="2"/>
  <c r="U26" i="2"/>
  <c r="W26" i="2"/>
  <c r="AA26" i="2"/>
  <c r="H27" i="2"/>
  <c r="J27" i="2"/>
  <c r="T27" i="2"/>
  <c r="U27" i="2"/>
  <c r="W27" i="2"/>
  <c r="AA27" i="2"/>
  <c r="H28" i="2"/>
  <c r="J28" i="2"/>
  <c r="T28" i="2"/>
  <c r="U28" i="2"/>
  <c r="W28" i="2"/>
  <c r="AA28" i="2"/>
  <c r="H29" i="2"/>
  <c r="J29" i="2"/>
  <c r="T29" i="2"/>
  <c r="U29" i="2"/>
  <c r="W29" i="2"/>
  <c r="AA29" i="2"/>
  <c r="H30" i="2"/>
  <c r="J30" i="2"/>
  <c r="T30" i="2"/>
  <c r="U30" i="2"/>
  <c r="W30" i="2"/>
  <c r="AA30" i="2"/>
  <c r="H31" i="2"/>
  <c r="J31" i="2"/>
  <c r="T31" i="2"/>
  <c r="U31" i="2"/>
  <c r="W31" i="2"/>
  <c r="AA31" i="2"/>
  <c r="H32" i="2"/>
  <c r="J32" i="2"/>
  <c r="T32" i="2"/>
  <c r="U32" i="2"/>
  <c r="W32" i="2"/>
  <c r="AA32" i="2"/>
  <c r="H33" i="2"/>
  <c r="J33" i="2"/>
  <c r="T33" i="2"/>
  <c r="U33" i="2"/>
  <c r="W33" i="2"/>
  <c r="AA33" i="2"/>
  <c r="H34" i="2"/>
  <c r="J34" i="2"/>
  <c r="T34" i="2"/>
  <c r="U34" i="2"/>
  <c r="W34" i="2"/>
  <c r="AA34" i="2"/>
  <c r="D35" i="2"/>
  <c r="E11" i="2" s="1"/>
  <c r="G11" i="2" s="1"/>
  <c r="J35" i="2"/>
  <c r="T35" i="2"/>
  <c r="U35" i="2"/>
  <c r="W35" i="2"/>
  <c r="AA35" i="2"/>
  <c r="H36" i="2"/>
  <c r="J36" i="2"/>
  <c r="T36" i="2"/>
  <c r="U36" i="2"/>
  <c r="W36" i="2"/>
  <c r="AA36" i="2"/>
  <c r="E37" i="2"/>
  <c r="G37" i="2" s="1"/>
  <c r="H37" i="2"/>
  <c r="J37" i="2"/>
  <c r="T37" i="2"/>
  <c r="U37" i="2"/>
  <c r="W37" i="2"/>
  <c r="AA37" i="2"/>
  <c r="H38" i="2"/>
  <c r="J38" i="2"/>
  <c r="T38" i="2"/>
  <c r="U38" i="2"/>
  <c r="W38" i="2"/>
  <c r="AA38" i="2"/>
  <c r="H39" i="2"/>
  <c r="J39" i="2"/>
  <c r="T39" i="2"/>
  <c r="U39" i="2"/>
  <c r="W39" i="2"/>
  <c r="AA39" i="2"/>
  <c r="H40" i="2"/>
  <c r="J40" i="2"/>
  <c r="T40" i="2"/>
  <c r="U40" i="2"/>
  <c r="W40" i="2"/>
  <c r="AA40" i="2"/>
  <c r="H41" i="2"/>
  <c r="J41" i="2"/>
  <c r="T41" i="2"/>
  <c r="U41" i="2"/>
  <c r="W41" i="2"/>
  <c r="AA41" i="2"/>
  <c r="H42" i="2"/>
  <c r="J42" i="2"/>
  <c r="T42" i="2"/>
  <c r="U42" i="2"/>
  <c r="W42" i="2"/>
  <c r="AA42" i="2"/>
  <c r="H43" i="2"/>
  <c r="J43" i="2"/>
  <c r="T43" i="2"/>
  <c r="U43" i="2"/>
  <c r="W43" i="2"/>
  <c r="AA43" i="2"/>
  <c r="H44" i="2"/>
  <c r="J44" i="2"/>
  <c r="T44" i="2"/>
  <c r="U44" i="2"/>
  <c r="W44" i="2"/>
  <c r="AA44" i="2"/>
  <c r="H45" i="2"/>
  <c r="J45" i="2"/>
  <c r="T45" i="2"/>
  <c r="U45" i="2"/>
  <c r="W45" i="2"/>
  <c r="AA45" i="2"/>
  <c r="H46" i="2"/>
  <c r="J46" i="2"/>
  <c r="T46" i="2"/>
  <c r="U46" i="2"/>
  <c r="W46" i="2"/>
  <c r="AA46" i="2"/>
  <c r="H47" i="2"/>
  <c r="J47" i="2"/>
  <c r="T47" i="2"/>
  <c r="U47" i="2"/>
  <c r="W47" i="2"/>
  <c r="AA47" i="2"/>
  <c r="H48" i="2"/>
  <c r="J48" i="2"/>
  <c r="T48" i="2"/>
  <c r="U48" i="2"/>
  <c r="W48" i="2"/>
  <c r="AA48" i="2"/>
  <c r="H49" i="2"/>
  <c r="J49" i="2"/>
  <c r="T49" i="2"/>
  <c r="U49" i="2"/>
  <c r="W49" i="2"/>
  <c r="AA49" i="2"/>
  <c r="H50" i="2"/>
  <c r="J50" i="2"/>
  <c r="T50" i="2"/>
  <c r="U50" i="2"/>
  <c r="W50" i="2"/>
  <c r="AA50" i="2"/>
  <c r="H51" i="2"/>
  <c r="J51" i="2"/>
  <c r="T51" i="2"/>
  <c r="U51" i="2"/>
  <c r="W51" i="2"/>
  <c r="AA51" i="2"/>
  <c r="H52" i="2"/>
  <c r="J52" i="2"/>
  <c r="T52" i="2"/>
  <c r="U52" i="2"/>
  <c r="W52" i="2"/>
  <c r="AA52" i="2"/>
  <c r="H53" i="2"/>
  <c r="J53" i="2"/>
  <c r="T53" i="2"/>
  <c r="U53" i="2"/>
  <c r="W53" i="2"/>
  <c r="AA53" i="2"/>
  <c r="H54" i="2"/>
  <c r="J54" i="2"/>
  <c r="T54" i="2"/>
  <c r="U54" i="2"/>
  <c r="W54" i="2"/>
  <c r="AA54" i="2"/>
  <c r="H55" i="2"/>
  <c r="J55" i="2"/>
  <c r="T55" i="2"/>
  <c r="U55" i="2"/>
  <c r="W55" i="2"/>
  <c r="AA55" i="2"/>
  <c r="H56" i="2"/>
  <c r="J56" i="2"/>
  <c r="T56" i="2"/>
  <c r="U56" i="2"/>
  <c r="W56" i="2"/>
  <c r="AA56" i="2"/>
  <c r="H57" i="2"/>
  <c r="J57" i="2"/>
  <c r="T57" i="2"/>
  <c r="U57" i="2"/>
  <c r="W57" i="2"/>
  <c r="AA57" i="2"/>
  <c r="H58" i="2"/>
  <c r="J58" i="2"/>
  <c r="T58" i="2"/>
  <c r="U58" i="2"/>
  <c r="W58" i="2"/>
  <c r="AA58" i="2"/>
  <c r="H59" i="2"/>
  <c r="J59" i="2"/>
  <c r="T59" i="2"/>
  <c r="U59" i="2"/>
  <c r="W59" i="2"/>
  <c r="AA59" i="2"/>
  <c r="H60" i="2"/>
  <c r="J60" i="2"/>
  <c r="K86" i="2" s="1"/>
  <c r="T60" i="2"/>
  <c r="U60" i="2"/>
  <c r="W60" i="2"/>
  <c r="AA60" i="2"/>
  <c r="H61" i="2"/>
  <c r="J61" i="2"/>
  <c r="T61" i="2"/>
  <c r="U61" i="2"/>
  <c r="W61" i="2"/>
  <c r="AA61" i="2"/>
  <c r="H62" i="2"/>
  <c r="J62" i="2"/>
  <c r="T62" i="2"/>
  <c r="U62" i="2"/>
  <c r="W62" i="2"/>
  <c r="AA62" i="2"/>
  <c r="H63" i="2"/>
  <c r="J63" i="2"/>
  <c r="T63" i="2"/>
  <c r="U63" i="2"/>
  <c r="W63" i="2"/>
  <c r="AA63" i="2"/>
  <c r="H64" i="2"/>
  <c r="J64" i="2"/>
  <c r="T64" i="2"/>
  <c r="U64" i="2"/>
  <c r="W64" i="2"/>
  <c r="AA64" i="2"/>
  <c r="H65" i="2"/>
  <c r="J65" i="2"/>
  <c r="T65" i="2"/>
  <c r="U65" i="2"/>
  <c r="W65" i="2"/>
  <c r="AA65" i="2"/>
  <c r="H66" i="2"/>
  <c r="J66" i="2"/>
  <c r="T66" i="2"/>
  <c r="U66" i="2"/>
  <c r="W66" i="2"/>
  <c r="AA66" i="2"/>
  <c r="H67" i="2"/>
  <c r="J67" i="2"/>
  <c r="T67" i="2"/>
  <c r="U67" i="2"/>
  <c r="W67" i="2"/>
  <c r="AA67" i="2"/>
  <c r="H68" i="2"/>
  <c r="J68" i="2"/>
  <c r="T68" i="2"/>
  <c r="U68" i="2"/>
  <c r="W68" i="2"/>
  <c r="AA68" i="2"/>
  <c r="H69" i="2"/>
  <c r="J69" i="2"/>
  <c r="T69" i="2"/>
  <c r="U69" i="2"/>
  <c r="W69" i="2"/>
  <c r="AA69" i="2"/>
  <c r="H70" i="2"/>
  <c r="J70" i="2"/>
  <c r="T70" i="2"/>
  <c r="U70" i="2"/>
  <c r="W70" i="2"/>
  <c r="AA70" i="2"/>
  <c r="H71" i="2"/>
  <c r="J71" i="2"/>
  <c r="T71" i="2"/>
  <c r="U71" i="2"/>
  <c r="W71" i="2"/>
  <c r="AA71" i="2"/>
  <c r="H72" i="2"/>
  <c r="J72" i="2"/>
  <c r="T72" i="2"/>
  <c r="U72" i="2"/>
  <c r="W72" i="2"/>
  <c r="AA72" i="2"/>
  <c r="H73" i="2"/>
  <c r="J73" i="2"/>
  <c r="T73" i="2"/>
  <c r="U73" i="2"/>
  <c r="W73" i="2"/>
  <c r="AA73" i="2"/>
  <c r="H74" i="2"/>
  <c r="J74" i="2"/>
  <c r="T74" i="2"/>
  <c r="U74" i="2"/>
  <c r="W74" i="2"/>
  <c r="AA74" i="2"/>
  <c r="H75" i="2"/>
  <c r="J75" i="2"/>
  <c r="T75" i="2"/>
  <c r="U75" i="2"/>
  <c r="W75" i="2"/>
  <c r="AA75" i="2"/>
  <c r="H76" i="2"/>
  <c r="J76" i="2"/>
  <c r="T76" i="2"/>
  <c r="U76" i="2"/>
  <c r="W76" i="2"/>
  <c r="AA76" i="2"/>
  <c r="H77" i="2"/>
  <c r="J77" i="2"/>
  <c r="T77" i="2"/>
  <c r="U77" i="2"/>
  <c r="W77" i="2"/>
  <c r="AA77" i="2"/>
  <c r="H78" i="2"/>
  <c r="J78" i="2"/>
  <c r="T78" i="2"/>
  <c r="U78" i="2"/>
  <c r="W78" i="2"/>
  <c r="AA78" i="2"/>
  <c r="H79" i="2"/>
  <c r="J79" i="2"/>
  <c r="T79" i="2"/>
  <c r="U79" i="2"/>
  <c r="W79" i="2"/>
  <c r="AA79" i="2"/>
  <c r="H80" i="2"/>
  <c r="J80" i="2"/>
  <c r="T80" i="2"/>
  <c r="U80" i="2"/>
  <c r="W80" i="2"/>
  <c r="AA80" i="2"/>
  <c r="H81" i="2"/>
  <c r="J81" i="2"/>
  <c r="T81" i="2"/>
  <c r="U81" i="2"/>
  <c r="W81" i="2"/>
  <c r="AA81" i="2"/>
  <c r="H82" i="2"/>
  <c r="J82" i="2"/>
  <c r="T82" i="2"/>
  <c r="U82" i="2"/>
  <c r="W82" i="2"/>
  <c r="AA82" i="2"/>
  <c r="H83" i="2"/>
  <c r="J83" i="2"/>
  <c r="T83" i="2"/>
  <c r="U83" i="2"/>
  <c r="W83" i="2"/>
  <c r="AA83" i="2"/>
  <c r="H84" i="2"/>
  <c r="J84" i="2"/>
  <c r="T84" i="2"/>
  <c r="U84" i="2"/>
  <c r="W84" i="2"/>
  <c r="AA84" i="2"/>
  <c r="H85" i="2"/>
  <c r="J85" i="2"/>
  <c r="T85" i="2"/>
  <c r="U85" i="2"/>
  <c r="W85" i="2"/>
  <c r="AA85" i="2"/>
  <c r="H86" i="2"/>
  <c r="J86" i="2"/>
  <c r="T86" i="2"/>
  <c r="U86" i="2"/>
  <c r="W86" i="2"/>
  <c r="AA86" i="2"/>
  <c r="H87" i="2"/>
  <c r="J87" i="2"/>
  <c r="T87" i="2"/>
  <c r="U87" i="2"/>
  <c r="W87" i="2"/>
  <c r="AA87" i="2"/>
  <c r="H88" i="2"/>
  <c r="J88" i="2"/>
  <c r="T88" i="2"/>
  <c r="U88" i="2"/>
  <c r="W88" i="2"/>
  <c r="AA88" i="2"/>
  <c r="H89" i="2"/>
  <c r="J89" i="2"/>
  <c r="T89" i="2"/>
  <c r="U89" i="2"/>
  <c r="W89" i="2"/>
  <c r="AA89" i="2"/>
  <c r="H90" i="2"/>
  <c r="J90" i="2"/>
  <c r="T90" i="2"/>
  <c r="U90" i="2"/>
  <c r="W90" i="2"/>
  <c r="AA90" i="2"/>
  <c r="H91" i="2"/>
  <c r="J91" i="2"/>
  <c r="T91" i="2"/>
  <c r="U91" i="2"/>
  <c r="W91" i="2"/>
  <c r="AA91" i="2"/>
  <c r="AB91" i="2"/>
  <c r="H92" i="2"/>
  <c r="J92" i="2"/>
  <c r="T92" i="2"/>
  <c r="U92" i="2"/>
  <c r="W92" i="2"/>
  <c r="AA92" i="2"/>
  <c r="H93" i="2"/>
  <c r="J93" i="2"/>
  <c r="T93" i="2"/>
  <c r="U93" i="2"/>
  <c r="W93" i="2"/>
  <c r="AA93" i="2"/>
  <c r="H94" i="2"/>
  <c r="J94" i="2"/>
  <c r="T94" i="2"/>
  <c r="U94" i="2"/>
  <c r="W94" i="2"/>
  <c r="AA94" i="2"/>
  <c r="H95" i="2"/>
  <c r="J95" i="2"/>
  <c r="T95" i="2"/>
  <c r="U95" i="2"/>
  <c r="W95" i="2"/>
  <c r="AA95" i="2"/>
  <c r="H96" i="2"/>
  <c r="J96" i="2"/>
  <c r="T96" i="2"/>
  <c r="U96" i="2"/>
  <c r="W96" i="2"/>
  <c r="AA96" i="2"/>
  <c r="H97" i="2"/>
  <c r="J97" i="2"/>
  <c r="T97" i="2"/>
  <c r="U97" i="2"/>
  <c r="W97" i="2"/>
  <c r="AA97" i="2"/>
  <c r="H98" i="2"/>
  <c r="J98" i="2"/>
  <c r="T98" i="2"/>
  <c r="U98" i="2"/>
  <c r="W98" i="2"/>
  <c r="AA98" i="2"/>
  <c r="H99" i="2"/>
  <c r="J99" i="2"/>
  <c r="T99" i="2"/>
  <c r="U99" i="2"/>
  <c r="W99" i="2"/>
  <c r="AA99" i="2"/>
  <c r="H100" i="2"/>
  <c r="J100" i="2"/>
  <c r="T100" i="2"/>
  <c r="U100" i="2"/>
  <c r="W100" i="2"/>
  <c r="AA100" i="2"/>
  <c r="H101" i="2"/>
  <c r="J101" i="2"/>
  <c r="T101" i="2"/>
  <c r="U101" i="2"/>
  <c r="W101" i="2"/>
  <c r="AA101" i="2"/>
  <c r="E102" i="2"/>
  <c r="G102" i="2" s="1"/>
  <c r="H102" i="2"/>
  <c r="J102" i="2"/>
  <c r="T102" i="2"/>
  <c r="U102" i="2"/>
  <c r="W102" i="2"/>
  <c r="AA102" i="2"/>
  <c r="H103" i="2"/>
  <c r="J103" i="2"/>
  <c r="T103" i="2"/>
  <c r="U103" i="2"/>
  <c r="W103" i="2"/>
  <c r="AA103" i="2"/>
  <c r="H104" i="2"/>
  <c r="J104" i="2"/>
  <c r="T104" i="2"/>
  <c r="U104" i="2"/>
  <c r="W104" i="2"/>
  <c r="AA104" i="2"/>
  <c r="E105" i="2"/>
  <c r="G105" i="2"/>
  <c r="H105" i="2"/>
  <c r="J105" i="2"/>
  <c r="T105" i="2"/>
  <c r="U105" i="2"/>
  <c r="W105" i="2"/>
  <c r="AA105" i="2"/>
  <c r="H106" i="2"/>
  <c r="J106" i="2"/>
  <c r="K106" i="2" s="1"/>
  <c r="T106" i="2"/>
  <c r="U106" i="2"/>
  <c r="W106" i="2"/>
  <c r="AA106" i="2"/>
  <c r="H107" i="2"/>
  <c r="J107" i="2"/>
  <c r="T107" i="2"/>
  <c r="U107" i="2"/>
  <c r="W107" i="2"/>
  <c r="AA107" i="2"/>
  <c r="H108" i="2"/>
  <c r="J108" i="2"/>
  <c r="T108" i="2"/>
  <c r="U108" i="2"/>
  <c r="W108" i="2"/>
  <c r="AA108" i="2"/>
  <c r="H109" i="2"/>
  <c r="J109" i="2"/>
  <c r="T109" i="2"/>
  <c r="U109" i="2"/>
  <c r="W109" i="2"/>
  <c r="AA109" i="2"/>
  <c r="E110" i="2"/>
  <c r="G110" i="2" s="1"/>
  <c r="H110" i="2"/>
  <c r="J110" i="2"/>
  <c r="T110" i="2"/>
  <c r="U110" i="2"/>
  <c r="W110" i="2"/>
  <c r="AA110" i="2"/>
  <c r="H111" i="2"/>
  <c r="J111" i="2"/>
  <c r="T111" i="2"/>
  <c r="U111" i="2"/>
  <c r="W111" i="2"/>
  <c r="AA111" i="2"/>
  <c r="H112" i="2"/>
  <c r="J112" i="2"/>
  <c r="T112" i="2"/>
  <c r="U112" i="2"/>
  <c r="W112" i="2"/>
  <c r="AA112" i="2"/>
  <c r="E113" i="2"/>
  <c r="G113" i="2" s="1"/>
  <c r="H113" i="2"/>
  <c r="J113" i="2"/>
  <c r="T113" i="2"/>
  <c r="U113" i="2"/>
  <c r="W113" i="2"/>
  <c r="AA113" i="2"/>
  <c r="H114" i="2"/>
  <c r="J114" i="2"/>
  <c r="T114" i="2"/>
  <c r="U114" i="2"/>
  <c r="W114" i="2"/>
  <c r="AA114" i="2"/>
  <c r="H115" i="2"/>
  <c r="J115" i="2"/>
  <c r="T115" i="2"/>
  <c r="U115" i="2"/>
  <c r="W115" i="2"/>
  <c r="AA115" i="2"/>
  <c r="H116" i="2"/>
  <c r="J116" i="2"/>
  <c r="T116" i="2"/>
  <c r="U116" i="2"/>
  <c r="W116" i="2"/>
  <c r="AA116" i="2"/>
  <c r="H117" i="2"/>
  <c r="J117" i="2"/>
  <c r="T117" i="2"/>
  <c r="U117" i="2"/>
  <c r="W117" i="2"/>
  <c r="AA117" i="2"/>
  <c r="H118" i="2"/>
  <c r="J118" i="2"/>
  <c r="T118" i="2"/>
  <c r="U118" i="2"/>
  <c r="W118" i="2"/>
  <c r="AA118" i="2"/>
  <c r="H119" i="2"/>
  <c r="J119" i="2"/>
  <c r="T119" i="2"/>
  <c r="U119" i="2"/>
  <c r="W119" i="2"/>
  <c r="AA119" i="2"/>
  <c r="E120" i="2"/>
  <c r="G120" i="2"/>
  <c r="H120" i="2"/>
  <c r="J120" i="2"/>
  <c r="K120" i="2" s="1"/>
  <c r="T120" i="2"/>
  <c r="U120" i="2"/>
  <c r="W120" i="2"/>
  <c r="AA120" i="2"/>
  <c r="H121" i="2"/>
  <c r="J121" i="2"/>
  <c r="T121" i="2"/>
  <c r="U121" i="2"/>
  <c r="W121" i="2"/>
  <c r="AA121" i="2"/>
  <c r="H122" i="2"/>
  <c r="J122" i="2"/>
  <c r="T122" i="2"/>
  <c r="U122" i="2"/>
  <c r="W122" i="2"/>
  <c r="AA122" i="2"/>
  <c r="E123" i="2"/>
  <c r="G123" i="2" s="1"/>
  <c r="H123" i="2"/>
  <c r="J123" i="2"/>
  <c r="T123" i="2"/>
  <c r="U123" i="2"/>
  <c r="W123" i="2"/>
  <c r="AA123" i="2"/>
  <c r="H124" i="2"/>
  <c r="J124" i="2"/>
  <c r="T124" i="2"/>
  <c r="U124" i="2"/>
  <c r="W124" i="2"/>
  <c r="X124" i="2" s="1"/>
  <c r="AA124" i="2"/>
  <c r="H125" i="2"/>
  <c r="J125" i="2"/>
  <c r="T125" i="2"/>
  <c r="U125" i="2"/>
  <c r="W125" i="2"/>
  <c r="AA125" i="2"/>
  <c r="E126" i="2"/>
  <c r="G126" i="2"/>
  <c r="H126" i="2"/>
  <c r="J126" i="2"/>
  <c r="T126" i="2"/>
  <c r="U126" i="2"/>
  <c r="W126" i="2"/>
  <c r="AA126" i="2"/>
  <c r="D127" i="2"/>
  <c r="E82" i="2" s="1"/>
  <c r="G82" i="2" s="1"/>
  <c r="E127" i="2"/>
  <c r="G127" i="2" s="1"/>
  <c r="H127" i="2"/>
  <c r="J127" i="2"/>
  <c r="K127" i="2" s="1"/>
  <c r="R127" i="2"/>
  <c r="T127" i="2" s="1"/>
  <c r="S127" i="2"/>
  <c r="U127" i="2"/>
  <c r="W127" i="2"/>
  <c r="AA127" i="2"/>
  <c r="H128" i="2"/>
  <c r="J128" i="2"/>
  <c r="T128" i="2"/>
  <c r="U128" i="2"/>
  <c r="W128" i="2"/>
  <c r="X128" i="2"/>
  <c r="AA128" i="2"/>
  <c r="H129" i="2"/>
  <c r="J129" i="2"/>
  <c r="T129" i="2"/>
  <c r="U129" i="2"/>
  <c r="W129" i="2"/>
  <c r="AA129" i="2"/>
  <c r="E130" i="2"/>
  <c r="G130" i="2"/>
  <c r="H130" i="2"/>
  <c r="J130" i="2"/>
  <c r="T130" i="2"/>
  <c r="U130" i="2"/>
  <c r="W130" i="2"/>
  <c r="AA130" i="2"/>
  <c r="H131" i="2"/>
  <c r="J131" i="2"/>
  <c r="T131" i="2"/>
  <c r="U131" i="2"/>
  <c r="W131" i="2"/>
  <c r="AA131" i="2"/>
  <c r="E132" i="2"/>
  <c r="G132" i="2" s="1"/>
  <c r="H132" i="2"/>
  <c r="J132" i="2"/>
  <c r="T132" i="2"/>
  <c r="U132" i="2"/>
  <c r="W132" i="2"/>
  <c r="AA132" i="2"/>
  <c r="E133" i="2"/>
  <c r="G133" i="2" s="1"/>
  <c r="H133" i="2"/>
  <c r="J133" i="2"/>
  <c r="T133" i="2"/>
  <c r="U133" i="2"/>
  <c r="W133" i="2"/>
  <c r="AA133" i="2"/>
  <c r="E134" i="2"/>
  <c r="G134" i="2"/>
  <c r="H134" i="2"/>
  <c r="J134" i="2"/>
  <c r="T134" i="2"/>
  <c r="U134" i="2"/>
  <c r="W134" i="2"/>
  <c r="AA134" i="2"/>
  <c r="H135" i="2"/>
  <c r="J135" i="2"/>
  <c r="T135" i="2"/>
  <c r="U135" i="2"/>
  <c r="W135" i="2"/>
  <c r="AA135" i="2"/>
  <c r="E136" i="2"/>
  <c r="G136" i="2" s="1"/>
  <c r="H136" i="2"/>
  <c r="J136" i="2"/>
  <c r="K136" i="2"/>
  <c r="T136" i="2"/>
  <c r="U136" i="2"/>
  <c r="W136" i="2"/>
  <c r="AA136" i="2"/>
  <c r="E137" i="2"/>
  <c r="G137" i="2" s="1"/>
  <c r="H137" i="2"/>
  <c r="J137" i="2"/>
  <c r="K137" i="2"/>
  <c r="T137" i="2"/>
  <c r="U137" i="2"/>
  <c r="W137" i="2"/>
  <c r="AA137" i="2"/>
  <c r="D2" i="4"/>
  <c r="J2" i="4"/>
  <c r="T2" i="4"/>
  <c r="U2" i="4"/>
  <c r="W2" i="4"/>
  <c r="AA2" i="4"/>
  <c r="D3" i="4"/>
  <c r="H3" i="4"/>
  <c r="J3" i="4"/>
  <c r="T3" i="4"/>
  <c r="U3" i="4"/>
  <c r="W3" i="4"/>
  <c r="AA3" i="4"/>
  <c r="D4" i="4"/>
  <c r="J4" i="4"/>
  <c r="T4" i="4"/>
  <c r="U4" i="4"/>
  <c r="W4" i="4"/>
  <c r="AA4" i="4"/>
  <c r="D5" i="4"/>
  <c r="H5" i="4" s="1"/>
  <c r="J5" i="4"/>
  <c r="T5" i="4"/>
  <c r="U5" i="4"/>
  <c r="W5" i="4"/>
  <c r="AA5" i="4"/>
  <c r="D6" i="4"/>
  <c r="J6" i="4"/>
  <c r="T6" i="4"/>
  <c r="U6" i="4"/>
  <c r="W6" i="4"/>
  <c r="AA6" i="4"/>
  <c r="D7" i="4"/>
  <c r="H7" i="4"/>
  <c r="J7" i="4"/>
  <c r="T7" i="4"/>
  <c r="U7" i="4"/>
  <c r="W7" i="4"/>
  <c r="AA7" i="4"/>
  <c r="D8" i="4"/>
  <c r="H8" i="4" s="1"/>
  <c r="J8" i="4"/>
  <c r="T8" i="4"/>
  <c r="U8" i="4"/>
  <c r="W8" i="4"/>
  <c r="AA8" i="4"/>
  <c r="D9" i="4"/>
  <c r="H9" i="4"/>
  <c r="J9" i="4"/>
  <c r="T9" i="4"/>
  <c r="U9" i="4"/>
  <c r="W9" i="4"/>
  <c r="AA9" i="4"/>
  <c r="D10" i="4"/>
  <c r="J10" i="4"/>
  <c r="T10" i="4"/>
  <c r="U10" i="4"/>
  <c r="W10" i="4"/>
  <c r="AA10" i="4"/>
  <c r="D11" i="4"/>
  <c r="H11" i="4"/>
  <c r="J11" i="4"/>
  <c r="T11" i="4"/>
  <c r="U11" i="4"/>
  <c r="W11" i="4"/>
  <c r="AA11" i="4"/>
  <c r="D12" i="4"/>
  <c r="H12" i="4" s="1"/>
  <c r="J12" i="4"/>
  <c r="T12" i="4"/>
  <c r="U12" i="4"/>
  <c r="W12" i="4"/>
  <c r="AA12" i="4"/>
  <c r="D13" i="4"/>
  <c r="H13" i="4"/>
  <c r="J13" i="4"/>
  <c r="T13" i="4"/>
  <c r="U13" i="4"/>
  <c r="W13" i="4"/>
  <c r="AA13" i="4"/>
  <c r="D14" i="4"/>
  <c r="J14" i="4"/>
  <c r="T14" i="4"/>
  <c r="U14" i="4"/>
  <c r="W14" i="4"/>
  <c r="AA14" i="4"/>
  <c r="D15" i="4"/>
  <c r="H15" i="4"/>
  <c r="J15" i="4"/>
  <c r="T15" i="4"/>
  <c r="U15" i="4"/>
  <c r="W15" i="4"/>
  <c r="AA15" i="4"/>
  <c r="D16" i="4"/>
  <c r="J16" i="4"/>
  <c r="T16" i="4"/>
  <c r="U16" i="4"/>
  <c r="W16" i="4"/>
  <c r="AA16" i="4"/>
  <c r="D17" i="4"/>
  <c r="E17" i="4" s="1"/>
  <c r="G17" i="4" s="1"/>
  <c r="H17" i="4"/>
  <c r="J17" i="4"/>
  <c r="T17" i="4"/>
  <c r="U17" i="4"/>
  <c r="W17" i="4"/>
  <c r="AA17" i="4"/>
  <c r="D18" i="4"/>
  <c r="H18" i="4"/>
  <c r="J18" i="4"/>
  <c r="T18" i="4"/>
  <c r="U18" i="4"/>
  <c r="W18" i="4"/>
  <c r="AA18" i="4"/>
  <c r="D19" i="4"/>
  <c r="H19" i="4"/>
  <c r="J19" i="4"/>
  <c r="T19" i="4"/>
  <c r="U19" i="4"/>
  <c r="W19" i="4"/>
  <c r="AA19" i="4"/>
  <c r="D20" i="4"/>
  <c r="H20" i="4" s="1"/>
  <c r="J20" i="4"/>
  <c r="T20" i="4"/>
  <c r="U20" i="4"/>
  <c r="W20" i="4"/>
  <c r="AA20" i="4"/>
  <c r="D21" i="4"/>
  <c r="H21" i="4" s="1"/>
  <c r="J21" i="4"/>
  <c r="T21" i="4"/>
  <c r="U21" i="4"/>
  <c r="W21" i="4"/>
  <c r="AA21" i="4"/>
  <c r="D22" i="4"/>
  <c r="H22" i="4"/>
  <c r="J22" i="4"/>
  <c r="T22" i="4"/>
  <c r="U22" i="4"/>
  <c r="W22" i="4"/>
  <c r="AA22" i="4"/>
  <c r="D23" i="4"/>
  <c r="H23" i="4"/>
  <c r="J23" i="4"/>
  <c r="T23" i="4"/>
  <c r="U23" i="4"/>
  <c r="W23" i="4"/>
  <c r="AA23" i="4"/>
  <c r="D24" i="4"/>
  <c r="H24" i="4" s="1"/>
  <c r="J24" i="4"/>
  <c r="T24" i="4"/>
  <c r="U24" i="4"/>
  <c r="W24" i="4"/>
  <c r="AA24" i="4"/>
  <c r="D25" i="4"/>
  <c r="H25" i="4" s="1"/>
  <c r="J25" i="4"/>
  <c r="T25" i="4"/>
  <c r="U25" i="4"/>
  <c r="W25" i="4"/>
  <c r="AA25" i="4"/>
  <c r="D26" i="4"/>
  <c r="H26" i="4"/>
  <c r="J26" i="4"/>
  <c r="T26" i="4"/>
  <c r="U26" i="4"/>
  <c r="W26" i="4"/>
  <c r="AA26" i="4"/>
  <c r="D27" i="4"/>
  <c r="H27" i="4"/>
  <c r="J27" i="4"/>
  <c r="T27" i="4"/>
  <c r="U27" i="4"/>
  <c r="W27" i="4"/>
  <c r="AA27" i="4"/>
  <c r="D28" i="4"/>
  <c r="H28" i="4" s="1"/>
  <c r="J28" i="4"/>
  <c r="T28" i="4"/>
  <c r="U28" i="4"/>
  <c r="W28" i="4"/>
  <c r="AA28" i="4"/>
  <c r="D29" i="4"/>
  <c r="H29" i="4"/>
  <c r="J29" i="4"/>
  <c r="T29" i="4"/>
  <c r="U29" i="4"/>
  <c r="W29" i="4"/>
  <c r="AA29" i="4"/>
  <c r="D30" i="4"/>
  <c r="J30" i="4"/>
  <c r="T30" i="4"/>
  <c r="U30" i="4"/>
  <c r="W30" i="4"/>
  <c r="AA30" i="4"/>
  <c r="D31" i="4"/>
  <c r="H31" i="4"/>
  <c r="J31" i="4"/>
  <c r="T31" i="4"/>
  <c r="U31" i="4"/>
  <c r="W31" i="4"/>
  <c r="AA31" i="4"/>
  <c r="D32" i="4"/>
  <c r="H32" i="4"/>
  <c r="J32" i="4"/>
  <c r="T32" i="4"/>
  <c r="U32" i="4"/>
  <c r="W32" i="4"/>
  <c r="AA32" i="4"/>
  <c r="D33" i="4"/>
  <c r="H33" i="4" s="1"/>
  <c r="J33" i="4"/>
  <c r="T33" i="4"/>
  <c r="U33" i="4"/>
  <c r="W33" i="4"/>
  <c r="AA33" i="4"/>
  <c r="D34" i="4"/>
  <c r="H34" i="4"/>
  <c r="J34" i="4"/>
  <c r="T34" i="4"/>
  <c r="U34" i="4"/>
  <c r="W34" i="4"/>
  <c r="AA34" i="4"/>
  <c r="D35" i="4"/>
  <c r="H35" i="4"/>
  <c r="J35" i="4"/>
  <c r="T35" i="4"/>
  <c r="U35" i="4"/>
  <c r="W35" i="4"/>
  <c r="AA35" i="4"/>
  <c r="D36" i="4"/>
  <c r="H36" i="4" s="1"/>
  <c r="J36" i="4"/>
  <c r="T36" i="4"/>
  <c r="U36" i="4"/>
  <c r="W36" i="4"/>
  <c r="AA36" i="4"/>
  <c r="D37" i="4"/>
  <c r="H37" i="4"/>
  <c r="J37" i="4"/>
  <c r="T37" i="4"/>
  <c r="U37" i="4"/>
  <c r="W37" i="4"/>
  <c r="AA37" i="4"/>
  <c r="D38" i="4"/>
  <c r="H38" i="4"/>
  <c r="J38" i="4"/>
  <c r="T38" i="4"/>
  <c r="U38" i="4"/>
  <c r="W38" i="4"/>
  <c r="AA38" i="4"/>
  <c r="D39" i="4"/>
  <c r="H39" i="4"/>
  <c r="J39" i="4"/>
  <c r="T39" i="4"/>
  <c r="U39" i="4"/>
  <c r="W39" i="4"/>
  <c r="AA39" i="4"/>
  <c r="D40" i="4"/>
  <c r="H40" i="4"/>
  <c r="J40" i="4"/>
  <c r="K40" i="4" s="1"/>
  <c r="T40" i="4"/>
  <c r="U40" i="4"/>
  <c r="W40" i="4"/>
  <c r="AA40" i="4"/>
  <c r="D41" i="4"/>
  <c r="H41" i="4"/>
  <c r="J41" i="4"/>
  <c r="T41" i="4"/>
  <c r="U41" i="4"/>
  <c r="W41" i="4"/>
  <c r="AA41" i="4"/>
  <c r="D42" i="4"/>
  <c r="J42" i="4"/>
  <c r="T42" i="4"/>
  <c r="U42" i="4"/>
  <c r="W42" i="4"/>
  <c r="AA42" i="4"/>
  <c r="D43" i="4"/>
  <c r="H43" i="4"/>
  <c r="J43" i="4"/>
  <c r="T43" i="4"/>
  <c r="U43" i="4"/>
  <c r="W43" i="4"/>
  <c r="AA43" i="4"/>
  <c r="D44" i="4"/>
  <c r="H44" i="4" s="1"/>
  <c r="J44" i="4"/>
  <c r="T44" i="4"/>
  <c r="U44" i="4"/>
  <c r="W44" i="4"/>
  <c r="AA44" i="4"/>
  <c r="D45" i="4"/>
  <c r="H45" i="4" s="1"/>
  <c r="J45" i="4"/>
  <c r="T45" i="4"/>
  <c r="U45" i="4"/>
  <c r="W45" i="4"/>
  <c r="AA45" i="4"/>
  <c r="D46" i="4"/>
  <c r="H46" i="4"/>
  <c r="J46" i="4"/>
  <c r="T46" i="4"/>
  <c r="U46" i="4"/>
  <c r="W46" i="4"/>
  <c r="AA46" i="4"/>
  <c r="D47" i="4"/>
  <c r="H47" i="4"/>
  <c r="J47" i="4"/>
  <c r="T47" i="4"/>
  <c r="U47" i="4"/>
  <c r="W47" i="4"/>
  <c r="AA47" i="4"/>
  <c r="D48" i="4"/>
  <c r="H48" i="4"/>
  <c r="J48" i="4"/>
  <c r="T48" i="4"/>
  <c r="U48" i="4"/>
  <c r="W48" i="4"/>
  <c r="AA48" i="4"/>
  <c r="D49" i="4"/>
  <c r="J49" i="4"/>
  <c r="T49" i="4"/>
  <c r="U49" i="4"/>
  <c r="W49" i="4"/>
  <c r="AA49" i="4"/>
  <c r="D50" i="4"/>
  <c r="H50" i="4"/>
  <c r="J50" i="4"/>
  <c r="T50" i="4"/>
  <c r="U50" i="4"/>
  <c r="W50" i="4"/>
  <c r="AA50" i="4"/>
  <c r="D51" i="4"/>
  <c r="H51" i="4"/>
  <c r="J51" i="4"/>
  <c r="T51" i="4"/>
  <c r="U51" i="4"/>
  <c r="W51" i="4"/>
  <c r="AA51" i="4"/>
  <c r="D52" i="4"/>
  <c r="H52" i="4"/>
  <c r="J52" i="4"/>
  <c r="T52" i="4"/>
  <c r="U52" i="4"/>
  <c r="W52" i="4"/>
  <c r="AA52" i="4"/>
  <c r="D53" i="4"/>
  <c r="H53" i="4"/>
  <c r="J53" i="4"/>
  <c r="T53" i="4"/>
  <c r="U53" i="4"/>
  <c r="W53" i="4"/>
  <c r="AA53" i="4"/>
  <c r="D54" i="4"/>
  <c r="H54" i="4" s="1"/>
  <c r="J54" i="4"/>
  <c r="T54" i="4"/>
  <c r="U54" i="4"/>
  <c r="W54" i="4"/>
  <c r="AA54" i="4"/>
  <c r="D55" i="4"/>
  <c r="H55" i="4" s="1"/>
  <c r="J55" i="4"/>
  <c r="T55" i="4"/>
  <c r="U55" i="4"/>
  <c r="W55" i="4"/>
  <c r="AA55" i="4"/>
  <c r="D56" i="4"/>
  <c r="H56" i="4" s="1"/>
  <c r="J56" i="4"/>
  <c r="T56" i="4"/>
  <c r="U56" i="4"/>
  <c r="W56" i="4"/>
  <c r="AA56" i="4"/>
  <c r="D57" i="4"/>
  <c r="H57" i="4"/>
  <c r="J57" i="4"/>
  <c r="T57" i="4"/>
  <c r="U57" i="4"/>
  <c r="W57" i="4"/>
  <c r="AA57" i="4"/>
  <c r="D58" i="4"/>
  <c r="H58" i="4"/>
  <c r="J58" i="4"/>
  <c r="T58" i="4"/>
  <c r="U58" i="4"/>
  <c r="W58" i="4"/>
  <c r="AA58" i="4"/>
  <c r="D59" i="4"/>
  <c r="J59" i="4"/>
  <c r="K59" i="4" s="1"/>
  <c r="T59" i="4"/>
  <c r="U59" i="4"/>
  <c r="W59" i="4"/>
  <c r="AA59" i="4"/>
  <c r="D60" i="4"/>
  <c r="H60" i="4"/>
  <c r="J60" i="4"/>
  <c r="T60" i="4"/>
  <c r="U60" i="4"/>
  <c r="W60" i="4"/>
  <c r="AA60" i="4"/>
  <c r="D61" i="4"/>
  <c r="J61" i="4"/>
  <c r="T61" i="4"/>
  <c r="U61" i="4"/>
  <c r="W61" i="4"/>
  <c r="AA61" i="4"/>
  <c r="D62" i="4"/>
  <c r="H62" i="4"/>
  <c r="J62" i="4"/>
  <c r="T62" i="4"/>
  <c r="U62" i="4"/>
  <c r="W62" i="4"/>
  <c r="AA62" i="4"/>
  <c r="D63" i="4"/>
  <c r="H63" i="4"/>
  <c r="J63" i="4"/>
  <c r="T63" i="4"/>
  <c r="U63" i="4"/>
  <c r="W63" i="4"/>
  <c r="AA63" i="4"/>
  <c r="D64" i="4"/>
  <c r="H64" i="4"/>
  <c r="J64" i="4"/>
  <c r="T64" i="4"/>
  <c r="U64" i="4"/>
  <c r="W64" i="4"/>
  <c r="AA64" i="4"/>
  <c r="D65" i="4"/>
  <c r="H65" i="4"/>
  <c r="J65" i="4"/>
  <c r="T65" i="4"/>
  <c r="U65" i="4"/>
  <c r="W65" i="4"/>
  <c r="AA65" i="4"/>
  <c r="D66" i="4"/>
  <c r="H66" i="4"/>
  <c r="J66" i="4"/>
  <c r="T66" i="4"/>
  <c r="U66" i="4"/>
  <c r="W66" i="4"/>
  <c r="AA66" i="4"/>
  <c r="D67" i="4"/>
  <c r="H67" i="4"/>
  <c r="J67" i="4"/>
  <c r="T67" i="4"/>
  <c r="U67" i="4"/>
  <c r="W67" i="4"/>
  <c r="AA67" i="4"/>
  <c r="D68" i="4"/>
  <c r="H68" i="4"/>
  <c r="J68" i="4"/>
  <c r="T68" i="4"/>
  <c r="U68" i="4"/>
  <c r="W68" i="4"/>
  <c r="AA68" i="4"/>
  <c r="D69" i="4"/>
  <c r="H69" i="4"/>
  <c r="J69" i="4"/>
  <c r="T69" i="4"/>
  <c r="U69" i="4"/>
  <c r="W69" i="4"/>
  <c r="AA69" i="4"/>
  <c r="D70" i="4"/>
  <c r="H70" i="4"/>
  <c r="J70" i="4"/>
  <c r="T70" i="4"/>
  <c r="U70" i="4"/>
  <c r="W70" i="4"/>
  <c r="AA70" i="4"/>
  <c r="D71" i="4"/>
  <c r="H71" i="4"/>
  <c r="J71" i="4"/>
  <c r="T71" i="4"/>
  <c r="U71" i="4"/>
  <c r="W71" i="4"/>
  <c r="AA71" i="4"/>
  <c r="D72" i="4"/>
  <c r="H72" i="4"/>
  <c r="J72" i="4"/>
  <c r="T72" i="4"/>
  <c r="U72" i="4"/>
  <c r="W72" i="4"/>
  <c r="AA72" i="4"/>
  <c r="D73" i="4"/>
  <c r="H73" i="4"/>
  <c r="J73" i="4"/>
  <c r="T73" i="4"/>
  <c r="U73" i="4"/>
  <c r="W73" i="4"/>
  <c r="AA73" i="4"/>
  <c r="D74" i="4"/>
  <c r="H74" i="4"/>
  <c r="J74" i="4"/>
  <c r="T74" i="4"/>
  <c r="U74" i="4"/>
  <c r="W74" i="4"/>
  <c r="AA74" i="4"/>
  <c r="D75" i="4"/>
  <c r="H75" i="4"/>
  <c r="J75" i="4"/>
  <c r="T75" i="4"/>
  <c r="U75" i="4"/>
  <c r="W75" i="4"/>
  <c r="AA75" i="4"/>
  <c r="D76" i="4"/>
  <c r="H76" i="4"/>
  <c r="J76" i="4"/>
  <c r="T76" i="4"/>
  <c r="U76" i="4"/>
  <c r="W76" i="4"/>
  <c r="AA76" i="4"/>
  <c r="D77" i="4"/>
  <c r="H77" i="4"/>
  <c r="J77" i="4"/>
  <c r="T77" i="4"/>
  <c r="U77" i="4"/>
  <c r="W77" i="4"/>
  <c r="AA77" i="4"/>
  <c r="D78" i="4"/>
  <c r="H78" i="4"/>
  <c r="J78" i="4"/>
  <c r="T78" i="4"/>
  <c r="U78" i="4"/>
  <c r="W78" i="4"/>
  <c r="AA78" i="4"/>
  <c r="D79" i="4"/>
  <c r="H79" i="4"/>
  <c r="J79" i="4"/>
  <c r="T79" i="4"/>
  <c r="U79" i="4"/>
  <c r="W79" i="4"/>
  <c r="AA79" i="4"/>
  <c r="D80" i="4"/>
  <c r="H80" i="4"/>
  <c r="J80" i="4"/>
  <c r="T80" i="4"/>
  <c r="U80" i="4"/>
  <c r="W80" i="4"/>
  <c r="AA80" i="4"/>
  <c r="D81" i="4"/>
  <c r="H81" i="4"/>
  <c r="J81" i="4"/>
  <c r="T81" i="4"/>
  <c r="U81" i="4"/>
  <c r="W81" i="4"/>
  <c r="AA81" i="4"/>
  <c r="D82" i="4"/>
  <c r="H82" i="4"/>
  <c r="J82" i="4"/>
  <c r="T82" i="4"/>
  <c r="U82" i="4"/>
  <c r="W82" i="4"/>
  <c r="AA82" i="4"/>
  <c r="D83" i="4"/>
  <c r="H83" i="4"/>
  <c r="J83" i="4"/>
  <c r="T83" i="4"/>
  <c r="U83" i="4"/>
  <c r="W83" i="4"/>
  <c r="AA83" i="4"/>
  <c r="D84" i="4"/>
  <c r="H84" i="4"/>
  <c r="J84" i="4"/>
  <c r="T84" i="4"/>
  <c r="U84" i="4"/>
  <c r="W84" i="4"/>
  <c r="AA84" i="4"/>
  <c r="D85" i="4"/>
  <c r="H85" i="4"/>
  <c r="J85" i="4"/>
  <c r="T85" i="4"/>
  <c r="U85" i="4"/>
  <c r="W85" i="4"/>
  <c r="AA85" i="4"/>
  <c r="AB136" i="4" s="1"/>
  <c r="D86" i="4"/>
  <c r="H86" i="4"/>
  <c r="J86" i="4"/>
  <c r="T86" i="4"/>
  <c r="U86" i="4"/>
  <c r="W86" i="4"/>
  <c r="AA86" i="4"/>
  <c r="D87" i="4"/>
  <c r="H87" i="4"/>
  <c r="J87" i="4"/>
  <c r="T87" i="4"/>
  <c r="U87" i="4"/>
  <c r="W87" i="4"/>
  <c r="AA87" i="4"/>
  <c r="D88" i="4"/>
  <c r="H88" i="4"/>
  <c r="J88" i="4"/>
  <c r="T88" i="4"/>
  <c r="U88" i="4"/>
  <c r="W88" i="4"/>
  <c r="AA88" i="4"/>
  <c r="D89" i="4"/>
  <c r="H89" i="4"/>
  <c r="J89" i="4"/>
  <c r="T89" i="4"/>
  <c r="U89" i="4"/>
  <c r="W89" i="4"/>
  <c r="AA89" i="4"/>
  <c r="D90" i="4"/>
  <c r="H90" i="4"/>
  <c r="J90" i="4"/>
  <c r="T90" i="4"/>
  <c r="U90" i="4"/>
  <c r="W90" i="4"/>
  <c r="AA90" i="4"/>
  <c r="D91" i="4"/>
  <c r="H91" i="4"/>
  <c r="J91" i="4"/>
  <c r="T91" i="4"/>
  <c r="U91" i="4"/>
  <c r="W91" i="4"/>
  <c r="AA91" i="4"/>
  <c r="D92" i="4"/>
  <c r="H92" i="4"/>
  <c r="J92" i="4"/>
  <c r="K104" i="4" s="1"/>
  <c r="T92" i="4"/>
  <c r="U92" i="4"/>
  <c r="W92" i="4"/>
  <c r="AA92" i="4"/>
  <c r="D93" i="4"/>
  <c r="H93" i="4"/>
  <c r="J93" i="4"/>
  <c r="T93" i="4"/>
  <c r="U93" i="4"/>
  <c r="W93" i="4"/>
  <c r="AA93" i="4"/>
  <c r="D94" i="4"/>
  <c r="H94" i="4"/>
  <c r="J94" i="4"/>
  <c r="T94" i="4"/>
  <c r="U94" i="4"/>
  <c r="W94" i="4"/>
  <c r="AA94" i="4"/>
  <c r="D95" i="4"/>
  <c r="J95" i="4"/>
  <c r="T95" i="4"/>
  <c r="U95" i="4"/>
  <c r="W95" i="4"/>
  <c r="AA95" i="4"/>
  <c r="D96" i="4"/>
  <c r="H96" i="4"/>
  <c r="J96" i="4"/>
  <c r="K96" i="4" s="1"/>
  <c r="T96" i="4"/>
  <c r="U96" i="4"/>
  <c r="W96" i="4"/>
  <c r="AA96" i="4"/>
  <c r="D97" i="4"/>
  <c r="H97" i="4"/>
  <c r="J97" i="4"/>
  <c r="T97" i="4"/>
  <c r="U97" i="4"/>
  <c r="W97" i="4"/>
  <c r="AA97" i="4"/>
  <c r="D98" i="4"/>
  <c r="H98" i="4"/>
  <c r="J98" i="4"/>
  <c r="T98" i="4"/>
  <c r="U98" i="4"/>
  <c r="W98" i="4"/>
  <c r="AA98" i="4"/>
  <c r="D99" i="4"/>
  <c r="E99" i="4" s="1"/>
  <c r="G99" i="4" s="1"/>
  <c r="J99" i="4"/>
  <c r="T99" i="4"/>
  <c r="U99" i="4"/>
  <c r="W99" i="4"/>
  <c r="AA99" i="4"/>
  <c r="D100" i="4"/>
  <c r="H100" i="4"/>
  <c r="J100" i="4"/>
  <c r="T100" i="4"/>
  <c r="U100" i="4"/>
  <c r="W100" i="4"/>
  <c r="AA100" i="4"/>
  <c r="D101" i="4"/>
  <c r="H101" i="4"/>
  <c r="J101" i="4"/>
  <c r="T101" i="4"/>
  <c r="U101" i="4"/>
  <c r="W101" i="4"/>
  <c r="AA101" i="4"/>
  <c r="D102" i="4"/>
  <c r="H102" i="4"/>
  <c r="J102" i="4"/>
  <c r="T102" i="4"/>
  <c r="U102" i="4"/>
  <c r="W102" i="4"/>
  <c r="AA102" i="4"/>
  <c r="D103" i="4"/>
  <c r="H103" i="4"/>
  <c r="J103" i="4"/>
  <c r="T103" i="4"/>
  <c r="U103" i="4"/>
  <c r="W103" i="4"/>
  <c r="AA103" i="4"/>
  <c r="D104" i="4"/>
  <c r="H104" i="4"/>
  <c r="J104" i="4"/>
  <c r="T104" i="4"/>
  <c r="U104" i="4"/>
  <c r="W104" i="4"/>
  <c r="AA104" i="4"/>
  <c r="D105" i="4"/>
  <c r="H105" i="4"/>
  <c r="J105" i="4"/>
  <c r="T105" i="4"/>
  <c r="U105" i="4"/>
  <c r="W105" i="4"/>
  <c r="X105" i="4" s="1"/>
  <c r="AA105" i="4"/>
  <c r="D106" i="4"/>
  <c r="H106" i="4"/>
  <c r="J106" i="4"/>
  <c r="T106" i="4"/>
  <c r="U106" i="4"/>
  <c r="W106" i="4"/>
  <c r="AA106" i="4"/>
  <c r="D107" i="4"/>
  <c r="H107" i="4"/>
  <c r="J107" i="4"/>
  <c r="T107" i="4"/>
  <c r="U107" i="4"/>
  <c r="W107" i="4"/>
  <c r="AA107" i="4"/>
  <c r="D108" i="4"/>
  <c r="H108" i="4"/>
  <c r="J108" i="4"/>
  <c r="T108" i="4"/>
  <c r="U108" i="4"/>
  <c r="W108" i="4"/>
  <c r="AA108" i="4"/>
  <c r="D109" i="4"/>
  <c r="H109" i="4"/>
  <c r="J109" i="4"/>
  <c r="T109" i="4"/>
  <c r="U109" i="4"/>
  <c r="W109" i="4"/>
  <c r="AA109" i="4"/>
  <c r="D110" i="4"/>
  <c r="H110" i="4"/>
  <c r="J110" i="4"/>
  <c r="T110" i="4"/>
  <c r="U110" i="4"/>
  <c r="W110" i="4"/>
  <c r="AA110" i="4"/>
  <c r="D111" i="4"/>
  <c r="H111" i="4"/>
  <c r="J111" i="4"/>
  <c r="T111" i="4"/>
  <c r="U111" i="4"/>
  <c r="W111" i="4"/>
  <c r="AA111" i="4"/>
  <c r="D112" i="4"/>
  <c r="H112" i="4"/>
  <c r="J112" i="4"/>
  <c r="T112" i="4"/>
  <c r="U112" i="4"/>
  <c r="W112" i="4"/>
  <c r="AA112" i="4"/>
  <c r="D113" i="4"/>
  <c r="H113" i="4"/>
  <c r="J113" i="4"/>
  <c r="T113" i="4"/>
  <c r="U113" i="4"/>
  <c r="W113" i="4"/>
  <c r="AA113" i="4"/>
  <c r="D114" i="4"/>
  <c r="H114" i="4"/>
  <c r="J114" i="4"/>
  <c r="T114" i="4"/>
  <c r="U114" i="4"/>
  <c r="W114" i="4"/>
  <c r="AA114" i="4"/>
  <c r="D115" i="4"/>
  <c r="H115" i="4"/>
  <c r="J115" i="4"/>
  <c r="T115" i="4"/>
  <c r="U115" i="4"/>
  <c r="W115" i="4"/>
  <c r="AA115" i="4"/>
  <c r="D116" i="4"/>
  <c r="H116" i="4"/>
  <c r="J116" i="4"/>
  <c r="K116" i="4" s="1"/>
  <c r="T116" i="4"/>
  <c r="U116" i="4"/>
  <c r="W116" i="4"/>
  <c r="AA116" i="4"/>
  <c r="D117" i="4"/>
  <c r="H117" i="4"/>
  <c r="J117" i="4"/>
  <c r="T117" i="4"/>
  <c r="U117" i="4"/>
  <c r="W117" i="4"/>
  <c r="AA117" i="4"/>
  <c r="D118" i="4"/>
  <c r="H118" i="4"/>
  <c r="J118" i="4"/>
  <c r="T118" i="4"/>
  <c r="U118" i="4"/>
  <c r="W118" i="4"/>
  <c r="AA118" i="4"/>
  <c r="D119" i="4"/>
  <c r="H119" i="4"/>
  <c r="J119" i="4"/>
  <c r="T119" i="4"/>
  <c r="U119" i="4"/>
  <c r="W119" i="4"/>
  <c r="AA119" i="4"/>
  <c r="D120" i="4"/>
  <c r="H120" i="4"/>
  <c r="J120" i="4"/>
  <c r="T120" i="4"/>
  <c r="U120" i="4"/>
  <c r="W120" i="4"/>
  <c r="AA120" i="4"/>
  <c r="D121" i="4"/>
  <c r="H121" i="4"/>
  <c r="J121" i="4"/>
  <c r="T121" i="4"/>
  <c r="U121" i="4"/>
  <c r="W121" i="4"/>
  <c r="AA121" i="4"/>
  <c r="D122" i="4"/>
  <c r="H122" i="4"/>
  <c r="J122" i="4"/>
  <c r="K122" i="4"/>
  <c r="T122" i="4"/>
  <c r="U122" i="4"/>
  <c r="W122" i="4"/>
  <c r="AA122" i="4"/>
  <c r="D123" i="4"/>
  <c r="H123" i="4"/>
  <c r="J123" i="4"/>
  <c r="T123" i="4"/>
  <c r="U123" i="4"/>
  <c r="W123" i="4"/>
  <c r="AA123" i="4"/>
  <c r="D124" i="4"/>
  <c r="H124" i="4"/>
  <c r="J124" i="4"/>
  <c r="T124" i="4"/>
  <c r="U124" i="4"/>
  <c r="W124" i="4"/>
  <c r="AA124" i="4"/>
  <c r="D125" i="4"/>
  <c r="H125" i="4"/>
  <c r="J125" i="4"/>
  <c r="T125" i="4"/>
  <c r="U125" i="4"/>
  <c r="W125" i="4"/>
  <c r="AA125" i="4"/>
  <c r="D126" i="4"/>
  <c r="H126" i="4"/>
  <c r="J126" i="4"/>
  <c r="T126" i="4"/>
  <c r="U126" i="4"/>
  <c r="W126" i="4"/>
  <c r="AA126" i="4"/>
  <c r="D127" i="4"/>
  <c r="J127" i="4"/>
  <c r="R127" i="4"/>
  <c r="T127" i="4" s="1"/>
  <c r="S127" i="4"/>
  <c r="U127" i="4" s="1"/>
  <c r="W127" i="4"/>
  <c r="AA127" i="4"/>
  <c r="D128" i="4"/>
  <c r="H128" i="4"/>
  <c r="J128" i="4"/>
  <c r="T128" i="4"/>
  <c r="U128" i="4"/>
  <c r="W128" i="4"/>
  <c r="X128" i="4" s="1"/>
  <c r="AA128" i="4"/>
  <c r="D129" i="4"/>
  <c r="H129" i="4"/>
  <c r="J129" i="4"/>
  <c r="T129" i="4"/>
  <c r="U129" i="4"/>
  <c r="W129" i="4"/>
  <c r="AA129" i="4"/>
  <c r="D130" i="4"/>
  <c r="H130" i="4"/>
  <c r="J130" i="4"/>
  <c r="T130" i="4"/>
  <c r="U130" i="4"/>
  <c r="W130" i="4"/>
  <c r="AA130" i="4"/>
  <c r="D131" i="4"/>
  <c r="H131" i="4"/>
  <c r="J131" i="4"/>
  <c r="T131" i="4"/>
  <c r="U131" i="4"/>
  <c r="W131" i="4"/>
  <c r="AA131" i="4"/>
  <c r="D132" i="4"/>
  <c r="H132" i="4"/>
  <c r="J132" i="4"/>
  <c r="T132" i="4"/>
  <c r="U132" i="4"/>
  <c r="W132" i="4"/>
  <c r="AA132" i="4"/>
  <c r="D133" i="4"/>
  <c r="E133" i="4" s="1"/>
  <c r="G133" i="4" s="1"/>
  <c r="H133" i="4"/>
  <c r="J133" i="4"/>
  <c r="T133" i="4"/>
  <c r="U133" i="4"/>
  <c r="W133" i="4"/>
  <c r="AA133" i="4"/>
  <c r="D134" i="4"/>
  <c r="H134" i="4" s="1"/>
  <c r="J134" i="4"/>
  <c r="T134" i="4"/>
  <c r="U134" i="4"/>
  <c r="W134" i="4"/>
  <c r="AA134" i="4"/>
  <c r="D135" i="4"/>
  <c r="H135" i="4"/>
  <c r="J135" i="4"/>
  <c r="K135" i="4"/>
  <c r="T135" i="4"/>
  <c r="U135" i="4"/>
  <c r="W135" i="4"/>
  <c r="AA135" i="4"/>
  <c r="D136" i="4"/>
  <c r="H136" i="4"/>
  <c r="J136" i="4"/>
  <c r="T136" i="4"/>
  <c r="U136" i="4"/>
  <c r="W136" i="4"/>
  <c r="AA136" i="4"/>
  <c r="D137" i="4"/>
  <c r="H137" i="4"/>
  <c r="J137" i="4"/>
  <c r="T137" i="4"/>
  <c r="U137" i="4"/>
  <c r="W137" i="4"/>
  <c r="AA137" i="4"/>
  <c r="C2" i="6"/>
  <c r="E2" i="6"/>
  <c r="G2" i="6" s="1"/>
  <c r="H2" i="6"/>
  <c r="J2" i="6"/>
  <c r="T2" i="6"/>
  <c r="U2" i="6"/>
  <c r="W2" i="6"/>
  <c r="AA2" i="6"/>
  <c r="C3" i="6"/>
  <c r="E3" i="6"/>
  <c r="G3" i="6" s="1"/>
  <c r="H3" i="6"/>
  <c r="J3" i="6"/>
  <c r="T3" i="6"/>
  <c r="U3" i="6"/>
  <c r="W3" i="6"/>
  <c r="AA3" i="6"/>
  <c r="C4" i="6"/>
  <c r="E4" i="6"/>
  <c r="G4" i="6" s="1"/>
  <c r="H4" i="6"/>
  <c r="J4" i="6"/>
  <c r="T4" i="6"/>
  <c r="U4" i="6"/>
  <c r="W4" i="6"/>
  <c r="AA4" i="6"/>
  <c r="C5" i="6"/>
  <c r="E5" i="6"/>
  <c r="G5" i="6" s="1"/>
  <c r="H5" i="6"/>
  <c r="J5" i="6"/>
  <c r="T5" i="6"/>
  <c r="U5" i="6"/>
  <c r="W5" i="6"/>
  <c r="AA5" i="6"/>
  <c r="C6" i="6"/>
  <c r="E6" i="6"/>
  <c r="G6" i="6" s="1"/>
  <c r="H6" i="6"/>
  <c r="J6" i="6"/>
  <c r="T6" i="6"/>
  <c r="U6" i="6"/>
  <c r="W6" i="6"/>
  <c r="AA6" i="6"/>
  <c r="C7" i="6"/>
  <c r="E7" i="6"/>
  <c r="G7" i="6" s="1"/>
  <c r="H7" i="6"/>
  <c r="J7" i="6"/>
  <c r="T7" i="6"/>
  <c r="U7" i="6"/>
  <c r="W7" i="6"/>
  <c r="AA7" i="6"/>
  <c r="C8" i="6"/>
  <c r="E8" i="6"/>
  <c r="G8" i="6" s="1"/>
  <c r="H8" i="6"/>
  <c r="J8" i="6"/>
  <c r="T8" i="6"/>
  <c r="U8" i="6"/>
  <c r="W8" i="6"/>
  <c r="AA8" i="6"/>
  <c r="C9" i="6"/>
  <c r="E9" i="6"/>
  <c r="G9" i="6" s="1"/>
  <c r="H9" i="6"/>
  <c r="J9" i="6"/>
  <c r="T9" i="6"/>
  <c r="U9" i="6"/>
  <c r="W9" i="6"/>
  <c r="AA9" i="6"/>
  <c r="C10" i="6"/>
  <c r="E10" i="6"/>
  <c r="G10" i="6"/>
  <c r="H10" i="6"/>
  <c r="J10" i="6"/>
  <c r="T10" i="6"/>
  <c r="U10" i="6"/>
  <c r="W10" i="6"/>
  <c r="AA10" i="6"/>
  <c r="C11" i="6"/>
  <c r="E11" i="6"/>
  <c r="G11" i="6" s="1"/>
  <c r="H11" i="6"/>
  <c r="J11" i="6"/>
  <c r="T11" i="6"/>
  <c r="U11" i="6"/>
  <c r="W11" i="6"/>
  <c r="AA11" i="6"/>
  <c r="C12" i="6"/>
  <c r="E12" i="6"/>
  <c r="G12" i="6" s="1"/>
  <c r="H12" i="6"/>
  <c r="J12" i="6"/>
  <c r="T12" i="6"/>
  <c r="U12" i="6"/>
  <c r="W12" i="6"/>
  <c r="AA12" i="6"/>
  <c r="C13" i="6"/>
  <c r="E13" i="6"/>
  <c r="G13" i="6" s="1"/>
  <c r="H13" i="6"/>
  <c r="J13" i="6"/>
  <c r="T13" i="6"/>
  <c r="U13" i="6"/>
  <c r="W13" i="6"/>
  <c r="AA13" i="6"/>
  <c r="C14" i="6"/>
  <c r="E14" i="6"/>
  <c r="G14" i="6" s="1"/>
  <c r="H14" i="6"/>
  <c r="J14" i="6"/>
  <c r="T14" i="6"/>
  <c r="U14" i="6"/>
  <c r="W14" i="6"/>
  <c r="AA14" i="6"/>
  <c r="C15" i="6"/>
  <c r="E15" i="6"/>
  <c r="G15" i="6" s="1"/>
  <c r="H15" i="6"/>
  <c r="J15" i="6"/>
  <c r="T15" i="6"/>
  <c r="U15" i="6"/>
  <c r="W15" i="6"/>
  <c r="AA15" i="6"/>
  <c r="C16" i="6"/>
  <c r="E16" i="6"/>
  <c r="G16" i="6" s="1"/>
  <c r="H16" i="6"/>
  <c r="J16" i="6"/>
  <c r="T16" i="6"/>
  <c r="U16" i="6"/>
  <c r="W16" i="6"/>
  <c r="AA16" i="6"/>
  <c r="C17" i="6"/>
  <c r="E17" i="6"/>
  <c r="G17" i="6" s="1"/>
  <c r="H17" i="6"/>
  <c r="J17" i="6"/>
  <c r="T17" i="6"/>
  <c r="U17" i="6"/>
  <c r="W17" i="6"/>
  <c r="AA17" i="6"/>
  <c r="C18" i="6"/>
  <c r="E18" i="6"/>
  <c r="G18" i="6" s="1"/>
  <c r="H18" i="6"/>
  <c r="J18" i="6"/>
  <c r="T18" i="6"/>
  <c r="U18" i="6"/>
  <c r="W18" i="6"/>
  <c r="AA18" i="6"/>
  <c r="C19" i="6"/>
  <c r="E19" i="6"/>
  <c r="G19" i="6" s="1"/>
  <c r="H19" i="6"/>
  <c r="J19" i="6"/>
  <c r="T19" i="6"/>
  <c r="U19" i="6"/>
  <c r="W19" i="6"/>
  <c r="AA19" i="6"/>
  <c r="C20" i="6"/>
  <c r="E20" i="6"/>
  <c r="G20" i="6" s="1"/>
  <c r="H20" i="6"/>
  <c r="J20" i="6"/>
  <c r="T20" i="6"/>
  <c r="U20" i="6"/>
  <c r="W20" i="6"/>
  <c r="AA20" i="6"/>
  <c r="C21" i="6"/>
  <c r="E21" i="6"/>
  <c r="G21" i="6" s="1"/>
  <c r="H21" i="6"/>
  <c r="J21" i="6"/>
  <c r="T21" i="6"/>
  <c r="U21" i="6"/>
  <c r="W21" i="6"/>
  <c r="AA21" i="6"/>
  <c r="C22" i="6"/>
  <c r="E22" i="6"/>
  <c r="G22" i="6" s="1"/>
  <c r="H22" i="6"/>
  <c r="J22" i="6"/>
  <c r="T22" i="6"/>
  <c r="U22" i="6"/>
  <c r="W22" i="6"/>
  <c r="AA22" i="6"/>
  <c r="C23" i="6"/>
  <c r="E23" i="6"/>
  <c r="G23" i="6" s="1"/>
  <c r="H23" i="6"/>
  <c r="J23" i="6"/>
  <c r="T23" i="6"/>
  <c r="U23" i="6"/>
  <c r="W23" i="6"/>
  <c r="AA23" i="6"/>
  <c r="C24" i="6"/>
  <c r="E24" i="6"/>
  <c r="G24" i="6" s="1"/>
  <c r="H24" i="6"/>
  <c r="J24" i="6"/>
  <c r="T24" i="6"/>
  <c r="U24" i="6"/>
  <c r="W24" i="6"/>
  <c r="AA24" i="6"/>
  <c r="C25" i="6"/>
  <c r="E25" i="6"/>
  <c r="G25" i="6" s="1"/>
  <c r="H25" i="6"/>
  <c r="J25" i="6"/>
  <c r="T25" i="6"/>
  <c r="U25" i="6"/>
  <c r="W25" i="6"/>
  <c r="AA25" i="6"/>
  <c r="C26" i="6"/>
  <c r="E26" i="6"/>
  <c r="G26" i="6" s="1"/>
  <c r="H26" i="6"/>
  <c r="J26" i="6"/>
  <c r="T26" i="6"/>
  <c r="U26" i="6"/>
  <c r="W26" i="6"/>
  <c r="AA26" i="6"/>
  <c r="C27" i="6"/>
  <c r="E27" i="6"/>
  <c r="G27" i="6" s="1"/>
  <c r="H27" i="6"/>
  <c r="J27" i="6"/>
  <c r="T27" i="6"/>
  <c r="U27" i="6"/>
  <c r="W27" i="6"/>
  <c r="AA27" i="6"/>
  <c r="C28" i="6"/>
  <c r="E28" i="6"/>
  <c r="G28" i="6" s="1"/>
  <c r="H28" i="6"/>
  <c r="J28" i="6"/>
  <c r="T28" i="6"/>
  <c r="U28" i="6"/>
  <c r="W28" i="6"/>
  <c r="AA28" i="6"/>
  <c r="C29" i="6"/>
  <c r="E29" i="6"/>
  <c r="G29" i="6" s="1"/>
  <c r="H29" i="6"/>
  <c r="J29" i="6"/>
  <c r="T29" i="6"/>
  <c r="U29" i="6"/>
  <c r="W29" i="6"/>
  <c r="AA29" i="6"/>
  <c r="C30" i="6"/>
  <c r="E30" i="6"/>
  <c r="G30" i="6" s="1"/>
  <c r="H30" i="6"/>
  <c r="J30" i="6"/>
  <c r="T30" i="6"/>
  <c r="U30" i="6"/>
  <c r="W30" i="6"/>
  <c r="AA30" i="6"/>
  <c r="C31" i="6"/>
  <c r="E31" i="6"/>
  <c r="G31" i="6" s="1"/>
  <c r="H31" i="6"/>
  <c r="J31" i="6"/>
  <c r="K31" i="6"/>
  <c r="T31" i="6"/>
  <c r="U31" i="6"/>
  <c r="W31" i="6"/>
  <c r="AA31" i="6"/>
  <c r="C32" i="6"/>
  <c r="E32" i="6"/>
  <c r="G32" i="6" s="1"/>
  <c r="H32" i="6"/>
  <c r="J32" i="6"/>
  <c r="T32" i="6"/>
  <c r="U32" i="6"/>
  <c r="W32" i="6"/>
  <c r="AA32" i="6"/>
  <c r="C33" i="6"/>
  <c r="E33" i="6"/>
  <c r="G33" i="6" s="1"/>
  <c r="H33" i="6"/>
  <c r="J33" i="6"/>
  <c r="T33" i="6"/>
  <c r="U33" i="6"/>
  <c r="W33" i="6"/>
  <c r="AA33" i="6"/>
  <c r="C34" i="6"/>
  <c r="E34" i="6"/>
  <c r="G34" i="6" s="1"/>
  <c r="H34" i="6"/>
  <c r="J34" i="6"/>
  <c r="T34" i="6"/>
  <c r="U34" i="6"/>
  <c r="W34" i="6"/>
  <c r="AA34" i="6"/>
  <c r="C35" i="6"/>
  <c r="E35" i="6"/>
  <c r="G35" i="6" s="1"/>
  <c r="H35" i="6"/>
  <c r="J35" i="6"/>
  <c r="T35" i="6"/>
  <c r="U35" i="6"/>
  <c r="W35" i="6"/>
  <c r="AA35" i="6"/>
  <c r="C36" i="6"/>
  <c r="E36" i="6"/>
  <c r="G36" i="6" s="1"/>
  <c r="H36" i="6"/>
  <c r="J36" i="6"/>
  <c r="T36" i="6"/>
  <c r="U36" i="6"/>
  <c r="W36" i="6"/>
  <c r="AA36" i="6"/>
  <c r="C37" i="6"/>
  <c r="E37" i="6"/>
  <c r="G37" i="6" s="1"/>
  <c r="H37" i="6"/>
  <c r="J37" i="6"/>
  <c r="T37" i="6"/>
  <c r="U37" i="6"/>
  <c r="W37" i="6"/>
  <c r="AA37" i="6"/>
  <c r="C38" i="6"/>
  <c r="E38" i="6"/>
  <c r="G38" i="6" s="1"/>
  <c r="H38" i="6"/>
  <c r="J38" i="6"/>
  <c r="T38" i="6"/>
  <c r="U38" i="6"/>
  <c r="W38" i="6"/>
  <c r="AA38" i="6"/>
  <c r="C39" i="6"/>
  <c r="E39" i="6"/>
  <c r="G39" i="6" s="1"/>
  <c r="H39" i="6"/>
  <c r="J39" i="6"/>
  <c r="T39" i="6"/>
  <c r="U39" i="6"/>
  <c r="W39" i="6"/>
  <c r="AA39" i="6"/>
  <c r="C40" i="6"/>
  <c r="E40" i="6"/>
  <c r="G40" i="6" s="1"/>
  <c r="H40" i="6"/>
  <c r="J40" i="6"/>
  <c r="T40" i="6"/>
  <c r="U40" i="6"/>
  <c r="W40" i="6"/>
  <c r="AA40" i="6"/>
  <c r="C41" i="6"/>
  <c r="E41" i="6"/>
  <c r="G41" i="6" s="1"/>
  <c r="H41" i="6"/>
  <c r="J41" i="6"/>
  <c r="T41" i="6"/>
  <c r="U41" i="6"/>
  <c r="W41" i="6"/>
  <c r="AA41" i="6"/>
  <c r="C42" i="6"/>
  <c r="E42" i="6"/>
  <c r="G42" i="6" s="1"/>
  <c r="H42" i="6"/>
  <c r="J42" i="6"/>
  <c r="T42" i="6"/>
  <c r="U42" i="6"/>
  <c r="W42" i="6"/>
  <c r="AA42" i="6"/>
  <c r="C43" i="6"/>
  <c r="E43" i="6"/>
  <c r="G43" i="6" s="1"/>
  <c r="H43" i="6"/>
  <c r="J43" i="6"/>
  <c r="T43" i="6"/>
  <c r="U43" i="6"/>
  <c r="W43" i="6"/>
  <c r="AA43" i="6"/>
  <c r="C44" i="6"/>
  <c r="E44" i="6"/>
  <c r="G44" i="6" s="1"/>
  <c r="H44" i="6"/>
  <c r="J44" i="6"/>
  <c r="T44" i="6"/>
  <c r="U44" i="6"/>
  <c r="W44" i="6"/>
  <c r="AA44" i="6"/>
  <c r="C45" i="6"/>
  <c r="E45" i="6"/>
  <c r="G45" i="6" s="1"/>
  <c r="H45" i="6"/>
  <c r="J45" i="6"/>
  <c r="T45" i="6"/>
  <c r="U45" i="6"/>
  <c r="W45" i="6"/>
  <c r="AA45" i="6"/>
  <c r="C46" i="6"/>
  <c r="E46" i="6"/>
  <c r="G46" i="6" s="1"/>
  <c r="H46" i="6"/>
  <c r="J46" i="6"/>
  <c r="T46" i="6"/>
  <c r="U46" i="6"/>
  <c r="W46" i="6"/>
  <c r="AA46" i="6"/>
  <c r="C47" i="6"/>
  <c r="E47" i="6"/>
  <c r="G47" i="6" s="1"/>
  <c r="H47" i="6"/>
  <c r="J47" i="6"/>
  <c r="K22" i="6" s="1"/>
  <c r="T47" i="6"/>
  <c r="U47" i="6"/>
  <c r="W47" i="6"/>
  <c r="AA47" i="6"/>
  <c r="C48" i="6"/>
  <c r="E48" i="6"/>
  <c r="G48" i="6" s="1"/>
  <c r="H48" i="6"/>
  <c r="J48" i="6"/>
  <c r="T48" i="6"/>
  <c r="U48" i="6"/>
  <c r="W48" i="6"/>
  <c r="AA48" i="6"/>
  <c r="C49" i="6"/>
  <c r="E49" i="6"/>
  <c r="G49" i="6" s="1"/>
  <c r="H49" i="6"/>
  <c r="J49" i="6"/>
  <c r="T49" i="6"/>
  <c r="U49" i="6"/>
  <c r="W49" i="6"/>
  <c r="AA49" i="6"/>
  <c r="C50" i="6"/>
  <c r="E50" i="6"/>
  <c r="G50" i="6" s="1"/>
  <c r="H50" i="6"/>
  <c r="J50" i="6"/>
  <c r="T50" i="6"/>
  <c r="U50" i="6"/>
  <c r="W50" i="6"/>
  <c r="AA50" i="6"/>
  <c r="C51" i="6"/>
  <c r="E51" i="6"/>
  <c r="G51" i="6" s="1"/>
  <c r="H51" i="6"/>
  <c r="J51" i="6"/>
  <c r="T51" i="6"/>
  <c r="U51" i="6"/>
  <c r="W51" i="6"/>
  <c r="AA51" i="6"/>
  <c r="C52" i="6"/>
  <c r="E52" i="6"/>
  <c r="G52" i="6" s="1"/>
  <c r="H52" i="6"/>
  <c r="J52" i="6"/>
  <c r="T52" i="6"/>
  <c r="U52" i="6"/>
  <c r="W52" i="6"/>
  <c r="AA52" i="6"/>
  <c r="AB52" i="6" s="1"/>
  <c r="C53" i="6"/>
  <c r="E53" i="6"/>
  <c r="G53" i="6" s="1"/>
  <c r="H53" i="6"/>
  <c r="J53" i="6"/>
  <c r="T53" i="6"/>
  <c r="U53" i="6"/>
  <c r="W53" i="6"/>
  <c r="AA53" i="6"/>
  <c r="C54" i="6"/>
  <c r="E54" i="6"/>
  <c r="G54" i="6" s="1"/>
  <c r="H54" i="6"/>
  <c r="J54" i="6"/>
  <c r="T54" i="6"/>
  <c r="U54" i="6"/>
  <c r="W54" i="6"/>
  <c r="AA54" i="6"/>
  <c r="C55" i="6"/>
  <c r="E55" i="6"/>
  <c r="G55" i="6" s="1"/>
  <c r="H55" i="6"/>
  <c r="J55" i="6"/>
  <c r="T55" i="6"/>
  <c r="U55" i="6"/>
  <c r="W55" i="6"/>
  <c r="AA55" i="6"/>
  <c r="C56" i="6"/>
  <c r="E56" i="6"/>
  <c r="G56" i="6" s="1"/>
  <c r="H56" i="6"/>
  <c r="J56" i="6"/>
  <c r="T56" i="6"/>
  <c r="U56" i="6"/>
  <c r="V56" i="6"/>
  <c r="W56" i="6"/>
  <c r="X56" i="6" s="1"/>
  <c r="AA56" i="6"/>
  <c r="C57" i="6"/>
  <c r="E57" i="6"/>
  <c r="G57" i="6"/>
  <c r="H57" i="6"/>
  <c r="J57" i="6"/>
  <c r="T57" i="6"/>
  <c r="U57" i="6"/>
  <c r="W57" i="6"/>
  <c r="AA57" i="6"/>
  <c r="C58" i="6"/>
  <c r="E58" i="6"/>
  <c r="G58" i="6" s="1"/>
  <c r="H58" i="6"/>
  <c r="J58" i="6"/>
  <c r="T58" i="6"/>
  <c r="U58" i="6"/>
  <c r="W58" i="6"/>
  <c r="AA58" i="6"/>
  <c r="C59" i="6"/>
  <c r="E59" i="6"/>
  <c r="G59" i="6"/>
  <c r="H59" i="6"/>
  <c r="J59" i="6"/>
  <c r="T59" i="6"/>
  <c r="U59" i="6"/>
  <c r="W59" i="6"/>
  <c r="AA59" i="6"/>
  <c r="C60" i="6"/>
  <c r="E60" i="6"/>
  <c r="G60" i="6"/>
  <c r="H60" i="6"/>
  <c r="J60" i="6"/>
  <c r="T60" i="6"/>
  <c r="U60" i="6"/>
  <c r="W60" i="6"/>
  <c r="AA60" i="6"/>
  <c r="C61" i="6"/>
  <c r="E61" i="6"/>
  <c r="G61" i="6"/>
  <c r="H61" i="6"/>
  <c r="J61" i="6"/>
  <c r="T61" i="6"/>
  <c r="U61" i="6"/>
  <c r="W61" i="6"/>
  <c r="AA61" i="6"/>
  <c r="C62" i="6"/>
  <c r="E62" i="6"/>
  <c r="G62" i="6"/>
  <c r="H62" i="6"/>
  <c r="J62" i="6"/>
  <c r="T62" i="6"/>
  <c r="U62" i="6"/>
  <c r="W62" i="6"/>
  <c r="AA62" i="6"/>
  <c r="C63" i="6"/>
  <c r="E63" i="6"/>
  <c r="G63" i="6"/>
  <c r="H63" i="6"/>
  <c r="J63" i="6"/>
  <c r="T63" i="6"/>
  <c r="U63" i="6"/>
  <c r="W63" i="6"/>
  <c r="AA63" i="6"/>
  <c r="C64" i="6"/>
  <c r="E64" i="6"/>
  <c r="G64" i="6"/>
  <c r="H64" i="6"/>
  <c r="J64" i="6"/>
  <c r="T64" i="6"/>
  <c r="U64" i="6"/>
  <c r="W64" i="6"/>
  <c r="X64" i="6" s="1"/>
  <c r="AA64" i="6"/>
  <c r="C65" i="6"/>
  <c r="E65" i="6"/>
  <c r="G65" i="6"/>
  <c r="H65" i="6"/>
  <c r="J65" i="6"/>
  <c r="T65" i="6"/>
  <c r="U65" i="6"/>
  <c r="W65" i="6"/>
  <c r="AA65" i="6"/>
  <c r="C66" i="6"/>
  <c r="E66" i="6"/>
  <c r="G66" i="6" s="1"/>
  <c r="H66" i="6"/>
  <c r="J66" i="6"/>
  <c r="T66" i="6"/>
  <c r="U66" i="6"/>
  <c r="W66" i="6"/>
  <c r="AA66" i="6"/>
  <c r="C67" i="6"/>
  <c r="E67" i="6"/>
  <c r="G67" i="6"/>
  <c r="H67" i="6"/>
  <c r="J67" i="6"/>
  <c r="T67" i="6"/>
  <c r="U67" i="6"/>
  <c r="W67" i="6"/>
  <c r="AA67" i="6"/>
  <c r="C68" i="6"/>
  <c r="E68" i="6"/>
  <c r="G68" i="6"/>
  <c r="H68" i="6"/>
  <c r="J68" i="6"/>
  <c r="T68" i="6"/>
  <c r="U68" i="6"/>
  <c r="W68" i="6"/>
  <c r="AA68" i="6"/>
  <c r="C69" i="6"/>
  <c r="E69" i="6"/>
  <c r="G69" i="6"/>
  <c r="H69" i="6"/>
  <c r="J69" i="6"/>
  <c r="T69" i="6"/>
  <c r="U69" i="6"/>
  <c r="W69" i="6"/>
  <c r="X69" i="6" s="1"/>
  <c r="AA69" i="6"/>
  <c r="C70" i="6"/>
  <c r="E70" i="6"/>
  <c r="G70" i="6"/>
  <c r="H70" i="6"/>
  <c r="J70" i="6"/>
  <c r="T70" i="6"/>
  <c r="U70" i="6"/>
  <c r="W70" i="6"/>
  <c r="AA70" i="6"/>
  <c r="C71" i="6"/>
  <c r="E71" i="6"/>
  <c r="G71" i="6"/>
  <c r="H71" i="6"/>
  <c r="J71" i="6"/>
  <c r="K71" i="6"/>
  <c r="T71" i="6"/>
  <c r="U71" i="6"/>
  <c r="W71" i="6"/>
  <c r="AA71" i="6"/>
  <c r="C72" i="6"/>
  <c r="E72" i="6"/>
  <c r="G72" i="6"/>
  <c r="H72" i="6"/>
  <c r="J72" i="6"/>
  <c r="T72" i="6"/>
  <c r="U72" i="6"/>
  <c r="W72" i="6"/>
  <c r="AA72" i="6"/>
  <c r="C73" i="6"/>
  <c r="E73" i="6"/>
  <c r="G73" i="6"/>
  <c r="H73" i="6"/>
  <c r="J73" i="6"/>
  <c r="T73" i="6"/>
  <c r="U73" i="6"/>
  <c r="W73" i="6"/>
  <c r="AA73" i="6"/>
  <c r="C74" i="6"/>
  <c r="E74" i="6"/>
  <c r="G74" i="6"/>
  <c r="H74" i="6"/>
  <c r="J74" i="6"/>
  <c r="T74" i="6"/>
  <c r="U74" i="6"/>
  <c r="W74" i="6"/>
  <c r="AA74" i="6"/>
  <c r="C75" i="6"/>
  <c r="E75" i="6"/>
  <c r="G75" i="6"/>
  <c r="H75" i="6"/>
  <c r="J75" i="6"/>
  <c r="T75" i="6"/>
  <c r="U75" i="6"/>
  <c r="W75" i="6"/>
  <c r="AA75" i="6"/>
  <c r="C76" i="6"/>
  <c r="E76" i="6"/>
  <c r="G76" i="6" s="1"/>
  <c r="H76" i="6"/>
  <c r="J76" i="6"/>
  <c r="T76" i="6"/>
  <c r="U76" i="6"/>
  <c r="W76" i="6"/>
  <c r="X76" i="6" s="1"/>
  <c r="AA76" i="6"/>
  <c r="C77" i="6"/>
  <c r="E77" i="6"/>
  <c r="G77" i="6"/>
  <c r="H77" i="6"/>
  <c r="J77" i="6"/>
  <c r="T77" i="6"/>
  <c r="U77" i="6"/>
  <c r="W77" i="6"/>
  <c r="AA77" i="6"/>
  <c r="C78" i="6"/>
  <c r="E78" i="6"/>
  <c r="G78" i="6"/>
  <c r="H78" i="6"/>
  <c r="J78" i="6"/>
  <c r="K78" i="6" s="1"/>
  <c r="T78" i="6"/>
  <c r="U78" i="6"/>
  <c r="W78" i="6"/>
  <c r="AA78" i="6"/>
  <c r="C79" i="6"/>
  <c r="E79" i="6"/>
  <c r="G79" i="6"/>
  <c r="H79" i="6"/>
  <c r="J79" i="6"/>
  <c r="T79" i="6"/>
  <c r="U79" i="6"/>
  <c r="W79" i="6"/>
  <c r="AA79" i="6"/>
  <c r="C80" i="6"/>
  <c r="E80" i="6"/>
  <c r="G80" i="6" s="1"/>
  <c r="H80" i="6"/>
  <c r="J80" i="6"/>
  <c r="T80" i="6"/>
  <c r="U80" i="6"/>
  <c r="W80" i="6"/>
  <c r="AA80" i="6"/>
  <c r="C81" i="6"/>
  <c r="E81" i="6"/>
  <c r="G81" i="6"/>
  <c r="H81" i="6"/>
  <c r="J81" i="6"/>
  <c r="T81" i="6"/>
  <c r="U81" i="6"/>
  <c r="W81" i="6"/>
  <c r="AA81" i="6"/>
  <c r="AB81" i="6" s="1"/>
  <c r="C82" i="6"/>
  <c r="E82" i="6"/>
  <c r="G82" i="6"/>
  <c r="H82" i="6"/>
  <c r="J82" i="6"/>
  <c r="T82" i="6"/>
  <c r="U82" i="6"/>
  <c r="W82" i="6"/>
  <c r="AA82" i="6"/>
  <c r="C83" i="6"/>
  <c r="E83" i="6"/>
  <c r="G83" i="6"/>
  <c r="H83" i="6"/>
  <c r="J83" i="6"/>
  <c r="K83" i="6" s="1"/>
  <c r="T83" i="6"/>
  <c r="U83" i="6"/>
  <c r="W83" i="6"/>
  <c r="AA83" i="6"/>
  <c r="C84" i="6"/>
  <c r="E84" i="6"/>
  <c r="G84" i="6" s="1"/>
  <c r="H84" i="6"/>
  <c r="J84" i="6"/>
  <c r="T84" i="6"/>
  <c r="U84" i="6"/>
  <c r="W84" i="6"/>
  <c r="AA84" i="6"/>
  <c r="C85" i="6"/>
  <c r="E85" i="6"/>
  <c r="G85" i="6"/>
  <c r="H85" i="6"/>
  <c r="J85" i="6"/>
  <c r="T85" i="6"/>
  <c r="U85" i="6"/>
  <c r="W85" i="6"/>
  <c r="AA85" i="6"/>
  <c r="C86" i="6"/>
  <c r="E86" i="6"/>
  <c r="G86" i="6" s="1"/>
  <c r="H86" i="6"/>
  <c r="J86" i="6"/>
  <c r="T86" i="6"/>
  <c r="U86" i="6"/>
  <c r="W86" i="6"/>
  <c r="AA86" i="6"/>
  <c r="C87" i="6"/>
  <c r="E87" i="6"/>
  <c r="G87" i="6"/>
  <c r="H87" i="6"/>
  <c r="J87" i="6"/>
  <c r="K87" i="6" s="1"/>
  <c r="T87" i="6"/>
  <c r="U87" i="6"/>
  <c r="W87" i="6"/>
  <c r="AA87" i="6"/>
  <c r="C88" i="6"/>
  <c r="E88" i="6"/>
  <c r="G88" i="6" s="1"/>
  <c r="H88" i="6"/>
  <c r="J88" i="6"/>
  <c r="T88" i="6"/>
  <c r="U88" i="6"/>
  <c r="W88" i="6"/>
  <c r="X88" i="6" s="1"/>
  <c r="AA88" i="6"/>
  <c r="C89" i="6"/>
  <c r="E89" i="6"/>
  <c r="G89" i="6"/>
  <c r="H89" i="6"/>
  <c r="J89" i="6"/>
  <c r="T89" i="6"/>
  <c r="U89" i="6"/>
  <c r="W89" i="6"/>
  <c r="AA89" i="6"/>
  <c r="C90" i="6"/>
  <c r="E90" i="6"/>
  <c r="G90" i="6" s="1"/>
  <c r="H90" i="6"/>
  <c r="J90" i="6"/>
  <c r="T90" i="6"/>
  <c r="U90" i="6"/>
  <c r="W90" i="6"/>
  <c r="AA90" i="6"/>
  <c r="C91" i="6"/>
  <c r="E91" i="6"/>
  <c r="G91" i="6"/>
  <c r="H91" i="6"/>
  <c r="J91" i="6"/>
  <c r="T91" i="6"/>
  <c r="U91" i="6"/>
  <c r="W91" i="6"/>
  <c r="AA91" i="6"/>
  <c r="C92" i="6"/>
  <c r="E92" i="6"/>
  <c r="G92" i="6" s="1"/>
  <c r="H92" i="6"/>
  <c r="J92" i="6"/>
  <c r="T92" i="6"/>
  <c r="U92" i="6"/>
  <c r="W92" i="6"/>
  <c r="AA92" i="6"/>
  <c r="C93" i="6"/>
  <c r="E93" i="6"/>
  <c r="G93" i="6"/>
  <c r="H93" i="6"/>
  <c r="J93" i="6"/>
  <c r="T93" i="6"/>
  <c r="U93" i="6"/>
  <c r="W93" i="6"/>
  <c r="AA93" i="6"/>
  <c r="C94" i="6"/>
  <c r="E94" i="6"/>
  <c r="G94" i="6" s="1"/>
  <c r="H94" i="6"/>
  <c r="J94" i="6"/>
  <c r="T94" i="6"/>
  <c r="U94" i="6"/>
  <c r="W94" i="6"/>
  <c r="AA94" i="6"/>
  <c r="C95" i="6"/>
  <c r="E95" i="6"/>
  <c r="G95" i="6"/>
  <c r="H95" i="6"/>
  <c r="J95" i="6"/>
  <c r="T95" i="6"/>
  <c r="U95" i="6"/>
  <c r="W95" i="6"/>
  <c r="AA95" i="6"/>
  <c r="C96" i="6"/>
  <c r="E96" i="6"/>
  <c r="G96" i="6" s="1"/>
  <c r="H96" i="6"/>
  <c r="J96" i="6"/>
  <c r="R96" i="6"/>
  <c r="S96" i="6"/>
  <c r="T96" i="6"/>
  <c r="U96" i="6"/>
  <c r="W96" i="6"/>
  <c r="AA96" i="6"/>
  <c r="C97" i="6"/>
  <c r="E97" i="6"/>
  <c r="G97" i="6"/>
  <c r="H97" i="6"/>
  <c r="J97" i="6"/>
  <c r="T97" i="6"/>
  <c r="U97" i="6"/>
  <c r="W97" i="6"/>
  <c r="AA97" i="6"/>
  <c r="C98" i="6"/>
  <c r="E98" i="6"/>
  <c r="G98" i="6"/>
  <c r="H98" i="6"/>
  <c r="J98" i="6"/>
  <c r="T98" i="6"/>
  <c r="U98" i="6"/>
  <c r="W98" i="6"/>
  <c r="AA98" i="6"/>
  <c r="C99" i="6"/>
  <c r="E99" i="6"/>
  <c r="G99" i="6"/>
  <c r="H99" i="6"/>
  <c r="J99" i="6"/>
  <c r="T99" i="6"/>
  <c r="U99" i="6"/>
  <c r="W99" i="6"/>
  <c r="AA99" i="6"/>
  <c r="C100" i="6"/>
  <c r="E100" i="6"/>
  <c r="G100" i="6"/>
  <c r="H100" i="6"/>
  <c r="J100" i="6"/>
  <c r="T100" i="6"/>
  <c r="U100" i="6"/>
  <c r="W100" i="6"/>
  <c r="AA100" i="6"/>
  <c r="C101" i="6"/>
  <c r="E101" i="6"/>
  <c r="G101" i="6"/>
  <c r="H101" i="6"/>
  <c r="J101" i="6"/>
  <c r="T101" i="6"/>
  <c r="U101" i="6"/>
  <c r="W101" i="6"/>
  <c r="AA101" i="6"/>
  <c r="C102" i="6"/>
  <c r="E102" i="6"/>
  <c r="G102" i="6"/>
  <c r="H102" i="6"/>
  <c r="J102" i="6"/>
  <c r="K102" i="6" s="1"/>
  <c r="T102" i="6"/>
  <c r="U102" i="6"/>
  <c r="W102" i="6"/>
  <c r="AA102" i="6"/>
  <c r="C103" i="6"/>
  <c r="E103" i="6"/>
  <c r="G103" i="6"/>
  <c r="H103" i="6"/>
  <c r="J103" i="6"/>
  <c r="T103" i="6"/>
  <c r="U103" i="6"/>
  <c r="W103" i="6"/>
  <c r="AA103" i="6"/>
  <c r="C104" i="6"/>
  <c r="E104" i="6"/>
  <c r="G104" i="6"/>
  <c r="H104" i="6"/>
  <c r="J104" i="6"/>
  <c r="T104" i="6"/>
  <c r="U104" i="6"/>
  <c r="W104" i="6"/>
  <c r="AA104" i="6"/>
  <c r="C2" i="5"/>
  <c r="E2" i="5"/>
  <c r="G2" i="5"/>
  <c r="H2" i="5"/>
  <c r="J2" i="5"/>
  <c r="T2" i="5"/>
  <c r="U2" i="5"/>
  <c r="W2" i="5"/>
  <c r="AA2" i="5"/>
  <c r="AB32" i="5" s="1"/>
  <c r="C3" i="5"/>
  <c r="E3" i="5"/>
  <c r="G3" i="5"/>
  <c r="H3" i="5"/>
  <c r="J3" i="5"/>
  <c r="T3" i="5"/>
  <c r="U3" i="5"/>
  <c r="W3" i="5"/>
  <c r="AA3" i="5"/>
  <c r="C4" i="5"/>
  <c r="E4" i="5"/>
  <c r="G4" i="5"/>
  <c r="H4" i="5"/>
  <c r="J4" i="5"/>
  <c r="T4" i="5"/>
  <c r="U4" i="5"/>
  <c r="W4" i="5"/>
  <c r="AA4" i="5"/>
  <c r="C5" i="5"/>
  <c r="E5" i="5"/>
  <c r="G5" i="5"/>
  <c r="H5" i="5"/>
  <c r="J5" i="5"/>
  <c r="T5" i="5"/>
  <c r="U5" i="5"/>
  <c r="W5" i="5"/>
  <c r="AA5" i="5"/>
  <c r="C6" i="5"/>
  <c r="E6" i="5"/>
  <c r="G6" i="5"/>
  <c r="H6" i="5"/>
  <c r="J6" i="5"/>
  <c r="T6" i="5"/>
  <c r="U6" i="5"/>
  <c r="W6" i="5"/>
  <c r="AA6" i="5"/>
  <c r="C7" i="5"/>
  <c r="E7" i="5"/>
  <c r="G7" i="5"/>
  <c r="H7" i="5"/>
  <c r="J7" i="5"/>
  <c r="T7" i="5"/>
  <c r="U7" i="5"/>
  <c r="W7" i="5"/>
  <c r="AA7" i="5"/>
  <c r="AB98" i="5" s="1"/>
  <c r="C8" i="5"/>
  <c r="E8" i="5"/>
  <c r="G8" i="5"/>
  <c r="H8" i="5"/>
  <c r="J8" i="5"/>
  <c r="T8" i="5"/>
  <c r="U8" i="5"/>
  <c r="W8" i="5"/>
  <c r="AA8" i="5"/>
  <c r="C9" i="5"/>
  <c r="E9" i="5"/>
  <c r="G9" i="5"/>
  <c r="H9" i="5"/>
  <c r="J9" i="5"/>
  <c r="K9" i="5" s="1"/>
  <c r="T9" i="5"/>
  <c r="U9" i="5"/>
  <c r="W9" i="5"/>
  <c r="AA9" i="5"/>
  <c r="C10" i="5"/>
  <c r="E10" i="5"/>
  <c r="G10" i="5"/>
  <c r="H10" i="5"/>
  <c r="J10" i="5"/>
  <c r="T10" i="5"/>
  <c r="U10" i="5"/>
  <c r="W10" i="5"/>
  <c r="AA10" i="5"/>
  <c r="C11" i="5"/>
  <c r="E11" i="5"/>
  <c r="G11" i="5"/>
  <c r="H11" i="5"/>
  <c r="J11" i="5"/>
  <c r="T11" i="5"/>
  <c r="U11" i="5"/>
  <c r="W11" i="5"/>
  <c r="AA11" i="5"/>
  <c r="C12" i="5"/>
  <c r="E12" i="5"/>
  <c r="G12" i="5"/>
  <c r="H12" i="5"/>
  <c r="J12" i="5"/>
  <c r="T12" i="5"/>
  <c r="U12" i="5"/>
  <c r="W12" i="5"/>
  <c r="X12" i="5" s="1"/>
  <c r="AA12" i="5"/>
  <c r="AB12" i="5"/>
  <c r="C13" i="5"/>
  <c r="E13" i="5"/>
  <c r="G13" i="5"/>
  <c r="H13" i="5"/>
  <c r="J13" i="5"/>
  <c r="T13" i="5"/>
  <c r="U13" i="5"/>
  <c r="W13" i="5"/>
  <c r="AA13" i="5"/>
  <c r="C14" i="5"/>
  <c r="E14" i="5"/>
  <c r="G14" i="5"/>
  <c r="H14" i="5"/>
  <c r="J14" i="5"/>
  <c r="T14" i="5"/>
  <c r="U14" i="5"/>
  <c r="W14" i="5"/>
  <c r="AA14" i="5"/>
  <c r="C15" i="5"/>
  <c r="E15" i="5"/>
  <c r="G15" i="5"/>
  <c r="H15" i="5"/>
  <c r="J15" i="5"/>
  <c r="T15" i="5"/>
  <c r="U15" i="5"/>
  <c r="W15" i="5"/>
  <c r="AA15" i="5"/>
  <c r="C16" i="5"/>
  <c r="E16" i="5"/>
  <c r="G16" i="5"/>
  <c r="H16" i="5"/>
  <c r="J16" i="5"/>
  <c r="T16" i="5"/>
  <c r="U16" i="5"/>
  <c r="W16" i="5"/>
  <c r="AA16" i="5"/>
  <c r="C17" i="5"/>
  <c r="E17" i="5"/>
  <c r="G17" i="5"/>
  <c r="H17" i="5"/>
  <c r="J17" i="5"/>
  <c r="T17" i="5"/>
  <c r="U17" i="5"/>
  <c r="W17" i="5"/>
  <c r="AA17" i="5"/>
  <c r="C18" i="5"/>
  <c r="E18" i="5"/>
  <c r="G18" i="5"/>
  <c r="H18" i="5"/>
  <c r="J18" i="5"/>
  <c r="T18" i="5"/>
  <c r="U18" i="5"/>
  <c r="W18" i="5"/>
  <c r="AA18" i="5"/>
  <c r="C19" i="5"/>
  <c r="E19" i="5"/>
  <c r="G19" i="5"/>
  <c r="H19" i="5"/>
  <c r="J19" i="5"/>
  <c r="T19" i="5"/>
  <c r="U19" i="5"/>
  <c r="W19" i="5"/>
  <c r="AA19" i="5"/>
  <c r="C20" i="5"/>
  <c r="E20" i="5"/>
  <c r="G20" i="5"/>
  <c r="H20" i="5"/>
  <c r="J20" i="5"/>
  <c r="T20" i="5"/>
  <c r="U20" i="5"/>
  <c r="W20" i="5"/>
  <c r="AA20" i="5"/>
  <c r="C21" i="5"/>
  <c r="E21" i="5"/>
  <c r="G21" i="5"/>
  <c r="H21" i="5"/>
  <c r="J21" i="5"/>
  <c r="T21" i="5"/>
  <c r="U21" i="5"/>
  <c r="W21" i="5"/>
  <c r="AA21" i="5"/>
  <c r="C22" i="5"/>
  <c r="E22" i="5"/>
  <c r="G22" i="5"/>
  <c r="H22" i="5"/>
  <c r="J22" i="5"/>
  <c r="T22" i="5"/>
  <c r="U22" i="5"/>
  <c r="W22" i="5"/>
  <c r="AA22" i="5"/>
  <c r="AB22" i="5" s="1"/>
  <c r="C23" i="5"/>
  <c r="E23" i="5"/>
  <c r="G23" i="5"/>
  <c r="H23" i="5"/>
  <c r="J23" i="5"/>
  <c r="T23" i="5"/>
  <c r="U23" i="5"/>
  <c r="W23" i="5"/>
  <c r="AA23" i="5"/>
  <c r="C24" i="5"/>
  <c r="E24" i="5"/>
  <c r="G24" i="5"/>
  <c r="H24" i="5"/>
  <c r="J24" i="5"/>
  <c r="T24" i="5"/>
  <c r="U24" i="5"/>
  <c r="W24" i="5"/>
  <c r="AA24" i="5"/>
  <c r="C25" i="5"/>
  <c r="E25" i="5"/>
  <c r="G25" i="5"/>
  <c r="H25" i="5"/>
  <c r="J25" i="5"/>
  <c r="T25" i="5"/>
  <c r="U25" i="5"/>
  <c r="W25" i="5"/>
  <c r="AA25" i="5"/>
  <c r="C26" i="5"/>
  <c r="E26" i="5"/>
  <c r="G26" i="5"/>
  <c r="H26" i="5"/>
  <c r="J26" i="5"/>
  <c r="T26" i="5"/>
  <c r="U26" i="5"/>
  <c r="W26" i="5"/>
  <c r="AA26" i="5"/>
  <c r="C27" i="5"/>
  <c r="E27" i="5"/>
  <c r="G27" i="5"/>
  <c r="H27" i="5"/>
  <c r="J27" i="5"/>
  <c r="T27" i="5"/>
  <c r="U27" i="5"/>
  <c r="W27" i="5"/>
  <c r="AA27" i="5"/>
  <c r="C28" i="5"/>
  <c r="E28" i="5"/>
  <c r="G28" i="5"/>
  <c r="H28" i="5"/>
  <c r="J28" i="5"/>
  <c r="T28" i="5"/>
  <c r="U28" i="5"/>
  <c r="W28" i="5"/>
  <c r="AA28" i="5"/>
  <c r="C29" i="5"/>
  <c r="E29" i="5"/>
  <c r="G29" i="5"/>
  <c r="H29" i="5"/>
  <c r="J29" i="5"/>
  <c r="T29" i="5"/>
  <c r="U29" i="5"/>
  <c r="W29" i="5"/>
  <c r="AA29" i="5"/>
  <c r="C30" i="5"/>
  <c r="E30" i="5"/>
  <c r="G30" i="5"/>
  <c r="H30" i="5"/>
  <c r="J30" i="5"/>
  <c r="T30" i="5"/>
  <c r="U30" i="5"/>
  <c r="W30" i="5"/>
  <c r="AA30" i="5"/>
  <c r="C31" i="5"/>
  <c r="E31" i="5"/>
  <c r="G31" i="5"/>
  <c r="H31" i="5"/>
  <c r="J31" i="5"/>
  <c r="T31" i="5"/>
  <c r="U31" i="5"/>
  <c r="W31" i="5"/>
  <c r="AA31" i="5"/>
  <c r="C32" i="5"/>
  <c r="E32" i="5"/>
  <c r="G32" i="5"/>
  <c r="H32" i="5"/>
  <c r="J32" i="5"/>
  <c r="T32" i="5"/>
  <c r="U32" i="5"/>
  <c r="W32" i="5"/>
  <c r="AA32" i="5"/>
  <c r="C33" i="5"/>
  <c r="E33" i="5"/>
  <c r="G33" i="5"/>
  <c r="H33" i="5"/>
  <c r="J33" i="5"/>
  <c r="T33" i="5"/>
  <c r="U33" i="5"/>
  <c r="W33" i="5"/>
  <c r="AA33" i="5"/>
  <c r="C34" i="5"/>
  <c r="E34" i="5"/>
  <c r="G34" i="5"/>
  <c r="H34" i="5"/>
  <c r="J34" i="5"/>
  <c r="T34" i="5"/>
  <c r="U34" i="5"/>
  <c r="W34" i="5"/>
  <c r="AA34" i="5"/>
  <c r="C35" i="5"/>
  <c r="E35" i="5"/>
  <c r="G35" i="5"/>
  <c r="H35" i="5"/>
  <c r="J35" i="5"/>
  <c r="T35" i="5"/>
  <c r="U35" i="5"/>
  <c r="W35" i="5"/>
  <c r="AA35" i="5"/>
  <c r="C36" i="5"/>
  <c r="E36" i="5"/>
  <c r="G36" i="5"/>
  <c r="H36" i="5"/>
  <c r="J36" i="5"/>
  <c r="T36" i="5"/>
  <c r="U36" i="5"/>
  <c r="W36" i="5"/>
  <c r="AA36" i="5"/>
  <c r="C37" i="5"/>
  <c r="E37" i="5"/>
  <c r="G37" i="5"/>
  <c r="H37" i="5"/>
  <c r="J37" i="5"/>
  <c r="T37" i="5"/>
  <c r="U37" i="5"/>
  <c r="W37" i="5"/>
  <c r="AA37" i="5"/>
  <c r="C38" i="5"/>
  <c r="E38" i="5"/>
  <c r="G38" i="5"/>
  <c r="H38" i="5"/>
  <c r="J38" i="5"/>
  <c r="T38" i="5"/>
  <c r="U38" i="5"/>
  <c r="W38" i="5"/>
  <c r="AA38" i="5"/>
  <c r="C39" i="5"/>
  <c r="E39" i="5"/>
  <c r="G39" i="5"/>
  <c r="H39" i="5"/>
  <c r="J39" i="5"/>
  <c r="T39" i="5"/>
  <c r="U39" i="5"/>
  <c r="W39" i="5"/>
  <c r="AA39" i="5"/>
  <c r="C40" i="5"/>
  <c r="E40" i="5"/>
  <c r="G40" i="5"/>
  <c r="H40" i="5"/>
  <c r="J40" i="5"/>
  <c r="T40" i="5"/>
  <c r="U40" i="5"/>
  <c r="W40" i="5"/>
  <c r="AA40" i="5"/>
  <c r="C41" i="5"/>
  <c r="E41" i="5"/>
  <c r="G41" i="5"/>
  <c r="H41" i="5"/>
  <c r="J41" i="5"/>
  <c r="T41" i="5"/>
  <c r="U41" i="5"/>
  <c r="W41" i="5"/>
  <c r="AA41" i="5"/>
  <c r="C42" i="5"/>
  <c r="E42" i="5"/>
  <c r="G42" i="5"/>
  <c r="H42" i="5"/>
  <c r="J42" i="5"/>
  <c r="T42" i="5"/>
  <c r="U42" i="5"/>
  <c r="W42" i="5"/>
  <c r="AA42" i="5"/>
  <c r="AB42" i="5" s="1"/>
  <c r="C43" i="5"/>
  <c r="E43" i="5"/>
  <c r="G43" i="5"/>
  <c r="H43" i="5"/>
  <c r="J43" i="5"/>
  <c r="T43" i="5"/>
  <c r="U43" i="5"/>
  <c r="W43" i="5"/>
  <c r="AA43" i="5"/>
  <c r="C44" i="5"/>
  <c r="E44" i="5"/>
  <c r="G44" i="5"/>
  <c r="H44" i="5"/>
  <c r="J44" i="5"/>
  <c r="T44" i="5"/>
  <c r="U44" i="5"/>
  <c r="W44" i="5"/>
  <c r="AA44" i="5"/>
  <c r="AB44" i="5" s="1"/>
  <c r="C45" i="5"/>
  <c r="E45" i="5"/>
  <c r="G45" i="5"/>
  <c r="H45" i="5"/>
  <c r="J45" i="5"/>
  <c r="T45" i="5"/>
  <c r="U45" i="5"/>
  <c r="W45" i="5"/>
  <c r="AA45" i="5"/>
  <c r="C46" i="5"/>
  <c r="E46" i="5"/>
  <c r="G46" i="5"/>
  <c r="H46" i="5"/>
  <c r="J46" i="5"/>
  <c r="T46" i="5"/>
  <c r="U46" i="5"/>
  <c r="W46" i="5"/>
  <c r="AA46" i="5"/>
  <c r="C47" i="5"/>
  <c r="E47" i="5"/>
  <c r="G47" i="5"/>
  <c r="H47" i="5"/>
  <c r="J47" i="5"/>
  <c r="T47" i="5"/>
  <c r="U47" i="5"/>
  <c r="W47" i="5"/>
  <c r="AA47" i="5"/>
  <c r="C48" i="5"/>
  <c r="E48" i="5"/>
  <c r="G48" i="5"/>
  <c r="H48" i="5"/>
  <c r="J48" i="5"/>
  <c r="T48" i="5"/>
  <c r="U48" i="5"/>
  <c r="W48" i="5"/>
  <c r="AA48" i="5"/>
  <c r="C49" i="5"/>
  <c r="E49" i="5"/>
  <c r="G49" i="5"/>
  <c r="H49" i="5"/>
  <c r="J49" i="5"/>
  <c r="T49" i="5"/>
  <c r="U49" i="5"/>
  <c r="W49" i="5"/>
  <c r="X49" i="5" s="1"/>
  <c r="AA49" i="5"/>
  <c r="AB49" i="5" s="1"/>
  <c r="C50" i="5"/>
  <c r="E50" i="5"/>
  <c r="G50" i="5"/>
  <c r="H50" i="5"/>
  <c r="J50" i="5"/>
  <c r="T50" i="5"/>
  <c r="U50" i="5"/>
  <c r="W50" i="5"/>
  <c r="AA50" i="5"/>
  <c r="C51" i="5"/>
  <c r="E51" i="5"/>
  <c r="G51" i="5"/>
  <c r="H51" i="5"/>
  <c r="J51" i="5"/>
  <c r="K51" i="5" s="1"/>
  <c r="T51" i="5"/>
  <c r="U51" i="5"/>
  <c r="W51" i="5"/>
  <c r="AA51" i="5"/>
  <c r="C52" i="5"/>
  <c r="E52" i="5"/>
  <c r="G52" i="5"/>
  <c r="H52" i="5"/>
  <c r="J52" i="5"/>
  <c r="T52" i="5"/>
  <c r="U52" i="5"/>
  <c r="W52" i="5"/>
  <c r="AA52" i="5"/>
  <c r="C53" i="5"/>
  <c r="E53" i="5"/>
  <c r="G53" i="5"/>
  <c r="H53" i="5"/>
  <c r="J53" i="5"/>
  <c r="T53" i="5"/>
  <c r="U53" i="5"/>
  <c r="W53" i="5"/>
  <c r="AA53" i="5"/>
  <c r="C54" i="5"/>
  <c r="E54" i="5"/>
  <c r="G54" i="5"/>
  <c r="H54" i="5"/>
  <c r="J54" i="5"/>
  <c r="T54" i="5"/>
  <c r="U54" i="5"/>
  <c r="W54" i="5"/>
  <c r="AA54" i="5"/>
  <c r="C55" i="5"/>
  <c r="E55" i="5"/>
  <c r="G55" i="5"/>
  <c r="H55" i="5"/>
  <c r="J55" i="5"/>
  <c r="T55" i="5"/>
  <c r="U55" i="5"/>
  <c r="W55" i="5"/>
  <c r="AA55" i="5"/>
  <c r="C56" i="5"/>
  <c r="E56" i="5"/>
  <c r="G56" i="5"/>
  <c r="H56" i="5"/>
  <c r="J56" i="5"/>
  <c r="T56" i="5"/>
  <c r="U56" i="5"/>
  <c r="V56" i="5"/>
  <c r="W56" i="5" s="1"/>
  <c r="X56" i="5" s="1"/>
  <c r="AA56" i="5"/>
  <c r="C57" i="5"/>
  <c r="E57" i="5"/>
  <c r="G57" i="5" s="1"/>
  <c r="H57" i="5"/>
  <c r="J57" i="5"/>
  <c r="T57" i="5"/>
  <c r="U57" i="5"/>
  <c r="W57" i="5"/>
  <c r="AA57" i="5"/>
  <c r="C58" i="5"/>
  <c r="E58" i="5"/>
  <c r="G58" i="5" s="1"/>
  <c r="H58" i="5"/>
  <c r="J58" i="5"/>
  <c r="T58" i="5"/>
  <c r="U58" i="5"/>
  <c r="W58" i="5"/>
  <c r="AA58" i="5"/>
  <c r="C59" i="5"/>
  <c r="E59" i="5"/>
  <c r="G59" i="5" s="1"/>
  <c r="H59" i="5"/>
  <c r="J59" i="5"/>
  <c r="T59" i="5"/>
  <c r="U59" i="5"/>
  <c r="W59" i="5"/>
  <c r="AA59" i="5"/>
  <c r="C60" i="5"/>
  <c r="E60" i="5"/>
  <c r="G60" i="5" s="1"/>
  <c r="H60" i="5"/>
  <c r="J60" i="5"/>
  <c r="T60" i="5"/>
  <c r="U60" i="5"/>
  <c r="W60" i="5"/>
  <c r="AA60" i="5"/>
  <c r="C61" i="5"/>
  <c r="E61" i="5"/>
  <c r="G61" i="5" s="1"/>
  <c r="H61" i="5"/>
  <c r="J61" i="5"/>
  <c r="T61" i="5"/>
  <c r="U61" i="5"/>
  <c r="W61" i="5"/>
  <c r="AA61" i="5"/>
  <c r="C62" i="5"/>
  <c r="E62" i="5"/>
  <c r="G62" i="5"/>
  <c r="H62" i="5"/>
  <c r="J62" i="5"/>
  <c r="T62" i="5"/>
  <c r="U62" i="5"/>
  <c r="W62" i="5"/>
  <c r="AA62" i="5"/>
  <c r="C63" i="5"/>
  <c r="E63" i="5"/>
  <c r="G63" i="5" s="1"/>
  <c r="H63" i="5"/>
  <c r="J63" i="5"/>
  <c r="T63" i="5"/>
  <c r="U63" i="5"/>
  <c r="W63" i="5"/>
  <c r="AA63" i="5"/>
  <c r="C64" i="5"/>
  <c r="E64" i="5"/>
  <c r="G64" i="5" s="1"/>
  <c r="H64" i="5"/>
  <c r="J64" i="5"/>
  <c r="T64" i="5"/>
  <c r="U64" i="5"/>
  <c r="W64" i="5"/>
  <c r="AA64" i="5"/>
  <c r="C65" i="5"/>
  <c r="E65" i="5"/>
  <c r="G65" i="5" s="1"/>
  <c r="H65" i="5"/>
  <c r="J65" i="5"/>
  <c r="T65" i="5"/>
  <c r="U65" i="5"/>
  <c r="W65" i="5"/>
  <c r="AA65" i="5"/>
  <c r="C66" i="5"/>
  <c r="E66" i="5"/>
  <c r="G66" i="5"/>
  <c r="H66" i="5"/>
  <c r="J66" i="5"/>
  <c r="T66" i="5"/>
  <c r="U66" i="5"/>
  <c r="W66" i="5"/>
  <c r="AA66" i="5"/>
  <c r="C67" i="5"/>
  <c r="E67" i="5"/>
  <c r="G67" i="5" s="1"/>
  <c r="H67" i="5"/>
  <c r="J67" i="5"/>
  <c r="T67" i="5"/>
  <c r="U67" i="5"/>
  <c r="W67" i="5"/>
  <c r="AA67" i="5"/>
  <c r="AB67" i="5" s="1"/>
  <c r="C68" i="5"/>
  <c r="E68" i="5"/>
  <c r="G68" i="5"/>
  <c r="H68" i="5"/>
  <c r="J68" i="5"/>
  <c r="T68" i="5"/>
  <c r="U68" i="5"/>
  <c r="W68" i="5"/>
  <c r="AA68" i="5"/>
  <c r="C69" i="5"/>
  <c r="E69" i="5"/>
  <c r="G69" i="5"/>
  <c r="H69" i="5"/>
  <c r="J69" i="5"/>
  <c r="T69" i="5"/>
  <c r="U69" i="5"/>
  <c r="W69" i="5"/>
  <c r="AA69" i="5"/>
  <c r="C70" i="5"/>
  <c r="E70" i="5"/>
  <c r="G70" i="5" s="1"/>
  <c r="H70" i="5"/>
  <c r="J70" i="5"/>
  <c r="T70" i="5"/>
  <c r="U70" i="5"/>
  <c r="W70" i="5"/>
  <c r="AA70" i="5"/>
  <c r="C71" i="5"/>
  <c r="E71" i="5"/>
  <c r="G71" i="5" s="1"/>
  <c r="H71" i="5"/>
  <c r="J71" i="5"/>
  <c r="T71" i="5"/>
  <c r="U71" i="5"/>
  <c r="W71" i="5"/>
  <c r="AA71" i="5"/>
  <c r="C72" i="5"/>
  <c r="E72" i="5"/>
  <c r="G72" i="5" s="1"/>
  <c r="H72" i="5"/>
  <c r="J72" i="5"/>
  <c r="T72" i="5"/>
  <c r="U72" i="5"/>
  <c r="W72" i="5"/>
  <c r="AA72" i="5"/>
  <c r="C73" i="5"/>
  <c r="E73" i="5"/>
  <c r="G73" i="5" s="1"/>
  <c r="H73" i="5"/>
  <c r="J73" i="5"/>
  <c r="T73" i="5"/>
  <c r="U73" i="5"/>
  <c r="W73" i="5"/>
  <c r="AA73" i="5"/>
  <c r="C74" i="5"/>
  <c r="E74" i="5"/>
  <c r="G74" i="5" s="1"/>
  <c r="H74" i="5"/>
  <c r="J74" i="5"/>
  <c r="T74" i="5"/>
  <c r="U74" i="5"/>
  <c r="W74" i="5"/>
  <c r="AA74" i="5"/>
  <c r="C75" i="5"/>
  <c r="E75" i="5"/>
  <c r="G75" i="5" s="1"/>
  <c r="H75" i="5"/>
  <c r="J75" i="5"/>
  <c r="T75" i="5"/>
  <c r="U75" i="5"/>
  <c r="W75" i="5"/>
  <c r="AA75" i="5"/>
  <c r="C76" i="5"/>
  <c r="E76" i="5"/>
  <c r="G76" i="5" s="1"/>
  <c r="H76" i="5"/>
  <c r="J76" i="5"/>
  <c r="T76" i="5"/>
  <c r="U76" i="5"/>
  <c r="W76" i="5"/>
  <c r="AA76" i="5"/>
  <c r="AB76" i="5" s="1"/>
  <c r="C77" i="5"/>
  <c r="E77" i="5"/>
  <c r="G77" i="5"/>
  <c r="H77" i="5"/>
  <c r="J77" i="5"/>
  <c r="T77" i="5"/>
  <c r="U77" i="5"/>
  <c r="W77" i="5"/>
  <c r="AA77" i="5"/>
  <c r="C78" i="5"/>
  <c r="E78" i="5"/>
  <c r="G78" i="5"/>
  <c r="H78" i="5"/>
  <c r="J78" i="5"/>
  <c r="T78" i="5"/>
  <c r="U78" i="5"/>
  <c r="W78" i="5"/>
  <c r="AA78" i="5"/>
  <c r="C79" i="5"/>
  <c r="E79" i="5"/>
  <c r="G79" i="5" s="1"/>
  <c r="H79" i="5"/>
  <c r="J79" i="5"/>
  <c r="T79" i="5"/>
  <c r="U79" i="5"/>
  <c r="W79" i="5"/>
  <c r="AA79" i="5"/>
  <c r="C80" i="5"/>
  <c r="E80" i="5"/>
  <c r="G80" i="5"/>
  <c r="H80" i="5"/>
  <c r="J80" i="5"/>
  <c r="T80" i="5"/>
  <c r="U80" i="5"/>
  <c r="W80" i="5"/>
  <c r="AA80" i="5"/>
  <c r="C81" i="5"/>
  <c r="E81" i="5"/>
  <c r="G81" i="5"/>
  <c r="H81" i="5"/>
  <c r="J81" i="5"/>
  <c r="T81" i="5"/>
  <c r="U81" i="5"/>
  <c r="W81" i="5"/>
  <c r="AA81" i="5"/>
  <c r="C82" i="5"/>
  <c r="E82" i="5"/>
  <c r="G82" i="5" s="1"/>
  <c r="H82" i="5"/>
  <c r="J82" i="5"/>
  <c r="K82" i="5"/>
  <c r="T82" i="5"/>
  <c r="U82" i="5"/>
  <c r="W82" i="5"/>
  <c r="AA82" i="5"/>
  <c r="C83" i="5"/>
  <c r="E83" i="5"/>
  <c r="G83" i="5" s="1"/>
  <c r="H83" i="5"/>
  <c r="J83" i="5"/>
  <c r="T83" i="5"/>
  <c r="U83" i="5"/>
  <c r="W83" i="5"/>
  <c r="AA83" i="5"/>
  <c r="C84" i="5"/>
  <c r="E84" i="5"/>
  <c r="G84" i="5" s="1"/>
  <c r="H84" i="5"/>
  <c r="J84" i="5"/>
  <c r="T84" i="5"/>
  <c r="U84" i="5"/>
  <c r="W84" i="5"/>
  <c r="AA84" i="5"/>
  <c r="C85" i="5"/>
  <c r="E85" i="5"/>
  <c r="G85" i="5"/>
  <c r="H85" i="5"/>
  <c r="J85" i="5"/>
  <c r="T85" i="5"/>
  <c r="U85" i="5"/>
  <c r="W85" i="5"/>
  <c r="AA85" i="5"/>
  <c r="C86" i="5"/>
  <c r="E86" i="5"/>
  <c r="G86" i="5"/>
  <c r="H86" i="5"/>
  <c r="J86" i="5"/>
  <c r="T86" i="5"/>
  <c r="U86" i="5"/>
  <c r="W86" i="5"/>
  <c r="AA86" i="5"/>
  <c r="C87" i="5"/>
  <c r="E87" i="5"/>
  <c r="G87" i="5"/>
  <c r="H87" i="5"/>
  <c r="J87" i="5"/>
  <c r="T87" i="5"/>
  <c r="U87" i="5"/>
  <c r="W87" i="5"/>
  <c r="AA87" i="5"/>
  <c r="C88" i="5"/>
  <c r="E88" i="5"/>
  <c r="G88" i="5" s="1"/>
  <c r="H88" i="5"/>
  <c r="J88" i="5"/>
  <c r="T88" i="5"/>
  <c r="U88" i="5"/>
  <c r="W88" i="5"/>
  <c r="AA88" i="5"/>
  <c r="C89" i="5"/>
  <c r="E89" i="5"/>
  <c r="G89" i="5" s="1"/>
  <c r="H89" i="5"/>
  <c r="J89" i="5"/>
  <c r="T89" i="5"/>
  <c r="U89" i="5"/>
  <c r="W89" i="5"/>
  <c r="AA89" i="5"/>
  <c r="C90" i="5"/>
  <c r="E90" i="5"/>
  <c r="G90" i="5" s="1"/>
  <c r="H90" i="5"/>
  <c r="J90" i="5"/>
  <c r="T90" i="5"/>
  <c r="U90" i="5"/>
  <c r="W90" i="5"/>
  <c r="AA90" i="5"/>
  <c r="C91" i="5"/>
  <c r="E91" i="5"/>
  <c r="G91" i="5" s="1"/>
  <c r="H91" i="5"/>
  <c r="J91" i="5"/>
  <c r="T91" i="5"/>
  <c r="U91" i="5"/>
  <c r="W91" i="5"/>
  <c r="AA91" i="5"/>
  <c r="C92" i="5"/>
  <c r="E92" i="5"/>
  <c r="G92" i="5"/>
  <c r="H92" i="5"/>
  <c r="J92" i="5"/>
  <c r="T92" i="5"/>
  <c r="U92" i="5"/>
  <c r="W92" i="5"/>
  <c r="AA92" i="5"/>
  <c r="C93" i="5"/>
  <c r="E93" i="5"/>
  <c r="G93" i="5"/>
  <c r="H93" i="5"/>
  <c r="J93" i="5"/>
  <c r="T93" i="5"/>
  <c r="U93" i="5"/>
  <c r="W93" i="5"/>
  <c r="AA93" i="5"/>
  <c r="C94" i="5"/>
  <c r="E94" i="5"/>
  <c r="G94" i="5"/>
  <c r="H94" i="5"/>
  <c r="J94" i="5"/>
  <c r="T94" i="5"/>
  <c r="U94" i="5"/>
  <c r="W94" i="5"/>
  <c r="X94" i="5"/>
  <c r="AA94" i="5"/>
  <c r="C95" i="5"/>
  <c r="E95" i="5"/>
  <c r="G95" i="5"/>
  <c r="H95" i="5"/>
  <c r="J95" i="5"/>
  <c r="T95" i="5"/>
  <c r="U95" i="5"/>
  <c r="W95" i="5"/>
  <c r="AA95" i="5"/>
  <c r="C96" i="5"/>
  <c r="E96" i="5"/>
  <c r="G96" i="5"/>
  <c r="H96" i="5"/>
  <c r="J96" i="5"/>
  <c r="R96" i="5"/>
  <c r="T96" i="5" s="1"/>
  <c r="S96" i="5"/>
  <c r="U96" i="5"/>
  <c r="W96" i="5"/>
  <c r="AA96" i="5"/>
  <c r="C97" i="5"/>
  <c r="E97" i="5"/>
  <c r="G97" i="5" s="1"/>
  <c r="H97" i="5"/>
  <c r="J97" i="5"/>
  <c r="T97" i="5"/>
  <c r="U97" i="5"/>
  <c r="W97" i="5"/>
  <c r="AA97" i="5"/>
  <c r="C98" i="5"/>
  <c r="E98" i="5"/>
  <c r="G98" i="5" s="1"/>
  <c r="H98" i="5"/>
  <c r="J98" i="5"/>
  <c r="T98" i="5"/>
  <c r="U98" i="5"/>
  <c r="W98" i="5"/>
  <c r="AA98" i="5"/>
  <c r="C99" i="5"/>
  <c r="E99" i="5"/>
  <c r="G99" i="5" s="1"/>
  <c r="H99" i="5"/>
  <c r="J99" i="5"/>
  <c r="T99" i="5"/>
  <c r="U99" i="5"/>
  <c r="W99" i="5"/>
  <c r="X99" i="5" s="1"/>
  <c r="AA99" i="5"/>
  <c r="C100" i="5"/>
  <c r="E100" i="5"/>
  <c r="G100" i="5" s="1"/>
  <c r="H100" i="5"/>
  <c r="J100" i="5"/>
  <c r="K93" i="5" s="1"/>
  <c r="T100" i="5"/>
  <c r="U100" i="5"/>
  <c r="W100" i="5"/>
  <c r="AA100" i="5"/>
  <c r="C101" i="5"/>
  <c r="E101" i="5"/>
  <c r="G101" i="5" s="1"/>
  <c r="H101" i="5"/>
  <c r="J101" i="5"/>
  <c r="T101" i="5"/>
  <c r="U101" i="5"/>
  <c r="W101" i="5"/>
  <c r="X101" i="5"/>
  <c r="AA101" i="5"/>
  <c r="C102" i="5"/>
  <c r="E102" i="5"/>
  <c r="G102" i="5" s="1"/>
  <c r="H102" i="5"/>
  <c r="J102" i="5"/>
  <c r="T102" i="5"/>
  <c r="U102" i="5"/>
  <c r="W102" i="5"/>
  <c r="AA102" i="5"/>
  <c r="C103" i="5"/>
  <c r="E103" i="5"/>
  <c r="G103" i="5" s="1"/>
  <c r="H103" i="5"/>
  <c r="J103" i="5"/>
  <c r="K100" i="5" s="1"/>
  <c r="T103" i="5"/>
  <c r="U103" i="5"/>
  <c r="W103" i="5"/>
  <c r="X103" i="5" s="1"/>
  <c r="AA103" i="5"/>
  <c r="C104" i="5"/>
  <c r="E104" i="5"/>
  <c r="G104" i="5" s="1"/>
  <c r="H104" i="5"/>
  <c r="J104" i="5"/>
  <c r="T104" i="5"/>
  <c r="U104" i="5"/>
  <c r="W104" i="5"/>
  <c r="X104" i="5" s="1"/>
  <c r="AA104" i="5"/>
  <c r="D2" i="7"/>
  <c r="H2" i="7" s="1"/>
  <c r="J2" i="7"/>
  <c r="T2" i="7"/>
  <c r="U2" i="7"/>
  <c r="W2" i="7"/>
  <c r="AA2" i="7"/>
  <c r="D3" i="7"/>
  <c r="H3" i="7" s="1"/>
  <c r="J3" i="7"/>
  <c r="T3" i="7"/>
  <c r="U3" i="7"/>
  <c r="W3" i="7"/>
  <c r="AA3" i="7"/>
  <c r="D4" i="7"/>
  <c r="H4" i="7"/>
  <c r="J4" i="7"/>
  <c r="T4" i="7"/>
  <c r="U4" i="7"/>
  <c r="W4" i="7"/>
  <c r="AA4" i="7"/>
  <c r="AB33" i="7" s="1"/>
  <c r="D5" i="7"/>
  <c r="E50" i="7" s="1"/>
  <c r="G50" i="7" s="1"/>
  <c r="J5" i="7"/>
  <c r="T5" i="7"/>
  <c r="U5" i="7"/>
  <c r="W5" i="7"/>
  <c r="AA5" i="7"/>
  <c r="D6" i="7"/>
  <c r="H6" i="7"/>
  <c r="J6" i="7"/>
  <c r="T6" i="7"/>
  <c r="U6" i="7"/>
  <c r="W6" i="7"/>
  <c r="AA6" i="7"/>
  <c r="D7" i="7"/>
  <c r="H7" i="7" s="1"/>
  <c r="J7" i="7"/>
  <c r="K7" i="7" s="1"/>
  <c r="T7" i="7"/>
  <c r="U7" i="7"/>
  <c r="W7" i="7"/>
  <c r="AA7" i="7"/>
  <c r="D8" i="7"/>
  <c r="H8" i="7"/>
  <c r="J8" i="7"/>
  <c r="T8" i="7"/>
  <c r="U8" i="7"/>
  <c r="W8" i="7"/>
  <c r="AA8" i="7"/>
  <c r="D9" i="7"/>
  <c r="H9" i="7" s="1"/>
  <c r="J9" i="7"/>
  <c r="T9" i="7"/>
  <c r="U9" i="7"/>
  <c r="W9" i="7"/>
  <c r="AA9" i="7"/>
  <c r="D10" i="7"/>
  <c r="J10" i="7"/>
  <c r="T10" i="7"/>
  <c r="U10" i="7"/>
  <c r="W10" i="7"/>
  <c r="AA10" i="7"/>
  <c r="D11" i="7"/>
  <c r="H11" i="7" s="1"/>
  <c r="J11" i="7"/>
  <c r="T11" i="7"/>
  <c r="U11" i="7"/>
  <c r="W11" i="7"/>
  <c r="X55" i="7" s="1"/>
  <c r="AA11" i="7"/>
  <c r="D12" i="7"/>
  <c r="H12" i="7"/>
  <c r="J12" i="7"/>
  <c r="T12" i="7"/>
  <c r="U12" i="7"/>
  <c r="W12" i="7"/>
  <c r="AA12" i="7"/>
  <c r="D13" i="7"/>
  <c r="H13" i="7" s="1"/>
  <c r="J13" i="7"/>
  <c r="T13" i="7"/>
  <c r="U13" i="7"/>
  <c r="W13" i="7"/>
  <c r="AA13" i="7"/>
  <c r="D14" i="7"/>
  <c r="J14" i="7"/>
  <c r="K14" i="7" s="1"/>
  <c r="T14" i="7"/>
  <c r="U14" i="7"/>
  <c r="W14" i="7"/>
  <c r="AA14" i="7"/>
  <c r="D15" i="7"/>
  <c r="J15" i="7"/>
  <c r="T15" i="7"/>
  <c r="U15" i="7"/>
  <c r="W15" i="7"/>
  <c r="AA15" i="7"/>
  <c r="D16" i="7"/>
  <c r="H16" i="7"/>
  <c r="J16" i="7"/>
  <c r="T16" i="7"/>
  <c r="U16" i="7"/>
  <c r="W16" i="7"/>
  <c r="AA16" i="7"/>
  <c r="D17" i="7"/>
  <c r="H17" i="7"/>
  <c r="J17" i="7"/>
  <c r="T17" i="7"/>
  <c r="U17" i="7"/>
  <c r="W17" i="7"/>
  <c r="AA17" i="7"/>
  <c r="D18" i="7"/>
  <c r="E18" i="7" s="1"/>
  <c r="G18" i="7" s="1"/>
  <c r="H18" i="7"/>
  <c r="J18" i="7"/>
  <c r="T18" i="7"/>
  <c r="U18" i="7"/>
  <c r="W18" i="7"/>
  <c r="AA18" i="7"/>
  <c r="D19" i="7"/>
  <c r="H19" i="7" s="1"/>
  <c r="J19" i="7"/>
  <c r="T19" i="7"/>
  <c r="U19" i="7"/>
  <c r="W19" i="7"/>
  <c r="AA19" i="7"/>
  <c r="D20" i="7"/>
  <c r="H20" i="7"/>
  <c r="J20" i="7"/>
  <c r="T20" i="7"/>
  <c r="U20" i="7"/>
  <c r="W20" i="7"/>
  <c r="AA20" i="7"/>
  <c r="D21" i="7"/>
  <c r="H21" i="7"/>
  <c r="J21" i="7"/>
  <c r="T21" i="7"/>
  <c r="U21" i="7"/>
  <c r="W21" i="7"/>
  <c r="AA21" i="7"/>
  <c r="D22" i="7"/>
  <c r="H22" i="7"/>
  <c r="J22" i="7"/>
  <c r="T22" i="7"/>
  <c r="U22" i="7"/>
  <c r="W22" i="7"/>
  <c r="AA22" i="7"/>
  <c r="D23" i="7"/>
  <c r="H23" i="7" s="1"/>
  <c r="J23" i="7"/>
  <c r="T23" i="7"/>
  <c r="U23" i="7"/>
  <c r="W23" i="7"/>
  <c r="AA23" i="7"/>
  <c r="D24" i="7"/>
  <c r="H24" i="7"/>
  <c r="J24" i="7"/>
  <c r="T24" i="7"/>
  <c r="U24" i="7"/>
  <c r="W24" i="7"/>
  <c r="AA24" i="7"/>
  <c r="D25" i="7"/>
  <c r="H25" i="7"/>
  <c r="J25" i="7"/>
  <c r="K25" i="7" s="1"/>
  <c r="T25" i="7"/>
  <c r="U25" i="7"/>
  <c r="W25" i="7"/>
  <c r="AA25" i="7"/>
  <c r="D26" i="7"/>
  <c r="E26" i="7" s="1"/>
  <c r="G26" i="7" s="1"/>
  <c r="J26" i="7"/>
  <c r="T26" i="7"/>
  <c r="U26" i="7"/>
  <c r="W26" i="7"/>
  <c r="AA26" i="7"/>
  <c r="D27" i="7"/>
  <c r="H27" i="7"/>
  <c r="J27" i="7"/>
  <c r="T27" i="7"/>
  <c r="U27" i="7"/>
  <c r="W27" i="7"/>
  <c r="AA27" i="7"/>
  <c r="D28" i="7"/>
  <c r="H28" i="7"/>
  <c r="J28" i="7"/>
  <c r="T28" i="7"/>
  <c r="U28" i="7"/>
  <c r="W28" i="7"/>
  <c r="AA28" i="7"/>
  <c r="D29" i="7"/>
  <c r="H29" i="7" s="1"/>
  <c r="J29" i="7"/>
  <c r="T29" i="7"/>
  <c r="U29" i="7"/>
  <c r="W29" i="7"/>
  <c r="AA29" i="7"/>
  <c r="D30" i="7"/>
  <c r="H30" i="7" s="1"/>
  <c r="J30" i="7"/>
  <c r="T30" i="7"/>
  <c r="U30" i="7"/>
  <c r="W30" i="7"/>
  <c r="AA30" i="7"/>
  <c r="D31" i="7"/>
  <c r="H31" i="7" s="1"/>
  <c r="J31" i="7"/>
  <c r="T31" i="7"/>
  <c r="U31" i="7"/>
  <c r="W31" i="7"/>
  <c r="AA31" i="7"/>
  <c r="D32" i="7"/>
  <c r="H32" i="7"/>
  <c r="J32" i="7"/>
  <c r="K41" i="7" s="1"/>
  <c r="T32" i="7"/>
  <c r="U32" i="7"/>
  <c r="W32" i="7"/>
  <c r="AA32" i="7"/>
  <c r="D33" i="7"/>
  <c r="H33" i="7"/>
  <c r="J33" i="7"/>
  <c r="T33" i="7"/>
  <c r="U33" i="7"/>
  <c r="W33" i="7"/>
  <c r="AA33" i="7"/>
  <c r="D34" i="7"/>
  <c r="H34" i="7" s="1"/>
  <c r="J34" i="7"/>
  <c r="T34" i="7"/>
  <c r="U34" i="7"/>
  <c r="W34" i="7"/>
  <c r="AA34" i="7"/>
  <c r="D35" i="7"/>
  <c r="H35" i="7"/>
  <c r="J35" i="7"/>
  <c r="T35" i="7"/>
  <c r="U35" i="7"/>
  <c r="W35" i="7"/>
  <c r="AA35" i="7"/>
  <c r="D36" i="7"/>
  <c r="H36" i="7"/>
  <c r="J36" i="7"/>
  <c r="T36" i="7"/>
  <c r="U36" i="7"/>
  <c r="W36" i="7"/>
  <c r="AA36" i="7"/>
  <c r="D37" i="7"/>
  <c r="J37" i="7"/>
  <c r="T37" i="7"/>
  <c r="U37" i="7"/>
  <c r="W37" i="7"/>
  <c r="AA37" i="7"/>
  <c r="D38" i="7"/>
  <c r="H38" i="7" s="1"/>
  <c r="J38" i="7"/>
  <c r="K38" i="7" s="1"/>
  <c r="T38" i="7"/>
  <c r="U38" i="7"/>
  <c r="W38" i="7"/>
  <c r="AA38" i="7"/>
  <c r="D39" i="7"/>
  <c r="H39" i="7"/>
  <c r="J39" i="7"/>
  <c r="T39" i="7"/>
  <c r="U39" i="7"/>
  <c r="W39" i="7"/>
  <c r="AA39" i="7"/>
  <c r="AB39" i="7" s="1"/>
  <c r="D40" i="7"/>
  <c r="J40" i="7"/>
  <c r="T40" i="7"/>
  <c r="U40" i="7"/>
  <c r="W40" i="7"/>
  <c r="AA40" i="7"/>
  <c r="D41" i="7"/>
  <c r="H41" i="7"/>
  <c r="J41" i="7"/>
  <c r="T41" i="7"/>
  <c r="U41" i="7"/>
  <c r="W41" i="7"/>
  <c r="AA41" i="7"/>
  <c r="D42" i="7"/>
  <c r="H42" i="7"/>
  <c r="J42" i="7"/>
  <c r="T42" i="7"/>
  <c r="U42" i="7"/>
  <c r="W42" i="7"/>
  <c r="X42" i="7"/>
  <c r="AA42" i="7"/>
  <c r="D43" i="7"/>
  <c r="J43" i="7"/>
  <c r="T43" i="7"/>
  <c r="U43" i="7"/>
  <c r="W43" i="7"/>
  <c r="AA43" i="7"/>
  <c r="D44" i="7"/>
  <c r="H44" i="7" s="1"/>
  <c r="J44" i="7"/>
  <c r="K44" i="7" s="1"/>
  <c r="T44" i="7"/>
  <c r="U44" i="7"/>
  <c r="W44" i="7"/>
  <c r="AA44" i="7"/>
  <c r="D45" i="7"/>
  <c r="H45" i="7"/>
  <c r="J45" i="7"/>
  <c r="T45" i="7"/>
  <c r="U45" i="7"/>
  <c r="W45" i="7"/>
  <c r="AA45" i="7"/>
  <c r="D46" i="7"/>
  <c r="J46" i="7"/>
  <c r="T46" i="7"/>
  <c r="U46" i="7"/>
  <c r="W46" i="7"/>
  <c r="AA46" i="7"/>
  <c r="D47" i="7"/>
  <c r="H47" i="7"/>
  <c r="J47" i="7"/>
  <c r="K16" i="7" s="1"/>
  <c r="T47" i="7"/>
  <c r="U47" i="7"/>
  <c r="W47" i="7"/>
  <c r="AA47" i="7"/>
  <c r="D48" i="7"/>
  <c r="H48" i="7"/>
  <c r="J48" i="7"/>
  <c r="T48" i="7"/>
  <c r="U48" i="7"/>
  <c r="W48" i="7"/>
  <c r="AA48" i="7"/>
  <c r="AB48" i="7" s="1"/>
  <c r="D49" i="7"/>
  <c r="J49" i="7"/>
  <c r="T49" i="7"/>
  <c r="U49" i="7"/>
  <c r="W49" i="7"/>
  <c r="AA49" i="7"/>
  <c r="D50" i="7"/>
  <c r="H50" i="7"/>
  <c r="J50" i="7"/>
  <c r="T50" i="7"/>
  <c r="U50" i="7"/>
  <c r="W50" i="7"/>
  <c r="AA50" i="7"/>
  <c r="D51" i="7"/>
  <c r="H51" i="7"/>
  <c r="J51" i="7"/>
  <c r="T51" i="7"/>
  <c r="U51" i="7"/>
  <c r="W51" i="7"/>
  <c r="AA51" i="7"/>
  <c r="D52" i="7"/>
  <c r="J52" i="7"/>
  <c r="T52" i="7"/>
  <c r="U52" i="7"/>
  <c r="W52" i="7"/>
  <c r="AA52" i="7"/>
  <c r="D53" i="7"/>
  <c r="H53" i="7" s="1"/>
  <c r="J53" i="7"/>
  <c r="T53" i="7"/>
  <c r="U53" i="7"/>
  <c r="W53" i="7"/>
  <c r="AA53" i="7"/>
  <c r="D54" i="7"/>
  <c r="E54" i="7" s="1"/>
  <c r="G54" i="7" s="1"/>
  <c r="J54" i="7"/>
  <c r="T54" i="7"/>
  <c r="U54" i="7"/>
  <c r="W54" i="7"/>
  <c r="AA54" i="7"/>
  <c r="D55" i="7"/>
  <c r="H55" i="7"/>
  <c r="J55" i="7"/>
  <c r="T55" i="7"/>
  <c r="U55" i="7"/>
  <c r="W55" i="7"/>
  <c r="AA55" i="7"/>
  <c r="AB55" i="7" s="1"/>
  <c r="D56" i="7"/>
  <c r="J56" i="7"/>
  <c r="T56" i="7"/>
  <c r="U56" i="7"/>
  <c r="W56" i="7"/>
  <c r="AA56" i="7"/>
  <c r="D57" i="7"/>
  <c r="H57" i="7"/>
  <c r="J57" i="7"/>
  <c r="T57" i="7"/>
  <c r="U57" i="7"/>
  <c r="W57" i="7"/>
  <c r="AA57" i="7"/>
  <c r="D58" i="7"/>
  <c r="H58" i="7"/>
  <c r="J58" i="7"/>
  <c r="T58" i="7"/>
  <c r="U58" i="7"/>
  <c r="W58" i="7"/>
  <c r="AA58" i="7"/>
  <c r="D59" i="7"/>
  <c r="J59" i="7"/>
  <c r="T59" i="7"/>
  <c r="U59" i="7"/>
  <c r="W59" i="7"/>
  <c r="AA59" i="7"/>
  <c r="D60" i="7"/>
  <c r="H60" i="7" s="1"/>
  <c r="J60" i="7"/>
  <c r="T60" i="7"/>
  <c r="U60" i="7"/>
  <c r="W60" i="7"/>
  <c r="AA60" i="7"/>
  <c r="D61" i="7"/>
  <c r="J61" i="7"/>
  <c r="K61" i="7" s="1"/>
  <c r="T61" i="7"/>
  <c r="U61" i="7"/>
  <c r="W61" i="7"/>
  <c r="AA61" i="7"/>
  <c r="D62" i="7"/>
  <c r="H62" i="7"/>
  <c r="J62" i="7"/>
  <c r="T62" i="7"/>
  <c r="U62" i="7"/>
  <c r="W62" i="7"/>
  <c r="AA62" i="7"/>
  <c r="D63" i="7"/>
  <c r="J63" i="7"/>
  <c r="T63" i="7"/>
  <c r="U63" i="7"/>
  <c r="W63" i="7"/>
  <c r="AA63" i="7"/>
  <c r="D64" i="7"/>
  <c r="H64" i="7"/>
  <c r="J64" i="7"/>
  <c r="T64" i="7"/>
  <c r="U64" i="7"/>
  <c r="W64" i="7"/>
  <c r="AA64" i="7"/>
  <c r="D65" i="7"/>
  <c r="H65" i="7"/>
  <c r="J65" i="7"/>
  <c r="T65" i="7"/>
  <c r="U65" i="7"/>
  <c r="W65" i="7"/>
  <c r="AA65" i="7"/>
  <c r="D66" i="7"/>
  <c r="J66" i="7"/>
  <c r="T66" i="7"/>
  <c r="U66" i="7"/>
  <c r="W66" i="7"/>
  <c r="AA66" i="7"/>
  <c r="D67" i="7"/>
  <c r="H67" i="7" s="1"/>
  <c r="J67" i="7"/>
  <c r="T67" i="7"/>
  <c r="U67" i="7"/>
  <c r="W67" i="7"/>
  <c r="AA67" i="7"/>
  <c r="D68" i="7"/>
  <c r="H68" i="7"/>
  <c r="J68" i="7"/>
  <c r="T68" i="7"/>
  <c r="U68" i="7"/>
  <c r="W68" i="7"/>
  <c r="AA68" i="7"/>
  <c r="D69" i="7"/>
  <c r="H69" i="7"/>
  <c r="J69" i="7"/>
  <c r="T69" i="7"/>
  <c r="U69" i="7"/>
  <c r="W69" i="7"/>
  <c r="AA69" i="7"/>
  <c r="D70" i="7"/>
  <c r="H70" i="7" s="1"/>
  <c r="J70" i="7"/>
  <c r="T70" i="7"/>
  <c r="U70" i="7"/>
  <c r="W70" i="7"/>
  <c r="AA70" i="7"/>
  <c r="D71" i="7"/>
  <c r="J71" i="7"/>
  <c r="K71" i="7" s="1"/>
  <c r="T71" i="7"/>
  <c r="U71" i="7"/>
  <c r="W71" i="7"/>
  <c r="AA71" i="7"/>
  <c r="D72" i="7"/>
  <c r="H72" i="7"/>
  <c r="J72" i="7"/>
  <c r="T72" i="7"/>
  <c r="U72" i="7"/>
  <c r="W72" i="7"/>
  <c r="AA72" i="7"/>
  <c r="AB72" i="7" s="1"/>
  <c r="D73" i="7"/>
  <c r="J73" i="7"/>
  <c r="T73" i="7"/>
  <c r="U73" i="7"/>
  <c r="W73" i="7"/>
  <c r="AA73" i="7"/>
  <c r="D74" i="7"/>
  <c r="H74" i="7"/>
  <c r="J74" i="7"/>
  <c r="T74" i="7"/>
  <c r="U74" i="7"/>
  <c r="W74" i="7"/>
  <c r="AA74" i="7"/>
  <c r="D75" i="7"/>
  <c r="H75" i="7"/>
  <c r="J75" i="7"/>
  <c r="T75" i="7"/>
  <c r="U75" i="7"/>
  <c r="W75" i="7"/>
  <c r="AA75" i="7"/>
  <c r="AB42" i="7" s="1"/>
  <c r="D76" i="7"/>
  <c r="J76" i="7"/>
  <c r="T76" i="7"/>
  <c r="U76" i="7"/>
  <c r="W76" i="7"/>
  <c r="AA76" i="7"/>
  <c r="D77" i="7"/>
  <c r="H77" i="7"/>
  <c r="J77" i="7"/>
  <c r="T77" i="7"/>
  <c r="U77" i="7"/>
  <c r="W77" i="7"/>
  <c r="AA77" i="7"/>
  <c r="D78" i="7"/>
  <c r="H78" i="7"/>
  <c r="J78" i="7"/>
  <c r="T78" i="7"/>
  <c r="U78" i="7"/>
  <c r="W78" i="7"/>
  <c r="AA78" i="7"/>
  <c r="D79" i="7"/>
  <c r="J79" i="7"/>
  <c r="T79" i="7"/>
  <c r="U79" i="7"/>
  <c r="W79" i="7"/>
  <c r="AA79" i="7"/>
  <c r="D80" i="7"/>
  <c r="H80" i="7" s="1"/>
  <c r="J80" i="7"/>
  <c r="T80" i="7"/>
  <c r="U80" i="7"/>
  <c r="W80" i="7"/>
  <c r="AA80" i="7"/>
  <c r="D81" i="7"/>
  <c r="H81" i="7"/>
  <c r="J81" i="7"/>
  <c r="T81" i="7"/>
  <c r="U81" i="7"/>
  <c r="W81" i="7"/>
  <c r="AA81" i="7"/>
  <c r="D82" i="7"/>
  <c r="H82" i="7"/>
  <c r="J82" i="7"/>
  <c r="T82" i="7"/>
  <c r="U82" i="7"/>
  <c r="W82" i="7"/>
  <c r="AA82" i="7"/>
  <c r="D83" i="7"/>
  <c r="J83" i="7"/>
  <c r="T83" i="7"/>
  <c r="U83" i="7"/>
  <c r="W83" i="7"/>
  <c r="AA83" i="7"/>
  <c r="D84" i="7"/>
  <c r="H84" i="7"/>
  <c r="J84" i="7"/>
  <c r="K84" i="7" s="1"/>
  <c r="T84" i="7"/>
  <c r="U84" i="7"/>
  <c r="W84" i="7"/>
  <c r="AA84" i="7"/>
  <c r="D85" i="7"/>
  <c r="H85" i="7"/>
  <c r="J85" i="7"/>
  <c r="T85" i="7"/>
  <c r="U85" i="7"/>
  <c r="W85" i="7"/>
  <c r="AA85" i="7"/>
  <c r="AB85" i="7" s="1"/>
  <c r="D86" i="7"/>
  <c r="J86" i="7"/>
  <c r="T86" i="7"/>
  <c r="U86" i="7"/>
  <c r="W86" i="7"/>
  <c r="AA86" i="7"/>
  <c r="D87" i="7"/>
  <c r="H87" i="7"/>
  <c r="J87" i="7"/>
  <c r="T87" i="7"/>
  <c r="U87" i="7"/>
  <c r="W87" i="7"/>
  <c r="AA87" i="7"/>
  <c r="D88" i="7"/>
  <c r="H88" i="7"/>
  <c r="J88" i="7"/>
  <c r="T88" i="7"/>
  <c r="U88" i="7"/>
  <c r="W88" i="7"/>
  <c r="X88" i="7"/>
  <c r="AA88" i="7"/>
  <c r="D89" i="7"/>
  <c r="J89" i="7"/>
  <c r="T89" i="7"/>
  <c r="U89" i="7"/>
  <c r="W89" i="7"/>
  <c r="AA89" i="7"/>
  <c r="D90" i="7"/>
  <c r="H90" i="7" s="1"/>
  <c r="J90" i="7"/>
  <c r="T90" i="7"/>
  <c r="U90" i="7"/>
  <c r="W90" i="7"/>
  <c r="AA90" i="7"/>
  <c r="D91" i="7"/>
  <c r="H91" i="7"/>
  <c r="J91" i="7"/>
  <c r="T91" i="7"/>
  <c r="U91" i="7"/>
  <c r="W91" i="7"/>
  <c r="AA91" i="7"/>
  <c r="D92" i="7"/>
  <c r="H92" i="7"/>
  <c r="J92" i="7"/>
  <c r="T92" i="7"/>
  <c r="U92" i="7"/>
  <c r="W92" i="7"/>
  <c r="AA92" i="7"/>
  <c r="AB92" i="7" s="1"/>
  <c r="D93" i="7"/>
  <c r="J93" i="7"/>
  <c r="T93" i="7"/>
  <c r="U93" i="7"/>
  <c r="W93" i="7"/>
  <c r="AA93" i="7"/>
  <c r="D94" i="7"/>
  <c r="H94" i="7"/>
  <c r="J94" i="7"/>
  <c r="K94" i="7" s="1"/>
  <c r="T94" i="7"/>
  <c r="U94" i="7"/>
  <c r="W94" i="7"/>
  <c r="AA94" i="7"/>
  <c r="D95" i="7"/>
  <c r="H95" i="7"/>
  <c r="J95" i="7"/>
  <c r="K95" i="7" s="1"/>
  <c r="T95" i="7"/>
  <c r="U95" i="7"/>
  <c r="W95" i="7"/>
  <c r="AA95" i="7"/>
  <c r="D96" i="7"/>
  <c r="J96" i="7"/>
  <c r="R96" i="7"/>
  <c r="T96" i="7" s="1"/>
  <c r="S96" i="7"/>
  <c r="U96" i="7"/>
  <c r="W96" i="7"/>
  <c r="AA96" i="7"/>
  <c r="D97" i="7"/>
  <c r="H97" i="7" s="1"/>
  <c r="J97" i="7"/>
  <c r="K97" i="7" s="1"/>
  <c r="T97" i="7"/>
  <c r="U97" i="7"/>
  <c r="W97" i="7"/>
  <c r="AA97" i="7"/>
  <c r="D98" i="7"/>
  <c r="J98" i="7"/>
  <c r="T98" i="7"/>
  <c r="U98" i="7"/>
  <c r="W98" i="7"/>
  <c r="AA98" i="7"/>
  <c r="D99" i="7"/>
  <c r="H99" i="7"/>
  <c r="J99" i="7"/>
  <c r="T99" i="7"/>
  <c r="U99" i="7"/>
  <c r="W99" i="7"/>
  <c r="AA99" i="7"/>
  <c r="AB99" i="7" s="1"/>
  <c r="D100" i="7"/>
  <c r="J100" i="7"/>
  <c r="T100" i="7"/>
  <c r="U100" i="7"/>
  <c r="W100" i="7"/>
  <c r="AA100" i="7"/>
  <c r="D101" i="7"/>
  <c r="H101" i="7"/>
  <c r="J101" i="7"/>
  <c r="K101" i="7" s="1"/>
  <c r="T101" i="7"/>
  <c r="U101" i="7"/>
  <c r="W101" i="7"/>
  <c r="AA101" i="7"/>
  <c r="D102" i="7"/>
  <c r="H102" i="7"/>
  <c r="J102" i="7"/>
  <c r="T102" i="7"/>
  <c r="U102" i="7"/>
  <c r="W102" i="7"/>
  <c r="AA102" i="7"/>
  <c r="AB102" i="7" s="1"/>
  <c r="D103" i="7"/>
  <c r="J103" i="7"/>
  <c r="T103" i="7"/>
  <c r="U103" i="7"/>
  <c r="W103" i="7"/>
  <c r="AA103" i="7"/>
  <c r="D104" i="7"/>
  <c r="E104" i="7" s="1"/>
  <c r="G104" i="7" s="1"/>
  <c r="H104" i="7"/>
  <c r="J104" i="7"/>
  <c r="T104" i="7"/>
  <c r="U104" i="7"/>
  <c r="W104" i="7"/>
  <c r="AA104" i="7"/>
  <c r="P31" i="8"/>
  <c r="P39" i="8"/>
  <c r="I90" i="8"/>
  <c r="P90" i="8"/>
  <c r="AJ90" i="8"/>
  <c r="AK90" i="8"/>
  <c r="E89" i="7" l="1"/>
  <c r="G89" i="7" s="1"/>
  <c r="E76" i="7"/>
  <c r="G76" i="7" s="1"/>
  <c r="AB62" i="7"/>
  <c r="K54" i="7"/>
  <c r="AB88" i="7"/>
  <c r="AB86" i="7"/>
  <c r="AB75" i="7"/>
  <c r="K58" i="7"/>
  <c r="AB51" i="7"/>
  <c r="E43" i="7"/>
  <c r="G43" i="7" s="1"/>
  <c r="AB38" i="7"/>
  <c r="X29" i="7"/>
  <c r="AB4" i="7"/>
  <c r="K75" i="5"/>
  <c r="AB60" i="5"/>
  <c r="AB58" i="5"/>
  <c r="K46" i="5"/>
  <c r="X44" i="5"/>
  <c r="X7" i="5"/>
  <c r="AB74" i="6"/>
  <c r="K39" i="6"/>
  <c r="K55" i="6"/>
  <c r="K67" i="6"/>
  <c r="K91" i="6"/>
  <c r="K43" i="6"/>
  <c r="X16" i="6"/>
  <c r="K47" i="6"/>
  <c r="E21" i="7"/>
  <c r="G21" i="7" s="1"/>
  <c r="AB103" i="7"/>
  <c r="E97" i="7"/>
  <c r="G97" i="7" s="1"/>
  <c r="AB90" i="7"/>
  <c r="E80" i="7"/>
  <c r="G80" i="7" s="1"/>
  <c r="E67" i="7"/>
  <c r="G67" i="7" s="1"/>
  <c r="K47" i="7"/>
  <c r="AB40" i="7"/>
  <c r="K27" i="7"/>
  <c r="AB20" i="7"/>
  <c r="E14" i="7"/>
  <c r="G14" i="7" s="1"/>
  <c r="AB11" i="7"/>
  <c r="K103" i="5"/>
  <c r="K89" i="5"/>
  <c r="K62" i="5"/>
  <c r="AB126" i="4"/>
  <c r="AB117" i="4"/>
  <c r="AB85" i="4"/>
  <c r="AB129" i="2"/>
  <c r="AB125" i="2"/>
  <c r="AB98" i="2"/>
  <c r="AB132" i="2"/>
  <c r="H93" i="7"/>
  <c r="E93" i="7"/>
  <c r="G93" i="7" s="1"/>
  <c r="E23" i="7"/>
  <c r="G23" i="7" s="1"/>
  <c r="AB96" i="7"/>
  <c r="AB81" i="7"/>
  <c r="AB79" i="7"/>
  <c r="E71" i="7"/>
  <c r="G71" i="7" s="1"/>
  <c r="AB66" i="7"/>
  <c r="K62" i="7"/>
  <c r="E60" i="7"/>
  <c r="G60" i="7" s="1"/>
  <c r="K51" i="7"/>
  <c r="AB44" i="7"/>
  <c r="K18" i="7"/>
  <c r="X61" i="7"/>
  <c r="X96" i="7"/>
  <c r="X64" i="7"/>
  <c r="X60" i="7"/>
  <c r="X49" i="7"/>
  <c r="X56" i="7"/>
  <c r="X76" i="7"/>
  <c r="X52" i="7"/>
  <c r="X97" i="5"/>
  <c r="AB83" i="5"/>
  <c r="X76" i="5"/>
  <c r="AB17" i="5"/>
  <c r="AB10" i="5"/>
  <c r="X81" i="6"/>
  <c r="AB79" i="6"/>
  <c r="X52" i="6"/>
  <c r="AB48" i="6"/>
  <c r="K29" i="7"/>
  <c r="E86" i="7"/>
  <c r="G86" i="7" s="1"/>
  <c r="X81" i="7"/>
  <c r="K77" i="7"/>
  <c r="K75" i="7"/>
  <c r="H73" i="7"/>
  <c r="E73" i="7"/>
  <c r="G73" i="7" s="1"/>
  <c r="K64" i="7"/>
  <c r="E49" i="7"/>
  <c r="G49" i="7" s="1"/>
  <c r="E29" i="7"/>
  <c r="G29" i="7" s="1"/>
  <c r="AB26" i="7"/>
  <c r="AB8" i="7"/>
  <c r="AB90" i="5"/>
  <c r="AB63" i="5"/>
  <c r="X24" i="5"/>
  <c r="X17" i="5"/>
  <c r="X72" i="5"/>
  <c r="X82" i="5"/>
  <c r="X65" i="5"/>
  <c r="X75" i="5"/>
  <c r="X93" i="5"/>
  <c r="X100" i="5"/>
  <c r="X89" i="5"/>
  <c r="X68" i="5"/>
  <c r="X78" i="5"/>
  <c r="X85" i="5"/>
  <c r="X71" i="5"/>
  <c r="X61" i="5"/>
  <c r="X81" i="5"/>
  <c r="X92" i="5"/>
  <c r="X96" i="5"/>
  <c r="X74" i="5"/>
  <c r="X88" i="5"/>
  <c r="X64" i="5"/>
  <c r="X67" i="5"/>
  <c r="X84" i="5"/>
  <c r="X102" i="5"/>
  <c r="X77" i="5"/>
  <c r="X95" i="5"/>
  <c r="X57" i="5"/>
  <c r="X70" i="5"/>
  <c r="X91" i="5"/>
  <c r="X80" i="5"/>
  <c r="X87" i="5"/>
  <c r="X60" i="5"/>
  <c r="X63" i="5"/>
  <c r="X73" i="5"/>
  <c r="X83" i="5"/>
  <c r="X59" i="5"/>
  <c r="AB97" i="6"/>
  <c r="X14" i="6"/>
  <c r="AB40" i="5"/>
  <c r="AB98" i="7"/>
  <c r="AB59" i="7"/>
  <c r="K53" i="7"/>
  <c r="X26" i="7"/>
  <c r="K11" i="7"/>
  <c r="K99" i="5"/>
  <c r="X90" i="5"/>
  <c r="AB70" i="5"/>
  <c r="K26" i="5"/>
  <c r="K19" i="5"/>
  <c r="AB36" i="6"/>
  <c r="K15" i="6"/>
  <c r="E103" i="7"/>
  <c r="G103" i="7" s="1"/>
  <c r="H103" i="7"/>
  <c r="K57" i="7"/>
  <c r="E53" i="7"/>
  <c r="G53" i="7" s="1"/>
  <c r="E40" i="7"/>
  <c r="G40" i="7" s="1"/>
  <c r="H40" i="7"/>
  <c r="K6" i="7"/>
  <c r="K97" i="5"/>
  <c r="AB86" i="6"/>
  <c r="X36" i="6"/>
  <c r="AB32" i="6"/>
  <c r="AB123" i="4"/>
  <c r="AB76" i="7"/>
  <c r="AB68" i="7"/>
  <c r="AB77" i="7"/>
  <c r="AB61" i="7"/>
  <c r="AB74" i="7"/>
  <c r="AB84" i="7"/>
  <c r="AB94" i="7"/>
  <c r="AB101" i="7"/>
  <c r="AB104" i="7"/>
  <c r="AB87" i="7"/>
  <c r="AB50" i="7"/>
  <c r="AB57" i="7"/>
  <c r="AB64" i="7"/>
  <c r="AB93" i="7"/>
  <c r="AB15" i="7"/>
  <c r="AB37" i="7"/>
  <c r="AB53" i="7"/>
  <c r="AB60" i="7"/>
  <c r="AB70" i="7"/>
  <c r="AB97" i="7"/>
  <c r="AB34" i="7"/>
  <c r="AB43" i="7"/>
  <c r="AB46" i="7"/>
  <c r="AB73" i="7"/>
  <c r="AB83" i="7"/>
  <c r="AB100" i="7"/>
  <c r="AB7" i="7"/>
  <c r="AB31" i="7"/>
  <c r="AB49" i="7"/>
  <c r="AB56" i="7"/>
  <c r="AB25" i="7"/>
  <c r="X24" i="3"/>
  <c r="X61" i="3"/>
  <c r="X64" i="3"/>
  <c r="X82" i="3"/>
  <c r="X109" i="3"/>
  <c r="X52" i="3"/>
  <c r="X78" i="3"/>
  <c r="X105" i="3"/>
  <c r="X122" i="3"/>
  <c r="X126" i="3"/>
  <c r="X69" i="3"/>
  <c r="X72" i="3"/>
  <c r="X88" i="3"/>
  <c r="X98" i="3"/>
  <c r="X57" i="3"/>
  <c r="X60" i="3"/>
  <c r="X101" i="3"/>
  <c r="X84" i="3"/>
  <c r="X94" i="3"/>
  <c r="X121" i="3"/>
  <c r="X125" i="3"/>
  <c r="X97" i="3"/>
  <c r="X129" i="3"/>
  <c r="X133" i="3"/>
  <c r="X137" i="3"/>
  <c r="X65" i="3"/>
  <c r="X68" i="3"/>
  <c r="X80" i="3"/>
  <c r="X90" i="3"/>
  <c r="X117" i="3"/>
  <c r="X56" i="3"/>
  <c r="X132" i="3"/>
  <c r="X76" i="3"/>
  <c r="X120" i="3"/>
  <c r="X73" i="3"/>
  <c r="X86" i="3"/>
  <c r="X93" i="3"/>
  <c r="E88" i="7"/>
  <c r="G88" i="7" s="1"/>
  <c r="E90" i="7"/>
  <c r="G90" i="7" s="1"/>
  <c r="K81" i="7"/>
  <c r="K79" i="7"/>
  <c r="E77" i="7"/>
  <c r="G77" i="7" s="1"/>
  <c r="K68" i="7"/>
  <c r="K66" i="7"/>
  <c r="E64" i="7"/>
  <c r="G64" i="7" s="1"/>
  <c r="K33" i="7"/>
  <c r="K24" i="7"/>
  <c r="AB3" i="7"/>
  <c r="AB79" i="5"/>
  <c r="K65" i="5"/>
  <c r="X29" i="5"/>
  <c r="K90" i="6"/>
  <c r="K79" i="6"/>
  <c r="X19" i="6"/>
  <c r="K70" i="7"/>
  <c r="E66" i="7"/>
  <c r="G66" i="7" s="1"/>
  <c r="AB63" i="7"/>
  <c r="AB52" i="7"/>
  <c r="K35" i="7"/>
  <c r="AB30" i="7"/>
  <c r="K26" i="7"/>
  <c r="AB19" i="7"/>
  <c r="AB86" i="5"/>
  <c r="X79" i="5"/>
  <c r="K72" i="5"/>
  <c r="AB66" i="5"/>
  <c r="AB34" i="5"/>
  <c r="K31" i="5"/>
  <c r="AB27" i="5"/>
  <c r="X59" i="6"/>
  <c r="AB57" i="6"/>
  <c r="AB20" i="6"/>
  <c r="X42" i="4"/>
  <c r="X99" i="4"/>
  <c r="X125" i="4"/>
  <c r="X135" i="4"/>
  <c r="X119" i="4"/>
  <c r="X113" i="4"/>
  <c r="X93" i="4"/>
  <c r="X101" i="4"/>
  <c r="X121" i="4"/>
  <c r="X115" i="4"/>
  <c r="X109" i="4"/>
  <c r="X130" i="4"/>
  <c r="X137" i="4"/>
  <c r="X81" i="4"/>
  <c r="X103" i="4"/>
  <c r="X133" i="4"/>
  <c r="X85" i="4"/>
  <c r="X123" i="4"/>
  <c r="X126" i="4"/>
  <c r="X129" i="4"/>
  <c r="X136" i="4"/>
  <c r="X117" i="4"/>
  <c r="K98" i="7"/>
  <c r="AB91" i="7"/>
  <c r="AB89" i="7"/>
  <c r="AB78" i="7"/>
  <c r="E70" i="7"/>
  <c r="G70" i="7" s="1"/>
  <c r="AB65" i="7"/>
  <c r="K59" i="7"/>
  <c r="E57" i="7"/>
  <c r="G57" i="7" s="1"/>
  <c r="E33" i="7"/>
  <c r="G33" i="7" s="1"/>
  <c r="H26" i="7"/>
  <c r="E13" i="7"/>
  <c r="G13" i="7" s="1"/>
  <c r="X86" i="5"/>
  <c r="X34" i="5"/>
  <c r="AB93" i="6"/>
  <c r="K61" i="6"/>
  <c r="X20" i="6"/>
  <c r="AB16" i="6"/>
  <c r="K14" i="5"/>
  <c r="E79" i="7"/>
  <c r="G79" i="7" s="1"/>
  <c r="E96" i="7"/>
  <c r="G96" i="7" s="1"/>
  <c r="X91" i="7"/>
  <c r="K85" i="7"/>
  <c r="H83" i="7"/>
  <c r="E83" i="7"/>
  <c r="G83" i="7" s="1"/>
  <c r="E59" i="7"/>
  <c r="G59" i="7" s="1"/>
  <c r="AB54" i="7"/>
  <c r="K50" i="7"/>
  <c r="H46" i="7"/>
  <c r="E46" i="7"/>
  <c r="G46" i="7" s="1"/>
  <c r="X41" i="7"/>
  <c r="K37" i="7"/>
  <c r="K15" i="7"/>
  <c r="AB12" i="7"/>
  <c r="X66" i="5"/>
  <c r="K36" i="5"/>
  <c r="X100" i="6"/>
  <c r="X93" i="6"/>
  <c r="AB83" i="4"/>
  <c r="E56" i="7"/>
  <c r="G56" i="7" s="1"/>
  <c r="AB22" i="7"/>
  <c r="AB54" i="5"/>
  <c r="K87" i="7"/>
  <c r="K74" i="7"/>
  <c r="AB69" i="7"/>
  <c r="AB67" i="7"/>
  <c r="AB58" i="7"/>
  <c r="AB45" i="7"/>
  <c r="H37" i="7"/>
  <c r="E37" i="7"/>
  <c r="G37" i="7" s="1"/>
  <c r="AB23" i="7"/>
  <c r="H15" i="7"/>
  <c r="E15" i="7"/>
  <c r="G15" i="7" s="1"/>
  <c r="K10" i="7"/>
  <c r="K3" i="7"/>
  <c r="X98" i="5"/>
  <c r="AB84" i="5"/>
  <c r="AB39" i="5"/>
  <c r="AB24" i="5"/>
  <c r="AB14" i="5"/>
  <c r="AB46" i="5"/>
  <c r="AB59" i="5"/>
  <c r="AB4" i="5"/>
  <c r="AB36" i="5"/>
  <c r="AB97" i="5"/>
  <c r="AB26" i="5"/>
  <c r="AB75" i="5"/>
  <c r="AB100" i="5"/>
  <c r="AB16" i="5"/>
  <c r="AB48" i="5"/>
  <c r="AB103" i="5"/>
  <c r="AB6" i="5"/>
  <c r="AB38" i="5"/>
  <c r="AB78" i="5"/>
  <c r="AB28" i="5"/>
  <c r="AB18" i="5"/>
  <c r="AB50" i="5"/>
  <c r="AB92" i="5"/>
  <c r="AB96" i="5"/>
  <c r="AB8" i="5"/>
  <c r="AB74" i="5"/>
  <c r="AB88" i="5"/>
  <c r="AB99" i="5"/>
  <c r="AB30" i="5"/>
  <c r="AB102" i="5"/>
  <c r="AB20" i="5"/>
  <c r="AB52" i="5"/>
  <c r="AB95" i="5"/>
  <c r="AB2" i="5"/>
  <c r="AB104" i="5"/>
  <c r="AB98" i="6"/>
  <c r="K95" i="6"/>
  <c r="X44" i="6"/>
  <c r="X60" i="6"/>
  <c r="X32" i="6"/>
  <c r="X48" i="6"/>
  <c r="X84" i="6"/>
  <c r="X72" i="6"/>
  <c r="K59" i="6"/>
  <c r="AB3" i="6"/>
  <c r="AB7" i="6"/>
  <c r="AB11" i="6"/>
  <c r="AB15" i="6"/>
  <c r="AB19" i="6"/>
  <c r="AB23" i="6"/>
  <c r="AB27" i="6"/>
  <c r="AB31" i="6"/>
  <c r="AB35" i="6"/>
  <c r="AB39" i="6"/>
  <c r="AB43" i="6"/>
  <c r="AB47" i="6"/>
  <c r="AB51" i="6"/>
  <c r="AB55" i="6"/>
  <c r="AB99" i="6"/>
  <c r="AB2" i="6"/>
  <c r="AB6" i="6"/>
  <c r="AB10" i="6"/>
  <c r="AB14" i="6"/>
  <c r="AB18" i="6"/>
  <c r="AB22" i="6"/>
  <c r="AB26" i="6"/>
  <c r="AB30" i="6"/>
  <c r="AB34" i="6"/>
  <c r="AB38" i="6"/>
  <c r="AB42" i="6"/>
  <c r="AB46" i="6"/>
  <c r="AB50" i="6"/>
  <c r="AB54" i="6"/>
  <c r="AB5" i="6"/>
  <c r="AB9" i="6"/>
  <c r="AB13" i="6"/>
  <c r="AB17" i="6"/>
  <c r="AB21" i="6"/>
  <c r="AB25" i="6"/>
  <c r="AB29" i="6"/>
  <c r="AB33" i="6"/>
  <c r="AB37" i="6"/>
  <c r="AB41" i="6"/>
  <c r="AB45" i="6"/>
  <c r="AB49" i="6"/>
  <c r="AB53" i="6"/>
  <c r="AB8" i="6"/>
  <c r="AB24" i="6"/>
  <c r="AB40" i="6"/>
  <c r="AB12" i="6"/>
  <c r="AB28" i="6"/>
  <c r="AB44" i="6"/>
  <c r="AB101" i="6"/>
  <c r="AB4" i="6"/>
  <c r="X44" i="4"/>
  <c r="E98" i="7"/>
  <c r="G98" i="7" s="1"/>
  <c r="AB80" i="7"/>
  <c r="K104" i="7"/>
  <c r="K102" i="7"/>
  <c r="H100" i="7"/>
  <c r="E100" i="7"/>
  <c r="G100" i="7" s="1"/>
  <c r="E61" i="7"/>
  <c r="G61" i="7" s="1"/>
  <c r="AB36" i="7"/>
  <c r="AB14" i="7"/>
  <c r="H10" i="7"/>
  <c r="E10" i="7"/>
  <c r="G10" i="7" s="1"/>
  <c r="K23" i="7"/>
  <c r="K60" i="7"/>
  <c r="K67" i="7"/>
  <c r="K80" i="7"/>
  <c r="K90" i="7"/>
  <c r="K88" i="7"/>
  <c r="K93" i="7"/>
  <c r="K100" i="7"/>
  <c r="K92" i="7"/>
  <c r="K34" i="7"/>
  <c r="K43" i="7"/>
  <c r="K46" i="7"/>
  <c r="K73" i="7"/>
  <c r="K83" i="7"/>
  <c r="K20" i="7"/>
  <c r="K49" i="7"/>
  <c r="K56" i="7"/>
  <c r="K63" i="7"/>
  <c r="K76" i="7"/>
  <c r="K86" i="7"/>
  <c r="K96" i="7"/>
  <c r="K103" i="7"/>
  <c r="K31" i="7"/>
  <c r="K12" i="7"/>
  <c r="K28" i="7"/>
  <c r="K69" i="7"/>
  <c r="K4" i="7"/>
  <c r="K22" i="7"/>
  <c r="K36" i="7"/>
  <c r="K39" i="7"/>
  <c r="K42" i="7"/>
  <c r="K45" i="7"/>
  <c r="K55" i="7"/>
  <c r="K72" i="7"/>
  <c r="K82" i="7"/>
  <c r="K99" i="7"/>
  <c r="K48" i="7"/>
  <c r="K30" i="7"/>
  <c r="K8" i="7"/>
  <c r="AB91" i="5"/>
  <c r="AB82" i="5"/>
  <c r="AB73" i="5"/>
  <c r="X39" i="5"/>
  <c r="X2" i="5"/>
  <c r="X98" i="6"/>
  <c r="K66" i="6"/>
  <c r="X4" i="6"/>
  <c r="AB111" i="4"/>
  <c r="E59" i="4"/>
  <c r="G59" i="4" s="1"/>
  <c r="H59" i="4"/>
  <c r="E107" i="4"/>
  <c r="G107" i="4" s="1"/>
  <c r="E101" i="4"/>
  <c r="G101" i="4" s="1"/>
  <c r="E131" i="4"/>
  <c r="G131" i="4" s="1"/>
  <c r="K2" i="7"/>
  <c r="AB95" i="7"/>
  <c r="AB82" i="7"/>
  <c r="K91" i="7"/>
  <c r="K89" i="7"/>
  <c r="K78" i="7"/>
  <c r="AB71" i="7"/>
  <c r="K65" i="7"/>
  <c r="E63" i="7"/>
  <c r="G63" i="7" s="1"/>
  <c r="K52" i="7"/>
  <c r="K21" i="7"/>
  <c r="K19" i="7"/>
  <c r="AB9" i="7"/>
  <c r="AB71" i="5"/>
  <c r="AB62" i="5"/>
  <c r="K41" i="5"/>
  <c r="K4" i="5"/>
  <c r="K58" i="5"/>
  <c r="K71" i="5"/>
  <c r="K96" i="5"/>
  <c r="K61" i="5"/>
  <c r="K81" i="5"/>
  <c r="K92" i="5"/>
  <c r="K74" i="5"/>
  <c r="K88" i="5"/>
  <c r="K64" i="5"/>
  <c r="K67" i="5"/>
  <c r="K84" i="5"/>
  <c r="K102" i="5"/>
  <c r="K77" i="5"/>
  <c r="K95" i="5"/>
  <c r="K57" i="5"/>
  <c r="K70" i="5"/>
  <c r="K91" i="5"/>
  <c r="K80" i="5"/>
  <c r="K87" i="5"/>
  <c r="K60" i="5"/>
  <c r="K63" i="5"/>
  <c r="K73" i="5"/>
  <c r="K83" i="5"/>
  <c r="K98" i="5"/>
  <c r="K66" i="5"/>
  <c r="K94" i="5"/>
  <c r="K101" i="5"/>
  <c r="K76" i="5"/>
  <c r="K90" i="5"/>
  <c r="K104" i="5"/>
  <c r="K69" i="5"/>
  <c r="K79" i="5"/>
  <c r="K86" i="5"/>
  <c r="K59" i="5"/>
  <c r="K68" i="5"/>
  <c r="K78" i="5"/>
  <c r="K85" i="5"/>
  <c r="AB103" i="6"/>
  <c r="AB69" i="6"/>
  <c r="X111" i="4"/>
  <c r="E87" i="7"/>
  <c r="G87" i="7" s="1"/>
  <c r="E52" i="7"/>
  <c r="G52" i="7" s="1"/>
  <c r="K32" i="7"/>
  <c r="X27" i="7"/>
  <c r="AB16" i="7"/>
  <c r="E5" i="7"/>
  <c r="G5" i="7" s="1"/>
  <c r="H5" i="7"/>
  <c r="E85" i="7"/>
  <c r="G85" i="7" s="1"/>
  <c r="E102" i="7"/>
  <c r="G102" i="7" s="1"/>
  <c r="E69" i="7"/>
  <c r="G69" i="7" s="1"/>
  <c r="E91" i="7"/>
  <c r="G91" i="7" s="1"/>
  <c r="E55" i="7"/>
  <c r="G55" i="7" s="1"/>
  <c r="E72" i="7"/>
  <c r="G72" i="7" s="1"/>
  <c r="E82" i="7"/>
  <c r="G82" i="7" s="1"/>
  <c r="E92" i="7"/>
  <c r="G92" i="7" s="1"/>
  <c r="E99" i="7"/>
  <c r="G99" i="7" s="1"/>
  <c r="E94" i="7"/>
  <c r="G94" i="7" s="1"/>
  <c r="E22" i="7"/>
  <c r="G22" i="7" s="1"/>
  <c r="E48" i="7"/>
  <c r="G48" i="7" s="1"/>
  <c r="E62" i="7"/>
  <c r="G62" i="7" s="1"/>
  <c r="E75" i="7"/>
  <c r="G75" i="7" s="1"/>
  <c r="E95" i="7"/>
  <c r="G95" i="7" s="1"/>
  <c r="E30" i="7"/>
  <c r="G30" i="7" s="1"/>
  <c r="E51" i="7"/>
  <c r="G51" i="7" s="1"/>
  <c r="E58" i="7"/>
  <c r="G58" i="7" s="1"/>
  <c r="E65" i="7"/>
  <c r="G65" i="7" s="1"/>
  <c r="E78" i="7"/>
  <c r="G78" i="7" s="1"/>
  <c r="E101" i="7"/>
  <c r="G101" i="7" s="1"/>
  <c r="E6" i="7"/>
  <c r="G6" i="7" s="1"/>
  <c r="E11" i="7"/>
  <c r="G11" i="7" s="1"/>
  <c r="E24" i="7"/>
  <c r="G24" i="7" s="1"/>
  <c r="E27" i="7"/>
  <c r="G27" i="7" s="1"/>
  <c r="E41" i="7"/>
  <c r="G41" i="7" s="1"/>
  <c r="E68" i="7"/>
  <c r="G68" i="7" s="1"/>
  <c r="E81" i="7"/>
  <c r="G81" i="7" s="1"/>
  <c r="E16" i="7"/>
  <c r="G16" i="7" s="1"/>
  <c r="E38" i="7"/>
  <c r="G38" i="7" s="1"/>
  <c r="E3" i="7"/>
  <c r="G3" i="7" s="1"/>
  <c r="E35" i="7"/>
  <c r="G35" i="7" s="1"/>
  <c r="E44" i="7"/>
  <c r="G44" i="7" s="1"/>
  <c r="E47" i="7"/>
  <c r="G47" i="7" s="1"/>
  <c r="E74" i="7"/>
  <c r="G74" i="7" s="1"/>
  <c r="E84" i="7"/>
  <c r="G84" i="7" s="1"/>
  <c r="AB17" i="7"/>
  <c r="AB101" i="5"/>
  <c r="AB94" i="5"/>
  <c r="AB87" i="5"/>
  <c r="X69" i="5"/>
  <c r="AB7" i="5"/>
  <c r="X72" i="4"/>
  <c r="K13" i="7"/>
  <c r="AB6" i="7"/>
  <c r="AB69" i="5"/>
  <c r="K53" i="5"/>
  <c r="X51" i="5"/>
  <c r="K48" i="5"/>
  <c r="X46" i="5"/>
  <c r="AB29" i="5"/>
  <c r="K21" i="5"/>
  <c r="X19" i="5"/>
  <c r="K16" i="5"/>
  <c r="X14" i="5"/>
  <c r="AB100" i="6"/>
  <c r="K97" i="6"/>
  <c r="X95" i="6"/>
  <c r="K92" i="6"/>
  <c r="AB88" i="6"/>
  <c r="AB64" i="6"/>
  <c r="AB59" i="6"/>
  <c r="E129" i="4"/>
  <c r="G129" i="4" s="1"/>
  <c r="AB94" i="4"/>
  <c r="E86" i="4"/>
  <c r="G86" i="4" s="1"/>
  <c r="AB72" i="4"/>
  <c r="K38" i="4"/>
  <c r="X15" i="6"/>
  <c r="X3" i="6"/>
  <c r="E135" i="4"/>
  <c r="G135" i="4" s="1"/>
  <c r="AB115" i="4"/>
  <c r="AB98" i="4"/>
  <c r="AB58" i="4"/>
  <c r="AB44" i="4"/>
  <c r="AB23" i="4"/>
  <c r="H98" i="7"/>
  <c r="H71" i="7"/>
  <c r="H61" i="7"/>
  <c r="H54" i="7"/>
  <c r="E32" i="7"/>
  <c r="G32" i="7" s="1"/>
  <c r="AB28" i="7"/>
  <c r="E8" i="7"/>
  <c r="G8" i="7" s="1"/>
  <c r="AB80" i="5"/>
  <c r="K56" i="5"/>
  <c r="X54" i="5"/>
  <c r="AB37" i="5"/>
  <c r="K29" i="5"/>
  <c r="X27" i="5"/>
  <c r="K24" i="5"/>
  <c r="X22" i="5"/>
  <c r="AB5" i="5"/>
  <c r="K100" i="6"/>
  <c r="AB91" i="6"/>
  <c r="X79" i="6"/>
  <c r="K76" i="6"/>
  <c r="AB72" i="6"/>
  <c r="AB67" i="6"/>
  <c r="AB62" i="6"/>
  <c r="X27" i="6"/>
  <c r="AB134" i="4"/>
  <c r="X132" i="4"/>
  <c r="AB119" i="4"/>
  <c r="AB65" i="4"/>
  <c r="X23" i="4"/>
  <c r="AB57" i="5"/>
  <c r="AB47" i="5"/>
  <c r="K39" i="5"/>
  <c r="X37" i="5"/>
  <c r="K34" i="5"/>
  <c r="X32" i="5"/>
  <c r="AB15" i="5"/>
  <c r="K7" i="5"/>
  <c r="X5" i="5"/>
  <c r="K2" i="5"/>
  <c r="X103" i="6"/>
  <c r="AB96" i="6"/>
  <c r="X91" i="6"/>
  <c r="K88" i="6"/>
  <c r="AB84" i="6"/>
  <c r="K69" i="6"/>
  <c r="X67" i="6"/>
  <c r="K64" i="6"/>
  <c r="X62" i="6"/>
  <c r="K77" i="6"/>
  <c r="K81" i="6"/>
  <c r="K85" i="6"/>
  <c r="K89" i="6"/>
  <c r="K93" i="6"/>
  <c r="K40" i="6"/>
  <c r="K44" i="6"/>
  <c r="K48" i="6"/>
  <c r="K52" i="6"/>
  <c r="K56" i="6"/>
  <c r="X134" i="4"/>
  <c r="K128" i="4"/>
  <c r="AB89" i="4"/>
  <c r="H49" i="4"/>
  <c r="E49" i="4"/>
  <c r="G49" i="4" s="1"/>
  <c r="AB46" i="4"/>
  <c r="AB77" i="5"/>
  <c r="K49" i="5"/>
  <c r="X47" i="5"/>
  <c r="K44" i="5"/>
  <c r="X42" i="5"/>
  <c r="AB25" i="5"/>
  <c r="K17" i="5"/>
  <c r="X15" i="5"/>
  <c r="K12" i="5"/>
  <c r="X10" i="5"/>
  <c r="K98" i="6"/>
  <c r="X96" i="6"/>
  <c r="AB77" i="6"/>
  <c r="K74" i="6"/>
  <c r="AB60" i="6"/>
  <c r="K27" i="6"/>
  <c r="K11" i="6"/>
  <c r="AB69" i="4"/>
  <c r="K63" i="4"/>
  <c r="AB48" i="4"/>
  <c r="AB25" i="4"/>
  <c r="X126" i="2"/>
  <c r="K9" i="7"/>
  <c r="AB2" i="7"/>
  <c r="AB64" i="5"/>
  <c r="K54" i="5"/>
  <c r="X52" i="5"/>
  <c r="AB35" i="5"/>
  <c r="K27" i="5"/>
  <c r="X25" i="5"/>
  <c r="K22" i="5"/>
  <c r="X20" i="5"/>
  <c r="AB3" i="5"/>
  <c r="AB89" i="6"/>
  <c r="K86" i="6"/>
  <c r="X77" i="6"/>
  <c r="AB65" i="6"/>
  <c r="K26" i="6"/>
  <c r="X23" i="6"/>
  <c r="K132" i="4"/>
  <c r="AB104" i="4"/>
  <c r="K130" i="4"/>
  <c r="K137" i="4"/>
  <c r="K133" i="4"/>
  <c r="K120" i="4"/>
  <c r="K136" i="4"/>
  <c r="K108" i="4"/>
  <c r="K129" i="4"/>
  <c r="K76" i="4"/>
  <c r="X6" i="4"/>
  <c r="X130" i="2"/>
  <c r="H14" i="7"/>
  <c r="AB45" i="5"/>
  <c r="K37" i="5"/>
  <c r="X35" i="5"/>
  <c r="K32" i="5"/>
  <c r="X30" i="5"/>
  <c r="AB13" i="5"/>
  <c r="K5" i="5"/>
  <c r="X3" i="5"/>
  <c r="K103" i="6"/>
  <c r="X101" i="6"/>
  <c r="X89" i="6"/>
  <c r="AB82" i="6"/>
  <c r="AB75" i="6"/>
  <c r="AB70" i="6"/>
  <c r="X65" i="6"/>
  <c r="K62" i="6"/>
  <c r="X86" i="6"/>
  <c r="X90" i="6"/>
  <c r="X94" i="6"/>
  <c r="K134" i="4"/>
  <c r="E130" i="4"/>
  <c r="G130" i="4" s="1"/>
  <c r="E128" i="4"/>
  <c r="G128" i="4" s="1"/>
  <c r="AB108" i="4"/>
  <c r="K30" i="4"/>
  <c r="E19" i="7"/>
  <c r="G19" i="7" s="1"/>
  <c r="K17" i="7"/>
  <c r="AB10" i="7"/>
  <c r="AB5" i="7"/>
  <c r="AB81" i="5"/>
  <c r="AB61" i="5"/>
  <c r="AB55" i="5"/>
  <c r="K47" i="5"/>
  <c r="X45" i="5"/>
  <c r="K42" i="5"/>
  <c r="X40" i="5"/>
  <c r="AB23" i="5"/>
  <c r="K15" i="5"/>
  <c r="X13" i="5"/>
  <c r="K10" i="5"/>
  <c r="X8" i="5"/>
  <c r="AB94" i="6"/>
  <c r="AB87" i="6"/>
  <c r="X75" i="6"/>
  <c r="K72" i="6"/>
  <c r="X70" i="6"/>
  <c r="E134" i="4"/>
  <c r="G134" i="4" s="1"/>
  <c r="E132" i="4"/>
  <c r="G132" i="4" s="1"/>
  <c r="E98" i="4"/>
  <c r="G98" i="4" s="1"/>
  <c r="AB73" i="4"/>
  <c r="AB50" i="4"/>
  <c r="E30" i="4"/>
  <c r="G30" i="4" s="1"/>
  <c r="H30" i="4"/>
  <c r="E121" i="4"/>
  <c r="G121" i="4" s="1"/>
  <c r="E75" i="4"/>
  <c r="G75" i="4" s="1"/>
  <c r="E115" i="4"/>
  <c r="G115" i="4" s="1"/>
  <c r="E137" i="4"/>
  <c r="G137" i="4" s="1"/>
  <c r="E109" i="4"/>
  <c r="G109" i="4" s="1"/>
  <c r="E79" i="4"/>
  <c r="G79" i="4" s="1"/>
  <c r="E103" i="4"/>
  <c r="G103" i="4" s="1"/>
  <c r="E56" i="4"/>
  <c r="G56" i="4" s="1"/>
  <c r="E83" i="4"/>
  <c r="G83" i="4" s="1"/>
  <c r="E97" i="4"/>
  <c r="G97" i="4" s="1"/>
  <c r="E123" i="4"/>
  <c r="G123" i="4" s="1"/>
  <c r="E136" i="4"/>
  <c r="G136" i="4" s="1"/>
  <c r="E117" i="4"/>
  <c r="G117" i="4" s="1"/>
  <c r="E25" i="4"/>
  <c r="G25" i="4" s="1"/>
  <c r="E46" i="4"/>
  <c r="G46" i="4" s="1"/>
  <c r="E54" i="4"/>
  <c r="G54" i="4" s="1"/>
  <c r="E111" i="4"/>
  <c r="G111" i="4" s="1"/>
  <c r="E105" i="4"/>
  <c r="G105" i="4" s="1"/>
  <c r="E44" i="4"/>
  <c r="G44" i="4" s="1"/>
  <c r="E87" i="4"/>
  <c r="G87" i="4" s="1"/>
  <c r="E5" i="4"/>
  <c r="G5" i="4" s="1"/>
  <c r="E125" i="4"/>
  <c r="G125" i="4" s="1"/>
  <c r="E36" i="4"/>
  <c r="G36" i="4" s="1"/>
  <c r="E63" i="4"/>
  <c r="G63" i="4" s="1"/>
  <c r="E119" i="4"/>
  <c r="G119" i="4" s="1"/>
  <c r="E21" i="4"/>
  <c r="G21" i="4" s="1"/>
  <c r="E113" i="4"/>
  <c r="G113" i="4" s="1"/>
  <c r="AB29" i="7"/>
  <c r="E9" i="7"/>
  <c r="G9" i="7" s="1"/>
  <c r="X55" i="5"/>
  <c r="K52" i="5"/>
  <c r="X50" i="5"/>
  <c r="AB33" i="5"/>
  <c r="K25" i="5"/>
  <c r="X23" i="5"/>
  <c r="K20" i="5"/>
  <c r="X18" i="5"/>
  <c r="AB104" i="6"/>
  <c r="X99" i="6"/>
  <c r="X87" i="6"/>
  <c r="K84" i="6"/>
  <c r="AB80" i="6"/>
  <c r="AB68" i="6"/>
  <c r="AB63" i="6"/>
  <c r="AB58" i="6"/>
  <c r="X28" i="6"/>
  <c r="K23" i="6"/>
  <c r="X12" i="6"/>
  <c r="K7" i="6"/>
  <c r="X127" i="4"/>
  <c r="AB114" i="4"/>
  <c r="AB112" i="4"/>
  <c r="K100" i="4"/>
  <c r="AB97" i="4"/>
  <c r="AB95" i="4"/>
  <c r="K80" i="4"/>
  <c r="AB29" i="4"/>
  <c r="AB5" i="4"/>
  <c r="AB7" i="4"/>
  <c r="AB129" i="4"/>
  <c r="AB37" i="4"/>
  <c r="AB47" i="4"/>
  <c r="AB57" i="4"/>
  <c r="AB11" i="4"/>
  <c r="AB20" i="4"/>
  <c r="AB43" i="4"/>
  <c r="AB53" i="4"/>
  <c r="AB15" i="4"/>
  <c r="AB17" i="4"/>
  <c r="AB30" i="4"/>
  <c r="AB59" i="4"/>
  <c r="AB27" i="4"/>
  <c r="AB42" i="4"/>
  <c r="AB52" i="4"/>
  <c r="AB45" i="4"/>
  <c r="AB62" i="4"/>
  <c r="AB66" i="4"/>
  <c r="AB70" i="4"/>
  <c r="AB74" i="4"/>
  <c r="AB78" i="4"/>
  <c r="AB82" i="4"/>
  <c r="AB19" i="4"/>
  <c r="AB24" i="4"/>
  <c r="AB55" i="4"/>
  <c r="AB3" i="4"/>
  <c r="AB36" i="4"/>
  <c r="AB87" i="4"/>
  <c r="AB102" i="4"/>
  <c r="AB105" i="4"/>
  <c r="AB32" i="4"/>
  <c r="AB38" i="4"/>
  <c r="AB61" i="4"/>
  <c r="AB132" i="4"/>
  <c r="AB63" i="4"/>
  <c r="AB99" i="4"/>
  <c r="AB122" i="4"/>
  <c r="AB125" i="4"/>
  <c r="AB135" i="4"/>
  <c r="AB67" i="4"/>
  <c r="AB91" i="4"/>
  <c r="AB110" i="4"/>
  <c r="AB113" i="4"/>
  <c r="AB51" i="4"/>
  <c r="AB128" i="4"/>
  <c r="AB131" i="4"/>
  <c r="AB71" i="4"/>
  <c r="AB86" i="4"/>
  <c r="AB93" i="4"/>
  <c r="AB101" i="4"/>
  <c r="AB35" i="4"/>
  <c r="AB41" i="4"/>
  <c r="AB75" i="4"/>
  <c r="AB118" i="4"/>
  <c r="AB121" i="4"/>
  <c r="AB127" i="4"/>
  <c r="AB79" i="4"/>
  <c r="AB90" i="4"/>
  <c r="AB106" i="4"/>
  <c r="AB109" i="4"/>
  <c r="AB130" i="4"/>
  <c r="AB137" i="4"/>
  <c r="AB16" i="4"/>
  <c r="AB56" i="4"/>
  <c r="H89" i="7"/>
  <c r="H79" i="7"/>
  <c r="H66" i="7"/>
  <c r="H59" i="7"/>
  <c r="H52" i="7"/>
  <c r="E45" i="7"/>
  <c r="G45" i="7" s="1"/>
  <c r="E42" i="7"/>
  <c r="G42" i="7" s="1"/>
  <c r="E39" i="7"/>
  <c r="G39" i="7" s="1"/>
  <c r="E36" i="7"/>
  <c r="G36" i="7" s="1"/>
  <c r="AB32" i="7"/>
  <c r="AB18" i="7"/>
  <c r="AB13" i="7"/>
  <c r="E4" i="7"/>
  <c r="G4" i="7" s="1"/>
  <c r="AB85" i="5"/>
  <c r="AB68" i="5"/>
  <c r="X58" i="5"/>
  <c r="AB43" i="5"/>
  <c r="K35" i="5"/>
  <c r="X33" i="5"/>
  <c r="K30" i="5"/>
  <c r="X28" i="5"/>
  <c r="AB11" i="5"/>
  <c r="K3" i="5"/>
  <c r="X104" i="6"/>
  <c r="K101" i="6"/>
  <c r="K96" i="6"/>
  <c r="AB92" i="6"/>
  <c r="X80" i="6"/>
  <c r="AB73" i="6"/>
  <c r="X68" i="6"/>
  <c r="K65" i="6"/>
  <c r="X63" i="6"/>
  <c r="K60" i="6"/>
  <c r="X58" i="6"/>
  <c r="K5" i="6"/>
  <c r="K10" i="6"/>
  <c r="AB133" i="4"/>
  <c r="X131" i="4"/>
  <c r="AB116" i="4"/>
  <c r="E67" i="4"/>
  <c r="G67" i="4" s="1"/>
  <c r="K55" i="4"/>
  <c r="X5" i="4"/>
  <c r="K18" i="6"/>
  <c r="AB47" i="7"/>
  <c r="AB35" i="7"/>
  <c r="E28" i="7"/>
  <c r="G28" i="7" s="1"/>
  <c r="AB21" i="7"/>
  <c r="E17" i="7"/>
  <c r="G17" i="7" s="1"/>
  <c r="AB89" i="5"/>
  <c r="AB53" i="5"/>
  <c r="K45" i="5"/>
  <c r="X43" i="5"/>
  <c r="K40" i="5"/>
  <c r="X38" i="5"/>
  <c r="AB21" i="5"/>
  <c r="K13" i="5"/>
  <c r="X11" i="5"/>
  <c r="K8" i="5"/>
  <c r="X6" i="5"/>
  <c r="X92" i="6"/>
  <c r="AB85" i="6"/>
  <c r="K82" i="6"/>
  <c r="K75" i="6"/>
  <c r="X73" i="6"/>
  <c r="K70" i="6"/>
  <c r="AB56" i="6"/>
  <c r="AB120" i="4"/>
  <c r="X97" i="4"/>
  <c r="E91" i="4"/>
  <c r="G91" i="4" s="1"/>
  <c r="AB77" i="4"/>
  <c r="K34" i="4"/>
  <c r="H96" i="7"/>
  <c r="H86" i="7"/>
  <c r="H76" i="7"/>
  <c r="H63" i="7"/>
  <c r="H56" i="7"/>
  <c r="H49" i="7"/>
  <c r="AB41" i="7"/>
  <c r="E25" i="7"/>
  <c r="G25" i="7" s="1"/>
  <c r="E12" i="7"/>
  <c r="G12" i="7" s="1"/>
  <c r="AB93" i="5"/>
  <c r="AB65" i="5"/>
  <c r="K55" i="5"/>
  <c r="X53" i="5"/>
  <c r="K50" i="5"/>
  <c r="X48" i="5"/>
  <c r="AB31" i="5"/>
  <c r="K23" i="5"/>
  <c r="X21" i="5"/>
  <c r="K18" i="5"/>
  <c r="X16" i="5"/>
  <c r="AB102" i="6"/>
  <c r="K99" i="6"/>
  <c r="X97" i="6"/>
  <c r="K94" i="6"/>
  <c r="X85" i="6"/>
  <c r="AB78" i="6"/>
  <c r="AB61" i="6"/>
  <c r="E71" i="4"/>
  <c r="G71" i="4" s="1"/>
  <c r="AB68" i="4"/>
  <c r="AB54" i="4"/>
  <c r="H43" i="7"/>
  <c r="K40" i="7"/>
  <c r="E31" i="7"/>
  <c r="G31" i="7" s="1"/>
  <c r="AB27" i="7"/>
  <c r="AB24" i="7"/>
  <c r="E7" i="7"/>
  <c r="G7" i="7" s="1"/>
  <c r="K5" i="7"/>
  <c r="E2" i="7"/>
  <c r="G2" i="7" s="1"/>
  <c r="AB72" i="5"/>
  <c r="AB41" i="5"/>
  <c r="K33" i="5"/>
  <c r="X31" i="5"/>
  <c r="K28" i="5"/>
  <c r="X26" i="5"/>
  <c r="AB9" i="5"/>
  <c r="K104" i="6"/>
  <c r="X102" i="6"/>
  <c r="AB90" i="6"/>
  <c r="AB83" i="6"/>
  <c r="AB71" i="6"/>
  <c r="AB66" i="6"/>
  <c r="K63" i="6"/>
  <c r="X61" i="6"/>
  <c r="K58" i="6"/>
  <c r="K51" i="6"/>
  <c r="X40" i="6"/>
  <c r="K35" i="6"/>
  <c r="X24" i="6"/>
  <c r="K19" i="6"/>
  <c r="X8" i="6"/>
  <c r="K3" i="6"/>
  <c r="K131" i="4"/>
  <c r="E127" i="4"/>
  <c r="G127" i="4" s="1"/>
  <c r="H127" i="4"/>
  <c r="AB124" i="4"/>
  <c r="AB92" i="4"/>
  <c r="E82" i="4"/>
  <c r="G82" i="4" s="1"/>
  <c r="X54" i="4"/>
  <c r="K10" i="4"/>
  <c r="X7" i="4"/>
  <c r="E34" i="7"/>
  <c r="G34" i="7" s="1"/>
  <c r="E20" i="7"/>
  <c r="G20" i="7" s="1"/>
  <c r="X62" i="5"/>
  <c r="AB56" i="5"/>
  <c r="AB51" i="5"/>
  <c r="K43" i="5"/>
  <c r="X41" i="5"/>
  <c r="K38" i="5"/>
  <c r="X36" i="5"/>
  <c r="AB19" i="5"/>
  <c r="K11" i="5"/>
  <c r="X9" i="5"/>
  <c r="K6" i="5"/>
  <c r="X4" i="5"/>
  <c r="AB95" i="6"/>
  <c r="X83" i="6"/>
  <c r="K80" i="6"/>
  <c r="AB76" i="6"/>
  <c r="K73" i="6"/>
  <c r="X71" i="6"/>
  <c r="K68" i="6"/>
  <c r="X66" i="6"/>
  <c r="K13" i="6"/>
  <c r="X10" i="6"/>
  <c r="K9" i="6"/>
  <c r="X6" i="6"/>
  <c r="K14" i="6"/>
  <c r="X11" i="6"/>
  <c r="K2" i="6"/>
  <c r="AB107" i="4"/>
  <c r="AB103" i="4"/>
  <c r="E95" i="4"/>
  <c r="G95" i="4" s="1"/>
  <c r="X92" i="4"/>
  <c r="AB81" i="4"/>
  <c r="K17" i="4"/>
  <c r="E15" i="4"/>
  <c r="G15" i="4" s="1"/>
  <c r="K102" i="4"/>
  <c r="AB100" i="4"/>
  <c r="H99" i="4"/>
  <c r="K87" i="4"/>
  <c r="X68" i="4"/>
  <c r="X52" i="4"/>
  <c r="X27" i="4"/>
  <c r="K3" i="4"/>
  <c r="X106" i="3"/>
  <c r="E78" i="4"/>
  <c r="G78" i="4" s="1"/>
  <c r="K72" i="4"/>
  <c r="AB64" i="4"/>
  <c r="E61" i="4"/>
  <c r="G61" i="4" s="1"/>
  <c r="K42" i="4"/>
  <c r="K23" i="4"/>
  <c r="X100" i="4"/>
  <c r="X104" i="4"/>
  <c r="X108" i="4"/>
  <c r="X112" i="4"/>
  <c r="X116" i="4"/>
  <c r="X120" i="4"/>
  <c r="X124" i="4"/>
  <c r="X2" i="4"/>
  <c r="X50" i="4"/>
  <c r="X60" i="4"/>
  <c r="X46" i="4"/>
  <c r="X56" i="4"/>
  <c r="X63" i="4"/>
  <c r="X67" i="4"/>
  <c r="X71" i="4"/>
  <c r="X75" i="4"/>
  <c r="X79" i="4"/>
  <c r="X83" i="4"/>
  <c r="X87" i="4"/>
  <c r="X91" i="4"/>
  <c r="X95" i="4"/>
  <c r="X62" i="4"/>
  <c r="X66" i="4"/>
  <c r="X70" i="4"/>
  <c r="X74" i="4"/>
  <c r="X78" i="4"/>
  <c r="X82" i="4"/>
  <c r="X86" i="4"/>
  <c r="X90" i="4"/>
  <c r="X94" i="4"/>
  <c r="X98" i="4"/>
  <c r="X102" i="4"/>
  <c r="X106" i="4"/>
  <c r="X110" i="4"/>
  <c r="X114" i="4"/>
  <c r="X118" i="4"/>
  <c r="X122" i="4"/>
  <c r="X19" i="4"/>
  <c r="X55" i="4"/>
  <c r="X3" i="4"/>
  <c r="X14" i="4"/>
  <c r="X35" i="4"/>
  <c r="X38" i="4"/>
  <c r="X48" i="4"/>
  <c r="X58" i="4"/>
  <c r="X132" i="2"/>
  <c r="X93" i="2"/>
  <c r="X113" i="3"/>
  <c r="X57" i="6"/>
  <c r="K114" i="4"/>
  <c r="K92" i="4"/>
  <c r="X64" i="4"/>
  <c r="AB60" i="4"/>
  <c r="K46" i="4"/>
  <c r="E42" i="4"/>
  <c r="G42" i="4" s="1"/>
  <c r="H42" i="4"/>
  <c r="AB39" i="4"/>
  <c r="AB31" i="4"/>
  <c r="X18" i="4"/>
  <c r="X16" i="4"/>
  <c r="K12" i="4"/>
  <c r="AB103" i="2"/>
  <c r="X53" i="6"/>
  <c r="X49" i="6"/>
  <c r="X45" i="6"/>
  <c r="X41" i="6"/>
  <c r="X37" i="6"/>
  <c r="K36" i="6"/>
  <c r="X33" i="6"/>
  <c r="K32" i="6"/>
  <c r="X29" i="6"/>
  <c r="K28" i="6"/>
  <c r="X25" i="6"/>
  <c r="K24" i="6"/>
  <c r="X21" i="6"/>
  <c r="K20" i="6"/>
  <c r="X17" i="6"/>
  <c r="K16" i="6"/>
  <c r="X13" i="6"/>
  <c r="K12" i="6"/>
  <c r="X9" i="6"/>
  <c r="K8" i="6"/>
  <c r="X5" i="6"/>
  <c r="K4" i="6"/>
  <c r="AB88" i="4"/>
  <c r="E74" i="4"/>
  <c r="G74" i="4" s="1"/>
  <c r="K68" i="4"/>
  <c r="K50" i="4"/>
  <c r="K48" i="4"/>
  <c r="X39" i="4"/>
  <c r="AB33" i="4"/>
  <c r="X31" i="4"/>
  <c r="K14" i="4"/>
  <c r="X108" i="2"/>
  <c r="X103" i="2"/>
  <c r="X32" i="2"/>
  <c r="X16" i="2"/>
  <c r="X111" i="2"/>
  <c r="X134" i="2"/>
  <c r="X88" i="2"/>
  <c r="X117" i="2"/>
  <c r="X42" i="2"/>
  <c r="X90" i="2"/>
  <c r="X92" i="2"/>
  <c r="X105" i="2"/>
  <c r="X123" i="2"/>
  <c r="X94" i="2"/>
  <c r="X99" i="2"/>
  <c r="X61" i="2"/>
  <c r="X107" i="2"/>
  <c r="X116" i="2"/>
  <c r="X45" i="2"/>
  <c r="X119" i="2"/>
  <c r="X79" i="2"/>
  <c r="X87" i="2"/>
  <c r="X104" i="2"/>
  <c r="X122" i="2"/>
  <c r="X129" i="2"/>
  <c r="X77" i="2"/>
  <c r="X13" i="2"/>
  <c r="X101" i="2"/>
  <c r="X109" i="2"/>
  <c r="X112" i="2"/>
  <c r="X106" i="2"/>
  <c r="X135" i="2"/>
  <c r="X121" i="2"/>
  <c r="X55" i="2"/>
  <c r="X26" i="2"/>
  <c r="K126" i="4"/>
  <c r="E94" i="4"/>
  <c r="G94" i="4" s="1"/>
  <c r="X88" i="4"/>
  <c r="K83" i="4"/>
  <c r="X77" i="4"/>
  <c r="X118" i="2"/>
  <c r="E70" i="4"/>
  <c r="G70" i="4" s="1"/>
  <c r="K64" i="4"/>
  <c r="K58" i="4"/>
  <c r="E52" i="4"/>
  <c r="G52" i="4" s="1"/>
  <c r="E48" i="4"/>
  <c r="G48" i="4" s="1"/>
  <c r="X22" i="4"/>
  <c r="K18" i="4"/>
  <c r="X11" i="4"/>
  <c r="K9" i="4"/>
  <c r="X29" i="2"/>
  <c r="X82" i="6"/>
  <c r="X78" i="6"/>
  <c r="X74" i="6"/>
  <c r="K57" i="6"/>
  <c r="K106" i="4"/>
  <c r="K79" i="4"/>
  <c r="X73" i="4"/>
  <c r="K60" i="4"/>
  <c r="X43" i="4"/>
  <c r="K31" i="4"/>
  <c r="H16" i="4"/>
  <c r="E16" i="4"/>
  <c r="G16" i="4" s="1"/>
  <c r="E7" i="4"/>
  <c r="G7" i="4" s="1"/>
  <c r="X115" i="2"/>
  <c r="AB71" i="2"/>
  <c r="AB111" i="2"/>
  <c r="AB117" i="2"/>
  <c r="AB133" i="2"/>
  <c r="AB113" i="2"/>
  <c r="AB116" i="2"/>
  <c r="AB104" i="2"/>
  <c r="AB75" i="2"/>
  <c r="AB89" i="2"/>
  <c r="AB101" i="2"/>
  <c r="AB115" i="2"/>
  <c r="AB122" i="2"/>
  <c r="AB134" i="2"/>
  <c r="AB136" i="2"/>
  <c r="AB109" i="2"/>
  <c r="AB135" i="2"/>
  <c r="AB73" i="2"/>
  <c r="X58" i="2"/>
  <c r="X54" i="6"/>
  <c r="K53" i="6"/>
  <c r="X50" i="6"/>
  <c r="K49" i="6"/>
  <c r="X46" i="6"/>
  <c r="K45" i="6"/>
  <c r="X42" i="6"/>
  <c r="K41" i="6"/>
  <c r="X38" i="6"/>
  <c r="K37" i="6"/>
  <c r="X34" i="6"/>
  <c r="K33" i="6"/>
  <c r="X30" i="6"/>
  <c r="K29" i="6"/>
  <c r="X26" i="6"/>
  <c r="K25" i="6"/>
  <c r="X22" i="6"/>
  <c r="K21" i="6"/>
  <c r="X18" i="6"/>
  <c r="K17" i="6"/>
  <c r="X2" i="6"/>
  <c r="K112" i="4"/>
  <c r="K95" i="4"/>
  <c r="K88" i="4"/>
  <c r="AB84" i="4"/>
  <c r="E66" i="4"/>
  <c r="G66" i="4" s="1"/>
  <c r="E58" i="4"/>
  <c r="G58" i="4" s="1"/>
  <c r="AB49" i="4"/>
  <c r="X47" i="4"/>
  <c r="K37" i="4"/>
  <c r="K33" i="4"/>
  <c r="X26" i="4"/>
  <c r="K2" i="4"/>
  <c r="AB131" i="2"/>
  <c r="X71" i="2"/>
  <c r="K118" i="4"/>
  <c r="X107" i="4"/>
  <c r="H95" i="4"/>
  <c r="X84" i="4"/>
  <c r="K75" i="4"/>
  <c r="X69" i="4"/>
  <c r="X51" i="4"/>
  <c r="K35" i="4"/>
  <c r="E33" i="4"/>
  <c r="G33" i="4" s="1"/>
  <c r="AB28" i="4"/>
  <c r="K22" i="4"/>
  <c r="E20" i="4"/>
  <c r="G20" i="4" s="1"/>
  <c r="X15" i="4"/>
  <c r="K11" i="4"/>
  <c r="K99" i="4"/>
  <c r="K103" i="4"/>
  <c r="K107" i="4"/>
  <c r="K111" i="4"/>
  <c r="K115" i="4"/>
  <c r="K119" i="4"/>
  <c r="K123" i="4"/>
  <c r="K127" i="4"/>
  <c r="K25" i="4"/>
  <c r="K39" i="4"/>
  <c r="K62" i="4"/>
  <c r="K66" i="4"/>
  <c r="K70" i="4"/>
  <c r="K74" i="4"/>
  <c r="K78" i="4"/>
  <c r="K82" i="4"/>
  <c r="K86" i="4"/>
  <c r="K90" i="4"/>
  <c r="K94" i="4"/>
  <c r="K29" i="4"/>
  <c r="K41" i="4"/>
  <c r="K5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5" i="4"/>
  <c r="K61" i="4"/>
  <c r="K21" i="4"/>
  <c r="K26" i="4"/>
  <c r="K54" i="4"/>
  <c r="K47" i="4"/>
  <c r="K82" i="2"/>
  <c r="K124" i="4"/>
  <c r="K98" i="4"/>
  <c r="AB96" i="4"/>
  <c r="E90" i="4"/>
  <c r="G90" i="4" s="1"/>
  <c r="AB80" i="4"/>
  <c r="E62" i="4"/>
  <c r="G62" i="4" s="1"/>
  <c r="K43" i="4"/>
  <c r="E39" i="4"/>
  <c r="G39" i="4" s="1"/>
  <c r="E4" i="4"/>
  <c r="G4" i="4" s="1"/>
  <c r="AB112" i="2"/>
  <c r="X96" i="4"/>
  <c r="X80" i="4"/>
  <c r="K71" i="4"/>
  <c r="X65" i="4"/>
  <c r="X59" i="4"/>
  <c r="X30" i="4"/>
  <c r="X17" i="4"/>
  <c r="K13" i="4"/>
  <c r="X8" i="4"/>
  <c r="H4" i="4"/>
  <c r="E102" i="4"/>
  <c r="G102" i="4" s="1"/>
  <c r="E106" i="4"/>
  <c r="G106" i="4" s="1"/>
  <c r="E110" i="4"/>
  <c r="G110" i="4" s="1"/>
  <c r="E114" i="4"/>
  <c r="G114" i="4" s="1"/>
  <c r="E118" i="4"/>
  <c r="G118" i="4" s="1"/>
  <c r="E122" i="4"/>
  <c r="G122" i="4" s="1"/>
  <c r="E126" i="4"/>
  <c r="G126" i="4" s="1"/>
  <c r="E45" i="4"/>
  <c r="G45" i="4" s="1"/>
  <c r="E32" i="4"/>
  <c r="G32" i="4" s="1"/>
  <c r="E41" i="4"/>
  <c r="G41" i="4" s="1"/>
  <c r="E65" i="4"/>
  <c r="G65" i="4" s="1"/>
  <c r="E69" i="4"/>
  <c r="G69" i="4" s="1"/>
  <c r="E73" i="4"/>
  <c r="G73" i="4" s="1"/>
  <c r="E77" i="4"/>
  <c r="G77" i="4" s="1"/>
  <c r="E81" i="4"/>
  <c r="G81" i="4" s="1"/>
  <c r="E85" i="4"/>
  <c r="G85" i="4" s="1"/>
  <c r="E89" i="4"/>
  <c r="G89" i="4" s="1"/>
  <c r="E93" i="4"/>
  <c r="G93" i="4" s="1"/>
  <c r="E57" i="4"/>
  <c r="G57" i="4" s="1"/>
  <c r="E64" i="4"/>
  <c r="G64" i="4" s="1"/>
  <c r="E68" i="4"/>
  <c r="G68" i="4" s="1"/>
  <c r="E72" i="4"/>
  <c r="G72" i="4" s="1"/>
  <c r="E76" i="4"/>
  <c r="G76" i="4" s="1"/>
  <c r="E80" i="4"/>
  <c r="G80" i="4" s="1"/>
  <c r="E84" i="4"/>
  <c r="G84" i="4" s="1"/>
  <c r="E88" i="4"/>
  <c r="G88" i="4" s="1"/>
  <c r="E92" i="4"/>
  <c r="G92" i="4" s="1"/>
  <c r="E96" i="4"/>
  <c r="G96" i="4" s="1"/>
  <c r="E100" i="4"/>
  <c r="G100" i="4" s="1"/>
  <c r="E104" i="4"/>
  <c r="G104" i="4" s="1"/>
  <c r="E108" i="4"/>
  <c r="G108" i="4" s="1"/>
  <c r="E112" i="4"/>
  <c r="G112" i="4" s="1"/>
  <c r="E116" i="4"/>
  <c r="G116" i="4" s="1"/>
  <c r="E120" i="4"/>
  <c r="G120" i="4" s="1"/>
  <c r="E124" i="4"/>
  <c r="G124" i="4" s="1"/>
  <c r="E40" i="4"/>
  <c r="G40" i="4" s="1"/>
  <c r="E50" i="4"/>
  <c r="G50" i="4" s="1"/>
  <c r="E60" i="4"/>
  <c r="G60" i="4" s="1"/>
  <c r="E28" i="4"/>
  <c r="G28" i="4" s="1"/>
  <c r="E53" i="4"/>
  <c r="G53" i="4" s="1"/>
  <c r="X55" i="6"/>
  <c r="K54" i="6"/>
  <c r="X51" i="6"/>
  <c r="K50" i="6"/>
  <c r="X47" i="6"/>
  <c r="K46" i="6"/>
  <c r="X43" i="6"/>
  <c r="K42" i="6"/>
  <c r="X39" i="6"/>
  <c r="K38" i="6"/>
  <c r="X35" i="6"/>
  <c r="K34" i="6"/>
  <c r="X31" i="6"/>
  <c r="K30" i="6"/>
  <c r="X7" i="6"/>
  <c r="K6" i="6"/>
  <c r="K84" i="4"/>
  <c r="AB76" i="4"/>
  <c r="K53" i="4"/>
  <c r="K49" i="4"/>
  <c r="K45" i="4"/>
  <c r="AB40" i="4"/>
  <c r="AB34" i="4"/>
  <c r="K24" i="4"/>
  <c r="AB21" i="4"/>
  <c r="K6" i="4"/>
  <c r="K110" i="4"/>
  <c r="K91" i="4"/>
  <c r="X89" i="4"/>
  <c r="X76" i="4"/>
  <c r="K67" i="4"/>
  <c r="X61" i="4"/>
  <c r="K57" i="4"/>
  <c r="X40" i="4"/>
  <c r="X34" i="4"/>
  <c r="K28" i="4"/>
  <c r="X21" i="4"/>
  <c r="E13" i="4"/>
  <c r="G13" i="4" s="1"/>
  <c r="X10" i="4"/>
  <c r="E6" i="4"/>
  <c r="G6" i="4" s="1"/>
  <c r="H6" i="4"/>
  <c r="X41" i="4"/>
  <c r="X29" i="4"/>
  <c r="AB14" i="4"/>
  <c r="E2" i="4"/>
  <c r="G2" i="4" s="1"/>
  <c r="H2" i="4"/>
  <c r="K134" i="2"/>
  <c r="K124" i="2"/>
  <c r="K122" i="2"/>
  <c r="X110" i="2"/>
  <c r="AB105" i="2"/>
  <c r="K84" i="2"/>
  <c r="AB68" i="2"/>
  <c r="X96" i="3"/>
  <c r="K36" i="3"/>
  <c r="K72" i="3"/>
  <c r="K75" i="3"/>
  <c r="K88" i="3"/>
  <c r="K115" i="3"/>
  <c r="K84" i="3"/>
  <c r="K111" i="3"/>
  <c r="K121" i="3"/>
  <c r="K125" i="3"/>
  <c r="K104" i="3"/>
  <c r="K51" i="3"/>
  <c r="K68" i="3"/>
  <c r="K71" i="3"/>
  <c r="K80" i="3"/>
  <c r="K107" i="3"/>
  <c r="K117" i="3"/>
  <c r="K100" i="3"/>
  <c r="K124" i="3"/>
  <c r="K103" i="3"/>
  <c r="K113" i="3"/>
  <c r="K128" i="3"/>
  <c r="K132" i="3"/>
  <c r="K136" i="3"/>
  <c r="K76" i="3"/>
  <c r="K96" i="3"/>
  <c r="K85" i="3"/>
  <c r="K109" i="3"/>
  <c r="K92" i="3"/>
  <c r="K64" i="3"/>
  <c r="K131" i="3"/>
  <c r="K6" i="3"/>
  <c r="K99" i="3"/>
  <c r="K67" i="3"/>
  <c r="E43" i="4"/>
  <c r="G43" i="4" s="1"/>
  <c r="X32" i="4"/>
  <c r="AB137" i="2"/>
  <c r="K128" i="2"/>
  <c r="K126" i="2"/>
  <c r="AB119" i="2"/>
  <c r="K108" i="2"/>
  <c r="X98" i="2"/>
  <c r="AB23" i="2"/>
  <c r="X136" i="3"/>
  <c r="K134" i="3"/>
  <c r="X108" i="3"/>
  <c r="K44" i="4"/>
  <c r="E31" i="4"/>
  <c r="G31" i="4" s="1"/>
  <c r="X24" i="4"/>
  <c r="E23" i="4"/>
  <c r="G23" i="4" s="1"/>
  <c r="E18" i="4"/>
  <c r="G18" i="4" s="1"/>
  <c r="K16" i="4"/>
  <c r="X12" i="4"/>
  <c r="E11" i="4"/>
  <c r="G11" i="4" s="1"/>
  <c r="E9" i="4"/>
  <c r="G9" i="4" s="1"/>
  <c r="K7" i="4"/>
  <c r="X137" i="2"/>
  <c r="K132" i="2"/>
  <c r="K117" i="2"/>
  <c r="AB100" i="2"/>
  <c r="K89" i="3"/>
  <c r="K55" i="3"/>
  <c r="AB65" i="3"/>
  <c r="X45" i="4"/>
  <c r="E37" i="4"/>
  <c r="G37" i="4" s="1"/>
  <c r="E34" i="4"/>
  <c r="G34" i="4" s="1"/>
  <c r="AB22" i="4"/>
  <c r="AB10" i="4"/>
  <c r="AB127" i="2"/>
  <c r="AB123" i="2"/>
  <c r="AB114" i="2"/>
  <c r="X100" i="2"/>
  <c r="K45" i="3"/>
  <c r="H61" i="4"/>
  <c r="E47" i="4"/>
  <c r="G47" i="4" s="1"/>
  <c r="K32" i="4"/>
  <c r="E26" i="4"/>
  <c r="G26" i="4" s="1"/>
  <c r="X127" i="2"/>
  <c r="X114" i="2"/>
  <c r="X95" i="2"/>
  <c r="X6" i="2"/>
  <c r="E72" i="3"/>
  <c r="G72" i="3" s="1"/>
  <c r="H72" i="3"/>
  <c r="AB59" i="3"/>
  <c r="K93" i="2"/>
  <c r="K78" i="2"/>
  <c r="AB62" i="2"/>
  <c r="K60" i="2"/>
  <c r="AB71" i="3"/>
  <c r="X49" i="4"/>
  <c r="X33" i="4"/>
  <c r="K19" i="4"/>
  <c r="AB6" i="4"/>
  <c r="X133" i="2"/>
  <c r="X131" i="2"/>
  <c r="K100" i="2"/>
  <c r="AB97" i="2"/>
  <c r="K88" i="2"/>
  <c r="K44" i="2"/>
  <c r="K105" i="2"/>
  <c r="K123" i="2"/>
  <c r="K130" i="2"/>
  <c r="K99" i="2"/>
  <c r="K102" i="2"/>
  <c r="K113" i="2"/>
  <c r="K83" i="2"/>
  <c r="K119" i="2"/>
  <c r="K101" i="2"/>
  <c r="K109" i="2"/>
  <c r="K112" i="2"/>
  <c r="K135" i="2"/>
  <c r="K89" i="2"/>
  <c r="K91" i="2"/>
  <c r="K115" i="2"/>
  <c r="K118" i="2"/>
  <c r="K25" i="2"/>
  <c r="K103" i="2"/>
  <c r="K9" i="2"/>
  <c r="K119" i="3"/>
  <c r="AB83" i="3"/>
  <c r="E52" i="3"/>
  <c r="G52" i="3" s="1"/>
  <c r="H52" i="3"/>
  <c r="E98" i="3"/>
  <c r="G98" i="3" s="1"/>
  <c r="E88" i="3"/>
  <c r="G88" i="3" s="1"/>
  <c r="E108" i="3"/>
  <c r="G108" i="3" s="1"/>
  <c r="E91" i="3"/>
  <c r="G91" i="3" s="1"/>
  <c r="E134" i="3"/>
  <c r="G134" i="3" s="1"/>
  <c r="E78" i="3"/>
  <c r="G78" i="3" s="1"/>
  <c r="E51" i="4"/>
  <c r="G51" i="4" s="1"/>
  <c r="X36" i="4"/>
  <c r="E29" i="4"/>
  <c r="G29" i="4" s="1"/>
  <c r="X25" i="4"/>
  <c r="E24" i="4"/>
  <c r="G24" i="4" s="1"/>
  <c r="E14" i="4"/>
  <c r="G14" i="4" s="1"/>
  <c r="H14" i="4"/>
  <c r="E12" i="4"/>
  <c r="G12" i="4" s="1"/>
  <c r="X125" i="2"/>
  <c r="K121" i="2"/>
  <c r="AB118" i="2"/>
  <c r="K114" i="2"/>
  <c r="K107" i="2"/>
  <c r="X97" i="2"/>
  <c r="K95" i="2"/>
  <c r="K57" i="2"/>
  <c r="X25" i="2"/>
  <c r="X128" i="3"/>
  <c r="K52" i="4"/>
  <c r="E35" i="4"/>
  <c r="G35" i="4" s="1"/>
  <c r="K27" i="4"/>
  <c r="AB13" i="4"/>
  <c r="K8" i="4"/>
  <c r="X4" i="4"/>
  <c r="E3" i="4"/>
  <c r="G3" i="4" s="1"/>
  <c r="K70" i="2"/>
  <c r="K41" i="2"/>
  <c r="AB97" i="3"/>
  <c r="E74" i="3"/>
  <c r="G74" i="3" s="1"/>
  <c r="X53" i="4"/>
  <c r="E38" i="4"/>
  <c r="G38" i="4" s="1"/>
  <c r="X20" i="4"/>
  <c r="E19" i="4"/>
  <c r="G19" i="4" s="1"/>
  <c r="X13" i="4"/>
  <c r="AB2" i="4"/>
  <c r="AB4" i="4"/>
  <c r="AB8" i="4"/>
  <c r="AB12" i="4"/>
  <c r="K133" i="2"/>
  <c r="K131" i="2"/>
  <c r="AB120" i="2"/>
  <c r="K116" i="2"/>
  <c r="K80" i="2"/>
  <c r="K12" i="2"/>
  <c r="K112" i="3"/>
  <c r="E55" i="4"/>
  <c r="G55" i="4" s="1"/>
  <c r="K36" i="4"/>
  <c r="AB18" i="4"/>
  <c r="E10" i="4"/>
  <c r="G10" i="4" s="1"/>
  <c r="H10" i="4"/>
  <c r="E8" i="4"/>
  <c r="G8" i="4" s="1"/>
  <c r="K129" i="2"/>
  <c r="K125" i="2"/>
  <c r="X120" i="2"/>
  <c r="K67" i="2"/>
  <c r="AB48" i="2"/>
  <c r="K38" i="2"/>
  <c r="K135" i="3"/>
  <c r="K56" i="4"/>
  <c r="X28" i="4"/>
  <c r="E27" i="4"/>
  <c r="G27" i="4" s="1"/>
  <c r="E22" i="4"/>
  <c r="G22" i="4" s="1"/>
  <c r="AB9" i="4"/>
  <c r="K4" i="4"/>
  <c r="X136" i="2"/>
  <c r="X113" i="2"/>
  <c r="X74" i="2"/>
  <c r="AB99" i="3"/>
  <c r="AB93" i="3"/>
  <c r="X57" i="4"/>
  <c r="X37" i="4"/>
  <c r="AB26" i="4"/>
  <c r="K20" i="4"/>
  <c r="K15" i="4"/>
  <c r="X9" i="4"/>
  <c r="AB130" i="2"/>
  <c r="AB124" i="2"/>
  <c r="K111" i="2"/>
  <c r="K104" i="2"/>
  <c r="AB84" i="2"/>
  <c r="AB120" i="3"/>
  <c r="K102" i="3"/>
  <c r="AB64" i="2"/>
  <c r="X48" i="2"/>
  <c r="E21" i="2"/>
  <c r="G21" i="2" s="1"/>
  <c r="AB13" i="2"/>
  <c r="AB4" i="2"/>
  <c r="E132" i="3"/>
  <c r="G132" i="3" s="1"/>
  <c r="X127" i="3"/>
  <c r="K123" i="3"/>
  <c r="X110" i="3"/>
  <c r="K91" i="3"/>
  <c r="AB86" i="3"/>
  <c r="AB75" i="3"/>
  <c r="K58" i="3"/>
  <c r="K56" i="3"/>
  <c r="AB53" i="3"/>
  <c r="AB42" i="3"/>
  <c r="E29" i="3"/>
  <c r="G29" i="3" s="1"/>
  <c r="K3" i="3"/>
  <c r="AB96" i="2"/>
  <c r="X91" i="2"/>
  <c r="AB87" i="2"/>
  <c r="X64" i="2"/>
  <c r="E53" i="2"/>
  <c r="G53" i="2" s="1"/>
  <c r="X50" i="2"/>
  <c r="K46" i="2"/>
  <c r="K39" i="2"/>
  <c r="AB36" i="2"/>
  <c r="AB29" i="2"/>
  <c r="AB20" i="2"/>
  <c r="K34" i="2"/>
  <c r="K47" i="2"/>
  <c r="K63" i="2"/>
  <c r="K79" i="2"/>
  <c r="K24" i="2"/>
  <c r="K37" i="2"/>
  <c r="K53" i="2"/>
  <c r="K69" i="2"/>
  <c r="K85" i="2"/>
  <c r="K11" i="2"/>
  <c r="K27" i="2"/>
  <c r="K40" i="2"/>
  <c r="K56" i="2"/>
  <c r="K72" i="2"/>
  <c r="K14" i="2"/>
  <c r="K30" i="2"/>
  <c r="K43" i="2"/>
  <c r="K59" i="2"/>
  <c r="K20" i="2"/>
  <c r="K49" i="2"/>
  <c r="K65" i="2"/>
  <c r="K81" i="2"/>
  <c r="K7" i="2"/>
  <c r="K23" i="2"/>
  <c r="K36" i="2"/>
  <c r="K52" i="2"/>
  <c r="K68" i="2"/>
  <c r="K13" i="2"/>
  <c r="K29" i="2"/>
  <c r="K42" i="2"/>
  <c r="K58" i="2"/>
  <c r="K74" i="2"/>
  <c r="K16" i="2"/>
  <c r="K32" i="2"/>
  <c r="K45" i="2"/>
  <c r="K61" i="2"/>
  <c r="AB6" i="2"/>
  <c r="AB129" i="3"/>
  <c r="AB116" i="3"/>
  <c r="X112" i="3"/>
  <c r="K108" i="3"/>
  <c r="AB101" i="3"/>
  <c r="K95" i="3"/>
  <c r="K82" i="3"/>
  <c r="AB62" i="3"/>
  <c r="AB28" i="3"/>
  <c r="X26" i="3"/>
  <c r="E117" i="2"/>
  <c r="G117" i="2" s="1"/>
  <c r="E108" i="2"/>
  <c r="G108" i="2" s="1"/>
  <c r="X96" i="2"/>
  <c r="X75" i="2"/>
  <c r="E69" i="2"/>
  <c r="G69" i="2" s="1"/>
  <c r="X66" i="2"/>
  <c r="K62" i="2"/>
  <c r="K55" i="2"/>
  <c r="AB52" i="2"/>
  <c r="X43" i="2"/>
  <c r="E136" i="3"/>
  <c r="G136" i="3" s="1"/>
  <c r="X131" i="3"/>
  <c r="X116" i="3"/>
  <c r="X114" i="3"/>
  <c r="K97" i="3"/>
  <c r="K93" i="3"/>
  <c r="E80" i="3"/>
  <c r="G80" i="3" s="1"/>
  <c r="AB64" i="3"/>
  <c r="X53" i="3"/>
  <c r="E47" i="3"/>
  <c r="G47" i="3" s="1"/>
  <c r="H47" i="3"/>
  <c r="E40" i="3"/>
  <c r="G40" i="3" s="1"/>
  <c r="E38" i="3"/>
  <c r="G38" i="3" s="1"/>
  <c r="X10" i="3"/>
  <c r="E114" i="2"/>
  <c r="G114" i="2" s="1"/>
  <c r="AB107" i="2"/>
  <c r="E100" i="2"/>
  <c r="G100" i="2" s="1"/>
  <c r="K98" i="2"/>
  <c r="E95" i="2"/>
  <c r="G95" i="2" s="1"/>
  <c r="E86" i="2"/>
  <c r="G86" i="2" s="1"/>
  <c r="K71" i="2"/>
  <c r="X59" i="2"/>
  <c r="K48" i="2"/>
  <c r="X36" i="2"/>
  <c r="AB15" i="2"/>
  <c r="AB8" i="2"/>
  <c r="AB133" i="3"/>
  <c r="AB122" i="3"/>
  <c r="X118" i="3"/>
  <c r="AB103" i="3"/>
  <c r="AB90" i="3"/>
  <c r="E82" i="3"/>
  <c r="G82" i="3" s="1"/>
  <c r="X77" i="3"/>
  <c r="E69" i="3"/>
  <c r="G69" i="3" s="1"/>
  <c r="H69" i="3"/>
  <c r="E67" i="3"/>
  <c r="G67" i="3" s="1"/>
  <c r="K60" i="3"/>
  <c r="AB57" i="3"/>
  <c r="AB46" i="3"/>
  <c r="AB39" i="3"/>
  <c r="AB30" i="3"/>
  <c r="AB8" i="3"/>
  <c r="AB22" i="3"/>
  <c r="AB34" i="3"/>
  <c r="AB70" i="3"/>
  <c r="AB73" i="3"/>
  <c r="AB76" i="3"/>
  <c r="AB79" i="3"/>
  <c r="AB96" i="3"/>
  <c r="AB106" i="3"/>
  <c r="AB45" i="3"/>
  <c r="AB55" i="3"/>
  <c r="AB92" i="3"/>
  <c r="AB102" i="3"/>
  <c r="AB127" i="3"/>
  <c r="AB131" i="3"/>
  <c r="AB135" i="3"/>
  <c r="AB18" i="3"/>
  <c r="AB38" i="3"/>
  <c r="AB85" i="3"/>
  <c r="AB95" i="3"/>
  <c r="AB112" i="3"/>
  <c r="AB31" i="3"/>
  <c r="AB40" i="3"/>
  <c r="AB66" i="3"/>
  <c r="AB69" i="3"/>
  <c r="AB72" i="3"/>
  <c r="AB88" i="3"/>
  <c r="AB98" i="3"/>
  <c r="AB23" i="3"/>
  <c r="AB49" i="3"/>
  <c r="AB63" i="3"/>
  <c r="AB81" i="3"/>
  <c r="AB91" i="3"/>
  <c r="AB108" i="3"/>
  <c r="AB118" i="3"/>
  <c r="AB130" i="3"/>
  <c r="AB134" i="3"/>
  <c r="AB14" i="3"/>
  <c r="AB35" i="3"/>
  <c r="AB84" i="3"/>
  <c r="AB94" i="3"/>
  <c r="AB121" i="3"/>
  <c r="AB125" i="3"/>
  <c r="AB5" i="3"/>
  <c r="AB44" i="3"/>
  <c r="AB74" i="3"/>
  <c r="AB77" i="3"/>
  <c r="AB87" i="3"/>
  <c r="AB104" i="3"/>
  <c r="AB114" i="3"/>
  <c r="AB3" i="3"/>
  <c r="AB37" i="3"/>
  <c r="AB51" i="3"/>
  <c r="E72" i="2"/>
  <c r="G72" i="2" s="1"/>
  <c r="E88" i="2"/>
  <c r="G88" i="2" s="1"/>
  <c r="E104" i="2"/>
  <c r="G104" i="2" s="1"/>
  <c r="E59" i="2"/>
  <c r="G59" i="2" s="1"/>
  <c r="E75" i="2"/>
  <c r="G75" i="2" s="1"/>
  <c r="E91" i="2"/>
  <c r="G91" i="2" s="1"/>
  <c r="E78" i="2"/>
  <c r="G78" i="2" s="1"/>
  <c r="E94" i="2"/>
  <c r="G94" i="2" s="1"/>
  <c r="E65" i="2"/>
  <c r="G65" i="2" s="1"/>
  <c r="E81" i="2"/>
  <c r="G81" i="2" s="1"/>
  <c r="E97" i="2"/>
  <c r="G97" i="2" s="1"/>
  <c r="E52" i="2"/>
  <c r="G52" i="2" s="1"/>
  <c r="E68" i="2"/>
  <c r="G68" i="2" s="1"/>
  <c r="E84" i="2"/>
  <c r="G84" i="2" s="1"/>
  <c r="E39" i="2"/>
  <c r="G39" i="2" s="1"/>
  <c r="E55" i="2"/>
  <c r="G55" i="2" s="1"/>
  <c r="E71" i="2"/>
  <c r="G71" i="2" s="1"/>
  <c r="E74" i="2"/>
  <c r="G74" i="2" s="1"/>
  <c r="E90" i="2"/>
  <c r="G90" i="2" s="1"/>
  <c r="E106" i="2"/>
  <c r="G106" i="2" s="1"/>
  <c r="E61" i="2"/>
  <c r="G61" i="2" s="1"/>
  <c r="E77" i="2"/>
  <c r="G77" i="2" s="1"/>
  <c r="E48" i="2"/>
  <c r="G48" i="2" s="1"/>
  <c r="E64" i="2"/>
  <c r="G64" i="2" s="1"/>
  <c r="E80" i="2"/>
  <c r="G80" i="2" s="1"/>
  <c r="E67" i="2"/>
  <c r="G67" i="2" s="1"/>
  <c r="E83" i="2"/>
  <c r="G83" i="2" s="1"/>
  <c r="E99" i="2"/>
  <c r="G99" i="2" s="1"/>
  <c r="E54" i="2"/>
  <c r="G54" i="2" s="1"/>
  <c r="E70" i="2"/>
  <c r="G70" i="2" s="1"/>
  <c r="E41" i="2"/>
  <c r="G41" i="2" s="1"/>
  <c r="E57" i="2"/>
  <c r="G57" i="2" s="1"/>
  <c r="E73" i="2"/>
  <c r="G73" i="2" s="1"/>
  <c r="E60" i="2"/>
  <c r="G60" i="2" s="1"/>
  <c r="E76" i="2"/>
  <c r="G76" i="2" s="1"/>
  <c r="E92" i="2"/>
  <c r="G92" i="2" s="1"/>
  <c r="E111" i="2"/>
  <c r="G111" i="2" s="1"/>
  <c r="E103" i="2"/>
  <c r="G103" i="2" s="1"/>
  <c r="AB99" i="2"/>
  <c r="AB94" i="2"/>
  <c r="AB85" i="2"/>
  <c r="AB81" i="2"/>
  <c r="K73" i="2"/>
  <c r="K64" i="2"/>
  <c r="X52" i="2"/>
  <c r="K50" i="2"/>
  <c r="X38" i="2"/>
  <c r="AB31" i="2"/>
  <c r="AB24" i="2"/>
  <c r="AB10" i="2"/>
  <c r="E2" i="2"/>
  <c r="G2" i="2" s="1"/>
  <c r="X135" i="3"/>
  <c r="K127" i="3"/>
  <c r="E125" i="3"/>
  <c r="G125" i="3" s="1"/>
  <c r="H125" i="3"/>
  <c r="AB105" i="3"/>
  <c r="E95" i="3"/>
  <c r="G95" i="3" s="1"/>
  <c r="X79" i="3"/>
  <c r="AB68" i="3"/>
  <c r="E60" i="3"/>
  <c r="G60" i="3" s="1"/>
  <c r="H60" i="3"/>
  <c r="AB48" i="3"/>
  <c r="E131" i="2"/>
  <c r="G131" i="2" s="1"/>
  <c r="AB126" i="2"/>
  <c r="E124" i="2"/>
  <c r="G124" i="2" s="1"/>
  <c r="AB110" i="2"/>
  <c r="AB102" i="2"/>
  <c r="K96" i="2"/>
  <c r="K75" i="2"/>
  <c r="X68" i="2"/>
  <c r="K66" i="2"/>
  <c r="X54" i="2"/>
  <c r="AB26" i="2"/>
  <c r="E18" i="2"/>
  <c r="G18" i="2" s="1"/>
  <c r="K6" i="2"/>
  <c r="AB137" i="3"/>
  <c r="K129" i="3"/>
  <c r="AB124" i="3"/>
  <c r="K116" i="3"/>
  <c r="AB109" i="3"/>
  <c r="AB107" i="3"/>
  <c r="X103" i="3"/>
  <c r="K101" i="3"/>
  <c r="E99" i="3"/>
  <c r="G99" i="3" s="1"/>
  <c r="X92" i="3"/>
  <c r="E84" i="3"/>
  <c r="G84" i="3" s="1"/>
  <c r="H84" i="3"/>
  <c r="X81" i="3"/>
  <c r="E71" i="3"/>
  <c r="G71" i="3" s="1"/>
  <c r="X30" i="3"/>
  <c r="K11" i="3"/>
  <c r="E128" i="2"/>
  <c r="G128" i="2" s="1"/>
  <c r="E121" i="2"/>
  <c r="G121" i="2" s="1"/>
  <c r="E98" i="2"/>
  <c r="G98" i="2" s="1"/>
  <c r="E93" i="2"/>
  <c r="G93" i="2" s="1"/>
  <c r="X81" i="2"/>
  <c r="K77" i="2"/>
  <c r="X70" i="2"/>
  <c r="E34" i="2"/>
  <c r="G34" i="2" s="1"/>
  <c r="K22" i="2"/>
  <c r="AB17" i="2"/>
  <c r="X10" i="2"/>
  <c r="E101" i="3"/>
  <c r="G101" i="3" s="1"/>
  <c r="H101" i="3"/>
  <c r="AB50" i="3"/>
  <c r="X48" i="3"/>
  <c r="AB41" i="3"/>
  <c r="AB32" i="3"/>
  <c r="E118" i="2"/>
  <c r="G118" i="2" s="1"/>
  <c r="X102" i="2"/>
  <c r="AB92" i="2"/>
  <c r="AB90" i="2"/>
  <c r="E89" i="2"/>
  <c r="G89" i="2" s="1"/>
  <c r="K87" i="2"/>
  <c r="E50" i="2"/>
  <c r="G50" i="2" s="1"/>
  <c r="AB42" i="2"/>
  <c r="AB33" i="2"/>
  <c r="K15" i="2"/>
  <c r="AB3" i="2"/>
  <c r="K133" i="3"/>
  <c r="E129" i="3"/>
  <c r="G129" i="3" s="1"/>
  <c r="AB126" i="3"/>
  <c r="X124" i="3"/>
  <c r="K122" i="3"/>
  <c r="E118" i="3"/>
  <c r="G118" i="3" s="1"/>
  <c r="E114" i="3"/>
  <c r="G114" i="3" s="1"/>
  <c r="K79" i="3"/>
  <c r="E75" i="3"/>
  <c r="G75" i="3" s="1"/>
  <c r="X70" i="3"/>
  <c r="AB52" i="3"/>
  <c r="X41" i="3"/>
  <c r="X32" i="3"/>
  <c r="AB10" i="3"/>
  <c r="E115" i="2"/>
  <c r="G115" i="2" s="1"/>
  <c r="E101" i="2"/>
  <c r="G101" i="2" s="1"/>
  <c r="E96" i="2"/>
  <c r="G96" i="2" s="1"/>
  <c r="AB88" i="2"/>
  <c r="AB74" i="2"/>
  <c r="E66" i="2"/>
  <c r="G66" i="2" s="1"/>
  <c r="AB58" i="2"/>
  <c r="K54" i="2"/>
  <c r="AB49" i="2"/>
  <c r="K31" i="2"/>
  <c r="AB19" i="2"/>
  <c r="X3" i="2"/>
  <c r="X22" i="2"/>
  <c r="X35" i="2"/>
  <c r="X51" i="2"/>
  <c r="X67" i="2"/>
  <c r="X83" i="2"/>
  <c r="X28" i="2"/>
  <c r="X41" i="2"/>
  <c r="X57" i="2"/>
  <c r="X73" i="2"/>
  <c r="X89" i="2"/>
  <c r="X15" i="2"/>
  <c r="X31" i="2"/>
  <c r="X44" i="2"/>
  <c r="X60" i="2"/>
  <c r="X76" i="2"/>
  <c r="X2" i="2"/>
  <c r="X18" i="2"/>
  <c r="X34" i="2"/>
  <c r="X47" i="2"/>
  <c r="X63" i="2"/>
  <c r="X24" i="2"/>
  <c r="X37" i="2"/>
  <c r="X53" i="2"/>
  <c r="X69" i="2"/>
  <c r="X85" i="2"/>
  <c r="X11" i="2"/>
  <c r="X27" i="2"/>
  <c r="X40" i="2"/>
  <c r="X56" i="2"/>
  <c r="X72" i="2"/>
  <c r="X17" i="2"/>
  <c r="X33" i="2"/>
  <c r="X46" i="2"/>
  <c r="X62" i="2"/>
  <c r="X78" i="2"/>
  <c r="X4" i="2"/>
  <c r="X20" i="2"/>
  <c r="X49" i="2"/>
  <c r="X65" i="2"/>
  <c r="AB128" i="3"/>
  <c r="K120" i="3"/>
  <c r="AB115" i="3"/>
  <c r="AB113" i="3"/>
  <c r="AB111" i="3"/>
  <c r="K105" i="3"/>
  <c r="K81" i="3"/>
  <c r="AB61" i="3"/>
  <c r="AB15" i="3"/>
  <c r="K13" i="3"/>
  <c r="E135" i="2"/>
  <c r="G135" i="2" s="1"/>
  <c r="E112" i="2"/>
  <c r="G112" i="2" s="1"/>
  <c r="E109" i="2"/>
  <c r="G109" i="2" s="1"/>
  <c r="AB95" i="2"/>
  <c r="E87" i="2"/>
  <c r="G87" i="2" s="1"/>
  <c r="AB76" i="2"/>
  <c r="AB65" i="2"/>
  <c r="X19" i="2"/>
  <c r="E8" i="2"/>
  <c r="G8" i="2" s="1"/>
  <c r="X5" i="2"/>
  <c r="K137" i="3"/>
  <c r="E133" i="3"/>
  <c r="G133" i="3" s="1"/>
  <c r="AB117" i="3"/>
  <c r="E103" i="3"/>
  <c r="G103" i="3" s="1"/>
  <c r="X100" i="3"/>
  <c r="X85" i="3"/>
  <c r="AB78" i="3"/>
  <c r="E66" i="3"/>
  <c r="G66" i="3" s="1"/>
  <c r="AB43" i="3"/>
  <c r="X34" i="3"/>
  <c r="AB27" i="3"/>
  <c r="E18" i="3"/>
  <c r="G18" i="3" s="1"/>
  <c r="H18" i="3"/>
  <c r="E54" i="3"/>
  <c r="G54" i="3" s="1"/>
  <c r="E94" i="3"/>
  <c r="G94" i="3" s="1"/>
  <c r="E104" i="3"/>
  <c r="G104" i="3" s="1"/>
  <c r="E90" i="3"/>
  <c r="G90" i="3" s="1"/>
  <c r="E100" i="3"/>
  <c r="G100" i="3" s="1"/>
  <c r="E124" i="3"/>
  <c r="G124" i="3" s="1"/>
  <c r="E59" i="3"/>
  <c r="G59" i="3" s="1"/>
  <c r="E62" i="3"/>
  <c r="G62" i="3" s="1"/>
  <c r="E83" i="3"/>
  <c r="G83" i="3" s="1"/>
  <c r="E110" i="3"/>
  <c r="G110" i="3" s="1"/>
  <c r="E120" i="3"/>
  <c r="G120" i="3" s="1"/>
  <c r="E86" i="3"/>
  <c r="G86" i="3" s="1"/>
  <c r="E96" i="3"/>
  <c r="G96" i="3" s="1"/>
  <c r="E79" i="3"/>
  <c r="G79" i="3" s="1"/>
  <c r="E106" i="3"/>
  <c r="G106" i="3" s="1"/>
  <c r="E116" i="3"/>
  <c r="G116" i="3" s="1"/>
  <c r="E123" i="3"/>
  <c r="G123" i="3" s="1"/>
  <c r="E127" i="3"/>
  <c r="G127" i="3" s="1"/>
  <c r="E50" i="3"/>
  <c r="G50" i="3" s="1"/>
  <c r="E92" i="3"/>
  <c r="G92" i="3" s="1"/>
  <c r="E119" i="3"/>
  <c r="G119" i="3" s="1"/>
  <c r="E131" i="3"/>
  <c r="G131" i="3" s="1"/>
  <c r="E135" i="3"/>
  <c r="G135" i="3" s="1"/>
  <c r="E55" i="3"/>
  <c r="G55" i="3" s="1"/>
  <c r="E58" i="3"/>
  <c r="G58" i="3" s="1"/>
  <c r="E102" i="3"/>
  <c r="G102" i="3" s="1"/>
  <c r="E112" i="3"/>
  <c r="G112" i="3" s="1"/>
  <c r="X15" i="3"/>
  <c r="E125" i="2"/>
  <c r="G125" i="2" s="1"/>
  <c r="AB108" i="2"/>
  <c r="K94" i="2"/>
  <c r="AB86" i="2"/>
  <c r="E85" i="2"/>
  <c r="G85" i="2" s="1"/>
  <c r="E79" i="2"/>
  <c r="G79" i="2" s="1"/>
  <c r="AB44" i="2"/>
  <c r="AB37" i="2"/>
  <c r="E24" i="2"/>
  <c r="G24" i="2" s="1"/>
  <c r="X21" i="2"/>
  <c r="K17" i="2"/>
  <c r="K10" i="2"/>
  <c r="AB7" i="2"/>
  <c r="AB132" i="3"/>
  <c r="X130" i="3"/>
  <c r="E122" i="3"/>
  <c r="G122" i="3" s="1"/>
  <c r="AB119" i="3"/>
  <c r="AB89" i="3"/>
  <c r="E81" i="3"/>
  <c r="G81" i="3" s="1"/>
  <c r="H81" i="3"/>
  <c r="K59" i="3"/>
  <c r="AB56" i="3"/>
  <c r="AB54" i="3"/>
  <c r="K50" i="3"/>
  <c r="AB36" i="3"/>
  <c r="AB17" i="3"/>
  <c r="E129" i="2"/>
  <c r="G129" i="2" s="1"/>
  <c r="E122" i="2"/>
  <c r="G122" i="2" s="1"/>
  <c r="K110" i="2"/>
  <c r="AB82" i="2"/>
  <c r="AB78" i="2"/>
  <c r="AB60" i="2"/>
  <c r="AB53" i="2"/>
  <c r="AB39" i="2"/>
  <c r="K33" i="2"/>
  <c r="K26" i="2"/>
  <c r="X14" i="2"/>
  <c r="AB16" i="2"/>
  <c r="AB32" i="2"/>
  <c r="AB45" i="2"/>
  <c r="AB61" i="2"/>
  <c r="AB77" i="2"/>
  <c r="AB22" i="2"/>
  <c r="AB35" i="2"/>
  <c r="AB51" i="2"/>
  <c r="AB67" i="2"/>
  <c r="AB83" i="2"/>
  <c r="AB9" i="2"/>
  <c r="AB25" i="2"/>
  <c r="AB38" i="2"/>
  <c r="AB54" i="2"/>
  <c r="AB70" i="2"/>
  <c r="AB12" i="2"/>
  <c r="AB28" i="2"/>
  <c r="AB41" i="2"/>
  <c r="AB57" i="2"/>
  <c r="AB18" i="2"/>
  <c r="AB34" i="2"/>
  <c r="AB47" i="2"/>
  <c r="AB63" i="2"/>
  <c r="AB79" i="2"/>
  <c r="AB5" i="2"/>
  <c r="AB21" i="2"/>
  <c r="AB50" i="2"/>
  <c r="AB66" i="2"/>
  <c r="AB11" i="2"/>
  <c r="AB27" i="2"/>
  <c r="AB40" i="2"/>
  <c r="AB56" i="2"/>
  <c r="AB72" i="2"/>
  <c r="AB14" i="2"/>
  <c r="AB30" i="2"/>
  <c r="AB43" i="2"/>
  <c r="AB59" i="2"/>
  <c r="K2" i="2"/>
  <c r="E137" i="3"/>
  <c r="G137" i="3" s="1"/>
  <c r="K126" i="3"/>
  <c r="E107" i="3"/>
  <c r="G107" i="3" s="1"/>
  <c r="X102" i="3"/>
  <c r="X89" i="3"/>
  <c r="K83" i="3"/>
  <c r="AB80" i="3"/>
  <c r="X22" i="3"/>
  <c r="K20" i="3"/>
  <c r="X17" i="3"/>
  <c r="AB128" i="2"/>
  <c r="AB121" i="2"/>
  <c r="E119" i="2"/>
  <c r="G119" i="2" s="1"/>
  <c r="E107" i="2"/>
  <c r="G107" i="2" s="1"/>
  <c r="AB93" i="2"/>
  <c r="K92" i="2"/>
  <c r="K90" i="2"/>
  <c r="X86" i="2"/>
  <c r="AB80" i="2"/>
  <c r="AB69" i="2"/>
  <c r="AB55" i="2"/>
  <c r="E47" i="2"/>
  <c r="G47" i="2" s="1"/>
  <c r="K35" i="2"/>
  <c r="X30" i="2"/>
  <c r="K28" i="2"/>
  <c r="K19" i="2"/>
  <c r="X7" i="2"/>
  <c r="K5" i="2"/>
  <c r="AB136" i="3"/>
  <c r="X134" i="3"/>
  <c r="AB123" i="3"/>
  <c r="E70" i="3"/>
  <c r="G70" i="3" s="1"/>
  <c r="AB67" i="3"/>
  <c r="K61" i="3"/>
  <c r="AB58" i="3"/>
  <c r="AB47" i="3"/>
  <c r="E116" i="2"/>
  <c r="G116" i="2" s="1"/>
  <c r="AB106" i="2"/>
  <c r="K97" i="2"/>
  <c r="X84" i="2"/>
  <c r="X82" i="2"/>
  <c r="X80" i="2"/>
  <c r="K76" i="2"/>
  <c r="E63" i="2"/>
  <c r="G63" i="2" s="1"/>
  <c r="K51" i="2"/>
  <c r="AB46" i="2"/>
  <c r="X39" i="2"/>
  <c r="X23" i="2"/>
  <c r="K21" i="2"/>
  <c r="X9" i="2"/>
  <c r="K130" i="3"/>
  <c r="X123" i="3"/>
  <c r="E111" i="3"/>
  <c r="G111" i="3" s="1"/>
  <c r="H111" i="3"/>
  <c r="X104" i="3"/>
  <c r="K87" i="3"/>
  <c r="AB82" i="3"/>
  <c r="K43" i="3"/>
  <c r="AB24" i="3"/>
  <c r="E44" i="2"/>
  <c r="G44" i="2" s="1"/>
  <c r="E31" i="2"/>
  <c r="G31" i="2" s="1"/>
  <c r="E15" i="2"/>
  <c r="G15" i="2" s="1"/>
  <c r="K3" i="2"/>
  <c r="E105" i="3"/>
  <c r="G105" i="3" s="1"/>
  <c r="X83" i="3"/>
  <c r="K70" i="3"/>
  <c r="X59" i="3"/>
  <c r="E45" i="3"/>
  <c r="G45" i="3" s="1"/>
  <c r="X39" i="3"/>
  <c r="K34" i="3"/>
  <c r="X28" i="3"/>
  <c r="K22" i="3"/>
  <c r="E20" i="3"/>
  <c r="G20" i="3" s="1"/>
  <c r="H35" i="2"/>
  <c r="E28" i="2"/>
  <c r="G28" i="2" s="1"/>
  <c r="E12" i="2"/>
  <c r="G12" i="2" s="1"/>
  <c r="K106" i="3"/>
  <c r="E85" i="3"/>
  <c r="G85" i="3" s="1"/>
  <c r="K73" i="3"/>
  <c r="X62" i="3"/>
  <c r="X46" i="3"/>
  <c r="K41" i="3"/>
  <c r="E36" i="3"/>
  <c r="G36" i="3" s="1"/>
  <c r="K32" i="3"/>
  <c r="K24" i="3"/>
  <c r="E22" i="3"/>
  <c r="G22" i="3" s="1"/>
  <c r="H22" i="3"/>
  <c r="AB19" i="3"/>
  <c r="K15" i="3"/>
  <c r="E2" i="3"/>
  <c r="G2" i="3" s="1"/>
  <c r="X7" i="3"/>
  <c r="K8" i="3"/>
  <c r="E38" i="2"/>
  <c r="G38" i="2" s="1"/>
  <c r="E25" i="2"/>
  <c r="G25" i="2" s="1"/>
  <c r="E9" i="2"/>
  <c r="G9" i="2" s="1"/>
  <c r="X107" i="3"/>
  <c r="K86" i="3"/>
  <c r="X71" i="3"/>
  <c r="E61" i="3"/>
  <c r="G61" i="3" s="1"/>
  <c r="K53" i="3"/>
  <c r="X51" i="3"/>
  <c r="K48" i="3"/>
  <c r="E43" i="3"/>
  <c r="G43" i="3" s="1"/>
  <c r="X37" i="3"/>
  <c r="K30" i="3"/>
  <c r="K26" i="3"/>
  <c r="AB21" i="3"/>
  <c r="X19" i="3"/>
  <c r="K17" i="3"/>
  <c r="E15" i="3"/>
  <c r="G15" i="3" s="1"/>
  <c r="AB12" i="3"/>
  <c r="AB2" i="3"/>
  <c r="E51" i="2"/>
  <c r="G51" i="2" s="1"/>
  <c r="E35" i="2"/>
  <c r="G35" i="2" s="1"/>
  <c r="E22" i="2"/>
  <c r="G22" i="2" s="1"/>
  <c r="E6" i="2"/>
  <c r="G6" i="2" s="1"/>
  <c r="E109" i="3"/>
  <c r="G109" i="3" s="1"/>
  <c r="X87" i="3"/>
  <c r="X74" i="3"/>
  <c r="E64" i="3"/>
  <c r="G64" i="3" s="1"/>
  <c r="X44" i="3"/>
  <c r="K39" i="3"/>
  <c r="E34" i="3"/>
  <c r="G34" i="3" s="1"/>
  <c r="K28" i="3"/>
  <c r="E24" i="3"/>
  <c r="G24" i="3" s="1"/>
  <c r="X21" i="3"/>
  <c r="X12" i="3"/>
  <c r="AB7" i="3"/>
  <c r="X3" i="3"/>
  <c r="E19" i="2"/>
  <c r="G19" i="2" s="1"/>
  <c r="E3" i="2"/>
  <c r="G3" i="2" s="1"/>
  <c r="H136" i="3"/>
  <c r="H132" i="3"/>
  <c r="H128" i="3"/>
  <c r="K110" i="3"/>
  <c r="H103" i="3"/>
  <c r="E89" i="3"/>
  <c r="G89" i="3" s="1"/>
  <c r="E73" i="3"/>
  <c r="G73" i="3" s="1"/>
  <c r="K62" i="3"/>
  <c r="K46" i="3"/>
  <c r="E41" i="3"/>
  <c r="G41" i="3" s="1"/>
  <c r="X35" i="3"/>
  <c r="AB33" i="3"/>
  <c r="E32" i="3"/>
  <c r="G32" i="3" s="1"/>
  <c r="E26" i="3"/>
  <c r="G26" i="3" s="1"/>
  <c r="H26" i="3"/>
  <c r="K10" i="3"/>
  <c r="E45" i="2"/>
  <c r="G45" i="2" s="1"/>
  <c r="E32" i="2"/>
  <c r="G32" i="2" s="1"/>
  <c r="E16" i="2"/>
  <c r="G16" i="2" s="1"/>
  <c r="X8" i="2"/>
  <c r="K4" i="2"/>
  <c r="AB2" i="2"/>
  <c r="X111" i="3"/>
  <c r="K90" i="3"/>
  <c r="E76" i="3"/>
  <c r="G76" i="3" s="1"/>
  <c r="K65" i="3"/>
  <c r="X54" i="3"/>
  <c r="E53" i="3"/>
  <c r="G53" i="3" s="1"/>
  <c r="E48" i="3"/>
  <c r="G48" i="3" s="1"/>
  <c r="X42" i="3"/>
  <c r="K37" i="3"/>
  <c r="X33" i="3"/>
  <c r="E30" i="3"/>
  <c r="G30" i="3" s="1"/>
  <c r="E28" i="3"/>
  <c r="G28" i="3" s="1"/>
  <c r="AB25" i="3"/>
  <c r="K19" i="3"/>
  <c r="E17" i="3"/>
  <c r="G17" i="3" s="1"/>
  <c r="X14" i="3"/>
  <c r="E58" i="2"/>
  <c r="G58" i="2" s="1"/>
  <c r="E42" i="2"/>
  <c r="G42" i="2" s="1"/>
  <c r="E29" i="2"/>
  <c r="G29" i="2" s="1"/>
  <c r="E13" i="2"/>
  <c r="G13" i="2" s="1"/>
  <c r="E113" i="3"/>
  <c r="G113" i="3" s="1"/>
  <c r="X91" i="3"/>
  <c r="K74" i="3"/>
  <c r="X63" i="3"/>
  <c r="X49" i="3"/>
  <c r="K44" i="3"/>
  <c r="E39" i="3"/>
  <c r="G39" i="3" s="1"/>
  <c r="AB29" i="3"/>
  <c r="X25" i="3"/>
  <c r="X23" i="3"/>
  <c r="K21" i="3"/>
  <c r="E19" i="3"/>
  <c r="G19" i="3" s="1"/>
  <c r="AB16" i="3"/>
  <c r="K12" i="3"/>
  <c r="AB9" i="3"/>
  <c r="K5" i="3"/>
  <c r="E26" i="2"/>
  <c r="G26" i="2" s="1"/>
  <c r="E10" i="2"/>
  <c r="G10" i="2" s="1"/>
  <c r="K114" i="3"/>
  <c r="E93" i="3"/>
  <c r="G93" i="3" s="1"/>
  <c r="K77" i="3"/>
  <c r="X66" i="3"/>
  <c r="E56" i="3"/>
  <c r="G56" i="3" s="1"/>
  <c r="E46" i="3"/>
  <c r="G46" i="3" s="1"/>
  <c r="X40" i="3"/>
  <c r="K35" i="3"/>
  <c r="X31" i="3"/>
  <c r="X29" i="3"/>
  <c r="X16" i="3"/>
  <c r="X9" i="3"/>
  <c r="K7" i="3"/>
  <c r="E36" i="2"/>
  <c r="G36" i="2" s="1"/>
  <c r="E23" i="2"/>
  <c r="G23" i="2" s="1"/>
  <c r="E7" i="2"/>
  <c r="G7" i="2" s="1"/>
  <c r="X115" i="3"/>
  <c r="K94" i="3"/>
  <c r="X75" i="3"/>
  <c r="E65" i="3"/>
  <c r="G65" i="3" s="1"/>
  <c r="K54" i="3"/>
  <c r="X47" i="3"/>
  <c r="K42" i="3"/>
  <c r="E37" i="3"/>
  <c r="G37" i="3" s="1"/>
  <c r="K33" i="3"/>
  <c r="X27" i="3"/>
  <c r="K14" i="3"/>
  <c r="AB11" i="3"/>
  <c r="K4" i="3"/>
  <c r="E49" i="2"/>
  <c r="G49" i="2" s="1"/>
  <c r="E20" i="2"/>
  <c r="G20" i="2" s="1"/>
  <c r="X12" i="2"/>
  <c r="K8" i="2"/>
  <c r="E4" i="2"/>
  <c r="G4" i="2" s="1"/>
  <c r="E117" i="3"/>
  <c r="G117" i="3" s="1"/>
  <c r="X95" i="3"/>
  <c r="E68" i="3"/>
  <c r="G68" i="3" s="1"/>
  <c r="K57" i="3"/>
  <c r="E51" i="3"/>
  <c r="G51" i="3" s="1"/>
  <c r="K49" i="3"/>
  <c r="E44" i="3"/>
  <c r="G44" i="3" s="1"/>
  <c r="X38" i="3"/>
  <c r="K25" i="3"/>
  <c r="K23" i="3"/>
  <c r="E21" i="3"/>
  <c r="G21" i="3" s="1"/>
  <c r="X18" i="3"/>
  <c r="E14" i="3"/>
  <c r="G14" i="3" s="1"/>
  <c r="H14" i="3"/>
  <c r="X11" i="3"/>
  <c r="E62" i="2"/>
  <c r="G62" i="2" s="1"/>
  <c r="E46" i="2"/>
  <c r="G46" i="2" s="1"/>
  <c r="E33" i="2"/>
  <c r="G33" i="2" s="1"/>
  <c r="E17" i="2"/>
  <c r="G17" i="2" s="1"/>
  <c r="K118" i="3"/>
  <c r="E97" i="3"/>
  <c r="G97" i="3" s="1"/>
  <c r="E77" i="3"/>
  <c r="G77" i="3" s="1"/>
  <c r="K66" i="3"/>
  <c r="X55" i="3"/>
  <c r="X45" i="3"/>
  <c r="K40" i="3"/>
  <c r="E35" i="3"/>
  <c r="G35" i="3" s="1"/>
  <c r="K31" i="3"/>
  <c r="K29" i="3"/>
  <c r="E23" i="3"/>
  <c r="G23" i="3" s="1"/>
  <c r="AB20" i="3"/>
  <c r="K16" i="3"/>
  <c r="AB13" i="3"/>
  <c r="AB6" i="3"/>
  <c r="E43" i="2"/>
  <c r="G43" i="2" s="1"/>
  <c r="E30" i="2"/>
  <c r="G30" i="2" s="1"/>
  <c r="K18" i="2"/>
  <c r="E14" i="2"/>
  <c r="G14" i="2" s="1"/>
  <c r="X119" i="3"/>
  <c r="K98" i="3"/>
  <c r="K69" i="3"/>
  <c r="X58" i="3"/>
  <c r="K47" i="3"/>
  <c r="E42" i="3"/>
  <c r="G42" i="3" s="1"/>
  <c r="X36" i="3"/>
  <c r="E33" i="3"/>
  <c r="G33" i="3" s="1"/>
  <c r="K27" i="3"/>
  <c r="X20" i="3"/>
  <c r="X13" i="3"/>
  <c r="K9" i="3"/>
  <c r="X6" i="3"/>
  <c r="X4" i="3"/>
  <c r="K2" i="3"/>
  <c r="E56" i="2"/>
  <c r="G56" i="2" s="1"/>
  <c r="E40" i="2"/>
  <c r="G40" i="2" s="1"/>
  <c r="E27" i="2"/>
  <c r="G27" i="2" s="1"/>
  <c r="E121" i="3"/>
  <c r="G121" i="3" s="1"/>
  <c r="X99" i="3"/>
  <c r="K78" i="3"/>
  <c r="X67" i="3"/>
  <c r="E57" i="3"/>
  <c r="G57" i="3" s="1"/>
  <c r="K52" i="3"/>
  <c r="X50" i="3"/>
  <c r="E49" i="3"/>
  <c r="G49" i="3" s="1"/>
  <c r="X43" i="3"/>
  <c r="K38" i="3"/>
  <c r="E31" i="3"/>
  <c r="G31" i="3" s="1"/>
  <c r="H31" i="3"/>
  <c r="E27" i="3"/>
  <c r="G27" i="3" s="1"/>
  <c r="H27" i="3"/>
  <c r="E25" i="3"/>
  <c r="G25" i="3" s="1"/>
  <c r="K18" i="3"/>
  <c r="E16" i="3"/>
  <c r="G16" i="3" s="1"/>
  <c r="E12" i="3"/>
  <c r="G12" i="3" s="1"/>
  <c r="E9" i="3"/>
  <c r="G9" i="3" s="1"/>
  <c r="E6" i="3"/>
  <c r="G6" i="3" s="1"/>
  <c r="E3" i="3"/>
  <c r="G3" i="3" s="1"/>
  <c r="E13" i="3"/>
  <c r="G13" i="3" s="1"/>
  <c r="X8" i="3"/>
  <c r="X5" i="3"/>
  <c r="E10" i="3"/>
  <c r="G10" i="3" s="1"/>
  <c r="X2" i="3"/>
  <c r="E7" i="3"/>
  <c r="G7" i="3" s="1"/>
  <c r="E4" i="3"/>
  <c r="G4" i="3" s="1"/>
  <c r="H23" i="3"/>
  <c r="H19" i="3"/>
  <c r="H15" i="3"/>
  <c r="E11" i="3"/>
  <c r="G11" i="3" s="1"/>
  <c r="E8" i="3"/>
  <c r="G8" i="3" s="1"/>
  <c r="E5" i="3"/>
  <c r="G5" i="3" s="1"/>
</calcChain>
</file>

<file path=xl/sharedStrings.xml><?xml version="1.0" encoding="utf-8"?>
<sst xmlns="http://schemas.openxmlformats.org/spreadsheetml/2006/main" count="2042" uniqueCount="411">
  <si>
    <t>Variable names</t>
  </si>
  <si>
    <t>GDPPC1971 , GDPPC1988, GDPPC1990</t>
  </si>
  <si>
    <t>GDP per capita 1971, 1988, 1990</t>
  </si>
  <si>
    <t>LNGDPPC1971, LNGDPPC1988, LNGDPPC1990</t>
  </si>
  <si>
    <t>Log GDP per capita 1971, 1988, 1990</t>
  </si>
  <si>
    <t>DMLNGDPPC1971, DMLNGDPPC1988, DMLNGDPPC1990</t>
  </si>
  <si>
    <t>Demeaned log GDP per capita 1971, 1988, 1990</t>
  </si>
  <si>
    <t>GRGDPPC</t>
  </si>
  <si>
    <t>Growth rate of GDP per capita</t>
  </si>
  <si>
    <t>DMMULGDP</t>
  </si>
  <si>
    <t>Interaction between demeaned GDP per capita and growth rate</t>
  </si>
  <si>
    <t>MULGDP</t>
  </si>
  <si>
    <t>Interaction between GDP per capita and growth rate</t>
  </si>
  <si>
    <t>EPC1971,EPC1988,  EPC1990</t>
  </si>
  <si>
    <t>Emissions per capita in 1971, 1988, 1990</t>
  </si>
  <si>
    <t>LNEPC1971, LNEPC1988, LNEPC1990</t>
  </si>
  <si>
    <t>Log emissions per capita in 1971, 1988, 1990</t>
  </si>
  <si>
    <t>DMLNEPC1971, DMLNEPC1988, DMLNEPC1990</t>
  </si>
  <si>
    <t>Demeaned log emissions per capita in 1971, 1988, 1990</t>
  </si>
  <si>
    <t>GREPC</t>
  </si>
  <si>
    <t>Growth rate of emissions per capita</t>
  </si>
  <si>
    <t>CPE</t>
  </si>
  <si>
    <t>Centrally planned economy</t>
  </si>
  <si>
    <t>LEGORUK</t>
  </si>
  <si>
    <t>British legal origin</t>
  </si>
  <si>
    <t>LEGORFR</t>
  </si>
  <si>
    <t>French legal origin</t>
  </si>
  <si>
    <t>LEGORGE</t>
  </si>
  <si>
    <t>German legal origin</t>
  </si>
  <si>
    <t>LEGORSC</t>
  </si>
  <si>
    <t>Scandinavian legal origin</t>
  </si>
  <si>
    <t>SUMT</t>
  </si>
  <si>
    <t>Summer temperature</t>
  </si>
  <si>
    <t>WINT</t>
  </si>
  <si>
    <t>Winter temperature</t>
  </si>
  <si>
    <t>DMSUMT</t>
  </si>
  <si>
    <t>Demeaned summer temperature</t>
  </si>
  <si>
    <t>DMWINT</t>
  </si>
  <si>
    <t>Demeaned winter temperature</t>
  </si>
  <si>
    <r>
      <t>FFPC</t>
    </r>
    <r>
      <rPr>
        <sz val="11"/>
        <color indexed="8"/>
        <rFont val="Calibri"/>
        <family val="2"/>
      </rPr>
      <t>19</t>
    </r>
    <r>
      <rPr>
        <sz val="11"/>
        <color indexed="8"/>
        <rFont val="Calibri"/>
        <family val="2"/>
      </rPr>
      <t>71</t>
    </r>
  </si>
  <si>
    <t>Per capita fossil fuel endowment 1971</t>
  </si>
  <si>
    <r>
      <t>LNFFPC</t>
    </r>
    <r>
      <rPr>
        <sz val="11"/>
        <color indexed="8"/>
        <rFont val="Calibri"/>
        <family val="2"/>
      </rPr>
      <t>19</t>
    </r>
    <r>
      <rPr>
        <sz val="11"/>
        <color indexed="8"/>
        <rFont val="Calibri"/>
        <family val="2"/>
      </rPr>
      <t>71</t>
    </r>
  </si>
  <si>
    <t>Log per capita fossil fuel endowment 1971</t>
  </si>
  <si>
    <r>
      <t>DMLNFFPC</t>
    </r>
    <r>
      <rPr>
        <sz val="11"/>
        <color indexed="8"/>
        <rFont val="Calibri"/>
        <family val="2"/>
      </rPr>
      <t>19</t>
    </r>
    <r>
      <rPr>
        <sz val="11"/>
        <color indexed="8"/>
        <rFont val="Calibri"/>
        <family val="2"/>
      </rPr>
      <t>71</t>
    </r>
  </si>
  <si>
    <t>Demeaned log per capita fossil fuel endowment 1971</t>
  </si>
  <si>
    <t>PWTPOP1971, PWTPOP1988, PWTPOP1990</t>
  </si>
  <si>
    <t>Population 1971, 1988, 1990</t>
  </si>
  <si>
    <t>AREA</t>
  </si>
  <si>
    <t>Area</t>
  </si>
  <si>
    <r>
      <t>LNPOPD1971</t>
    </r>
    <r>
      <rPr>
        <sz val="11"/>
        <color indexed="8"/>
        <rFont val="Calibri"/>
        <family val="2"/>
      </rPr>
      <t>, LNPOPD1988, LNPOPD1990</t>
    </r>
  </si>
  <si>
    <t>Log population density 1971, 1988, 1990</t>
  </si>
  <si>
    <r>
      <t>DMLNPOPD1971</t>
    </r>
    <r>
      <rPr>
        <sz val="11"/>
        <color indexed="8"/>
        <rFont val="Calibri"/>
        <family val="2"/>
      </rPr>
      <t>, DMLNPOPD1988, DMLNPOPD1990</t>
    </r>
  </si>
  <si>
    <t>Demeaned log population density 1971, 1988, 1990</t>
  </si>
  <si>
    <t>MAF</t>
  </si>
  <si>
    <t>Middle East and Africa</t>
  </si>
  <si>
    <t>REF</t>
  </si>
  <si>
    <t>Reforming Economies</t>
  </si>
  <si>
    <t>LAM</t>
  </si>
  <si>
    <t>Latin America</t>
  </si>
  <si>
    <t>OECD90</t>
  </si>
  <si>
    <t>OECD Member 1990</t>
  </si>
  <si>
    <t>ASIA</t>
  </si>
  <si>
    <t>Non-OECD Asia</t>
  </si>
  <si>
    <t>ISO3CODE</t>
  </si>
  <si>
    <t>CNAME</t>
  </si>
  <si>
    <t>GDPPC1971</t>
  </si>
  <si>
    <t>LNGDPPC1971</t>
  </si>
  <si>
    <t>DMLNGDPPC1971</t>
  </si>
  <si>
    <t>EPC1971</t>
  </si>
  <si>
    <t>LNEPC1971</t>
  </si>
  <si>
    <t>DMLNEPC1971</t>
  </si>
  <si>
    <t>legoruk</t>
  </si>
  <si>
    <t>legorfr</t>
  </si>
  <si>
    <t>legorge</t>
  </si>
  <si>
    <t>legorsc</t>
  </si>
  <si>
    <t>ffpc1971</t>
  </si>
  <si>
    <t>PWTPOP1971</t>
  </si>
  <si>
    <t>lNPOPD1971</t>
  </si>
  <si>
    <t>DMLNPOPD1971</t>
  </si>
  <si>
    <t>AGO</t>
  </si>
  <si>
    <t>Angola</t>
  </si>
  <si>
    <t>ALB</t>
  </si>
  <si>
    <t>Albania</t>
  </si>
  <si>
    <t>ARG</t>
  </si>
  <si>
    <t>Argentina</t>
  </si>
  <si>
    <t>ATG</t>
  </si>
  <si>
    <t>Antigua and Barbuda</t>
  </si>
  <si>
    <t>AUS</t>
  </si>
  <si>
    <t>Australia</t>
  </si>
  <si>
    <t>AUT</t>
  </si>
  <si>
    <t>Austria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</si>
  <si>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</si>
  <si>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</si>
  <si>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</si>
  <si>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</si>
  <si>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</si>
  <si>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</si>
  <si>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</si>
  <si>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</si>
  <si>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BGR</t>
  </si>
  <si>
    <t>Bulgaria</t>
  </si>
  <si>
    <t>BHR</t>
  </si>
  <si>
    <t>Bahrain</t>
  </si>
  <si>
    <t>BHS</t>
  </si>
  <si>
    <t>Bahamas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</si>
  <si>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</si>
  <si>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</si>
  <si>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</si>
  <si>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</si>
  <si>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</si>
  <si>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</si>
  <si>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</si>
  <si>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</si>
  <si>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</si>
  <si>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</si>
  <si>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</si>
  <si>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</si>
  <si>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</si>
  <si>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</si>
  <si>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</si>
  <si>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</si>
  <si>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</si>
  <si>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</si>
  <si>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</si>
  <si>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</si>
  <si>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</si>
  <si>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</si>
  <si>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</si>
  <si>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</si>
  <si>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</si>
  <si>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</si>
  <si>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</si>
  <si>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Congo_the Democratic Republic of the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</si>
  <si>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</si>
  <si>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</si>
  <si>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</si>
  <si>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</si>
  <si>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</si>
  <si>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</si>
  <si>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</si>
  <si>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</si>
  <si>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</si>
  <si>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</si>
  <si>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CYP</t>
  </si>
  <si>
    <t>Cyprus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</si>
  <si>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</si>
  <si>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</si>
  <si>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</si>
  <si>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</si>
  <si>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</si>
  <si>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</si>
  <si>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</si>
  <si>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</si>
  <si>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</si>
  <si>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</si>
  <si>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ECU</t>
  </si>
  <si>
    <t>Ecuador</t>
  </si>
  <si>
    <t>EGY</t>
  </si>
  <si>
    <t>Egypt</t>
  </si>
  <si>
    <t>ESP</t>
  </si>
  <si>
    <t>Spain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</si>
  <si>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</si>
  <si>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</si>
  <si>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</si>
  <si>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</si>
  <si>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</si>
  <si>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</si>
  <si>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</si>
  <si>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</si>
  <si>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</si>
  <si>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</si>
  <si>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</si>
  <si>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</si>
  <si>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</si>
  <si>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</si>
  <si>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</si>
  <si>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</si>
  <si>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</si>
  <si>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</si>
  <si>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</si>
  <si>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</si>
  <si>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</si>
  <si>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</si>
  <si>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</si>
  <si>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</si>
  <si>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</si>
  <si>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</si>
  <si>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</si>
  <si>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</si>
  <si>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HKG</t>
  </si>
  <si>
    <t>Hong Kong</t>
  </si>
  <si>
    <t>HND</t>
  </si>
  <si>
    <t>Honduras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</si>
  <si>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</si>
  <si>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</si>
  <si>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</si>
  <si>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</si>
  <si>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</si>
  <si>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</si>
  <si>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</si>
  <si>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</si>
  <si>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</si>
  <si>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</si>
  <si>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</si>
  <si>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</si>
  <si>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</si>
  <si>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</si>
  <si>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</si>
  <si>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</si>
  <si>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</si>
  <si>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</si>
  <si>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</si>
  <si>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</si>
  <si>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</si>
  <si>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</si>
  <si>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</si>
  <si>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</si>
  <si>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KEN</t>
  </si>
  <si>
    <t>Kenya</t>
  </si>
  <si>
    <t>KHM</t>
  </si>
  <si>
    <t>Cambodia</t>
  </si>
  <si>
    <t>KOR</t>
  </si>
  <si>
    <t>South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</si>
  <si>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</si>
  <si>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</si>
  <si>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</si>
  <si>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</si>
  <si>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</si>
  <si>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</si>
  <si>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</si>
  <si>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</si>
  <si>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LCA</t>
  </si>
  <si>
    <t>Saint Lucia</t>
  </si>
  <si>
    <t>LKA</t>
  </si>
  <si>
    <t>Sri Lanka</t>
  </si>
  <si>
    <t>LUX</t>
  </si>
  <si>
    <t>Luxembourg</t>
  </si>
  <si>
    <t>MAC</t>
  </si>
  <si>
    <t>Macao</t>
  </si>
  <si>
    <t>MAR</t>
  </si>
  <si>
    <t>Morocco</t>
  </si>
  <si>
    <t>MDG</t>
  </si>
  <si>
    <t>Madagascar</t>
  </si>
  <si>
    <t>MDV</t>
  </si>
  <si>
    <t>Maldives</t>
  </si>
  <si>
    <t>MEX</t>
  </si>
  <si>
    <t>Mexico</t>
  </si>
  <si>
    <t>MLI</t>
  </si>
  <si>
    <t>Mali</t>
  </si>
  <si>
    <t>MLT</t>
  </si>
  <si>
    <t>Malta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</si>
  <si>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</si>
  <si>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</si>
  <si>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</si>
  <si>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</si>
  <si>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</si>
  <si>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</si>
  <si>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</si>
  <si>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</si>
  <si>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</si>
  <si>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</si>
  <si>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</si>
  <si>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</si>
  <si>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NER</t>
  </si>
  <si>
    <t>Niger</t>
  </si>
  <si>
    <t>NGA</t>
  </si>
  <si>
    <t>Nigeria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</si>
  <si>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</si>
  <si>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</si>
  <si>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</si>
  <si>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</si>
  <si>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</si>
  <si>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</si>
  <si>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</si>
  <si>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</si>
  <si>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</si>
  <si>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</si>
  <si>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</si>
  <si>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</si>
  <si>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</si>
  <si>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</si>
  <si>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</si>
  <si>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</si>
  <si>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</si>
  <si>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</si>
  <si>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</si>
  <si>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</si>
  <si>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</si>
  <si>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</si>
  <si>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</si>
  <si>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</si>
  <si>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</si>
  <si>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</si>
  <si>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</si>
  <si>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</si>
  <si>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</si>
  <si>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</si>
  <si>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</si>
  <si>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</si>
  <si>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</si>
  <si>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</si>
  <si>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</si>
  <si>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</si>
  <si>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</si>
  <si>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</si>
  <si>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</si>
  <si>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</si>
  <si>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STP</t>
  </si>
  <si>
    <t>Sao Tome and Principe</t>
  </si>
  <si>
    <t>SUR</t>
  </si>
  <si>
    <t>Suriname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</si>
  <si>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</si>
  <si>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</si>
  <si>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</si>
  <si>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</si>
  <si>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</si>
  <si>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</si>
  <si>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</si>
  <si>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</si>
  <si>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</si>
  <si>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</si>
  <si>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</si>
  <si>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</si>
  <si>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</si>
  <si>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</si>
  <si>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</si>
  <si>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</si>
  <si>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</si>
  <si>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</si>
  <si>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</si>
  <si>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</si>
  <si>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</si>
  <si>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</si>
  <si>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</si>
  <si>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</si>
  <si>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URY</t>
  </si>
  <si>
    <t>Uruguay</t>
  </si>
  <si>
    <t>USA</t>
  </si>
  <si>
    <t>United States</t>
  </si>
  <si>
    <t>VCT</t>
  </si>
  <si>
    <t>Saint Vincent and the Grenadines</t>
  </si>
  <si>
    <t>VEN</t>
  </si>
  <si>
    <t>Venezuela</t>
  </si>
  <si>
    <t>VNM</t>
  </si>
  <si>
    <t>Viet Nam</t>
  </si>
  <si>
    <t>ZAF</t>
  </si>
  <si>
    <t>South Africa</t>
  </si>
  <si>
    <t>ZMB</t>
  </si>
  <si>
    <t>Zambia</t>
  </si>
  <si>
    <t>ZWE</t>
  </si>
  <si>
    <t>Zimbabwe</t>
  </si>
  <si>
    <t>GDPPC1990</t>
  </si>
  <si>
    <t>LNGDPPC1990</t>
  </si>
  <si>
    <t>DMLNGDPPC1990</t>
  </si>
  <si>
    <t>EPC1990</t>
  </si>
  <si>
    <t>LNEPC1990</t>
  </si>
  <si>
    <t>DMLNEPC1990</t>
  </si>
  <si>
    <t>PWTPOP1990</t>
  </si>
  <si>
    <r>
      <t>LNPOPD19</t>
    </r>
    <r>
      <rPr>
        <sz val="11"/>
        <color indexed="8"/>
        <rFont val="Calibri"/>
        <family val="2"/>
      </rPr>
      <t>90</t>
    </r>
  </si>
  <si>
    <r>
      <t>DM</t>
    </r>
    <r>
      <rPr>
        <sz val="11"/>
        <color indexed="8"/>
        <rFont val="Calibri"/>
        <family val="2"/>
      </rPr>
      <t>LNPOPD1990</t>
    </r>
  </si>
  <si>
    <t>BGD</t>
  </si>
  <si>
    <t>Bangladesh</t>
  </si>
  <si>
    <t>BWA</t>
  </si>
  <si>
    <t>Botswana</t>
  </si>
  <si>
    <t>NAM</t>
  </si>
  <si>
    <t>Namibia</t>
  </si>
  <si>
    <t>PAK</t>
  </si>
  <si>
    <t>Pakistan</t>
  </si>
  <si>
    <t>GDPPC88</t>
  </si>
  <si>
    <t>LNGDPPC1988</t>
  </si>
  <si>
    <t>DMLNGDPPC1988</t>
  </si>
  <si>
    <t>EPC1988</t>
  </si>
  <si>
    <t>LNEPC1988</t>
  </si>
  <si>
    <t>DMLNEPC1988</t>
  </si>
  <si>
    <t>FFPC71</t>
  </si>
  <si>
    <t>PWTPOP1988</t>
  </si>
  <si>
    <r>
      <t>lNPOPD19</t>
    </r>
    <r>
      <rPr>
        <sz val="11"/>
        <color indexed="8"/>
        <rFont val="Calibri"/>
        <family val="2"/>
      </rPr>
      <t>88</t>
    </r>
  </si>
  <si>
    <t>DMLNPOPD1988</t>
  </si>
  <si>
    <t>RCP_REG</t>
  </si>
  <si>
    <t>AVGPUMPPRICE</t>
  </si>
  <si>
    <t>ffpc71</t>
  </si>
  <si>
    <t>max</t>
  </si>
  <si>
    <t>range</t>
  </si>
  <si>
    <t>Landlocked</t>
  </si>
  <si>
    <t>elev</t>
  </si>
  <si>
    <t>Freshwater</t>
  </si>
  <si>
    <t>Freshwater72</t>
  </si>
  <si>
    <t>CDIACCO2CEM1971</t>
  </si>
  <si>
    <t>AVGLNGDPPC</t>
  </si>
  <si>
    <t>AVGPOP</t>
  </si>
  <si>
    <t>INVAVGPOP</t>
  </si>
  <si>
    <t>PWTPOP2010</t>
  </si>
  <si>
    <t>CDIACCO2CEM2010</t>
  </si>
  <si>
    <t>EPC2010</t>
  </si>
  <si>
    <t>AVGEM</t>
  </si>
  <si>
    <t>INVAVGEM</t>
  </si>
  <si>
    <t>GRPOP</t>
  </si>
  <si>
    <t>GRPOP5</t>
  </si>
  <si>
    <t>AVGOPEN</t>
  </si>
  <si>
    <t>AVGINVSHARE</t>
  </si>
  <si>
    <t>AVGCTFP</t>
  </si>
  <si>
    <t>CORR</t>
  </si>
  <si>
    <t>AVGGINI</t>
  </si>
  <si>
    <t>LAT</t>
  </si>
  <si>
    <t>legorso</t>
  </si>
  <si>
    <t>AVGPOLITY2</t>
  </si>
  <si>
    <t>KYOTO</t>
  </si>
  <si>
    <t>AVGLNPOPD</t>
  </si>
  <si>
    <t>IMFCPE</t>
  </si>
  <si>
    <t>CPE71</t>
  </si>
  <si>
    <t>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</si>
</sst>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</font>
    <font>
      <sz val="12"/>
      <color indexed="8"/>
      <name val="Calibri"/>
    </font>
    <font>
      <sz val="10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1"/>
    <xf numFmtId="0" fontId="5" fillId="0" borderId="0" xfId="1" applyAlignment="1">
      <alignment wrapText="1"/>
    </xf>
    <xf numFmtId="0" fontId="1" fillId="0" borderId="0" xfId="2"/>
    <xf numFmtId="0" fontId="0" fillId="0" borderId="0" xfId="0" applyAlignment="1">
      <alignment vertical="center"/>
    </xf>
    <xf numFmtId="0" fontId="4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 wrapText="1"/>
    </xf>
  </cellXfs>
  <cellStyles count="3">
    <cellStyle name="Normal" xfId="0" builtinId="0"/>
    <cellStyle name="Normal 2" xfId="1" xr:uid="{F03387B1-5FAC-4167-9829-AB6BBBD76BEF}"/>
    <cellStyle name="Normal_CDIACCEM1971.xls" xfId="2" xr:uid="{0EBB3FF3-8C23-4273-AF78-3FAB7A72549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717" name="Rectangle 43">
          <a:extLst>
            <a:ext uri="{FF2B5EF4-FFF2-40B4-BE49-F238E27FC236}">
              <a16:creationId xmlns:a16="http://schemas.microsoft.com/office/drawing/2014/main" id="{3372164C-C098-8E96-6786-F17AD198D6BE}"/>
            </a:ext>
          </a:extLst>
        </xdr:cNvPr>
        <xdr:cNvSpPr>
          <a:spLocks noChangeArrowheads="1"/>
        </xdr:cNvSpPr>
      </xdr:nvSpPr>
      <xdr:spPr bwMode="auto">
        <a:xfrm>
          <a:off x="1950720" y="0"/>
          <a:ext cx="0" cy="1828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28</xdr:col>
      <xdr:colOff>0</xdr:colOff>
      <xdr:row>2</xdr:row>
      <xdr:rowOff>0</xdr:rowOff>
    </xdr:to>
    <xdr:sp macro="" textlink="">
      <xdr:nvSpPr>
        <xdr:cNvPr id="2780" name="Rectangle 52">
          <a:extLst>
            <a:ext uri="{FF2B5EF4-FFF2-40B4-BE49-F238E27FC236}">
              <a16:creationId xmlns:a16="http://schemas.microsoft.com/office/drawing/2014/main" id="{9C465106-D297-D00C-24DB-53A53614B9FC}"/>
            </a:ext>
          </a:extLst>
        </xdr:cNvPr>
        <xdr:cNvSpPr>
          <a:spLocks noChangeArrowheads="1"/>
        </xdr:cNvSpPr>
      </xdr:nvSpPr>
      <xdr:spPr bwMode="auto">
        <a:xfrm>
          <a:off x="21732240" y="198120"/>
          <a:ext cx="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</xdr:col>
      <xdr:colOff>0</xdr:colOff>
      <xdr:row>1</xdr:row>
      <xdr:rowOff>0</xdr:rowOff>
    </xdr:from>
    <xdr:to>
      <xdr:col>28</xdr:col>
      <xdr:colOff>0</xdr:colOff>
      <xdr:row>2</xdr:row>
      <xdr:rowOff>0</xdr:rowOff>
    </xdr:to>
    <xdr:sp macro="" textlink="">
      <xdr:nvSpPr>
        <xdr:cNvPr id="2781" name="Rectangle 54">
          <a:extLst>
            <a:ext uri="{FF2B5EF4-FFF2-40B4-BE49-F238E27FC236}">
              <a16:creationId xmlns:a16="http://schemas.microsoft.com/office/drawing/2014/main" id="{E0D89CE7-6DF3-E71C-ABA9-65D15093BFFD}"/>
            </a:ext>
          </a:extLst>
        </xdr:cNvPr>
        <xdr:cNvSpPr>
          <a:spLocks noChangeArrowheads="1"/>
        </xdr:cNvSpPr>
      </xdr:nvSpPr>
      <xdr:spPr bwMode="auto">
        <a:xfrm>
          <a:off x="21732240" y="198120"/>
          <a:ext cx="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</xdr:col>
      <xdr:colOff>0</xdr:colOff>
      <xdr:row>1</xdr:row>
      <xdr:rowOff>0</xdr:rowOff>
    </xdr:from>
    <xdr:to>
      <xdr:col>28</xdr:col>
      <xdr:colOff>0</xdr:colOff>
      <xdr:row>2</xdr:row>
      <xdr:rowOff>0</xdr:rowOff>
    </xdr:to>
    <xdr:sp macro="" textlink="">
      <xdr:nvSpPr>
        <xdr:cNvPr id="2782" name="Rectangle 63">
          <a:extLst>
            <a:ext uri="{FF2B5EF4-FFF2-40B4-BE49-F238E27FC236}">
              <a16:creationId xmlns:a16="http://schemas.microsoft.com/office/drawing/2014/main" id="{6FD08D0D-D21E-BEB1-5FCA-2425F9A88163}"/>
            </a:ext>
          </a:extLst>
        </xdr:cNvPr>
        <xdr:cNvSpPr>
          <a:spLocks noChangeArrowheads="1"/>
        </xdr:cNvSpPr>
      </xdr:nvSpPr>
      <xdr:spPr bwMode="auto">
        <a:xfrm>
          <a:off x="21732240" y="198120"/>
          <a:ext cx="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</xdr:col>
      <xdr:colOff>0</xdr:colOff>
      <xdr:row>1</xdr:row>
      <xdr:rowOff>0</xdr:rowOff>
    </xdr:from>
    <xdr:to>
      <xdr:col>28</xdr:col>
      <xdr:colOff>0</xdr:colOff>
      <xdr:row>2</xdr:row>
      <xdr:rowOff>0</xdr:rowOff>
    </xdr:to>
    <xdr:sp macro="" textlink="">
      <xdr:nvSpPr>
        <xdr:cNvPr id="2783" name="Rectangle 65">
          <a:extLst>
            <a:ext uri="{FF2B5EF4-FFF2-40B4-BE49-F238E27FC236}">
              <a16:creationId xmlns:a16="http://schemas.microsoft.com/office/drawing/2014/main" id="{88F86AED-3FD7-9B6A-675C-65466E334F86}"/>
            </a:ext>
          </a:extLst>
        </xdr:cNvPr>
        <xdr:cNvSpPr>
          <a:spLocks noChangeArrowheads="1"/>
        </xdr:cNvSpPr>
      </xdr:nvSpPr>
      <xdr:spPr bwMode="auto">
        <a:xfrm>
          <a:off x="21732240" y="198120"/>
          <a:ext cx="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</xdr:col>
      <xdr:colOff>0</xdr:colOff>
      <xdr:row>1</xdr:row>
      <xdr:rowOff>0</xdr:rowOff>
    </xdr:from>
    <xdr:to>
      <xdr:col>28</xdr:col>
      <xdr:colOff>0</xdr:colOff>
      <xdr:row>2</xdr:row>
      <xdr:rowOff>0</xdr:rowOff>
    </xdr:to>
    <xdr:sp macro="" textlink="">
      <xdr:nvSpPr>
        <xdr:cNvPr id="2784" name="Rectangle 66">
          <a:extLst>
            <a:ext uri="{FF2B5EF4-FFF2-40B4-BE49-F238E27FC236}">
              <a16:creationId xmlns:a16="http://schemas.microsoft.com/office/drawing/2014/main" id="{EA74B4B7-CB04-0AC7-B0CB-E6A5047ACDAA}"/>
            </a:ext>
          </a:extLst>
        </xdr:cNvPr>
        <xdr:cNvSpPr>
          <a:spLocks noChangeArrowheads="1"/>
        </xdr:cNvSpPr>
      </xdr:nvSpPr>
      <xdr:spPr bwMode="auto">
        <a:xfrm>
          <a:off x="21732240" y="198120"/>
          <a:ext cx="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25</xdr:col>
      <xdr:colOff>0</xdr:colOff>
      <xdr:row>0</xdr:row>
      <xdr:rowOff>0</xdr:rowOff>
    </xdr:from>
    <xdr:to>
      <xdr:col>26</xdr:col>
      <xdr:colOff>0</xdr:colOff>
      <xdr:row>1</xdr:row>
      <xdr:rowOff>0</xdr:rowOff>
    </xdr:to>
    <xdr:sp macro="" textlink="">
      <xdr:nvSpPr>
        <xdr:cNvPr id="2785" name="Rectangle 70">
          <a:extLst>
            <a:ext uri="{FF2B5EF4-FFF2-40B4-BE49-F238E27FC236}">
              <a16:creationId xmlns:a16="http://schemas.microsoft.com/office/drawing/2014/main" id="{C87D9C40-9F23-1AF9-1A77-4CB9752B1FF7}"/>
            </a:ext>
          </a:extLst>
        </xdr:cNvPr>
        <xdr:cNvSpPr>
          <a:spLocks noChangeArrowheads="1"/>
        </xdr:cNvSpPr>
      </xdr:nvSpPr>
      <xdr:spPr bwMode="auto">
        <a:xfrm>
          <a:off x="19583400" y="0"/>
          <a:ext cx="68580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25</xdr:col>
      <xdr:colOff>0</xdr:colOff>
      <xdr:row>0</xdr:row>
      <xdr:rowOff>0</xdr:rowOff>
    </xdr:from>
    <xdr:to>
      <xdr:col>26</xdr:col>
      <xdr:colOff>0</xdr:colOff>
      <xdr:row>1</xdr:row>
      <xdr:rowOff>0</xdr:rowOff>
    </xdr:to>
    <xdr:sp macro="" textlink="">
      <xdr:nvSpPr>
        <xdr:cNvPr id="2786" name="Rectangle 70">
          <a:extLst>
            <a:ext uri="{FF2B5EF4-FFF2-40B4-BE49-F238E27FC236}">
              <a16:creationId xmlns:a16="http://schemas.microsoft.com/office/drawing/2014/main" id="{C53D3B39-D480-4A68-D29A-04C47259A953}"/>
            </a:ext>
          </a:extLst>
        </xdr:cNvPr>
        <xdr:cNvSpPr>
          <a:spLocks noChangeArrowheads="1"/>
        </xdr:cNvSpPr>
      </xdr:nvSpPr>
      <xdr:spPr bwMode="auto">
        <a:xfrm>
          <a:off x="19583400" y="0"/>
          <a:ext cx="68580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26</xdr:col>
      <xdr:colOff>0</xdr:colOff>
      <xdr:row>1</xdr:row>
      <xdr:rowOff>0</xdr:rowOff>
    </xdr:to>
    <xdr:sp macro="" textlink="">
      <xdr:nvSpPr>
        <xdr:cNvPr id="3082" name="Rectangle 70">
          <a:extLst>
            <a:ext uri="{FF2B5EF4-FFF2-40B4-BE49-F238E27FC236}">
              <a16:creationId xmlns:a16="http://schemas.microsoft.com/office/drawing/2014/main" id="{7524973F-21B7-62B5-D7AA-BE46866F138D}"/>
            </a:ext>
          </a:extLst>
        </xdr:cNvPr>
        <xdr:cNvSpPr>
          <a:spLocks noChangeArrowheads="1"/>
        </xdr:cNvSpPr>
      </xdr:nvSpPr>
      <xdr:spPr bwMode="auto">
        <a:xfrm>
          <a:off x="19545300" y="0"/>
          <a:ext cx="731520" cy="19812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5842" name="Rectangle 3">
          <a:extLst>
            <a:ext uri="{FF2B5EF4-FFF2-40B4-BE49-F238E27FC236}">
              <a16:creationId xmlns:a16="http://schemas.microsoft.com/office/drawing/2014/main" id="{472F16BD-A645-FBEF-8E8A-7CF4B1C7F277}"/>
            </a:ext>
          </a:extLst>
        </xdr:cNvPr>
        <xdr:cNvSpPr>
          <a:spLocks noChangeArrowheads="1"/>
        </xdr:cNvSpPr>
      </xdr:nvSpPr>
      <xdr:spPr bwMode="auto">
        <a:xfrm>
          <a:off x="2590800" y="0"/>
          <a:ext cx="0" cy="1828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41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5843" name="Rectangle 28">
          <a:extLst>
            <a:ext uri="{FF2B5EF4-FFF2-40B4-BE49-F238E27FC236}">
              <a16:creationId xmlns:a16="http://schemas.microsoft.com/office/drawing/2014/main" id="{936B7457-4ED3-D380-D092-A1FA8C5A1773}"/>
            </a:ext>
          </a:extLst>
        </xdr:cNvPr>
        <xdr:cNvSpPr>
          <a:spLocks noChangeArrowheads="1"/>
        </xdr:cNvSpPr>
      </xdr:nvSpPr>
      <xdr:spPr bwMode="auto">
        <a:xfrm>
          <a:off x="32613600" y="0"/>
          <a:ext cx="0" cy="1828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5844" name="Rectangle 36">
          <a:extLst>
            <a:ext uri="{FF2B5EF4-FFF2-40B4-BE49-F238E27FC236}">
              <a16:creationId xmlns:a16="http://schemas.microsoft.com/office/drawing/2014/main" id="{3739E68B-3EC4-CE55-DE54-F5BBE90E7C9C}"/>
            </a:ext>
          </a:extLst>
        </xdr:cNvPr>
        <xdr:cNvSpPr>
          <a:spLocks noChangeArrowheads="1"/>
        </xdr:cNvSpPr>
      </xdr:nvSpPr>
      <xdr:spPr bwMode="auto">
        <a:xfrm>
          <a:off x="2590800" y="0"/>
          <a:ext cx="0" cy="1828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845" name="Rectangle 43">
          <a:extLst>
            <a:ext uri="{FF2B5EF4-FFF2-40B4-BE49-F238E27FC236}">
              <a16:creationId xmlns:a16="http://schemas.microsoft.com/office/drawing/2014/main" id="{219C4E01-53CD-4CE3-0CC8-4C752BF45D79}"/>
            </a:ext>
          </a:extLst>
        </xdr:cNvPr>
        <xdr:cNvSpPr>
          <a:spLocks noChangeArrowheads="1"/>
        </xdr:cNvSpPr>
      </xdr:nvSpPr>
      <xdr:spPr bwMode="auto">
        <a:xfrm>
          <a:off x="1950720" y="0"/>
          <a:ext cx="0" cy="18288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1460-025B-4017-8960-EB325CF6736B}">
  <dimension ref="A1:B32"/>
  <sheetViews>
    <sheetView workbookViewId="0">
      <selection activeCell="A24" sqref="A24"/>
    </sheetView>
  </sheetViews>
  <sheetFormatPr defaultColWidth="11.5546875" defaultRowHeight="14.4" x14ac:dyDescent="0.3"/>
  <sheetData>
    <row r="1" spans="1:2" x14ac:dyDescent="0.3">
      <c r="A1" s="9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t="s">
        <v>15</v>
      </c>
      <c r="B9" t="s">
        <v>16</v>
      </c>
    </row>
    <row r="10" spans="1:2" x14ac:dyDescent="0.3">
      <c r="A10" t="s">
        <v>17</v>
      </c>
      <c r="B10" t="s">
        <v>18</v>
      </c>
    </row>
    <row r="11" spans="1:2" x14ac:dyDescent="0.3">
      <c r="A11" t="s">
        <v>19</v>
      </c>
      <c r="B11" t="s">
        <v>20</v>
      </c>
    </row>
    <row r="12" spans="1:2" x14ac:dyDescent="0.3">
      <c r="A12" s="4" t="s">
        <v>21</v>
      </c>
      <c r="B12" t="s">
        <v>22</v>
      </c>
    </row>
    <row r="13" spans="1:2" x14ac:dyDescent="0.3">
      <c r="A13" s="4" t="s">
        <v>23</v>
      </c>
      <c r="B13" t="s">
        <v>24</v>
      </c>
    </row>
    <row r="14" spans="1:2" x14ac:dyDescent="0.3">
      <c r="A14" s="4" t="s">
        <v>25</v>
      </c>
      <c r="B14" t="s">
        <v>26</v>
      </c>
    </row>
    <row r="15" spans="1:2" x14ac:dyDescent="0.3">
      <c r="A15" s="4" t="s">
        <v>27</v>
      </c>
      <c r="B15" t="s">
        <v>28</v>
      </c>
    </row>
    <row r="16" spans="1:2" x14ac:dyDescent="0.3">
      <c r="A16" s="4" t="s">
        <v>29</v>
      </c>
      <c r="B16" t="s">
        <v>30</v>
      </c>
    </row>
    <row r="17" spans="1:2" x14ac:dyDescent="0.3">
      <c r="A17" s="4" t="s">
        <v>31</v>
      </c>
      <c r="B17" t="s">
        <v>32</v>
      </c>
    </row>
    <row r="18" spans="1:2" x14ac:dyDescent="0.3">
      <c r="A18" s="4" t="s">
        <v>33</v>
      </c>
      <c r="B18" t="s">
        <v>34</v>
      </c>
    </row>
    <row r="19" spans="1:2" x14ac:dyDescent="0.3">
      <c r="A19" s="4" t="s">
        <v>35</v>
      </c>
      <c r="B19" t="s">
        <v>36</v>
      </c>
    </row>
    <row r="20" spans="1:2" x14ac:dyDescent="0.3">
      <c r="A20" s="4" t="s">
        <v>37</v>
      </c>
      <c r="B20" t="s">
        <v>38</v>
      </c>
    </row>
    <row r="21" spans="1:2" x14ac:dyDescent="0.3">
      <c r="A21" s="8" t="s">
        <v>39</v>
      </c>
      <c r="B21" t="s">
        <v>40</v>
      </c>
    </row>
    <row r="22" spans="1:2" x14ac:dyDescent="0.3">
      <c r="A22" s="8" t="s">
        <v>41</v>
      </c>
      <c r="B22" t="s">
        <v>42</v>
      </c>
    </row>
    <row r="23" spans="1:2" x14ac:dyDescent="0.3">
      <c r="A23" s="8" t="s">
        <v>43</v>
      </c>
      <c r="B23" t="s">
        <v>44</v>
      </c>
    </row>
    <row r="24" spans="1:2" x14ac:dyDescent="0.3">
      <c r="A24" t="s">
        <v>45</v>
      </c>
      <c r="B24" t="s">
        <v>46</v>
      </c>
    </row>
    <row r="25" spans="1:2" x14ac:dyDescent="0.3">
      <c r="A25" t="s">
        <v>47</v>
      </c>
      <c r="B25" t="s">
        <v>48</v>
      </c>
    </row>
    <row r="26" spans="1:2" x14ac:dyDescent="0.3">
      <c r="A26" s="8" t="s">
        <v>49</v>
      </c>
      <c r="B26" t="s">
        <v>50</v>
      </c>
    </row>
    <row r="27" spans="1:2" x14ac:dyDescent="0.3">
      <c r="A27" s="8" t="s">
        <v>51</v>
      </c>
      <c r="B27" t="s">
        <v>52</v>
      </c>
    </row>
    <row r="28" spans="1:2" x14ac:dyDescent="0.3">
      <c r="A28" s="4" t="s">
        <v>53</v>
      </c>
      <c r="B28" t="s">
        <v>54</v>
      </c>
    </row>
    <row r="29" spans="1:2" x14ac:dyDescent="0.3">
      <c r="A29" t="s">
        <v>55</v>
      </c>
      <c r="B29" t="s">
        <v>56</v>
      </c>
    </row>
    <row r="30" spans="1:2" x14ac:dyDescent="0.3">
      <c r="A30" t="s">
        <v>57</v>
      </c>
      <c r="B30" t="s">
        <v>58</v>
      </c>
    </row>
    <row r="31" spans="1:2" x14ac:dyDescent="0.3">
      <c r="A31" t="s">
        <v>59</v>
      </c>
      <c r="B31" t="s">
        <v>60</v>
      </c>
    </row>
    <row r="32" spans="1:2" x14ac:dyDescent="0.3">
      <c r="A32" t="s">
        <v>61</v>
      </c>
      <c r="B32" t="s">
        <v>62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F5C5-127A-4D35-BA2D-2DA13511F211}">
  <dimension ref="A1:AG137"/>
  <sheetViews>
    <sheetView tabSelected="1" topLeftCell="U1" zoomScale="91" workbookViewId="0">
      <pane ySplit="1" topLeftCell="A2" activePane="bottomLeft" state="frozen"/>
      <selection pane="bottomLeft" activeCell="AB2" sqref="AB2"/>
    </sheetView>
  </sheetViews>
  <sheetFormatPr defaultColWidth="9.33203125" defaultRowHeight="14.4" x14ac:dyDescent="0.3"/>
  <cols>
    <col min="1" max="1" width="9.77734375" customWidth="1"/>
    <col min="2" max="2" width="18.6640625" style="1" customWidth="1"/>
    <col min="3" max="3" width="12" customWidth="1"/>
    <col min="4" max="5" width="13.44140625" customWidth="1"/>
    <col min="6" max="6" width="12.6640625" customWidth="1"/>
    <col min="7" max="8" width="13.44140625" customWidth="1"/>
    <col min="9" max="9" width="12" customWidth="1"/>
    <col min="10" max="11" width="13.44140625" customWidth="1"/>
    <col min="12" max="12" width="12.6640625" customWidth="1"/>
    <col min="14" max="14" width="7.6640625" customWidth="1"/>
    <col min="15" max="15" width="7" customWidth="1"/>
    <col min="16" max="16" width="7.6640625" customWidth="1"/>
    <col min="17" max="17" width="7.33203125" customWidth="1"/>
    <col min="18" max="21" width="12.44140625" customWidth="1"/>
    <col min="22" max="22" width="12" customWidth="1"/>
    <col min="25" max="25" width="12.6640625" customWidth="1"/>
    <col min="26" max="26" width="10" customWidth="1"/>
    <col min="27" max="28" width="14" customWidth="1"/>
    <col min="32" max="34" width="10.77734375" customWidth="1"/>
  </cols>
  <sheetData>
    <row r="1" spans="1:33" x14ac:dyDescent="0.3">
      <c r="A1" t="s">
        <v>63</v>
      </c>
      <c r="B1" s="1" t="s">
        <v>64</v>
      </c>
      <c r="C1" t="s">
        <v>65</v>
      </c>
      <c r="D1" t="s">
        <v>66</v>
      </c>
      <c r="E1" t="s">
        <v>67</v>
      </c>
      <c r="F1" t="s">
        <v>7</v>
      </c>
      <c r="G1" t="s">
        <v>9</v>
      </c>
      <c r="H1" t="s">
        <v>11</v>
      </c>
      <c r="I1" t="s">
        <v>68</v>
      </c>
      <c r="J1" t="s">
        <v>69</v>
      </c>
      <c r="K1" t="s">
        <v>70</v>
      </c>
      <c r="L1" t="s">
        <v>19</v>
      </c>
      <c r="M1" t="s">
        <v>21</v>
      </c>
      <c r="N1" t="s">
        <v>71</v>
      </c>
      <c r="O1" t="s">
        <v>72</v>
      </c>
      <c r="P1" t="s">
        <v>73</v>
      </c>
      <c r="Q1" t="s">
        <v>74</v>
      </c>
      <c r="R1" t="s">
        <v>31</v>
      </c>
      <c r="S1" t="s">
        <v>33</v>
      </c>
      <c r="T1" s="4" t="s">
        <v>35</v>
      </c>
      <c r="U1" s="4" t="s">
        <v>37</v>
      </c>
      <c r="V1" t="s">
        <v>75</v>
      </c>
      <c r="W1" s="8" t="s">
        <v>41</v>
      </c>
      <c r="X1" s="8" t="s">
        <v>43</v>
      </c>
      <c r="Y1" t="s">
        <v>76</v>
      </c>
      <c r="Z1" t="s">
        <v>47</v>
      </c>
      <c r="AA1" s="4" t="s">
        <v>77</v>
      </c>
      <c r="AB1" s="4" t="s">
        <v>78</v>
      </c>
      <c r="AC1" s="4" t="s">
        <v>53</v>
      </c>
      <c r="AD1" t="s">
        <v>55</v>
      </c>
      <c r="AE1" t="s">
        <v>57</v>
      </c>
      <c r="AF1" t="s">
        <v>59</v>
      </c>
      <c r="AG1" t="s">
        <v>61</v>
      </c>
    </row>
    <row r="2" spans="1:33" x14ac:dyDescent="0.3">
      <c r="A2" t="s">
        <v>79</v>
      </c>
      <c r="B2" s="1" t="s">
        <v>80</v>
      </c>
      <c r="C2">
        <v>2390.4781010199522</v>
      </c>
      <c r="D2">
        <v>7.7792486671875327</v>
      </c>
      <c r="E2">
        <f t="shared" ref="E2:E33" si="0">D2-AVERAGE(D$2:D$137)</f>
        <v>-0.31995819223970834</v>
      </c>
      <c r="F2">
        <v>6.7739875741972206E-3</v>
      </c>
      <c r="G2">
        <f t="shared" ref="G2:G33" si="1">E2*F2</f>
        <v>-2.1673928184943896E-3</v>
      </c>
      <c r="H2">
        <f t="shared" ref="H2:H33" si="2">F2*D2</f>
        <v>5.2696533808118638E-2</v>
      </c>
      <c r="I2">
        <v>563.89862255892126</v>
      </c>
      <c r="J2">
        <f>LN(I2)</f>
        <v>6.3348744881056334</v>
      </c>
      <c r="K2">
        <f>J2-AVERAGE(J$2:J$137)</f>
        <v>-0.65542847234918078</v>
      </c>
      <c r="L2">
        <v>2.6645300845256539E-2</v>
      </c>
      <c r="M2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>R2-(SUM(R$2:R$126)+SUM(R$128:R$137))/135</f>
        <v>-3.7451851851851821</v>
      </c>
      <c r="U2">
        <f t="shared" ref="U2:U65" si="3">S2-(SUM(S$2:S$126)+SUM(S$128:S$137))/135</f>
        <v>-12.040740740740738</v>
      </c>
      <c r="V2">
        <v>5972.1360000000004</v>
      </c>
      <c r="W2">
        <f>LN(V2+1)</f>
        <v>8.6950273616008342</v>
      </c>
      <c r="X2">
        <f>W2-(SUM(W$2:W$34)+SUM(W$36:W$126)+SUM(W$128:W$137))/134</f>
        <v>4.4647933771259858</v>
      </c>
      <c r="Y2">
        <v>6.0477359999999996</v>
      </c>
      <c r="Z2">
        <v>1246700</v>
      </c>
      <c r="AA2">
        <f t="shared" ref="AA2:AA65" si="4">LN(Y2*1000000/Z2)</f>
        <v>1.5791839267620653</v>
      </c>
      <c r="AB2">
        <f>AA2-(SUM(AA$2:AA$126)+SUM(AA$128:AA$137))/135</f>
        <v>-2.0434242822596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81</v>
      </c>
      <c r="B3" s="1" t="s">
        <v>82</v>
      </c>
      <c r="C3">
        <v>3728.5889346743425</v>
      </c>
      <c r="D3">
        <v>8.2237851393678358</v>
      </c>
      <c r="E3">
        <f t="shared" si="0"/>
        <v>0.12457827994059478</v>
      </c>
      <c r="F3">
        <v>1.9729722828845189E-2</v>
      </c>
      <c r="G3">
        <f t="shared" si="1"/>
        <v>2.4578949337222193E-3</v>
      </c>
      <c r="H3">
        <f t="shared" si="2"/>
        <v>0.16225300140370341</v>
      </c>
      <c r="I3">
        <v>1988.7734448175813</v>
      </c>
      <c r="J3">
        <f t="shared" ref="J3:J67" si="5">LN(I3)</f>
        <v>7.5952733683028528</v>
      </c>
      <c r="K3">
        <f t="shared" ref="K3:K67" si="6">J3-AVERAGE(J$2:J$137)</f>
        <v>0.60497040784803868</v>
      </c>
      <c r="L3">
        <v>-1.0188204623189265E-2</v>
      </c>
      <c r="M3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ref="T3:T66" si="7">R3-(SUM(R$2:R$126)+SUM(R$128:R$137))/135</f>
        <v>-1.6451851851851842</v>
      </c>
      <c r="U3">
        <f t="shared" si="3"/>
        <v>3.8592592592592627</v>
      </c>
      <c r="V3">
        <v>1381.44</v>
      </c>
      <c r="W3">
        <f t="shared" ref="W3:W67" si="8">LN(V3+1)</f>
        <v>7.2316053328163621</v>
      </c>
      <c r="X3">
        <f t="shared" ref="X3:X66" si="9">W3-(SUM(W$2:W$34)+SUM(W$36:W$126)+SUM(W$128:W$137))/134</f>
        <v>3.0013713483415136</v>
      </c>
      <c r="Y3">
        <v>2.18865</v>
      </c>
      <c r="Z3">
        <v>27400</v>
      </c>
      <c r="AA3">
        <f t="shared" si="4"/>
        <v>4.3804971809841167</v>
      </c>
      <c r="AB3">
        <f t="shared" ref="AB3:AB66" si="10">AA3-(SUM(AA$2:AA$126)+SUM(AA$128:AA$137))/135</f>
        <v>0.75788897196245131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 x14ac:dyDescent="0.3">
      <c r="A4" t="s">
        <v>83</v>
      </c>
      <c r="B4" s="1" t="s">
        <v>84</v>
      </c>
      <c r="C4">
        <v>3047.4667967927121</v>
      </c>
      <c r="D4">
        <v>8.0220659660680873</v>
      </c>
      <c r="E4">
        <f t="shared" si="0"/>
        <v>-7.714089335915375E-2</v>
      </c>
      <c r="F4">
        <v>1.117983397544624E-2</v>
      </c>
      <c r="G4">
        <f t="shared" si="1"/>
        <v>-8.6242238047294227E-4</v>
      </c>
      <c r="H4">
        <f t="shared" si="2"/>
        <v>8.9685365640718967E-2</v>
      </c>
      <c r="I4">
        <v>3648.6306325591172</v>
      </c>
      <c r="J4">
        <f t="shared" si="5"/>
        <v>8.2021072070210952</v>
      </c>
      <c r="K4">
        <f t="shared" si="6"/>
        <v>1.2118042465662811</v>
      </c>
      <c r="L4">
        <v>5.1873801425754932E-3</v>
      </c>
      <c r="M4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7"/>
        <v>-3.4451851851851814</v>
      </c>
      <c r="U4">
        <f t="shared" si="3"/>
        <v>-6.3407407407407383</v>
      </c>
      <c r="V4">
        <v>1744.2349999999999</v>
      </c>
      <c r="W4">
        <f t="shared" si="8"/>
        <v>7.4646444960563771</v>
      </c>
      <c r="X4">
        <f t="shared" si="9"/>
        <v>3.2344105115815287</v>
      </c>
      <c r="Y4">
        <v>24.376109</v>
      </c>
      <c r="Z4">
        <v>2736690</v>
      </c>
      <c r="AA4">
        <f t="shared" si="4"/>
        <v>2.1868543523373756</v>
      </c>
      <c r="AB4">
        <f t="shared" si="10"/>
        <v>-1.4357538566842898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3" x14ac:dyDescent="0.3">
      <c r="A5" t="s">
        <v>85</v>
      </c>
      <c r="B5" s="1" t="s">
        <v>86</v>
      </c>
      <c r="C5">
        <v>4391.9019896554828</v>
      </c>
      <c r="D5">
        <v>8.3875176672881562</v>
      </c>
      <c r="E5">
        <f t="shared" si="0"/>
        <v>0.28831080786091512</v>
      </c>
      <c r="F5">
        <v>2.8880921883764669E-2</v>
      </c>
      <c r="G5">
        <f t="shared" si="1"/>
        <v>8.3266819200761739E-3</v>
      </c>
      <c r="H5">
        <f t="shared" si="2"/>
        <v>0.24223924254764531</v>
      </c>
      <c r="I5">
        <v>6391.3814346245144</v>
      </c>
      <c r="J5">
        <f t="shared" si="5"/>
        <v>8.7627057109587412</v>
      </c>
      <c r="K5">
        <f t="shared" si="6"/>
        <v>1.772402750503927</v>
      </c>
      <c r="L5">
        <v>-2.5463267387334934E-3</v>
      </c>
      <c r="M5">
        <v>0</v>
      </c>
      <c r="N5">
        <v>1</v>
      </c>
      <c r="O5">
        <v>0</v>
      </c>
      <c r="P5">
        <v>0</v>
      </c>
      <c r="Q5">
        <v>0</v>
      </c>
      <c r="R5">
        <v>26.9</v>
      </c>
      <c r="S5">
        <v>24</v>
      </c>
      <c r="T5">
        <f t="shared" si="7"/>
        <v>3.3548148148148158</v>
      </c>
      <c r="U5">
        <f t="shared" si="3"/>
        <v>9.059259259259262</v>
      </c>
      <c r="V5">
        <v>0</v>
      </c>
      <c r="W5">
        <f t="shared" si="8"/>
        <v>0</v>
      </c>
      <c r="X5">
        <f t="shared" si="9"/>
        <v>-4.2302339844748484</v>
      </c>
      <c r="Y5">
        <v>6.6554000000000002E-2</v>
      </c>
      <c r="Z5">
        <v>440</v>
      </c>
      <c r="AA5">
        <f t="shared" si="4"/>
        <v>5.0189942002887786</v>
      </c>
      <c r="AB5">
        <f t="shared" si="10"/>
        <v>1.3963859912671133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x14ac:dyDescent="0.3">
      <c r="A6" t="s">
        <v>87</v>
      </c>
      <c r="B6" s="1" t="s">
        <v>88</v>
      </c>
      <c r="C6">
        <v>17143.668519501345</v>
      </c>
      <c r="D6">
        <v>9.7493842018930721</v>
      </c>
      <c r="E6">
        <f t="shared" si="0"/>
        <v>1.650177342465831</v>
      </c>
      <c r="F6">
        <v>1.70443575817548E-2</v>
      </c>
      <c r="G6">
        <f t="shared" si="1"/>
        <v>2.8126212698297473E-2</v>
      </c>
      <c r="H6">
        <f t="shared" si="2"/>
        <v>0.16617199053897666</v>
      </c>
      <c r="I6">
        <v>11762.885257271662</v>
      </c>
      <c r="J6">
        <f t="shared" si="5"/>
        <v>9.3727045363665482</v>
      </c>
      <c r="K6">
        <f t="shared" si="6"/>
        <v>2.3824015759117341</v>
      </c>
      <c r="L6">
        <v>9.068647601293351E-3</v>
      </c>
      <c r="M6">
        <v>0</v>
      </c>
      <c r="N6">
        <v>1</v>
      </c>
      <c r="O6">
        <v>0</v>
      </c>
      <c r="P6">
        <v>0</v>
      </c>
      <c r="Q6">
        <v>0</v>
      </c>
      <c r="R6">
        <v>26.3</v>
      </c>
      <c r="S6">
        <v>15.2</v>
      </c>
      <c r="T6">
        <f t="shared" si="7"/>
        <v>2.7548148148148179</v>
      </c>
      <c r="U6">
        <f t="shared" si="3"/>
        <v>0.2592592592592613</v>
      </c>
      <c r="V6">
        <v>33018.33</v>
      </c>
      <c r="W6">
        <f t="shared" si="8"/>
        <v>10.40484842653537</v>
      </c>
      <c r="X6">
        <f t="shared" si="9"/>
        <v>6.1746144420605216</v>
      </c>
      <c r="Y6">
        <v>12.987847</v>
      </c>
      <c r="Z6">
        <v>7682300</v>
      </c>
      <c r="AA6">
        <f t="shared" si="4"/>
        <v>0.52509509257518849</v>
      </c>
      <c r="AB6">
        <f t="shared" si="10"/>
        <v>-3.0975131164464766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3">
      <c r="A7" t="s">
        <v>89</v>
      </c>
      <c r="B7" s="1" t="s">
        <v>90</v>
      </c>
      <c r="C7">
        <v>13147.934980262695</v>
      </c>
      <c r="D7">
        <v>9.4840199895530422</v>
      </c>
      <c r="E7">
        <f t="shared" si="0"/>
        <v>1.3848131301258011</v>
      </c>
      <c r="F7">
        <v>2.1298967556689218E-2</v>
      </c>
      <c r="G7">
        <f t="shared" si="1"/>
        <v>2.9495089930626682E-2</v>
      </c>
      <c r="H7">
        <f t="shared" si="2"/>
        <v>0.20199983406448227</v>
      </c>
      <c r="I7">
        <v>6956.2032833666608</v>
      </c>
      <c r="J7">
        <f t="shared" si="5"/>
        <v>8.8473890992229265</v>
      </c>
      <c r="K7">
        <f t="shared" si="6"/>
        <v>1.8570861387681123</v>
      </c>
      <c r="L7">
        <v>3.4883784843229063E-3</v>
      </c>
      <c r="M7">
        <v>0</v>
      </c>
      <c r="N7">
        <v>0</v>
      </c>
      <c r="O7">
        <v>0</v>
      </c>
      <c r="P7">
        <v>1</v>
      </c>
      <c r="Q7">
        <v>0</v>
      </c>
      <c r="R7">
        <v>14.7</v>
      </c>
      <c r="S7">
        <v>-2.4</v>
      </c>
      <c r="T7">
        <f t="shared" si="7"/>
        <v>-8.8451851851851835</v>
      </c>
      <c r="U7">
        <f t="shared" si="3"/>
        <v>-17.340740740740738</v>
      </c>
      <c r="V7">
        <v>241.21680000000001</v>
      </c>
      <c r="W7">
        <f t="shared" si="8"/>
        <v>5.4898331928752597</v>
      </c>
      <c r="X7">
        <f t="shared" si="9"/>
        <v>1.2595992084004113</v>
      </c>
      <c r="Y7">
        <v>7.4977309999999999</v>
      </c>
      <c r="Z7">
        <v>82409</v>
      </c>
      <c r="AA7">
        <f t="shared" si="4"/>
        <v>4.5106610661666613</v>
      </c>
      <c r="AB7">
        <f t="shared" si="10"/>
        <v>0.88805285714499593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3" x14ac:dyDescent="0.3">
      <c r="A8" t="s">
        <v>91</v>
      </c>
      <c r="B8" s="1" t="s">
        <v>92</v>
      </c>
      <c r="C8">
        <v>532.66671883195806</v>
      </c>
      <c r="D8">
        <v>6.2778959355904425</v>
      </c>
      <c r="E8">
        <f t="shared" si="0"/>
        <v>-1.8213109238367986</v>
      </c>
      <c r="F8">
        <v>9.3656919122201505E-4</v>
      </c>
      <c r="G8">
        <f t="shared" si="1"/>
        <v>-1.7057836989016516E-3</v>
      </c>
      <c r="H8">
        <f t="shared" si="2"/>
        <v>5.8796839189719161E-3</v>
      </c>
      <c r="I8">
        <v>20.659946409214552</v>
      </c>
      <c r="J8">
        <f t="shared" si="5"/>
        <v>3.0281968697488519</v>
      </c>
      <c r="K8">
        <f t="shared" si="6"/>
        <v>-3.9621060907059622</v>
      </c>
      <c r="L8">
        <v>1.4764256034225581E-2</v>
      </c>
      <c r="M8">
        <v>0</v>
      </c>
      <c r="N8">
        <v>0</v>
      </c>
      <c r="O8">
        <v>1</v>
      </c>
      <c r="P8">
        <v>0</v>
      </c>
      <c r="Q8">
        <v>0</v>
      </c>
      <c r="R8">
        <v>19.100000000000001</v>
      </c>
      <c r="S8">
        <v>19.3</v>
      </c>
      <c r="T8">
        <f t="shared" si="7"/>
        <v>-4.4451851851851814</v>
      </c>
      <c r="U8">
        <f t="shared" si="3"/>
        <v>4.3592592592592627</v>
      </c>
      <c r="V8">
        <v>0</v>
      </c>
      <c r="W8">
        <f t="shared" si="8"/>
        <v>0</v>
      </c>
      <c r="X8">
        <f t="shared" si="9"/>
        <v>-4.2302339844748484</v>
      </c>
      <c r="Y8">
        <v>3.5498639999999999</v>
      </c>
      <c r="Z8">
        <v>25680</v>
      </c>
      <c r="AA8">
        <f t="shared" si="4"/>
        <v>4.9289520930547051</v>
      </c>
      <c r="AB8">
        <f t="shared" si="10"/>
        <v>1.3063438840330397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93</v>
      </c>
      <c r="B9" s="1" t="s">
        <v>94</v>
      </c>
      <c r="C9">
        <v>13989.919765548788</v>
      </c>
      <c r="D9">
        <v>9.5460923325143305</v>
      </c>
      <c r="E9">
        <f t="shared" si="0"/>
        <v>1.4468854730870895</v>
      </c>
      <c r="F9">
        <v>1.9219863822559937E-2</v>
      </c>
      <c r="G9">
        <f t="shared" si="1"/>
        <v>2.7808941759574071E-2</v>
      </c>
      <c r="H9">
        <f t="shared" si="2"/>
        <v>0.18347459466850899</v>
      </c>
      <c r="I9">
        <v>12579.647225953264</v>
      </c>
      <c r="J9">
        <f t="shared" si="5"/>
        <v>9.439835487409189</v>
      </c>
      <c r="K9">
        <f t="shared" si="6"/>
        <v>2.4495325269543748</v>
      </c>
      <c r="L9">
        <v>-5.4511128089141511E-3</v>
      </c>
      <c r="M9">
        <v>0</v>
      </c>
      <c r="N9">
        <v>0</v>
      </c>
      <c r="O9">
        <v>1</v>
      </c>
      <c r="P9">
        <v>0</v>
      </c>
      <c r="Q9">
        <v>0</v>
      </c>
      <c r="R9">
        <v>16.600000000000001</v>
      </c>
      <c r="S9">
        <v>2.4</v>
      </c>
      <c r="T9">
        <f t="shared" si="7"/>
        <v>-6.9451851851851814</v>
      </c>
      <c r="U9">
        <f t="shared" si="3"/>
        <v>-12.540740740740738</v>
      </c>
      <c r="V9">
        <v>137.37289999999999</v>
      </c>
      <c r="W9">
        <f t="shared" si="8"/>
        <v>4.9299522147618804</v>
      </c>
      <c r="X9">
        <f t="shared" si="9"/>
        <v>0.69971823028703195</v>
      </c>
      <c r="Y9">
        <v>9.6606880000000004</v>
      </c>
      <c r="Z9">
        <v>30280</v>
      </c>
      <c r="AA9">
        <f t="shared" si="4"/>
        <v>5.7653327176332736</v>
      </c>
      <c r="AB9">
        <f t="shared" si="10"/>
        <v>2.1427245086116082</v>
      </c>
      <c r="AC9">
        <v>0</v>
      </c>
      <c r="AD9">
        <v>0</v>
      </c>
      <c r="AE9">
        <v>0</v>
      </c>
      <c r="AF9">
        <v>1</v>
      </c>
      <c r="AG9">
        <v>0</v>
      </c>
    </row>
    <row r="10" spans="1:33" x14ac:dyDescent="0.3">
      <c r="A10" t="s">
        <v>95</v>
      </c>
      <c r="B10" s="1" t="s">
        <v>96</v>
      </c>
      <c r="C10">
        <v>1180.6089959287835</v>
      </c>
      <c r="D10">
        <v>7.0737856825715477</v>
      </c>
      <c r="E10">
        <f t="shared" si="0"/>
        <v>-1.0254211768556933</v>
      </c>
      <c r="F10">
        <v>1.0785029505790716E-2</v>
      </c>
      <c r="G10">
        <f t="shared" si="1"/>
        <v>-1.1059197648251293E-2</v>
      </c>
      <c r="H10">
        <f t="shared" si="2"/>
        <v>7.6290987304174065E-2</v>
      </c>
      <c r="I10">
        <v>100.85560177301782</v>
      </c>
      <c r="J10">
        <f t="shared" si="5"/>
        <v>4.6136898084502622</v>
      </c>
      <c r="K10">
        <f t="shared" si="6"/>
        <v>-2.3766131520045519</v>
      </c>
      <c r="L10">
        <v>4.5132400901556902E-2</v>
      </c>
      <c r="M10">
        <v>0</v>
      </c>
      <c r="N10">
        <v>0</v>
      </c>
      <c r="O10">
        <v>1</v>
      </c>
      <c r="P10">
        <v>0</v>
      </c>
      <c r="Q10">
        <v>0</v>
      </c>
      <c r="R10">
        <v>26.3</v>
      </c>
      <c r="S10">
        <v>26.2</v>
      </c>
      <c r="T10">
        <f t="shared" si="7"/>
        <v>2.7548148148148179</v>
      </c>
      <c r="U10">
        <f t="shared" si="3"/>
        <v>11.259259259259261</v>
      </c>
      <c r="V10">
        <v>56.509650000000001</v>
      </c>
      <c r="W10">
        <f t="shared" si="8"/>
        <v>4.0519527598090388</v>
      </c>
      <c r="X10">
        <f t="shared" si="9"/>
        <v>-0.17828122466580965</v>
      </c>
      <c r="Y10">
        <v>2.9087130000000001</v>
      </c>
      <c r="Z10">
        <v>112760</v>
      </c>
      <c r="AA10">
        <f t="shared" si="4"/>
        <v>3.2502043280490334</v>
      </c>
      <c r="AB10">
        <f t="shared" si="10"/>
        <v>-0.372403880972632</v>
      </c>
      <c r="AC10">
        <v>1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t="s">
        <v>97</v>
      </c>
      <c r="B11" s="1" t="s">
        <v>98</v>
      </c>
      <c r="C11">
        <v>522.98331144372605</v>
      </c>
      <c r="D11">
        <v>6.2595495542703921</v>
      </c>
      <c r="E11">
        <f t="shared" si="0"/>
        <v>-1.839657305156849</v>
      </c>
      <c r="F11">
        <v>1.747130159136278E-2</v>
      </c>
      <c r="G11">
        <f t="shared" si="1"/>
        <v>-3.2141207603149022E-2</v>
      </c>
      <c r="H11">
        <f t="shared" si="2"/>
        <v>0.10936247808873847</v>
      </c>
      <c r="I11">
        <v>25.379523017500652</v>
      </c>
      <c r="J11">
        <f t="shared" si="5"/>
        <v>3.2339426684729431</v>
      </c>
      <c r="K11">
        <f t="shared" si="6"/>
        <v>-3.756360291981871</v>
      </c>
      <c r="L11">
        <v>3.5718435151174323E-2</v>
      </c>
      <c r="M11">
        <v>0</v>
      </c>
      <c r="N11">
        <v>0</v>
      </c>
      <c r="O11">
        <v>1</v>
      </c>
      <c r="P11">
        <v>0</v>
      </c>
      <c r="Q11">
        <v>0</v>
      </c>
      <c r="R11">
        <v>27.8</v>
      </c>
      <c r="S11">
        <v>25</v>
      </c>
      <c r="T11">
        <f t="shared" si="7"/>
        <v>4.2548148148148179</v>
      </c>
      <c r="U11">
        <f t="shared" si="3"/>
        <v>10.059259259259262</v>
      </c>
      <c r="V11">
        <v>0</v>
      </c>
      <c r="W11">
        <f t="shared" si="8"/>
        <v>0</v>
      </c>
      <c r="X11">
        <f t="shared" si="9"/>
        <v>-4.2302339844748484</v>
      </c>
      <c r="Y11">
        <v>5.9239490000000004</v>
      </c>
      <c r="Z11">
        <v>273600</v>
      </c>
      <c r="AA11">
        <f t="shared" si="4"/>
        <v>3.0750913805542952</v>
      </c>
      <c r="AB11">
        <f t="shared" si="10"/>
        <v>-0.54751682846737015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t="s">
        <v>99</v>
      </c>
      <c r="B12" s="1" t="s">
        <v>100</v>
      </c>
      <c r="C12">
        <v>3006.0031406390203</v>
      </c>
      <c r="D12">
        <v>8.0083666151024673</v>
      </c>
      <c r="E12">
        <f t="shared" si="0"/>
        <v>-9.0840244324773778E-2</v>
      </c>
      <c r="F12">
        <v>3.0953167010150898E-2</v>
      </c>
      <c r="G12">
        <f t="shared" si="1"/>
        <v>-2.8117932538276351E-3</v>
      </c>
      <c r="H12">
        <f t="shared" si="2"/>
        <v>0.24788430931578351</v>
      </c>
      <c r="I12">
        <v>7528.3715187300604</v>
      </c>
      <c r="J12">
        <f t="shared" si="5"/>
        <v>8.9264340316322244</v>
      </c>
      <c r="K12">
        <f t="shared" si="6"/>
        <v>1.9361310711774102</v>
      </c>
      <c r="L12">
        <v>-5.9827756273481379E-3</v>
      </c>
      <c r="M12">
        <v>1</v>
      </c>
      <c r="N12">
        <v>0</v>
      </c>
      <c r="O12">
        <v>0</v>
      </c>
      <c r="P12">
        <v>1</v>
      </c>
      <c r="Q12">
        <v>0</v>
      </c>
      <c r="R12">
        <v>20.2</v>
      </c>
      <c r="S12">
        <v>0.4</v>
      </c>
      <c r="T12">
        <f t="shared" si="7"/>
        <v>-3.3451851851851835</v>
      </c>
      <c r="U12">
        <f t="shared" si="3"/>
        <v>-14.540740740740738</v>
      </c>
      <c r="V12">
        <v>32.479950000000002</v>
      </c>
      <c r="W12">
        <f t="shared" si="8"/>
        <v>3.5109467521912467</v>
      </c>
      <c r="X12">
        <f t="shared" si="9"/>
        <v>-0.7192872322836017</v>
      </c>
      <c r="Y12">
        <v>8.5411359999999998</v>
      </c>
      <c r="Z12">
        <v>108560</v>
      </c>
      <c r="AA12">
        <f t="shared" si="4"/>
        <v>4.3653462834867662</v>
      </c>
      <c r="AB12">
        <f t="shared" si="10"/>
        <v>0.74273807446510087</v>
      </c>
      <c r="AC12">
        <v>0</v>
      </c>
      <c r="AD12">
        <v>1</v>
      </c>
      <c r="AE12">
        <v>0</v>
      </c>
      <c r="AF12">
        <v>0</v>
      </c>
      <c r="AG12">
        <v>0</v>
      </c>
    </row>
    <row r="13" spans="1:33" x14ac:dyDescent="0.3">
      <c r="A13" t="s">
        <v>101</v>
      </c>
      <c r="B13" s="1" t="s">
        <v>102</v>
      </c>
      <c r="C13">
        <v>14016.956116448855</v>
      </c>
      <c r="D13">
        <v>9.5480230269203989</v>
      </c>
      <c r="E13">
        <f t="shared" si="0"/>
        <v>1.4488161674931579</v>
      </c>
      <c r="F13">
        <v>-7.2453495047064835E-4</v>
      </c>
      <c r="G13">
        <f t="shared" si="1"/>
        <v>-1.0497179501557296E-3</v>
      </c>
      <c r="H13">
        <f t="shared" si="2"/>
        <v>-6.9178763909023815E-3</v>
      </c>
      <c r="I13">
        <v>13847.379880837416</v>
      </c>
      <c r="J13">
        <f t="shared" si="5"/>
        <v>9.5358513154401301</v>
      </c>
      <c r="K13">
        <f t="shared" si="6"/>
        <v>2.545548354985316</v>
      </c>
      <c r="L13">
        <v>8.3533459215859602E-3</v>
      </c>
      <c r="M13">
        <v>0</v>
      </c>
      <c r="N13">
        <v>1</v>
      </c>
      <c r="O13">
        <v>0</v>
      </c>
      <c r="P13">
        <v>0</v>
      </c>
      <c r="Q13">
        <v>0</v>
      </c>
      <c r="R13">
        <v>36</v>
      </c>
      <c r="S13">
        <v>16.600000000000001</v>
      </c>
      <c r="T13">
        <f t="shared" si="7"/>
        <v>12.454814814814817</v>
      </c>
      <c r="U13">
        <f t="shared" si="3"/>
        <v>1.6592592592592634</v>
      </c>
      <c r="V13">
        <v>29187.37</v>
      </c>
      <c r="W13">
        <f t="shared" si="8"/>
        <v>10.281525621247539</v>
      </c>
      <c r="X13">
        <f t="shared" si="9"/>
        <v>6.0512916367726906</v>
      </c>
      <c r="Y13">
        <v>0.219532</v>
      </c>
      <c r="Z13">
        <v>760</v>
      </c>
      <c r="AA13">
        <f t="shared" si="4"/>
        <v>5.6659348534682517</v>
      </c>
      <c r="AB13">
        <f t="shared" si="10"/>
        <v>2.0433266444465863</v>
      </c>
      <c r="AC13">
        <v>1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t="s">
        <v>103</v>
      </c>
      <c r="B14" s="1" t="s">
        <v>104</v>
      </c>
      <c r="C14">
        <v>12485.593772465852</v>
      </c>
      <c r="D14">
        <v>9.4323307604508955</v>
      </c>
      <c r="E14">
        <f t="shared" si="0"/>
        <v>1.3331239010236544</v>
      </c>
      <c r="F14">
        <v>4.5030578659972795E-3</v>
      </c>
      <c r="G14">
        <f t="shared" si="1"/>
        <v>6.0031340688535455E-3</v>
      </c>
      <c r="H14">
        <f t="shared" si="2"/>
        <v>4.2474331225536503E-2</v>
      </c>
      <c r="I14">
        <v>38720.989216391084</v>
      </c>
      <c r="J14">
        <f t="shared" si="5"/>
        <v>10.564137089008154</v>
      </c>
      <c r="K14">
        <f t="shared" si="6"/>
        <v>3.5738341285533402</v>
      </c>
      <c r="L14">
        <v>-4.318259904317856E-2</v>
      </c>
      <c r="M14">
        <v>0</v>
      </c>
      <c r="N14">
        <v>1</v>
      </c>
      <c r="O14">
        <v>0</v>
      </c>
      <c r="P14">
        <v>0</v>
      </c>
      <c r="Q14">
        <v>0</v>
      </c>
      <c r="R14">
        <v>27.6</v>
      </c>
      <c r="S14">
        <v>20.9</v>
      </c>
      <c r="T14">
        <f t="shared" si="7"/>
        <v>4.0548148148148186</v>
      </c>
      <c r="U14">
        <f t="shared" si="3"/>
        <v>5.9592592592592606</v>
      </c>
      <c r="V14">
        <v>0</v>
      </c>
      <c r="W14">
        <f t="shared" si="8"/>
        <v>0</v>
      </c>
      <c r="X14">
        <f t="shared" si="9"/>
        <v>-4.2302339844748484</v>
      </c>
      <c r="Y14">
        <v>0.173875</v>
      </c>
      <c r="Z14">
        <v>10010</v>
      </c>
      <c r="AA14">
        <f t="shared" si="4"/>
        <v>2.8547520569164777</v>
      </c>
      <c r="AB14">
        <f t="shared" si="10"/>
        <v>-0.76785615210518765</v>
      </c>
      <c r="AC14">
        <v>0</v>
      </c>
      <c r="AD14">
        <v>0</v>
      </c>
      <c r="AE14">
        <v>1</v>
      </c>
      <c r="AF14">
        <v>0</v>
      </c>
      <c r="AG14">
        <v>0</v>
      </c>
    </row>
    <row r="15" spans="1:33" x14ac:dyDescent="0.3">
      <c r="A15" t="s">
        <v>105</v>
      </c>
      <c r="B15" s="1" t="s">
        <v>106</v>
      </c>
      <c r="C15">
        <v>3062.8053647869219</v>
      </c>
      <c r="D15">
        <v>8.0270865608330073</v>
      </c>
      <c r="E15">
        <f t="shared" si="0"/>
        <v>-7.2120298594233745E-2</v>
      </c>
      <c r="F15">
        <v>2.0211750989052764E-2</v>
      </c>
      <c r="G15">
        <f t="shared" si="1"/>
        <v>-1.4576775164427845E-3</v>
      </c>
      <c r="H15">
        <f t="shared" si="2"/>
        <v>0.16224147473512868</v>
      </c>
      <c r="I15">
        <v>1144.3511798548486</v>
      </c>
      <c r="J15">
        <f t="shared" si="5"/>
        <v>7.0425931002300315</v>
      </c>
      <c r="K15">
        <f t="shared" si="6"/>
        <v>5.2290139775217348E-2</v>
      </c>
      <c r="L15">
        <v>4.2990060618231076E-3</v>
      </c>
      <c r="M15">
        <v>0</v>
      </c>
      <c r="N15">
        <v>1</v>
      </c>
      <c r="O15">
        <v>0</v>
      </c>
      <c r="P15">
        <v>0</v>
      </c>
      <c r="Q15">
        <v>0</v>
      </c>
      <c r="R15">
        <v>26.8</v>
      </c>
      <c r="S15">
        <v>22.2</v>
      </c>
      <c r="T15">
        <f t="shared" si="7"/>
        <v>3.2548148148148179</v>
      </c>
      <c r="U15">
        <f t="shared" si="3"/>
        <v>7.2592592592592613</v>
      </c>
      <c r="V15">
        <v>0</v>
      </c>
      <c r="W15">
        <f t="shared" si="8"/>
        <v>0</v>
      </c>
      <c r="X15">
        <f t="shared" si="9"/>
        <v>-4.2302339844748484</v>
      </c>
      <c r="Y15">
        <v>0.124973</v>
      </c>
      <c r="Z15">
        <v>22810</v>
      </c>
      <c r="AA15">
        <f t="shared" si="4"/>
        <v>1.7008986776746446</v>
      </c>
      <c r="AB15">
        <f t="shared" si="10"/>
        <v>-1.9217095313470207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x14ac:dyDescent="0.3">
      <c r="A16" t="s">
        <v>107</v>
      </c>
      <c r="B16" s="1" t="s">
        <v>108</v>
      </c>
      <c r="C16">
        <v>1688.7316573284365</v>
      </c>
      <c r="D16">
        <v>7.4317330275298161</v>
      </c>
      <c r="E16">
        <f t="shared" si="0"/>
        <v>-0.66747383189742493</v>
      </c>
      <c r="F16">
        <v>6.7477816227111426E-3</v>
      </c>
      <c r="G16">
        <f t="shared" si="1"/>
        <v>-4.5039676565180303E-3</v>
      </c>
      <c r="H16">
        <f t="shared" si="2"/>
        <v>5.0147711548061136E-2</v>
      </c>
      <c r="I16">
        <v>708.85510667280312</v>
      </c>
      <c r="J16">
        <f t="shared" si="5"/>
        <v>6.5636511427033151</v>
      </c>
      <c r="K16">
        <f t="shared" si="6"/>
        <v>-0.42665181775149907</v>
      </c>
      <c r="L16">
        <v>2.0168778085268794E-2</v>
      </c>
      <c r="M16">
        <v>0</v>
      </c>
      <c r="N16">
        <v>0</v>
      </c>
      <c r="O16">
        <v>1</v>
      </c>
      <c r="P16">
        <v>0</v>
      </c>
      <c r="Q16">
        <v>0</v>
      </c>
      <c r="R16">
        <v>22.3</v>
      </c>
      <c r="S16">
        <v>18.899999999999999</v>
      </c>
      <c r="T16">
        <f t="shared" si="7"/>
        <v>-1.2451851851851821</v>
      </c>
      <c r="U16">
        <f t="shared" si="3"/>
        <v>3.9592592592592606</v>
      </c>
      <c r="V16">
        <v>1766.5119999999999</v>
      </c>
      <c r="W16">
        <f t="shared" si="8"/>
        <v>7.4773281869980348</v>
      </c>
      <c r="X16">
        <f t="shared" si="9"/>
        <v>3.2470942025231864</v>
      </c>
      <c r="Y16">
        <v>4.3195639999999997</v>
      </c>
      <c r="Z16">
        <v>1083300</v>
      </c>
      <c r="AA16">
        <f t="shared" si="4"/>
        <v>1.3831425332673444</v>
      </c>
      <c r="AB16">
        <f t="shared" si="10"/>
        <v>-2.239465675754321</v>
      </c>
      <c r="AC16">
        <v>0</v>
      </c>
      <c r="AD16">
        <v>0</v>
      </c>
      <c r="AE16">
        <v>1</v>
      </c>
      <c r="AF16">
        <v>0</v>
      </c>
      <c r="AG16">
        <v>0</v>
      </c>
    </row>
    <row r="17" spans="1:33" x14ac:dyDescent="0.3">
      <c r="A17" t="s">
        <v>109</v>
      </c>
      <c r="B17" s="1" t="s">
        <v>110</v>
      </c>
      <c r="C17">
        <v>3227.4615491140949</v>
      </c>
      <c r="D17">
        <v>8.0794512091297985</v>
      </c>
      <c r="E17">
        <f t="shared" si="0"/>
        <v>-1.9755650297442529E-2</v>
      </c>
      <c r="F17">
        <v>2.048601271695679E-2</v>
      </c>
      <c r="G17">
        <f t="shared" si="1"/>
        <v>-4.0471450322515884E-4</v>
      </c>
      <c r="H17">
        <f t="shared" si="2"/>
        <v>0.16551574021626497</v>
      </c>
      <c r="I17">
        <v>1042.5671839473707</v>
      </c>
      <c r="J17">
        <f t="shared" si="5"/>
        <v>6.949441396629914</v>
      </c>
      <c r="K17">
        <f t="shared" si="6"/>
        <v>-4.0861563824900138E-2</v>
      </c>
      <c r="L17">
        <v>1.8596360803456172E-2</v>
      </c>
      <c r="M17">
        <v>0</v>
      </c>
      <c r="N17">
        <v>0</v>
      </c>
      <c r="O17">
        <v>1</v>
      </c>
      <c r="P17">
        <v>0</v>
      </c>
      <c r="Q17">
        <v>0</v>
      </c>
      <c r="R17">
        <v>24.8</v>
      </c>
      <c r="S17">
        <v>23.7</v>
      </c>
      <c r="T17">
        <f t="shared" si="7"/>
        <v>1.2548148148148179</v>
      </c>
      <c r="U17">
        <f t="shared" si="3"/>
        <v>8.7592592592592613</v>
      </c>
      <c r="V17">
        <v>291.70859999999999</v>
      </c>
      <c r="W17">
        <f t="shared" si="8"/>
        <v>5.6791775748856139</v>
      </c>
      <c r="X17">
        <f t="shared" si="9"/>
        <v>1.4489435904107655</v>
      </c>
      <c r="Y17">
        <v>98.445131000000003</v>
      </c>
      <c r="Z17">
        <v>8459420</v>
      </c>
      <c r="AA17">
        <f t="shared" si="4"/>
        <v>2.4542187339368664</v>
      </c>
      <c r="AB17">
        <f t="shared" si="10"/>
        <v>-1.168389475084799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1:33" x14ac:dyDescent="0.3">
      <c r="A18" t="s">
        <v>111</v>
      </c>
      <c r="B18" s="1" t="s">
        <v>112</v>
      </c>
      <c r="C18">
        <v>12471.719749034235</v>
      </c>
      <c r="D18">
        <v>9.4312189400741673</v>
      </c>
      <c r="E18">
        <f t="shared" si="0"/>
        <v>1.3320120806469262</v>
      </c>
      <c r="F18">
        <v>9.2609884776931519E-3</v>
      </c>
      <c r="G18">
        <f t="shared" si="1"/>
        <v>1.2335748531019266E-2</v>
      </c>
      <c r="H18">
        <f t="shared" si="2"/>
        <v>8.7342409934628287E-2</v>
      </c>
      <c r="I18">
        <v>2018.1870489199093</v>
      </c>
      <c r="J18">
        <f t="shared" si="5"/>
        <v>7.609954886865804</v>
      </c>
      <c r="K18">
        <f t="shared" si="6"/>
        <v>0.61965192641098987</v>
      </c>
      <c r="L18">
        <v>2.570892117783307E-2</v>
      </c>
      <c r="M18">
        <v>0</v>
      </c>
      <c r="N18">
        <v>1</v>
      </c>
      <c r="O18">
        <v>0</v>
      </c>
      <c r="P18">
        <v>0</v>
      </c>
      <c r="Q18">
        <v>0</v>
      </c>
      <c r="R18">
        <v>26.6</v>
      </c>
      <c r="S18">
        <v>24.2</v>
      </c>
      <c r="T18">
        <f t="shared" si="7"/>
        <v>3.0548148148148186</v>
      </c>
      <c r="U18">
        <f t="shared" si="3"/>
        <v>9.2592592592592613</v>
      </c>
      <c r="V18">
        <v>253.31720000000001</v>
      </c>
      <c r="W18">
        <f t="shared" si="8"/>
        <v>5.5385823067904454</v>
      </c>
      <c r="X18">
        <f t="shared" si="9"/>
        <v>1.3083483223155969</v>
      </c>
      <c r="Y18">
        <v>0.239841</v>
      </c>
      <c r="Z18">
        <v>430</v>
      </c>
      <c r="AA18">
        <f t="shared" si="4"/>
        <v>6.3239462740864223</v>
      </c>
      <c r="AB18">
        <f t="shared" si="10"/>
        <v>2.7013380650647569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3">
      <c r="A19" t="s">
        <v>113</v>
      </c>
      <c r="B19" s="1" t="s">
        <v>114</v>
      </c>
      <c r="C19">
        <v>35493.861394168387</v>
      </c>
      <c r="D19">
        <v>10.477115042037255</v>
      </c>
      <c r="E19">
        <f t="shared" si="0"/>
        <v>2.3779081826100139</v>
      </c>
      <c r="F19">
        <v>-6.3596956042699885E-3</v>
      </c>
      <c r="G19">
        <f t="shared" si="1"/>
        <v>-1.5122772216302543E-2</v>
      </c>
      <c r="H19">
        <f t="shared" si="2"/>
        <v>-6.6631262478275305E-2</v>
      </c>
      <c r="I19">
        <v>57379.970994580566</v>
      </c>
      <c r="J19">
        <f t="shared" si="5"/>
        <v>10.957450584038201</v>
      </c>
      <c r="K19">
        <f t="shared" si="6"/>
        <v>3.9671476235833865</v>
      </c>
      <c r="L19">
        <v>-2.3482990277308192E-2</v>
      </c>
      <c r="M19">
        <v>0</v>
      </c>
      <c r="N19">
        <v>1</v>
      </c>
      <c r="O19">
        <v>0</v>
      </c>
      <c r="P19">
        <v>0</v>
      </c>
      <c r="Q19">
        <v>0</v>
      </c>
      <c r="R19">
        <v>27.2</v>
      </c>
      <c r="S19">
        <v>25.3</v>
      </c>
      <c r="T19">
        <f t="shared" si="7"/>
        <v>3.6548148148148165</v>
      </c>
      <c r="U19">
        <f t="shared" si="3"/>
        <v>10.359259259259263</v>
      </c>
      <c r="V19">
        <v>137155</v>
      </c>
      <c r="W19">
        <f t="shared" si="8"/>
        <v>11.828874243130318</v>
      </c>
      <c r="X19">
        <f t="shared" si="9"/>
        <v>7.59864025865547</v>
      </c>
      <c r="Y19">
        <v>0.13100999999999999</v>
      </c>
      <c r="Z19">
        <v>5270</v>
      </c>
      <c r="AA19">
        <f t="shared" si="4"/>
        <v>3.2132432936123081</v>
      </c>
      <c r="AB19">
        <f t="shared" si="10"/>
        <v>-0.40936491540935727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t="s">
        <v>115</v>
      </c>
      <c r="B20" s="1" t="s">
        <v>116</v>
      </c>
      <c r="C20">
        <v>1284.5700383451101</v>
      </c>
      <c r="D20">
        <v>7.158179340828438</v>
      </c>
      <c r="E20">
        <f t="shared" si="0"/>
        <v>-0.94102751859880307</v>
      </c>
      <c r="F20">
        <v>4.6936835141341893E-2</v>
      </c>
      <c r="G20">
        <f t="shared" si="1"/>
        <v>-4.4168853503938059E-2</v>
      </c>
      <c r="H20">
        <f t="shared" si="2"/>
        <v>0.33598228363262378</v>
      </c>
      <c r="I20">
        <v>11.718313099776626</v>
      </c>
      <c r="J20">
        <f t="shared" si="5"/>
        <v>2.461152840323293</v>
      </c>
      <c r="K20">
        <f t="shared" si="6"/>
        <v>-4.5291501201315212</v>
      </c>
      <c r="L20">
        <v>0.10323188234415831</v>
      </c>
      <c r="M20">
        <v>0</v>
      </c>
      <c r="N20">
        <v>1</v>
      </c>
      <c r="O20">
        <v>0</v>
      </c>
      <c r="P20">
        <v>0</v>
      </c>
      <c r="Q20">
        <v>0</v>
      </c>
      <c r="R20">
        <v>13.7</v>
      </c>
      <c r="S20">
        <v>0.2</v>
      </c>
      <c r="T20">
        <f t="shared" si="7"/>
        <v>-9.8451851851851835</v>
      </c>
      <c r="U20">
        <f t="shared" si="3"/>
        <v>-14.740740740740739</v>
      </c>
      <c r="V20">
        <v>15.25465</v>
      </c>
      <c r="W20">
        <f t="shared" si="8"/>
        <v>2.7883790216876974</v>
      </c>
      <c r="X20">
        <f t="shared" si="9"/>
        <v>-1.4418549627871511</v>
      </c>
      <c r="Y20">
        <v>0.31292900000000001</v>
      </c>
      <c r="Z20">
        <v>38394</v>
      </c>
      <c r="AA20">
        <f t="shared" si="4"/>
        <v>2.0980751303626546</v>
      </c>
      <c r="AB20">
        <f t="shared" si="10"/>
        <v>-1.5245330786590108</v>
      </c>
      <c r="AC20">
        <v>0</v>
      </c>
      <c r="AD20">
        <v>0</v>
      </c>
      <c r="AE20">
        <v>0</v>
      </c>
      <c r="AF20">
        <v>0</v>
      </c>
      <c r="AG20">
        <v>1</v>
      </c>
    </row>
    <row r="21" spans="1:33" ht="28.8" x14ac:dyDescent="0.3">
      <c r="A21" t="s">
        <v>117</v>
      </c>
      <c r="B21" s="1" t="s">
        <v>118</v>
      </c>
      <c r="C21">
        <v>936.44819548881253</v>
      </c>
      <c r="D21">
        <v>6.8420942032038665</v>
      </c>
      <c r="E21">
        <f t="shared" si="0"/>
        <v>-1.2571126562233745</v>
      </c>
      <c r="F21">
        <v>-9.7824882614195949E-3</v>
      </c>
      <c r="G21">
        <f t="shared" si="1"/>
        <v>1.2297689802787169E-2</v>
      </c>
      <c r="H21">
        <f t="shared" si="2"/>
        <v>-6.6932706226368877E-2</v>
      </c>
      <c r="I21">
        <v>98.3234339573265</v>
      </c>
      <c r="J21">
        <f t="shared" si="5"/>
        <v>4.5882623909835738</v>
      </c>
      <c r="K21">
        <f t="shared" si="6"/>
        <v>-2.4020405694712403</v>
      </c>
      <c r="L21">
        <v>-1.2668352792705954E-2</v>
      </c>
      <c r="M21">
        <v>0</v>
      </c>
      <c r="N21">
        <v>0</v>
      </c>
      <c r="O21">
        <v>1</v>
      </c>
      <c r="P21">
        <v>0</v>
      </c>
      <c r="Q21">
        <v>0</v>
      </c>
      <c r="R21">
        <v>24.1</v>
      </c>
      <c r="S21">
        <v>23.8</v>
      </c>
      <c r="T21">
        <f t="shared" si="7"/>
        <v>0.55481481481481865</v>
      </c>
      <c r="U21">
        <f t="shared" si="3"/>
        <v>8.8592592592592627</v>
      </c>
      <c r="V21">
        <v>0</v>
      </c>
      <c r="W21">
        <f t="shared" si="8"/>
        <v>0</v>
      </c>
      <c r="X21">
        <f t="shared" si="9"/>
        <v>-4.2302339844748484</v>
      </c>
      <c r="Y21">
        <v>1.8647640000000001</v>
      </c>
      <c r="Z21">
        <v>622980</v>
      </c>
      <c r="AA21">
        <f t="shared" si="4"/>
        <v>1.0963753669724805</v>
      </c>
      <c r="AB21">
        <f t="shared" si="10"/>
        <v>-2.5262328420491849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119</v>
      </c>
      <c r="B22" s="1" t="s">
        <v>120</v>
      </c>
      <c r="C22">
        <v>16980.362174070346</v>
      </c>
      <c r="D22">
        <v>9.7398127890884201</v>
      </c>
      <c r="E22">
        <f t="shared" si="0"/>
        <v>1.640605929661179</v>
      </c>
      <c r="F22">
        <v>1.7282080956191929E-2</v>
      </c>
      <c r="G22">
        <f t="shared" si="1"/>
        <v>2.8353084493613019E-2</v>
      </c>
      <c r="H22">
        <f t="shared" si="2"/>
        <v>0.16832423311917957</v>
      </c>
      <c r="I22">
        <v>15992.417737116984</v>
      </c>
      <c r="J22">
        <f t="shared" si="5"/>
        <v>9.6798699974696998</v>
      </c>
      <c r="K22">
        <f t="shared" si="6"/>
        <v>2.6895670370148856</v>
      </c>
      <c r="L22">
        <v>-2.2072256670197677E-3</v>
      </c>
      <c r="M22">
        <v>0</v>
      </c>
      <c r="N22">
        <v>1</v>
      </c>
      <c r="O22">
        <v>0</v>
      </c>
      <c r="P22">
        <v>0</v>
      </c>
      <c r="Q22">
        <v>0</v>
      </c>
      <c r="R22">
        <v>10.3</v>
      </c>
      <c r="S22">
        <v>-20.399999999999999</v>
      </c>
      <c r="T22">
        <f t="shared" si="7"/>
        <v>-13.245185185185182</v>
      </c>
      <c r="U22">
        <f t="shared" si="3"/>
        <v>-35.340740740740735</v>
      </c>
      <c r="V22">
        <v>37175.550000000003</v>
      </c>
      <c r="W22">
        <f t="shared" si="8"/>
        <v>10.523433465146447</v>
      </c>
      <c r="X22">
        <f t="shared" si="9"/>
        <v>6.2931994806715981</v>
      </c>
      <c r="Y22">
        <v>22.048431000000001</v>
      </c>
      <c r="Z22">
        <v>9093510</v>
      </c>
      <c r="AA22">
        <f t="shared" si="4"/>
        <v>0.88568047062760868</v>
      </c>
      <c r="AB22">
        <f t="shared" si="10"/>
        <v>-2.7369277383940567</v>
      </c>
      <c r="AC22">
        <v>0</v>
      </c>
      <c r="AD22">
        <v>0</v>
      </c>
      <c r="AE22">
        <v>0</v>
      </c>
      <c r="AF22">
        <v>1</v>
      </c>
      <c r="AG22">
        <v>0</v>
      </c>
    </row>
    <row r="23" spans="1:33" x14ac:dyDescent="0.3">
      <c r="A23" t="s">
        <v>121</v>
      </c>
      <c r="B23" s="1" t="s">
        <v>122</v>
      </c>
      <c r="C23">
        <v>25968.423088687694</v>
      </c>
      <c r="D23">
        <v>10.16463658231603</v>
      </c>
      <c r="E23">
        <f t="shared" si="0"/>
        <v>2.0654297228887888</v>
      </c>
      <c r="F23">
        <v>9.609127499144457E-3</v>
      </c>
      <c r="G23">
        <f t="shared" si="1"/>
        <v>1.9846977547760977E-2</v>
      </c>
      <c r="H23">
        <f t="shared" si="2"/>
        <v>9.7673288901942698E-2</v>
      </c>
      <c r="I23">
        <v>6741.7612100698352</v>
      </c>
      <c r="J23">
        <f t="shared" si="5"/>
        <v>8.8160764769036142</v>
      </c>
      <c r="K23">
        <f t="shared" si="6"/>
        <v>1.8257735164488</v>
      </c>
      <c r="L23">
        <v>-7.3742988027166584E-3</v>
      </c>
      <c r="M23">
        <v>0</v>
      </c>
      <c r="N23">
        <v>0</v>
      </c>
      <c r="O23">
        <v>0</v>
      </c>
      <c r="P23">
        <v>1</v>
      </c>
      <c r="Q23">
        <v>0</v>
      </c>
      <c r="R23">
        <v>13</v>
      </c>
      <c r="S23">
        <v>-1.9</v>
      </c>
      <c r="T23">
        <f t="shared" si="7"/>
        <v>-10.545185185185183</v>
      </c>
      <c r="U23">
        <f t="shared" si="3"/>
        <v>-16.840740740740738</v>
      </c>
      <c r="V23">
        <v>0.44334020000000002</v>
      </c>
      <c r="W23">
        <f t="shared" si="8"/>
        <v>0.36696001084074553</v>
      </c>
      <c r="X23">
        <f t="shared" si="9"/>
        <v>-3.8632739736341031</v>
      </c>
      <c r="Y23">
        <v>6.221393</v>
      </c>
      <c r="Z23">
        <v>40000</v>
      </c>
      <c r="AA23">
        <f t="shared" si="4"/>
        <v>5.0468696615290378</v>
      </c>
      <c r="AB23">
        <f t="shared" si="10"/>
        <v>1.4242614525073725</v>
      </c>
      <c r="AC23">
        <v>0</v>
      </c>
      <c r="AD23">
        <v>0</v>
      </c>
      <c r="AE23">
        <v>0</v>
      </c>
      <c r="AF23">
        <v>1</v>
      </c>
      <c r="AG23">
        <v>0</v>
      </c>
    </row>
    <row r="24" spans="1:33" x14ac:dyDescent="0.3">
      <c r="A24" t="s">
        <v>123</v>
      </c>
      <c r="B24" s="1" t="s">
        <v>124</v>
      </c>
      <c r="C24">
        <v>6532.0607611861815</v>
      </c>
      <c r="D24">
        <v>8.7844777561270337</v>
      </c>
      <c r="E24">
        <f t="shared" si="0"/>
        <v>0.68527089669979269</v>
      </c>
      <c r="F24">
        <v>2.3570700513965346E-2</v>
      </c>
      <c r="G24">
        <f t="shared" si="1"/>
        <v>1.6152315077047296E-2</v>
      </c>
      <c r="H24">
        <f t="shared" si="2"/>
        <v>0.20705629436126063</v>
      </c>
      <c r="I24">
        <v>2778.1815530871741</v>
      </c>
      <c r="J24">
        <f t="shared" si="5"/>
        <v>7.9295518750618887</v>
      </c>
      <c r="K24">
        <f t="shared" si="6"/>
        <v>0.9392489146070746</v>
      </c>
      <c r="L24">
        <v>1.0732592115770441E-2</v>
      </c>
      <c r="M24">
        <v>0</v>
      </c>
      <c r="N24">
        <v>0</v>
      </c>
      <c r="O24">
        <v>1</v>
      </c>
      <c r="P24">
        <v>0</v>
      </c>
      <c r="Q24">
        <v>0</v>
      </c>
      <c r="R24">
        <v>11.8</v>
      </c>
      <c r="S24">
        <v>4.7</v>
      </c>
      <c r="T24">
        <f t="shared" si="7"/>
        <v>-11.745185185185182</v>
      </c>
      <c r="U24">
        <f t="shared" si="3"/>
        <v>-10.240740740740737</v>
      </c>
      <c r="V24">
        <v>342.03960000000001</v>
      </c>
      <c r="W24">
        <f t="shared" si="8"/>
        <v>5.8378458923969268</v>
      </c>
      <c r="X24">
        <f t="shared" si="9"/>
        <v>1.6076119079220783</v>
      </c>
      <c r="Y24">
        <v>9.7529489999999992</v>
      </c>
      <c r="Z24">
        <v>743532</v>
      </c>
      <c r="AA24">
        <f t="shared" si="4"/>
        <v>2.5739131751468527</v>
      </c>
      <c r="AB24">
        <f t="shared" si="10"/>
        <v>-1.0486950338748127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3">
      <c r="A25" t="s">
        <v>125</v>
      </c>
      <c r="B25" s="1" t="s">
        <v>126</v>
      </c>
      <c r="C25">
        <v>991.84157270926255</v>
      </c>
      <c r="D25">
        <v>6.8995633896005035</v>
      </c>
      <c r="E25">
        <f t="shared" si="0"/>
        <v>-1.1996434698267375</v>
      </c>
      <c r="F25">
        <v>7.5329824560916137E-2</v>
      </c>
      <c r="G25">
        <f t="shared" si="1"/>
        <v>-9.0368932117696824E-2</v>
      </c>
      <c r="H25">
        <f t="shared" si="2"/>
        <v>0.51974289968552578</v>
      </c>
      <c r="I25">
        <v>1067.1951084034181</v>
      </c>
      <c r="J25">
        <f t="shared" si="5"/>
        <v>6.9727890915708493</v>
      </c>
      <c r="K25">
        <f t="shared" si="6"/>
        <v>-1.7513868883964889E-2</v>
      </c>
      <c r="L25">
        <v>4.5471708834831079E-2</v>
      </c>
      <c r="M25">
        <v>1</v>
      </c>
      <c r="N25">
        <v>0</v>
      </c>
      <c r="O25">
        <v>0</v>
      </c>
      <c r="P25">
        <v>1</v>
      </c>
      <c r="Q25">
        <v>0</v>
      </c>
      <c r="R25">
        <v>18.600000000000001</v>
      </c>
      <c r="S25">
        <v>-5.8</v>
      </c>
      <c r="T25">
        <f t="shared" si="7"/>
        <v>-4.9451851851851814</v>
      </c>
      <c r="U25">
        <f t="shared" si="3"/>
        <v>-20.740740740740737</v>
      </c>
      <c r="V25">
        <v>1013.407</v>
      </c>
      <c r="W25">
        <f t="shared" si="8"/>
        <v>6.9220594842900667</v>
      </c>
      <c r="X25">
        <f t="shared" si="9"/>
        <v>2.6918254998152182</v>
      </c>
      <c r="Y25">
        <v>821.43650500000001</v>
      </c>
      <c r="Z25">
        <v>9327489.6999999993</v>
      </c>
      <c r="AA25">
        <f t="shared" si="4"/>
        <v>4.4780887210993381</v>
      </c>
      <c r="AB25">
        <f t="shared" si="10"/>
        <v>0.85548051207767273</v>
      </c>
      <c r="AC25">
        <v>0</v>
      </c>
      <c r="AD25">
        <v>0</v>
      </c>
      <c r="AE25">
        <v>0</v>
      </c>
      <c r="AF25">
        <v>0</v>
      </c>
      <c r="AG25">
        <v>1</v>
      </c>
    </row>
    <row r="26" spans="1:33" x14ac:dyDescent="0.3">
      <c r="A26" t="s">
        <v>127</v>
      </c>
      <c r="B26" s="1" t="s">
        <v>128</v>
      </c>
      <c r="C26">
        <v>2113.5767386797929</v>
      </c>
      <c r="D26">
        <v>7.6561369281623595</v>
      </c>
      <c r="E26">
        <f t="shared" si="0"/>
        <v>-0.44306993126488159</v>
      </c>
      <c r="F26">
        <v>-8.1543164977628466E-3</v>
      </c>
      <c r="G26">
        <f t="shared" si="1"/>
        <v>3.6129324501758746E-3</v>
      </c>
      <c r="H26">
        <f t="shared" si="2"/>
        <v>-6.243056366244569E-2</v>
      </c>
      <c r="I26">
        <v>478.51899632602954</v>
      </c>
      <c r="J26">
        <f t="shared" si="5"/>
        <v>6.1706959098459135</v>
      </c>
      <c r="K26">
        <f t="shared" si="6"/>
        <v>-0.8196070506089006</v>
      </c>
      <c r="L26">
        <v>-1.2481552303469538E-2</v>
      </c>
      <c r="M26">
        <v>0</v>
      </c>
      <c r="N26">
        <v>0</v>
      </c>
      <c r="O26">
        <v>1</v>
      </c>
      <c r="P26">
        <v>0</v>
      </c>
      <c r="Q26">
        <v>0</v>
      </c>
      <c r="R26">
        <v>25.2</v>
      </c>
      <c r="S26">
        <v>25.6</v>
      </c>
      <c r="T26">
        <f t="shared" si="7"/>
        <v>1.6548148148148165</v>
      </c>
      <c r="U26">
        <f t="shared" si="3"/>
        <v>10.659259259259263</v>
      </c>
      <c r="V26">
        <v>176.42949999999999</v>
      </c>
      <c r="W26">
        <f t="shared" si="8"/>
        <v>5.17857334691878</v>
      </c>
      <c r="X26">
        <f t="shared" si="9"/>
        <v>0.94833936244393158</v>
      </c>
      <c r="Y26">
        <v>5.655462</v>
      </c>
      <c r="Z26">
        <v>318000</v>
      </c>
      <c r="AA26">
        <f t="shared" si="4"/>
        <v>2.8783257000457079</v>
      </c>
      <c r="AB26">
        <f t="shared" si="10"/>
        <v>-0.74428250897595749</v>
      </c>
      <c r="AC26">
        <v>1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t="s">
        <v>129</v>
      </c>
      <c r="B27" s="1" t="s">
        <v>130</v>
      </c>
      <c r="C27">
        <v>1192.43768872495</v>
      </c>
      <c r="D27">
        <v>7.083754968755728</v>
      </c>
      <c r="E27">
        <f t="shared" si="0"/>
        <v>-1.0154518906715131</v>
      </c>
      <c r="F27">
        <v>5.0673737400341928E-3</v>
      </c>
      <c r="G27">
        <f t="shared" si="1"/>
        <v>-5.1456742450568978E-3</v>
      </c>
      <c r="H27">
        <f t="shared" si="2"/>
        <v>3.589603390950951E-2</v>
      </c>
      <c r="I27">
        <v>115.40767437316686</v>
      </c>
      <c r="J27">
        <f t="shared" si="5"/>
        <v>4.7484708542299456</v>
      </c>
      <c r="K27">
        <f t="shared" si="6"/>
        <v>-2.2418321062248685</v>
      </c>
      <c r="L27">
        <v>2.9813863075011191E-2</v>
      </c>
      <c r="M27">
        <v>0</v>
      </c>
      <c r="N27">
        <v>0</v>
      </c>
      <c r="O27">
        <v>1</v>
      </c>
      <c r="P27">
        <v>0</v>
      </c>
      <c r="Q27">
        <v>0</v>
      </c>
      <c r="R27">
        <v>23.7</v>
      </c>
      <c r="S27">
        <v>23.5</v>
      </c>
      <c r="T27">
        <f t="shared" si="7"/>
        <v>0.15481481481481651</v>
      </c>
      <c r="U27">
        <f t="shared" si="3"/>
        <v>8.559259259259262</v>
      </c>
      <c r="V27">
        <v>752.34460000000001</v>
      </c>
      <c r="W27">
        <f t="shared" si="8"/>
        <v>6.624522759238598</v>
      </c>
      <c r="X27">
        <f t="shared" si="9"/>
        <v>2.3942887747637496</v>
      </c>
      <c r="Y27">
        <v>7.0221239999999998</v>
      </c>
      <c r="Z27">
        <v>472710</v>
      </c>
      <c r="AA27">
        <f t="shared" si="4"/>
        <v>2.6983389227170695</v>
      </c>
      <c r="AB27">
        <f t="shared" si="10"/>
        <v>-0.92426928630459582</v>
      </c>
      <c r="AC27">
        <v>1</v>
      </c>
      <c r="AD27">
        <v>0</v>
      </c>
      <c r="AE27">
        <v>0</v>
      </c>
      <c r="AF27">
        <v>0</v>
      </c>
      <c r="AG27">
        <v>0</v>
      </c>
    </row>
    <row r="28" spans="1:33" ht="43.2" x14ac:dyDescent="0.3">
      <c r="A28" t="s">
        <v>131</v>
      </c>
      <c r="B28" s="1" t="s">
        <v>132</v>
      </c>
      <c r="C28">
        <v>855.28686228672132</v>
      </c>
      <c r="D28">
        <v>6.7514369241118386</v>
      </c>
      <c r="E28">
        <f t="shared" si="0"/>
        <v>-1.3477699353154025</v>
      </c>
      <c r="F28">
        <v>-3.1209243943147034E-2</v>
      </c>
      <c r="G28">
        <f t="shared" si="1"/>
        <v>4.2062880690497892E-2</v>
      </c>
      <c r="H28">
        <f t="shared" si="2"/>
        <v>-0.21070724193137663</v>
      </c>
      <c r="I28">
        <v>142.1407492461652</v>
      </c>
      <c r="J28">
        <f t="shared" si="5"/>
        <v>4.9568177585693594</v>
      </c>
      <c r="K28">
        <f t="shared" si="6"/>
        <v>-2.0334852018854548</v>
      </c>
      <c r="L28">
        <v>-2.88810272936838E-2</v>
      </c>
      <c r="M28">
        <v>0</v>
      </c>
      <c r="N28">
        <v>0</v>
      </c>
      <c r="O28">
        <v>1</v>
      </c>
      <c r="P28">
        <v>0</v>
      </c>
      <c r="Q28">
        <v>0</v>
      </c>
      <c r="R28">
        <v>23.3</v>
      </c>
      <c r="S28">
        <v>23.2</v>
      </c>
      <c r="T28">
        <f t="shared" si="7"/>
        <v>-0.24518518518518206</v>
      </c>
      <c r="U28">
        <f t="shared" si="3"/>
        <v>8.2592592592592613</v>
      </c>
      <c r="V28">
        <v>171.3321</v>
      </c>
      <c r="W28">
        <f t="shared" si="8"/>
        <v>5.1494234291415966</v>
      </c>
      <c r="X28">
        <f t="shared" si="9"/>
        <v>0.91918944466674812</v>
      </c>
      <c r="Y28">
        <v>20.845085000000001</v>
      </c>
      <c r="Z28">
        <v>2267050</v>
      </c>
      <c r="AA28">
        <f t="shared" si="4"/>
        <v>2.218638762178692</v>
      </c>
      <c r="AB28">
        <f t="shared" si="10"/>
        <v>-1.4039694468429733</v>
      </c>
      <c r="AC28">
        <v>1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t="s">
        <v>133</v>
      </c>
      <c r="B29" s="1" t="s">
        <v>134</v>
      </c>
      <c r="C29">
        <v>1396.4803579971176</v>
      </c>
      <c r="D29">
        <v>7.2417103201213449</v>
      </c>
      <c r="E29">
        <f t="shared" si="0"/>
        <v>-0.8574965393058962</v>
      </c>
      <c r="F29">
        <v>1.1566442153868714E-2</v>
      </c>
      <c r="G29">
        <f t="shared" si="1"/>
        <v>-9.9181841190242592E-3</v>
      </c>
      <c r="H29">
        <f t="shared" si="2"/>
        <v>8.3760823512757626E-2</v>
      </c>
      <c r="I29">
        <v>498.35427224239754</v>
      </c>
      <c r="J29">
        <f t="shared" si="5"/>
        <v>6.2113112141516718</v>
      </c>
      <c r="K29">
        <f t="shared" si="6"/>
        <v>-0.77899174630314238</v>
      </c>
      <c r="L29">
        <v>1.6560686058149544E-4</v>
      </c>
      <c r="M29">
        <v>0</v>
      </c>
      <c r="N29">
        <v>0</v>
      </c>
      <c r="O29">
        <v>1</v>
      </c>
      <c r="P29">
        <v>0</v>
      </c>
      <c r="Q29">
        <v>0</v>
      </c>
      <c r="R29">
        <v>24</v>
      </c>
      <c r="S29">
        <v>23.4</v>
      </c>
      <c r="T29">
        <f t="shared" si="7"/>
        <v>0.45481481481481723</v>
      </c>
      <c r="U29">
        <f t="shared" si="3"/>
        <v>8.4592592592592606</v>
      </c>
      <c r="V29">
        <v>8365.5709999999999</v>
      </c>
      <c r="W29">
        <f t="shared" si="8"/>
        <v>9.0319994021234464</v>
      </c>
      <c r="X29">
        <f t="shared" si="9"/>
        <v>4.801765417648598</v>
      </c>
      <c r="Y29">
        <v>1.3759870000000001</v>
      </c>
      <c r="Z29">
        <v>341500</v>
      </c>
      <c r="AA29">
        <f t="shared" si="4"/>
        <v>1.3935788917633962</v>
      </c>
      <c r="AB29">
        <f t="shared" si="10"/>
        <v>-2.2290293172582691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135</v>
      </c>
      <c r="B30" s="1" t="s">
        <v>136</v>
      </c>
      <c r="C30">
        <v>4332.2572623505903</v>
      </c>
      <c r="D30">
        <v>8.3738439928650958</v>
      </c>
      <c r="E30">
        <f t="shared" si="0"/>
        <v>0.27463713343785479</v>
      </c>
      <c r="F30">
        <v>1.858704763607049E-2</v>
      </c>
      <c r="G30">
        <f t="shared" si="1"/>
        <v>5.104693481843255E-3</v>
      </c>
      <c r="H30">
        <f t="shared" si="2"/>
        <v>0.15564503719240624</v>
      </c>
      <c r="I30">
        <v>1387.1796456348823</v>
      </c>
      <c r="J30">
        <f t="shared" si="5"/>
        <v>7.2350279329333933</v>
      </c>
      <c r="K30">
        <f t="shared" si="6"/>
        <v>0.24472497247857916</v>
      </c>
      <c r="L30">
        <v>4.2103780111156187E-3</v>
      </c>
      <c r="M30">
        <v>0</v>
      </c>
      <c r="N30">
        <v>0</v>
      </c>
      <c r="O30">
        <v>1</v>
      </c>
      <c r="P30">
        <v>0</v>
      </c>
      <c r="Q30">
        <v>0</v>
      </c>
      <c r="R30">
        <v>24</v>
      </c>
      <c r="S30">
        <v>23.9</v>
      </c>
      <c r="T30">
        <f t="shared" si="7"/>
        <v>0.45481481481481723</v>
      </c>
      <c r="U30">
        <f t="shared" si="3"/>
        <v>8.9592592592592606</v>
      </c>
      <c r="V30">
        <v>4083.0189999999998</v>
      </c>
      <c r="W30">
        <f t="shared" si="8"/>
        <v>8.3148368315753984</v>
      </c>
      <c r="X30">
        <f t="shared" si="9"/>
        <v>4.08460284710055</v>
      </c>
      <c r="Y30">
        <v>21.861688999999998</v>
      </c>
      <c r="Z30">
        <v>1109500</v>
      </c>
      <c r="AA30">
        <f t="shared" si="4"/>
        <v>2.9808262807830213</v>
      </c>
      <c r="AB30">
        <f t="shared" si="10"/>
        <v>-0.64178192823864411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x14ac:dyDescent="0.3">
      <c r="A31" t="s">
        <v>137</v>
      </c>
      <c r="B31" s="1" t="s">
        <v>138</v>
      </c>
      <c r="C31">
        <v>1392.0018189224086</v>
      </c>
      <c r="D31">
        <v>7.2384981475906436</v>
      </c>
      <c r="E31">
        <f t="shared" si="0"/>
        <v>-0.86070871183659747</v>
      </c>
      <c r="F31">
        <v>-2.1507263368067452E-3</v>
      </c>
      <c r="G31">
        <f t="shared" si="1"/>
        <v>1.8511488948659777E-3</v>
      </c>
      <c r="H31">
        <f t="shared" si="2"/>
        <v>-1.5568028604950036E-2</v>
      </c>
      <c r="I31">
        <v>120.48578739203469</v>
      </c>
      <c r="J31">
        <f t="shared" si="5"/>
        <v>4.7915317990203521</v>
      </c>
      <c r="K31">
        <f t="shared" si="6"/>
        <v>-2.1987711614344621</v>
      </c>
      <c r="L31">
        <v>1.1632133935341868E-2</v>
      </c>
      <c r="M31">
        <v>0</v>
      </c>
      <c r="N31">
        <v>0</v>
      </c>
      <c r="O31">
        <v>1</v>
      </c>
      <c r="P31">
        <v>0</v>
      </c>
      <c r="Q31">
        <v>0</v>
      </c>
      <c r="R31">
        <v>25.7</v>
      </c>
      <c r="S31">
        <v>23.8</v>
      </c>
      <c r="T31">
        <f t="shared" si="7"/>
        <v>2.1548148148148165</v>
      </c>
      <c r="U31">
        <f t="shared" si="3"/>
        <v>8.8592592592592627</v>
      </c>
      <c r="V31">
        <v>0</v>
      </c>
      <c r="W31">
        <f t="shared" si="8"/>
        <v>0</v>
      </c>
      <c r="X31">
        <f t="shared" si="9"/>
        <v>-4.2302339844748484</v>
      </c>
      <c r="Y31">
        <v>0.243481</v>
      </c>
      <c r="Z31">
        <v>1861</v>
      </c>
      <c r="AA31">
        <f t="shared" si="4"/>
        <v>4.873924933070696</v>
      </c>
      <c r="AB31">
        <f t="shared" si="10"/>
        <v>1.2513167240490306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t="s">
        <v>139</v>
      </c>
      <c r="B32" s="1" t="s">
        <v>140</v>
      </c>
      <c r="C32">
        <v>1076.087143648999</v>
      </c>
      <c r="D32">
        <v>6.9810867259637108</v>
      </c>
      <c r="E32">
        <f t="shared" si="0"/>
        <v>-1.1181201334635302</v>
      </c>
      <c r="F32">
        <v>3.1164329314372539E-2</v>
      </c>
      <c r="G32">
        <f t="shared" si="1"/>
        <v>-3.4845464052287632E-2</v>
      </c>
      <c r="H32">
        <f t="shared" si="2"/>
        <v>0.21756088570012788</v>
      </c>
      <c r="I32">
        <v>129.62727298436133</v>
      </c>
      <c r="J32">
        <f t="shared" si="5"/>
        <v>4.864663201472994</v>
      </c>
      <c r="K32">
        <f t="shared" si="6"/>
        <v>-2.1256397589818201</v>
      </c>
      <c r="L32">
        <v>4.3861616269432094E-2</v>
      </c>
      <c r="M32">
        <v>0</v>
      </c>
      <c r="N32">
        <v>0</v>
      </c>
      <c r="O32">
        <v>1</v>
      </c>
      <c r="P32">
        <v>0</v>
      </c>
      <c r="Q32">
        <v>0</v>
      </c>
      <c r="R32">
        <v>24.4</v>
      </c>
      <c r="S32">
        <v>20.8</v>
      </c>
      <c r="T32">
        <f t="shared" si="7"/>
        <v>0.8548148148148158</v>
      </c>
      <c r="U32">
        <f t="shared" si="3"/>
        <v>5.8592592592592627</v>
      </c>
      <c r="V32">
        <v>0</v>
      </c>
      <c r="W32">
        <f t="shared" si="8"/>
        <v>0</v>
      </c>
      <c r="X32">
        <f t="shared" si="9"/>
        <v>-4.2302339844748484</v>
      </c>
      <c r="Y32">
        <v>0.28288799999999997</v>
      </c>
      <c r="Z32">
        <v>4030</v>
      </c>
      <c r="AA32">
        <f t="shared" si="4"/>
        <v>4.2512846836337861</v>
      </c>
      <c r="AB32">
        <f t="shared" si="10"/>
        <v>0.62867647461212073</v>
      </c>
      <c r="AC32">
        <v>1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t="s">
        <v>141</v>
      </c>
      <c r="B33" s="1" t="s">
        <v>142</v>
      </c>
      <c r="C33">
        <v>5437.6669536133031</v>
      </c>
      <c r="D33">
        <v>8.6011053790383691</v>
      </c>
      <c r="E33">
        <f t="shared" si="0"/>
        <v>0.50189851961112808</v>
      </c>
      <c r="F33">
        <v>1.8872281617849589E-2</v>
      </c>
      <c r="G33">
        <f t="shared" si="1"/>
        <v>9.4719702056830137E-3</v>
      </c>
      <c r="H33">
        <f t="shared" si="2"/>
        <v>0.16232248293801302</v>
      </c>
      <c r="I33">
        <v>819.89652763293418</v>
      </c>
      <c r="J33">
        <f t="shared" si="5"/>
        <v>6.7091781464827047</v>
      </c>
      <c r="K33">
        <f t="shared" si="6"/>
        <v>-0.28112481397210942</v>
      </c>
      <c r="L33">
        <v>1.8208172370924293E-2</v>
      </c>
      <c r="M33">
        <v>0</v>
      </c>
      <c r="N33">
        <v>0</v>
      </c>
      <c r="O33">
        <v>1</v>
      </c>
      <c r="P33">
        <v>0</v>
      </c>
      <c r="Q33">
        <v>0</v>
      </c>
      <c r="R33">
        <v>24.8</v>
      </c>
      <c r="S33">
        <v>23.5</v>
      </c>
      <c r="T33">
        <f t="shared" si="7"/>
        <v>1.2548148148148179</v>
      </c>
      <c r="U33">
        <f t="shared" si="3"/>
        <v>8.559259259259262</v>
      </c>
      <c r="V33">
        <v>7.3303400000000005E-2</v>
      </c>
      <c r="W33">
        <f t="shared" si="8"/>
        <v>7.0741182300566349E-2</v>
      </c>
      <c r="X33">
        <f t="shared" si="9"/>
        <v>-4.1594928021742819</v>
      </c>
      <c r="Y33">
        <v>1.8650389999999999</v>
      </c>
      <c r="Z33">
        <v>51060</v>
      </c>
      <c r="AA33">
        <f t="shared" si="4"/>
        <v>3.5980358315740855</v>
      </c>
      <c r="AB33">
        <f t="shared" si="10"/>
        <v>-2.4572377447579896E-2</v>
      </c>
      <c r="AC33">
        <v>0</v>
      </c>
      <c r="AD33">
        <v>0</v>
      </c>
      <c r="AE33">
        <v>1</v>
      </c>
      <c r="AF33">
        <v>0</v>
      </c>
      <c r="AG33">
        <v>0</v>
      </c>
    </row>
    <row r="34" spans="1:33" x14ac:dyDescent="0.3">
      <c r="A34" t="s">
        <v>143</v>
      </c>
      <c r="B34" s="1" t="s">
        <v>144</v>
      </c>
      <c r="C34">
        <v>6594.4978109193598</v>
      </c>
      <c r="D34">
        <v>8.7939909153103706</v>
      </c>
      <c r="E34">
        <f t="shared" ref="E34:E65" si="11">D34-AVERAGE(D$2:D$137)</f>
        <v>0.69478405588312953</v>
      </c>
      <c r="F34">
        <v>3.3168810112309134E-2</v>
      </c>
      <c r="G34">
        <f t="shared" ref="G34:G65" si="12">E34*F34</f>
        <v>2.3045160418647501E-2</v>
      </c>
      <c r="H34">
        <f t="shared" ref="H34:H65" si="13">F34*D34</f>
        <v>0.29168621479930129</v>
      </c>
      <c r="I34">
        <v>3035.22940093754</v>
      </c>
      <c r="J34">
        <f t="shared" si="5"/>
        <v>8.018042285789587</v>
      </c>
      <c r="K34">
        <f t="shared" si="6"/>
        <v>1.0277393253347729</v>
      </c>
      <c r="L34">
        <v>2.9320163750708454E-2</v>
      </c>
      <c r="M34">
        <v>0</v>
      </c>
      <c r="N34">
        <v>1</v>
      </c>
      <c r="O34">
        <v>0</v>
      </c>
      <c r="P34">
        <v>0</v>
      </c>
      <c r="Q34">
        <v>0</v>
      </c>
      <c r="R34">
        <v>26.2</v>
      </c>
      <c r="S34">
        <v>10.3</v>
      </c>
      <c r="T34">
        <f t="shared" si="7"/>
        <v>2.6548148148148165</v>
      </c>
      <c r="U34">
        <f t="shared" si="3"/>
        <v>-4.6407407407407373</v>
      </c>
      <c r="V34">
        <v>0</v>
      </c>
      <c r="W34">
        <f t="shared" si="8"/>
        <v>0</v>
      </c>
      <c r="X34">
        <f t="shared" si="9"/>
        <v>-4.2302339844748484</v>
      </c>
      <c r="Y34">
        <v>0.62098699999999996</v>
      </c>
      <c r="Z34">
        <v>9240</v>
      </c>
      <c r="AA34">
        <f t="shared" si="4"/>
        <v>4.2077682620833112</v>
      </c>
      <c r="AB34">
        <f t="shared" si="10"/>
        <v>0.58516005306164587</v>
      </c>
      <c r="AC34">
        <v>0</v>
      </c>
      <c r="AD34">
        <v>1</v>
      </c>
      <c r="AE34">
        <v>0</v>
      </c>
      <c r="AF34">
        <v>0</v>
      </c>
      <c r="AG34">
        <v>0</v>
      </c>
    </row>
    <row r="35" spans="1:33" x14ac:dyDescent="0.3">
      <c r="A35" t="s">
        <v>145</v>
      </c>
      <c r="B35" s="1" t="s">
        <v>146</v>
      </c>
      <c r="C35">
        <v>13113.208043546889</v>
      </c>
      <c r="D35">
        <f>LN(C35)</f>
        <v>9.481375248848023</v>
      </c>
      <c r="E35">
        <f t="shared" si="11"/>
        <v>1.3821683894207819</v>
      </c>
      <c r="F35">
        <v>1.8591558428925899E-2</v>
      </c>
      <c r="G35">
        <f t="shared" si="12"/>
        <v>2.5696664370530874E-2</v>
      </c>
      <c r="H35">
        <f t="shared" si="13"/>
        <v>0.17627354192552985</v>
      </c>
      <c r="I35">
        <v>13246.210623323861</v>
      </c>
      <c r="J35">
        <f>LN(I35)</f>
        <v>9.4914667998186921</v>
      </c>
      <c r="K35">
        <f>J35-AVERAGE(J$2:J$137)</f>
        <v>2.501163839363878</v>
      </c>
      <c r="L35">
        <v>-9.7490611535112261E-3</v>
      </c>
      <c r="M35">
        <v>0</v>
      </c>
      <c r="N35">
        <v>0</v>
      </c>
      <c r="O35">
        <v>0</v>
      </c>
      <c r="P35">
        <v>1</v>
      </c>
      <c r="Q35">
        <v>0</v>
      </c>
      <c r="R35">
        <v>16.5</v>
      </c>
      <c r="S35">
        <v>0.2</v>
      </c>
      <c r="T35">
        <f t="shared" si="7"/>
        <v>-7.0451851851851828</v>
      </c>
      <c r="U35">
        <f t="shared" si="3"/>
        <v>-14.740740740740739</v>
      </c>
      <c r="V35" s="3" t="e">
        <v>#N/A</v>
      </c>
      <c r="W35" t="e">
        <f>NA()</f>
        <v>#N/A</v>
      </c>
      <c r="X35" t="e">
        <f t="shared" si="9"/>
        <v>#N/A</v>
      </c>
      <c r="Y35">
        <v>78.398250000000004</v>
      </c>
      <c r="Z35">
        <v>348570</v>
      </c>
      <c r="AA35">
        <f t="shared" si="4"/>
        <v>5.4157178137979205</v>
      </c>
      <c r="AB35">
        <f t="shared" si="10"/>
        <v>1.7931096047762551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">
      <c r="A36" t="s">
        <v>147</v>
      </c>
      <c r="B36" s="1" t="s">
        <v>148</v>
      </c>
      <c r="C36">
        <v>5396.9936315136747</v>
      </c>
      <c r="D36">
        <v>8.5935973426130694</v>
      </c>
      <c r="E36">
        <f t="shared" si="11"/>
        <v>0.49439048318582834</v>
      </c>
      <c r="F36">
        <v>-2.1491443809369758E-2</v>
      </c>
      <c r="G36">
        <f t="shared" si="12"/>
        <v>-1.0625165289275394E-2</v>
      </c>
      <c r="H36">
        <f t="shared" si="13"/>
        <v>-0.18468881440911805</v>
      </c>
      <c r="I36">
        <v>940.70044718077872</v>
      </c>
      <c r="J36">
        <f t="shared" si="5"/>
        <v>6.8466247543480261</v>
      </c>
      <c r="K36">
        <f t="shared" si="6"/>
        <v>-0.14367820610678805</v>
      </c>
      <c r="L36">
        <v>-1.1252326254003573E-2</v>
      </c>
      <c r="M36">
        <v>0</v>
      </c>
      <c r="N36">
        <v>0</v>
      </c>
      <c r="O36">
        <v>1</v>
      </c>
      <c r="P36">
        <v>0</v>
      </c>
      <c r="Q36">
        <v>0</v>
      </c>
      <c r="R36">
        <v>32</v>
      </c>
      <c r="S36">
        <v>23.3</v>
      </c>
      <c r="T36">
        <f t="shared" si="7"/>
        <v>8.4548148148148172</v>
      </c>
      <c r="U36">
        <f t="shared" si="3"/>
        <v>8.3592592592592627</v>
      </c>
      <c r="V36">
        <v>0</v>
      </c>
      <c r="W36">
        <f t="shared" si="8"/>
        <v>0</v>
      </c>
      <c r="X36">
        <f t="shared" si="9"/>
        <v>-4.2302339844748484</v>
      </c>
      <c r="Y36">
        <v>0.171519</v>
      </c>
      <c r="Z36">
        <v>23180</v>
      </c>
      <c r="AA36">
        <f t="shared" si="4"/>
        <v>2.0014042097299551</v>
      </c>
      <c r="AB36">
        <f t="shared" si="10"/>
        <v>-1.6212039992917102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t="s">
        <v>149</v>
      </c>
      <c r="B37" s="1" t="s">
        <v>150</v>
      </c>
      <c r="C37">
        <v>3106.8604047796748</v>
      </c>
      <c r="D37">
        <v>8.0413679791206381</v>
      </c>
      <c r="E37">
        <f t="shared" si="11"/>
        <v>-5.7838880306603002E-2</v>
      </c>
      <c r="F37">
        <v>3.6432627588523357E-2</v>
      </c>
      <c r="G37">
        <f t="shared" si="12"/>
        <v>-2.107222386347645E-3</v>
      </c>
      <c r="H37">
        <f t="shared" si="13"/>
        <v>0.29296816488557886</v>
      </c>
      <c r="I37">
        <v>358.6708958039319</v>
      </c>
      <c r="J37">
        <f t="shared" si="5"/>
        <v>5.8824052432590062</v>
      </c>
      <c r="K37">
        <f t="shared" si="6"/>
        <v>-1.107897717195808</v>
      </c>
      <c r="L37">
        <v>4.4095232358994207E-2</v>
      </c>
      <c r="M37">
        <v>0</v>
      </c>
      <c r="N37">
        <v>1</v>
      </c>
      <c r="O37">
        <v>0</v>
      </c>
      <c r="P37">
        <v>0</v>
      </c>
      <c r="Q37">
        <v>0</v>
      </c>
      <c r="R37">
        <v>23.3</v>
      </c>
      <c r="S37">
        <v>20.5</v>
      </c>
      <c r="T37">
        <f t="shared" si="7"/>
        <v>-0.24518518518518206</v>
      </c>
      <c r="U37">
        <f t="shared" si="3"/>
        <v>5.559259259259262</v>
      </c>
      <c r="V37">
        <v>0</v>
      </c>
      <c r="W37">
        <f t="shared" si="8"/>
        <v>0</v>
      </c>
      <c r="X37">
        <f t="shared" si="9"/>
        <v>-4.2302339844748484</v>
      </c>
      <c r="Y37">
        <v>7.1567000000000006E-2</v>
      </c>
      <c r="Z37">
        <v>750</v>
      </c>
      <c r="AA37">
        <f t="shared" si="4"/>
        <v>4.5583161463194131</v>
      </c>
      <c r="AB37">
        <f t="shared" si="10"/>
        <v>0.9357079372977477</v>
      </c>
      <c r="AC37">
        <v>0</v>
      </c>
      <c r="AD37">
        <v>0</v>
      </c>
      <c r="AE37">
        <v>1</v>
      </c>
      <c r="AF37">
        <v>0</v>
      </c>
      <c r="AG37">
        <v>0</v>
      </c>
    </row>
    <row r="38" spans="1:33" x14ac:dyDescent="0.3">
      <c r="A38" t="s">
        <v>151</v>
      </c>
      <c r="B38" s="1" t="s">
        <v>152</v>
      </c>
      <c r="C38">
        <v>16915.044449750087</v>
      </c>
      <c r="D38">
        <v>9.7359587090416895</v>
      </c>
      <c r="E38">
        <f t="shared" si="11"/>
        <v>1.6367518496144484</v>
      </c>
      <c r="F38">
        <v>1.5331358181671298E-2</v>
      </c>
      <c r="G38">
        <f t="shared" si="12"/>
        <v>2.5093628860952105E-2</v>
      </c>
      <c r="H38">
        <f t="shared" si="13"/>
        <v>0.14926547021028022</v>
      </c>
      <c r="I38">
        <v>11506.6005146516</v>
      </c>
      <c r="J38">
        <f t="shared" si="5"/>
        <v>9.3506761074963549</v>
      </c>
      <c r="K38">
        <f t="shared" si="6"/>
        <v>2.3603731470415408</v>
      </c>
      <c r="L38">
        <v>-8.2444377944899568E-3</v>
      </c>
      <c r="M38">
        <v>0</v>
      </c>
      <c r="N38">
        <v>0</v>
      </c>
      <c r="O38">
        <v>0</v>
      </c>
      <c r="P38">
        <v>0</v>
      </c>
      <c r="Q38">
        <v>1</v>
      </c>
      <c r="R38">
        <v>15.7</v>
      </c>
      <c r="S38">
        <v>-0.4</v>
      </c>
      <c r="T38">
        <f t="shared" si="7"/>
        <v>-7.8451851851851835</v>
      </c>
      <c r="U38">
        <f t="shared" si="3"/>
        <v>-15.340740740740738</v>
      </c>
      <c r="V38">
        <v>2204.8440000000001</v>
      </c>
      <c r="W38">
        <f t="shared" si="8"/>
        <v>7.6988654810844697</v>
      </c>
      <c r="X38">
        <f t="shared" si="9"/>
        <v>3.4686314966096212</v>
      </c>
      <c r="Y38">
        <v>4.9590829999999997</v>
      </c>
      <c r="Z38">
        <v>42430</v>
      </c>
      <c r="AA38">
        <f t="shared" si="4"/>
        <v>4.7611204643802463</v>
      </c>
      <c r="AB38">
        <f t="shared" si="10"/>
        <v>1.1385122553585809</v>
      </c>
      <c r="AC38">
        <v>0</v>
      </c>
      <c r="AD38">
        <v>0</v>
      </c>
      <c r="AE38">
        <v>0</v>
      </c>
      <c r="AF38">
        <v>1</v>
      </c>
      <c r="AG38">
        <v>0</v>
      </c>
    </row>
    <row r="39" spans="1:33" x14ac:dyDescent="0.3">
      <c r="A39" t="s">
        <v>153</v>
      </c>
      <c r="B39" s="1" t="s">
        <v>154</v>
      </c>
      <c r="C39">
        <v>2633.9712047912649</v>
      </c>
      <c r="D39">
        <v>7.8762479501217033</v>
      </c>
      <c r="E39">
        <f t="shared" si="11"/>
        <v>-0.22295890930553774</v>
      </c>
      <c r="F39">
        <v>2.9900097879795508E-2</v>
      </c>
      <c r="G39">
        <f t="shared" si="12"/>
        <v>-6.6664932114080281E-3</v>
      </c>
      <c r="H39">
        <f t="shared" si="13"/>
        <v>0.23550058463417767</v>
      </c>
      <c r="I39">
        <v>759.86857071515226</v>
      </c>
      <c r="J39">
        <f t="shared" si="5"/>
        <v>6.6331454850561586</v>
      </c>
      <c r="K39">
        <f t="shared" si="6"/>
        <v>-0.3571574753986555</v>
      </c>
      <c r="L39">
        <v>2.6208649304901101E-2</v>
      </c>
      <c r="M39">
        <v>0</v>
      </c>
      <c r="N39">
        <v>0</v>
      </c>
      <c r="O39">
        <v>1</v>
      </c>
      <c r="P39">
        <v>0</v>
      </c>
      <c r="Q39">
        <v>0</v>
      </c>
      <c r="R39">
        <v>25.8</v>
      </c>
      <c r="S39">
        <v>22</v>
      </c>
      <c r="T39">
        <f t="shared" si="7"/>
        <v>2.2548148148148179</v>
      </c>
      <c r="U39">
        <f t="shared" si="3"/>
        <v>7.059259259259262</v>
      </c>
      <c r="V39">
        <v>0</v>
      </c>
      <c r="W39">
        <f t="shared" si="8"/>
        <v>0</v>
      </c>
      <c r="X39">
        <f t="shared" si="9"/>
        <v>-4.2302339844748484</v>
      </c>
      <c r="Y39">
        <v>4.6376270000000002</v>
      </c>
      <c r="Z39">
        <v>48320</v>
      </c>
      <c r="AA39">
        <f t="shared" si="4"/>
        <v>4.5641125383589003</v>
      </c>
      <c r="AB39">
        <f t="shared" si="10"/>
        <v>0.94150432933723494</v>
      </c>
      <c r="AC39">
        <v>0</v>
      </c>
      <c r="AD39">
        <v>0</v>
      </c>
      <c r="AE39">
        <v>1</v>
      </c>
      <c r="AF39">
        <v>0</v>
      </c>
      <c r="AG39">
        <v>0</v>
      </c>
    </row>
    <row r="40" spans="1:33" x14ac:dyDescent="0.3">
      <c r="A40" t="s">
        <v>155</v>
      </c>
      <c r="B40" s="1" t="s">
        <v>156</v>
      </c>
      <c r="C40">
        <v>2519.3811779145917</v>
      </c>
      <c r="D40">
        <v>7.8317685860300079</v>
      </c>
      <c r="E40">
        <f t="shared" si="11"/>
        <v>-0.26743827339723314</v>
      </c>
      <c r="F40">
        <v>2.0716078373826604E-2</v>
      </c>
      <c r="G40">
        <f t="shared" si="12"/>
        <v>-5.5402722318579484E-3</v>
      </c>
      <c r="H40">
        <f t="shared" si="13"/>
        <v>0.1622435318338708</v>
      </c>
      <c r="I40">
        <v>686.81465006365136</v>
      </c>
      <c r="J40">
        <f t="shared" si="5"/>
        <v>6.5320644596980495</v>
      </c>
      <c r="K40">
        <f t="shared" si="6"/>
        <v>-0.45823850075676464</v>
      </c>
      <c r="L40">
        <v>3.0497489497422158E-2</v>
      </c>
      <c r="M40">
        <v>0</v>
      </c>
      <c r="N40">
        <v>0</v>
      </c>
      <c r="O40">
        <v>1</v>
      </c>
      <c r="P40">
        <v>0</v>
      </c>
      <c r="Q40">
        <v>0</v>
      </c>
      <c r="R40">
        <v>21.4</v>
      </c>
      <c r="S40">
        <v>21.1</v>
      </c>
      <c r="T40">
        <f t="shared" si="7"/>
        <v>-2.1451851851851842</v>
      </c>
      <c r="U40">
        <f t="shared" si="3"/>
        <v>6.1592592592592634</v>
      </c>
      <c r="V40">
        <v>5095.8059999999996</v>
      </c>
      <c r="W40">
        <f t="shared" si="8"/>
        <v>8.5363693480108154</v>
      </c>
      <c r="X40">
        <f t="shared" si="9"/>
        <v>4.3061353635359669</v>
      </c>
      <c r="Y40">
        <v>6.15069</v>
      </c>
      <c r="Z40">
        <v>248360</v>
      </c>
      <c r="AA40">
        <f t="shared" si="4"/>
        <v>3.2094402431324207</v>
      </c>
      <c r="AB40">
        <f t="shared" si="10"/>
        <v>-0.41316796588924465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x14ac:dyDescent="0.3">
      <c r="A41" t="s">
        <v>157</v>
      </c>
      <c r="B41" s="1" t="s">
        <v>158</v>
      </c>
      <c r="C41">
        <v>852.85520827545531</v>
      </c>
      <c r="D41">
        <v>6.7485897889750239</v>
      </c>
      <c r="E41">
        <f t="shared" si="11"/>
        <v>-1.3506170704522171</v>
      </c>
      <c r="F41">
        <v>3.750322960884464E-2</v>
      </c>
      <c r="G41">
        <f t="shared" si="12"/>
        <v>-5.0652502106794596E-2</v>
      </c>
      <c r="H41">
        <f t="shared" si="13"/>
        <v>0.25309391239183471</v>
      </c>
      <c r="I41">
        <v>627.11200805024873</v>
      </c>
      <c r="J41">
        <f t="shared" si="5"/>
        <v>6.4411251659069437</v>
      </c>
      <c r="K41">
        <f t="shared" si="6"/>
        <v>-0.54917779454787041</v>
      </c>
      <c r="L41">
        <v>3.5707829941583981E-2</v>
      </c>
      <c r="M41">
        <v>0</v>
      </c>
      <c r="N41">
        <v>0</v>
      </c>
      <c r="O41">
        <v>1</v>
      </c>
      <c r="P41">
        <v>0</v>
      </c>
      <c r="Q41">
        <v>0</v>
      </c>
      <c r="R41">
        <v>29</v>
      </c>
      <c r="S41">
        <v>13.5</v>
      </c>
      <c r="T41">
        <f t="shared" si="7"/>
        <v>5.4548148148148172</v>
      </c>
      <c r="U41">
        <f t="shared" si="3"/>
        <v>-1.440740740740738</v>
      </c>
      <c r="V41">
        <v>1692.6690000000001</v>
      </c>
      <c r="W41">
        <f t="shared" si="8"/>
        <v>7.4346524606062321</v>
      </c>
      <c r="X41">
        <f t="shared" si="9"/>
        <v>3.2044184761313836</v>
      </c>
      <c r="Y41">
        <v>36.751162000000001</v>
      </c>
      <c r="Z41">
        <v>995450</v>
      </c>
      <c r="AA41">
        <f t="shared" si="4"/>
        <v>3.6087302269629249</v>
      </c>
      <c r="AB41">
        <f t="shared" si="10"/>
        <v>-1.3877982058740468E-2</v>
      </c>
      <c r="AC41">
        <v>1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159</v>
      </c>
      <c r="B42" s="1" t="s">
        <v>160</v>
      </c>
      <c r="C42">
        <v>9950.77063634156</v>
      </c>
      <c r="D42">
        <v>9.2054052780420719</v>
      </c>
      <c r="E42">
        <f t="shared" si="11"/>
        <v>1.1061984186148308</v>
      </c>
      <c r="F42">
        <v>1.9972115964555462E-2</v>
      </c>
      <c r="G42">
        <f t="shared" si="12"/>
        <v>2.2093123096383269E-2</v>
      </c>
      <c r="H42">
        <f t="shared" si="13"/>
        <v>0.18385142171378718</v>
      </c>
      <c r="I42">
        <v>3766.4239541567772</v>
      </c>
      <c r="J42">
        <f t="shared" si="5"/>
        <v>8.2338812770066454</v>
      </c>
      <c r="K42">
        <f t="shared" si="6"/>
        <v>1.2435783165518313</v>
      </c>
      <c r="L42">
        <v>1.1301981885038068E-2</v>
      </c>
      <c r="M42">
        <v>0</v>
      </c>
      <c r="N42">
        <v>0</v>
      </c>
      <c r="O42">
        <v>1</v>
      </c>
      <c r="P42">
        <v>0</v>
      </c>
      <c r="Q42">
        <v>0</v>
      </c>
      <c r="R42">
        <v>20.9</v>
      </c>
      <c r="S42">
        <v>6.3</v>
      </c>
      <c r="T42">
        <f t="shared" si="7"/>
        <v>-2.6451851851851842</v>
      </c>
      <c r="U42">
        <f t="shared" si="3"/>
        <v>-8.6407407407407391</v>
      </c>
      <c r="V42">
        <v>205.1943</v>
      </c>
      <c r="W42">
        <f t="shared" si="8"/>
        <v>5.3288189281357976</v>
      </c>
      <c r="X42">
        <f t="shared" si="9"/>
        <v>1.0985849436609492</v>
      </c>
      <c r="Y42">
        <v>34.165661</v>
      </c>
      <c r="Z42">
        <v>498800</v>
      </c>
      <c r="AA42">
        <f t="shared" si="4"/>
        <v>4.2267711405070747</v>
      </c>
      <c r="AB42">
        <f t="shared" si="10"/>
        <v>0.60416293148540934</v>
      </c>
      <c r="AC42">
        <v>0</v>
      </c>
      <c r="AD42">
        <v>0</v>
      </c>
      <c r="AE42">
        <v>0</v>
      </c>
      <c r="AF42">
        <v>1</v>
      </c>
      <c r="AG42">
        <v>0</v>
      </c>
    </row>
    <row r="43" spans="1:33" x14ac:dyDescent="0.3">
      <c r="A43" t="s">
        <v>161</v>
      </c>
      <c r="B43" s="1" t="s">
        <v>162</v>
      </c>
      <c r="C43">
        <v>539.46985315871768</v>
      </c>
      <c r="D43">
        <v>6.2905869039130087</v>
      </c>
      <c r="E43">
        <f t="shared" si="11"/>
        <v>-1.8086199555142324</v>
      </c>
      <c r="F43">
        <v>9.2433535110366134E-3</v>
      </c>
      <c r="G43">
        <f t="shared" si="12"/>
        <v>-1.6717713615933362E-2</v>
      </c>
      <c r="H43">
        <f t="shared" si="13"/>
        <v>5.814611854476525E-2</v>
      </c>
      <c r="I43">
        <v>62.188056042072681</v>
      </c>
      <c r="J43">
        <f t="shared" si="5"/>
        <v>4.1301629562589008</v>
      </c>
      <c r="K43">
        <f t="shared" si="6"/>
        <v>-2.8601400041959133</v>
      </c>
      <c r="L43">
        <v>5.9045663447657914E-3</v>
      </c>
      <c r="M43">
        <v>0</v>
      </c>
      <c r="N43">
        <v>0</v>
      </c>
      <c r="O43">
        <v>1</v>
      </c>
      <c r="P43">
        <v>0</v>
      </c>
      <c r="Q43">
        <v>0</v>
      </c>
      <c r="R43">
        <v>22.4</v>
      </c>
      <c r="S43">
        <v>20.5</v>
      </c>
      <c r="T43">
        <f t="shared" si="7"/>
        <v>-1.1451851851851842</v>
      </c>
      <c r="U43">
        <f t="shared" si="3"/>
        <v>5.559259259259262</v>
      </c>
      <c r="V43">
        <v>7.381507</v>
      </c>
      <c r="W43">
        <f t="shared" si="8"/>
        <v>2.1260277312615483</v>
      </c>
      <c r="X43">
        <f t="shared" si="9"/>
        <v>-2.1042062532133001</v>
      </c>
      <c r="Y43">
        <v>29.777985000000001</v>
      </c>
      <c r="Z43">
        <v>1000000</v>
      </c>
      <c r="AA43">
        <f t="shared" si="4"/>
        <v>3.3937693621056479</v>
      </c>
      <c r="AB43">
        <f t="shared" si="10"/>
        <v>-0.22883884691601741</v>
      </c>
      <c r="AC43">
        <v>1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163</v>
      </c>
      <c r="B44" s="1" t="s">
        <v>164</v>
      </c>
      <c r="C44">
        <v>12985.617226909297</v>
      </c>
      <c r="D44">
        <v>9.471597656806912</v>
      </c>
      <c r="E44">
        <f t="shared" si="11"/>
        <v>1.372390797379671</v>
      </c>
      <c r="F44">
        <v>2.2450663130118623E-2</v>
      </c>
      <c r="G44">
        <f t="shared" si="12"/>
        <v>3.0811083474845877E-2</v>
      </c>
      <c r="H44">
        <f t="shared" si="13"/>
        <v>0.21264364829699289</v>
      </c>
      <c r="I44">
        <v>8778.8891871715568</v>
      </c>
      <c r="J44">
        <f t="shared" si="5"/>
        <v>9.0801051623578282</v>
      </c>
      <c r="K44">
        <f t="shared" si="6"/>
        <v>2.089802201903014</v>
      </c>
      <c r="L44">
        <v>6.9859672891981316E-3</v>
      </c>
      <c r="M44">
        <v>0</v>
      </c>
      <c r="N44">
        <v>0</v>
      </c>
      <c r="O44">
        <v>0</v>
      </c>
      <c r="P44">
        <v>0</v>
      </c>
      <c r="Q44">
        <v>1</v>
      </c>
      <c r="R44">
        <v>13.9</v>
      </c>
      <c r="S44">
        <v>-10</v>
      </c>
      <c r="T44">
        <f t="shared" si="7"/>
        <v>-9.6451851851851824</v>
      </c>
      <c r="U44">
        <f t="shared" si="3"/>
        <v>-24.940740740740736</v>
      </c>
      <c r="V44">
        <v>2.6774900000000001</v>
      </c>
      <c r="W44">
        <f t="shared" si="8"/>
        <v>1.3022304542511451</v>
      </c>
      <c r="X44">
        <f t="shared" si="9"/>
        <v>-2.9280035302237035</v>
      </c>
      <c r="Y44">
        <v>4.6227590000000003</v>
      </c>
      <c r="Z44">
        <v>303900</v>
      </c>
      <c r="AA44">
        <f t="shared" si="4"/>
        <v>2.7220482920555362</v>
      </c>
      <c r="AB44">
        <f t="shared" si="10"/>
        <v>-0.90055991696612914</v>
      </c>
      <c r="AC44">
        <v>0</v>
      </c>
      <c r="AD44">
        <v>0</v>
      </c>
      <c r="AE44">
        <v>0</v>
      </c>
      <c r="AF44">
        <v>1</v>
      </c>
      <c r="AG44">
        <v>0</v>
      </c>
    </row>
    <row r="45" spans="1:33" x14ac:dyDescent="0.3">
      <c r="A45" t="s">
        <v>165</v>
      </c>
      <c r="B45" s="1" t="s">
        <v>166</v>
      </c>
      <c r="C45">
        <v>3419.9163422032952</v>
      </c>
      <c r="D45">
        <v>8.137371368413401</v>
      </c>
      <c r="E45">
        <f t="shared" si="11"/>
        <v>3.8164508986159973E-2</v>
      </c>
      <c r="F45">
        <v>1.4720377646307648E-2</v>
      </c>
      <c r="G45">
        <f t="shared" si="12"/>
        <v>5.6179598496217662E-4</v>
      </c>
      <c r="H45">
        <f t="shared" si="13"/>
        <v>0.1197851795912965</v>
      </c>
      <c r="I45">
        <v>1034.6462113759355</v>
      </c>
      <c r="J45">
        <f t="shared" si="5"/>
        <v>6.9418148225065197</v>
      </c>
      <c r="K45">
        <f t="shared" si="6"/>
        <v>-4.848813794829443E-2</v>
      </c>
      <c r="L45">
        <v>9.5202301429539605E-3</v>
      </c>
      <c r="M45">
        <v>0</v>
      </c>
      <c r="N45">
        <v>1</v>
      </c>
      <c r="O45">
        <v>0</v>
      </c>
      <c r="P45">
        <v>0</v>
      </c>
      <c r="Q45">
        <v>0</v>
      </c>
      <c r="R45">
        <v>24.9</v>
      </c>
      <c r="S45">
        <v>22.8</v>
      </c>
      <c r="T45">
        <f t="shared" si="7"/>
        <v>1.3548148148148158</v>
      </c>
      <c r="U45">
        <f t="shared" si="3"/>
        <v>7.8592592592592627</v>
      </c>
      <c r="V45">
        <v>0</v>
      </c>
      <c r="W45">
        <f t="shared" si="8"/>
        <v>0</v>
      </c>
      <c r="X45">
        <f t="shared" si="9"/>
        <v>-4.2302339844748484</v>
      </c>
      <c r="Y45">
        <v>0.53163099999999996</v>
      </c>
      <c r="Z45">
        <v>18270</v>
      </c>
      <c r="AA45">
        <f t="shared" si="4"/>
        <v>3.3706892692711463</v>
      </c>
      <c r="AB45">
        <f t="shared" si="10"/>
        <v>-0.25191893975051904</v>
      </c>
      <c r="AC45">
        <v>0</v>
      </c>
      <c r="AD45">
        <v>0</v>
      </c>
      <c r="AE45">
        <v>0</v>
      </c>
      <c r="AF45">
        <v>1</v>
      </c>
      <c r="AG45">
        <v>0</v>
      </c>
    </row>
    <row r="46" spans="1:33" x14ac:dyDescent="0.3">
      <c r="A46" t="s">
        <v>167</v>
      </c>
      <c r="B46" s="1" t="s">
        <v>168</v>
      </c>
      <c r="C46">
        <v>14762.462081898628</v>
      </c>
      <c r="D46">
        <v>9.5998428919603125</v>
      </c>
      <c r="E46">
        <f t="shared" si="11"/>
        <v>1.5006360325330714</v>
      </c>
      <c r="F46">
        <v>1.6328932611311478E-2</v>
      </c>
      <c r="G46">
        <f t="shared" si="12"/>
        <v>2.4503784649338341E-2</v>
      </c>
      <c r="H46">
        <f t="shared" si="13"/>
        <v>0.15675518766199745</v>
      </c>
      <c r="I46">
        <v>8836.5732840483834</v>
      </c>
      <c r="J46">
        <f t="shared" si="5"/>
        <v>9.0866544429297438</v>
      </c>
      <c r="K46">
        <f t="shared" si="6"/>
        <v>2.0963514824749296</v>
      </c>
      <c r="L46">
        <v>-1.1782253060170972E-2</v>
      </c>
      <c r="M46">
        <v>0</v>
      </c>
      <c r="N46">
        <v>0</v>
      </c>
      <c r="O46">
        <v>1</v>
      </c>
      <c r="P46">
        <v>0</v>
      </c>
      <c r="Q46">
        <v>0</v>
      </c>
      <c r="R46">
        <v>17.600000000000001</v>
      </c>
      <c r="S46">
        <v>3.8</v>
      </c>
      <c r="T46">
        <f t="shared" si="7"/>
        <v>-5.9451851851851814</v>
      </c>
      <c r="U46">
        <f t="shared" si="3"/>
        <v>-11.140740740740739</v>
      </c>
      <c r="V46">
        <v>137.77260000000001</v>
      </c>
      <c r="W46">
        <f t="shared" si="8"/>
        <v>4.9328366222454507</v>
      </c>
      <c r="X46">
        <f t="shared" si="9"/>
        <v>0.70260263777060228</v>
      </c>
      <c r="Y46">
        <v>52.331865999999998</v>
      </c>
      <c r="Z46">
        <v>547660</v>
      </c>
      <c r="AA46">
        <f t="shared" si="4"/>
        <v>4.5597061006121624</v>
      </c>
      <c r="AB46">
        <f t="shared" si="10"/>
        <v>0.93709789159049706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">
      <c r="A47" t="s">
        <v>169</v>
      </c>
      <c r="B47" s="1" t="s">
        <v>170</v>
      </c>
      <c r="C47">
        <v>6284.0156146938834</v>
      </c>
      <c r="D47">
        <v>8.7457644842059512</v>
      </c>
      <c r="E47">
        <f t="shared" si="11"/>
        <v>0.64655762477871015</v>
      </c>
      <c r="F47">
        <v>3.0630219022809387E-3</v>
      </c>
      <c r="G47">
        <f t="shared" si="12"/>
        <v>1.9804201657839301E-3</v>
      </c>
      <c r="H47">
        <f t="shared" si="13"/>
        <v>2.6788468167313586E-2</v>
      </c>
      <c r="I47">
        <v>5272.270476980997</v>
      </c>
      <c r="J47">
        <f t="shared" si="5"/>
        <v>8.5702163793012538</v>
      </c>
      <c r="K47">
        <f t="shared" si="6"/>
        <v>1.5799134188464397</v>
      </c>
      <c r="L47">
        <v>-2.8872040468493756E-2</v>
      </c>
      <c r="M47">
        <v>0</v>
      </c>
      <c r="N47">
        <v>0</v>
      </c>
      <c r="O47">
        <v>1</v>
      </c>
      <c r="P47">
        <v>0</v>
      </c>
      <c r="Q47">
        <v>0</v>
      </c>
      <c r="R47">
        <v>23.5</v>
      </c>
      <c r="S47">
        <v>24.7</v>
      </c>
      <c r="T47">
        <f t="shared" si="7"/>
        <v>-4.5185185185182775E-2</v>
      </c>
      <c r="U47">
        <f t="shared" si="3"/>
        <v>9.7592592592592613</v>
      </c>
      <c r="V47">
        <v>40811.14</v>
      </c>
      <c r="W47">
        <f t="shared" si="8"/>
        <v>10.61673486515293</v>
      </c>
      <c r="X47">
        <f t="shared" si="9"/>
        <v>6.3865008806780814</v>
      </c>
      <c r="Y47">
        <v>0.53972799999999999</v>
      </c>
      <c r="Z47">
        <v>257670</v>
      </c>
      <c r="AA47">
        <f t="shared" si="4"/>
        <v>0.73938561250704726</v>
      </c>
      <c r="AB47">
        <f t="shared" si="10"/>
        <v>-2.8832225965146181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t="s">
        <v>171</v>
      </c>
      <c r="B48" s="1" t="s">
        <v>172</v>
      </c>
      <c r="C48">
        <v>12825.627922601025</v>
      </c>
      <c r="D48">
        <v>9.4592006296670181</v>
      </c>
      <c r="E48">
        <f t="shared" si="11"/>
        <v>1.3599937702397771</v>
      </c>
      <c r="F48">
        <v>1.9456742029206272E-2</v>
      </c>
      <c r="G48">
        <f t="shared" si="12"/>
        <v>2.646104794888297E-2</v>
      </c>
      <c r="H48">
        <f t="shared" si="13"/>
        <v>0.1840452264539367</v>
      </c>
      <c r="I48">
        <v>11839.28707421756</v>
      </c>
      <c r="J48">
        <f t="shared" si="5"/>
        <v>9.3791786932988828</v>
      </c>
      <c r="K48">
        <f t="shared" si="6"/>
        <v>2.3888757328440686</v>
      </c>
      <c r="L48">
        <v>-1.0194836863626041E-2</v>
      </c>
      <c r="M48">
        <v>0</v>
      </c>
      <c r="N48">
        <v>1</v>
      </c>
      <c r="O48">
        <v>0</v>
      </c>
      <c r="P48">
        <v>0</v>
      </c>
      <c r="Q48">
        <v>0</v>
      </c>
      <c r="R48">
        <v>13.7</v>
      </c>
      <c r="S48">
        <v>3.4</v>
      </c>
      <c r="T48">
        <f t="shared" si="7"/>
        <v>-9.8451851851851835</v>
      </c>
      <c r="U48">
        <f t="shared" si="3"/>
        <v>-11.540740740740738</v>
      </c>
      <c r="V48">
        <v>2439.96</v>
      </c>
      <c r="W48">
        <f t="shared" si="8"/>
        <v>7.8001466835319446</v>
      </c>
      <c r="X48">
        <f t="shared" si="9"/>
        <v>3.5699126990570962</v>
      </c>
      <c r="Y48">
        <v>55.819499</v>
      </c>
      <c r="Z48">
        <v>241930</v>
      </c>
      <c r="AA48">
        <f t="shared" si="4"/>
        <v>5.441230103656661</v>
      </c>
      <c r="AB48">
        <f t="shared" si="10"/>
        <v>1.8186218946349957</v>
      </c>
      <c r="AC48">
        <v>0</v>
      </c>
      <c r="AD48">
        <v>0</v>
      </c>
      <c r="AE48">
        <v>0</v>
      </c>
      <c r="AF48">
        <v>1</v>
      </c>
      <c r="AG48">
        <v>0</v>
      </c>
    </row>
    <row r="49" spans="1:33" x14ac:dyDescent="0.3">
      <c r="A49" t="s">
        <v>173</v>
      </c>
      <c r="B49" s="1" t="s">
        <v>174</v>
      </c>
      <c r="C49">
        <v>2086.0933793150734</v>
      </c>
      <c r="D49">
        <v>7.643048399331132</v>
      </c>
      <c r="E49">
        <f t="shared" si="11"/>
        <v>-0.45615846009610905</v>
      </c>
      <c r="F49">
        <v>4.9350865854440535E-3</v>
      </c>
      <c r="G49">
        <f t="shared" si="12"/>
        <v>-2.2511814972571245E-3</v>
      </c>
      <c r="H49">
        <f t="shared" si="13"/>
        <v>3.7719105627438715E-2</v>
      </c>
      <c r="I49">
        <v>257.59926367571205</v>
      </c>
      <c r="J49">
        <f t="shared" si="5"/>
        <v>5.5514051358243748</v>
      </c>
      <c r="K49">
        <f t="shared" si="6"/>
        <v>-1.4388978246304394</v>
      </c>
      <c r="L49">
        <v>9.2101391116302476E-3</v>
      </c>
      <c r="M49">
        <v>0</v>
      </c>
      <c r="N49">
        <v>1</v>
      </c>
      <c r="O49">
        <v>0</v>
      </c>
      <c r="P49">
        <v>0</v>
      </c>
      <c r="Q49">
        <v>0</v>
      </c>
      <c r="R49">
        <v>25.8</v>
      </c>
      <c r="S49">
        <v>26.5</v>
      </c>
      <c r="T49">
        <f t="shared" si="7"/>
        <v>2.2548148148148179</v>
      </c>
      <c r="U49">
        <f t="shared" si="3"/>
        <v>11.559259259259262</v>
      </c>
      <c r="V49">
        <v>53.238109999999999</v>
      </c>
      <c r="W49">
        <f t="shared" si="8"/>
        <v>3.993383797892291</v>
      </c>
      <c r="X49">
        <f t="shared" si="9"/>
        <v>-0.23685018658255741</v>
      </c>
      <c r="Y49">
        <v>8.9112910000000003</v>
      </c>
      <c r="Z49">
        <v>227540</v>
      </c>
      <c r="AA49">
        <f t="shared" si="4"/>
        <v>3.6677483562354798</v>
      </c>
      <c r="AB49">
        <f t="shared" si="10"/>
        <v>4.514014721381443E-2</v>
      </c>
      <c r="AC49">
        <v>1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175</v>
      </c>
      <c r="B50" s="1" t="s">
        <v>176</v>
      </c>
      <c r="C50">
        <v>1622.3793873734589</v>
      </c>
      <c r="D50">
        <v>7.3916491082948648</v>
      </c>
      <c r="E50">
        <f t="shared" si="11"/>
        <v>-0.70755775113237629</v>
      </c>
      <c r="F50">
        <v>8.2183258247844598E-3</v>
      </c>
      <c r="G50">
        <f t="shared" si="12"/>
        <v>-5.8149401386576238E-3</v>
      </c>
      <c r="H50">
        <f t="shared" si="13"/>
        <v>6.0746980754444714E-2</v>
      </c>
      <c r="I50">
        <v>194.01764971128793</v>
      </c>
      <c r="J50">
        <f t="shared" si="5"/>
        <v>5.2679491328183277</v>
      </c>
      <c r="K50">
        <f t="shared" si="6"/>
        <v>-1.7223538276364865</v>
      </c>
      <c r="L50">
        <v>-1.1518838708911749E-2</v>
      </c>
      <c r="M50">
        <v>0</v>
      </c>
      <c r="N50">
        <v>0</v>
      </c>
      <c r="O50">
        <v>1</v>
      </c>
      <c r="P50">
        <v>0</v>
      </c>
      <c r="Q50">
        <v>0</v>
      </c>
      <c r="R50">
        <v>24.9</v>
      </c>
      <c r="S50">
        <v>24</v>
      </c>
      <c r="T50">
        <f t="shared" si="7"/>
        <v>1.3548148148148158</v>
      </c>
      <c r="U50">
        <f t="shared" si="3"/>
        <v>9.059259259259262</v>
      </c>
      <c r="V50">
        <v>0</v>
      </c>
      <c r="W50">
        <f t="shared" si="8"/>
        <v>0</v>
      </c>
      <c r="X50">
        <f t="shared" si="9"/>
        <v>-4.2302339844748484</v>
      </c>
      <c r="Y50">
        <v>4.1958760000000002</v>
      </c>
      <c r="Z50">
        <v>245720</v>
      </c>
      <c r="AA50">
        <f t="shared" si="4"/>
        <v>2.8376647408295512</v>
      </c>
      <c r="AB50">
        <f t="shared" si="10"/>
        <v>-0.78494346819211414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177</v>
      </c>
      <c r="B51" s="1" t="s">
        <v>178</v>
      </c>
      <c r="C51">
        <v>1204.1201022878679</v>
      </c>
      <c r="D51">
        <v>7.0935043736245804</v>
      </c>
      <c r="E51">
        <f t="shared" si="11"/>
        <v>-1.0057024858026606</v>
      </c>
      <c r="F51">
        <v>1.389107698884391E-3</v>
      </c>
      <c r="G51">
        <f t="shared" si="12"/>
        <v>-1.3970290658156458E-3</v>
      </c>
      <c r="H51">
        <f t="shared" si="13"/>
        <v>9.8536415374720042E-3</v>
      </c>
      <c r="I51">
        <v>116.42945439766991</v>
      </c>
      <c r="J51">
        <f t="shared" si="5"/>
        <v>4.7572855479404605</v>
      </c>
      <c r="K51">
        <f t="shared" si="6"/>
        <v>-2.2330174125143536</v>
      </c>
      <c r="L51">
        <v>2.1915592098959946E-2</v>
      </c>
      <c r="M51">
        <v>0</v>
      </c>
      <c r="N51">
        <v>1</v>
      </c>
      <c r="O51">
        <v>0</v>
      </c>
      <c r="P51">
        <v>0</v>
      </c>
      <c r="Q51">
        <v>0</v>
      </c>
      <c r="R51">
        <v>28.3</v>
      </c>
      <c r="S51">
        <v>24.1</v>
      </c>
      <c r="T51">
        <f t="shared" si="7"/>
        <v>4.7548148148148179</v>
      </c>
      <c r="U51">
        <f t="shared" si="3"/>
        <v>9.1592592592592634</v>
      </c>
      <c r="V51">
        <v>0</v>
      </c>
      <c r="W51">
        <f t="shared" si="8"/>
        <v>0</v>
      </c>
      <c r="X51">
        <f t="shared" si="9"/>
        <v>-4.2302339844748484</v>
      </c>
      <c r="Y51">
        <v>0.47243200000000002</v>
      </c>
      <c r="Z51">
        <v>10120</v>
      </c>
      <c r="AA51">
        <f t="shared" si="4"/>
        <v>3.843380157373756</v>
      </c>
      <c r="AB51">
        <f t="shared" si="10"/>
        <v>0.22077194835209069</v>
      </c>
      <c r="AC51">
        <v>1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t="s">
        <v>179</v>
      </c>
      <c r="B52" s="1" t="s">
        <v>180</v>
      </c>
      <c r="C52">
        <v>858.1760900670281</v>
      </c>
      <c r="D52">
        <v>6.7548093116088692</v>
      </c>
      <c r="E52">
        <f t="shared" si="11"/>
        <v>-1.3443975478183718</v>
      </c>
      <c r="F52">
        <v>-3.6189388983725204E-3</v>
      </c>
      <c r="G52">
        <f t="shared" si="12"/>
        <v>4.8652925806765366E-3</v>
      </c>
      <c r="H52">
        <f t="shared" si="13"/>
        <v>-2.4445242168870243E-2</v>
      </c>
      <c r="I52">
        <v>119.47602578492686</v>
      </c>
      <c r="J52">
        <f t="shared" si="5"/>
        <v>4.7831157301978342</v>
      </c>
      <c r="K52">
        <f t="shared" si="6"/>
        <v>-2.2071872302569799</v>
      </c>
      <c r="L52">
        <v>7.0533883581954471E-3</v>
      </c>
      <c r="M52">
        <v>0</v>
      </c>
      <c r="N52">
        <v>0</v>
      </c>
      <c r="O52">
        <v>1</v>
      </c>
      <c r="P52">
        <v>0</v>
      </c>
      <c r="Q52">
        <v>0</v>
      </c>
      <c r="R52">
        <v>26.7</v>
      </c>
      <c r="S52">
        <v>24.1</v>
      </c>
      <c r="T52">
        <f t="shared" si="7"/>
        <v>3.1548148148148165</v>
      </c>
      <c r="U52">
        <f t="shared" si="3"/>
        <v>9.1592592592592634</v>
      </c>
      <c r="V52">
        <v>0</v>
      </c>
      <c r="W52">
        <f t="shared" si="8"/>
        <v>0</v>
      </c>
      <c r="X52">
        <f t="shared" si="9"/>
        <v>-4.2302339844748484</v>
      </c>
      <c r="Y52">
        <v>0.61384700000000003</v>
      </c>
      <c r="Z52">
        <v>28120</v>
      </c>
      <c r="AA52">
        <f t="shared" si="4"/>
        <v>3.0832646444850189</v>
      </c>
      <c r="AB52">
        <f t="shared" si="10"/>
        <v>-0.53934356453664645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t="s">
        <v>181</v>
      </c>
      <c r="B53" s="1" t="s">
        <v>182</v>
      </c>
      <c r="C53">
        <v>421.0873994200229</v>
      </c>
      <c r="D53">
        <v>6.042840411709073</v>
      </c>
      <c r="E53">
        <f t="shared" si="11"/>
        <v>-2.056366447718168</v>
      </c>
      <c r="F53">
        <v>7.7409485249717774E-2</v>
      </c>
      <c r="G53">
        <f t="shared" si="12"/>
        <v>-0.15918226820265408</v>
      </c>
      <c r="H53">
        <f t="shared" si="13"/>
        <v>0.467773165716592</v>
      </c>
      <c r="I53">
        <v>231.67072053574248</v>
      </c>
      <c r="J53">
        <f t="shared" si="5"/>
        <v>5.4453170554590171</v>
      </c>
      <c r="K53">
        <f t="shared" si="6"/>
        <v>-1.544985904995797</v>
      </c>
      <c r="L53">
        <v>8.6196014060276882E-2</v>
      </c>
      <c r="M53">
        <v>0</v>
      </c>
      <c r="N53">
        <v>0</v>
      </c>
      <c r="O53">
        <v>1</v>
      </c>
      <c r="P53">
        <v>0</v>
      </c>
      <c r="Q53">
        <v>0</v>
      </c>
      <c r="R53">
        <v>23.5</v>
      </c>
      <c r="S53">
        <v>24.2</v>
      </c>
      <c r="T53">
        <f t="shared" si="7"/>
        <v>-4.5185185185182775E-2</v>
      </c>
      <c r="U53">
        <f t="shared" si="3"/>
        <v>9.2592592592592613</v>
      </c>
      <c r="V53">
        <v>1120.32</v>
      </c>
      <c r="W53">
        <f t="shared" si="8"/>
        <v>7.0222618417476141</v>
      </c>
      <c r="X53">
        <f t="shared" si="9"/>
        <v>2.7920278572727657</v>
      </c>
      <c r="Y53">
        <v>0.28491300000000003</v>
      </c>
      <c r="Z53">
        <v>28050</v>
      </c>
      <c r="AA53">
        <f t="shared" si="4"/>
        <v>2.3181952385397686</v>
      </c>
      <c r="AB53">
        <f t="shared" si="10"/>
        <v>-1.3044129704818967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t="s">
        <v>183</v>
      </c>
      <c r="B54" s="1" t="s">
        <v>184</v>
      </c>
      <c r="C54">
        <v>9053.5770908109535</v>
      </c>
      <c r="D54">
        <v>9.1109152172529928</v>
      </c>
      <c r="E54">
        <f t="shared" si="11"/>
        <v>1.0117083578257517</v>
      </c>
      <c r="F54">
        <v>1.6242693554908774E-2</v>
      </c>
      <c r="G54">
        <f t="shared" si="12"/>
        <v>1.6432868823103679E-2</v>
      </c>
      <c r="H54">
        <f t="shared" si="13"/>
        <v>0.14798580387859547</v>
      </c>
      <c r="I54">
        <v>3148.6881539108372</v>
      </c>
      <c r="J54">
        <f t="shared" si="5"/>
        <v>8.0547411860005891</v>
      </c>
      <c r="K54">
        <f t="shared" si="6"/>
        <v>1.0644382255457749</v>
      </c>
      <c r="L54">
        <v>2.2708350913417892E-2</v>
      </c>
      <c r="M54">
        <v>0</v>
      </c>
      <c r="N54">
        <v>0</v>
      </c>
      <c r="O54">
        <v>1</v>
      </c>
      <c r="P54">
        <v>0</v>
      </c>
      <c r="Q54">
        <v>0</v>
      </c>
      <c r="R54">
        <v>23.5</v>
      </c>
      <c r="S54">
        <v>7.5</v>
      </c>
      <c r="T54">
        <f t="shared" si="7"/>
        <v>-4.5185185185182775E-2</v>
      </c>
      <c r="U54">
        <f t="shared" si="3"/>
        <v>-7.440740740740738</v>
      </c>
      <c r="V54">
        <v>56.206429999999997</v>
      </c>
      <c r="W54">
        <f t="shared" si="8"/>
        <v>4.0466663046553437</v>
      </c>
      <c r="X54">
        <f t="shared" si="9"/>
        <v>-0.18356767981950473</v>
      </c>
      <c r="Y54">
        <v>8.8335819999999998</v>
      </c>
      <c r="Z54">
        <v>128900</v>
      </c>
      <c r="AA54">
        <f t="shared" si="4"/>
        <v>4.227278963908228</v>
      </c>
      <c r="AB54">
        <f t="shared" si="10"/>
        <v>0.60467075488656263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x14ac:dyDescent="0.3">
      <c r="A55" t="s">
        <v>185</v>
      </c>
      <c r="B55" s="1" t="s">
        <v>186</v>
      </c>
      <c r="C55">
        <v>1546.8499349995645</v>
      </c>
      <c r="D55">
        <v>7.3439758419891294</v>
      </c>
      <c r="E55">
        <f t="shared" si="11"/>
        <v>-0.75523101743811161</v>
      </c>
      <c r="F55">
        <v>3.621949455087408E-2</v>
      </c>
      <c r="G55">
        <f t="shared" si="12"/>
        <v>-2.7354085720750772E-2</v>
      </c>
      <c r="H55">
        <f t="shared" si="13"/>
        <v>0.26599509299067614</v>
      </c>
      <c r="I55">
        <v>506.38410877416612</v>
      </c>
      <c r="J55">
        <f t="shared" si="5"/>
        <v>6.2272954895598662</v>
      </c>
      <c r="K55">
        <f t="shared" si="6"/>
        <v>-0.76300747089494791</v>
      </c>
      <c r="L55">
        <v>4.0857715225649863E-2</v>
      </c>
      <c r="M55">
        <v>0</v>
      </c>
      <c r="N55">
        <v>1</v>
      </c>
      <c r="O55">
        <v>0</v>
      </c>
      <c r="P55">
        <v>0</v>
      </c>
      <c r="Q55">
        <v>0</v>
      </c>
      <c r="R55">
        <v>27.3</v>
      </c>
      <c r="S55">
        <v>24.5</v>
      </c>
      <c r="T55">
        <f t="shared" si="7"/>
        <v>3.7548148148148179</v>
      </c>
      <c r="U55">
        <f t="shared" si="3"/>
        <v>9.559259259259262</v>
      </c>
      <c r="V55">
        <v>0</v>
      </c>
      <c r="W55">
        <f t="shared" si="8"/>
        <v>0</v>
      </c>
      <c r="X55">
        <f t="shared" si="9"/>
        <v>-4.2302339844748484</v>
      </c>
      <c r="Y55">
        <v>9.4140000000000001E-2</v>
      </c>
      <c r="Z55">
        <v>340</v>
      </c>
      <c r="AA55">
        <f t="shared" si="4"/>
        <v>5.6235926973449262</v>
      </c>
      <c r="AB55">
        <f t="shared" si="10"/>
        <v>2.0009844883232608</v>
      </c>
      <c r="AC55">
        <v>0</v>
      </c>
      <c r="AD55">
        <v>0</v>
      </c>
      <c r="AE55">
        <v>1</v>
      </c>
      <c r="AF55">
        <v>0</v>
      </c>
      <c r="AG55">
        <v>0</v>
      </c>
    </row>
    <row r="56" spans="1:33" x14ac:dyDescent="0.3">
      <c r="A56" t="s">
        <v>187</v>
      </c>
      <c r="B56" s="1" t="s">
        <v>188</v>
      </c>
      <c r="C56">
        <v>2635.3870537218399</v>
      </c>
      <c r="D56">
        <v>7.8767853396462666</v>
      </c>
      <c r="E56">
        <f t="shared" si="11"/>
        <v>-0.22242151978097446</v>
      </c>
      <c r="F56">
        <v>9.506179738749369E-3</v>
      </c>
      <c r="G56">
        <f t="shared" si="12"/>
        <v>-2.1143789448037414E-3</v>
      </c>
      <c r="H56">
        <f t="shared" si="13"/>
        <v>7.4878137202223402E-2</v>
      </c>
      <c r="I56">
        <v>436.2869885750361</v>
      </c>
      <c r="J56">
        <f t="shared" si="5"/>
        <v>6.0783002574869274</v>
      </c>
      <c r="K56">
        <f t="shared" si="6"/>
        <v>-0.91200270296788677</v>
      </c>
      <c r="L56">
        <v>1.4656212485134573E-2</v>
      </c>
      <c r="M56">
        <v>0</v>
      </c>
      <c r="N56">
        <v>0</v>
      </c>
      <c r="O56">
        <v>1</v>
      </c>
      <c r="P56">
        <v>0</v>
      </c>
      <c r="Q56">
        <v>0</v>
      </c>
      <c r="R56">
        <v>24.5</v>
      </c>
      <c r="S56">
        <v>20.8</v>
      </c>
      <c r="T56">
        <f t="shared" si="7"/>
        <v>0.95481481481481723</v>
      </c>
      <c r="U56">
        <f t="shared" si="3"/>
        <v>5.8592592592592627</v>
      </c>
      <c r="V56">
        <v>352.79309999999998</v>
      </c>
      <c r="W56">
        <f t="shared" si="8"/>
        <v>5.8687122789916977</v>
      </c>
      <c r="X56">
        <f t="shared" si="9"/>
        <v>1.6384782945168492</v>
      </c>
      <c r="Y56">
        <v>5.5977420000000002</v>
      </c>
      <c r="Z56">
        <v>107160</v>
      </c>
      <c r="AA56">
        <f t="shared" si="4"/>
        <v>3.9557955364483797</v>
      </c>
      <c r="AB56">
        <f t="shared" si="10"/>
        <v>0.33318732742671431</v>
      </c>
      <c r="AC56">
        <v>0</v>
      </c>
      <c r="AD56">
        <v>0</v>
      </c>
      <c r="AE56">
        <v>1</v>
      </c>
      <c r="AF56">
        <v>0</v>
      </c>
      <c r="AG56">
        <v>0</v>
      </c>
    </row>
    <row r="57" spans="1:33" x14ac:dyDescent="0.3">
      <c r="A57" t="s">
        <v>189</v>
      </c>
      <c r="B57" s="1" t="s">
        <v>190</v>
      </c>
      <c r="C57">
        <v>8848.6576013921294</v>
      </c>
      <c r="D57">
        <v>9.0880210430383599</v>
      </c>
      <c r="E57">
        <f t="shared" si="11"/>
        <v>0.98881418361111884</v>
      </c>
      <c r="F57">
        <v>4.2523375494671681E-2</v>
      </c>
      <c r="G57">
        <f t="shared" si="12"/>
        <v>4.2047716824152835E-2</v>
      </c>
      <c r="H57">
        <f t="shared" si="13"/>
        <v>0.38645333131659798</v>
      </c>
      <c r="I57">
        <v>2286.8050990835218</v>
      </c>
      <c r="J57">
        <f t="shared" si="5"/>
        <v>7.7349109691772204</v>
      </c>
      <c r="K57">
        <f t="shared" si="6"/>
        <v>0.74460800872240629</v>
      </c>
      <c r="L57">
        <v>2.0791512282299276E-2</v>
      </c>
      <c r="M57">
        <v>0</v>
      </c>
      <c r="N57">
        <v>1</v>
      </c>
      <c r="O57">
        <v>0</v>
      </c>
      <c r="P57">
        <v>0</v>
      </c>
      <c r="Q57">
        <v>0</v>
      </c>
      <c r="R57">
        <v>28.2</v>
      </c>
      <c r="S57">
        <v>15.3</v>
      </c>
      <c r="T57">
        <f t="shared" si="7"/>
        <v>4.6548148148148165</v>
      </c>
      <c r="U57">
        <f t="shared" si="3"/>
        <v>0.35925925925926272</v>
      </c>
      <c r="V57">
        <v>0</v>
      </c>
      <c r="W57">
        <f t="shared" si="8"/>
        <v>0</v>
      </c>
      <c r="X57">
        <f t="shared" si="9"/>
        <v>-4.2302339844748484</v>
      </c>
      <c r="Y57">
        <v>4.0056609999999999</v>
      </c>
      <c r="Z57">
        <v>1042</v>
      </c>
      <c r="AA57">
        <f t="shared" si="4"/>
        <v>8.2543219462484529</v>
      </c>
      <c r="AB57">
        <f t="shared" si="10"/>
        <v>4.6317137372267876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x14ac:dyDescent="0.3">
      <c r="A58" t="s">
        <v>191</v>
      </c>
      <c r="B58" s="1" t="s">
        <v>192</v>
      </c>
      <c r="C58">
        <v>2017.3582748970186</v>
      </c>
      <c r="D58">
        <v>7.609544149794087</v>
      </c>
      <c r="E58">
        <f t="shared" si="11"/>
        <v>-0.48966270963315406</v>
      </c>
      <c r="F58">
        <v>1.1179466082065591E-2</v>
      </c>
      <c r="G58">
        <f t="shared" si="12"/>
        <v>-5.4741676539961778E-3</v>
      </c>
      <c r="H58">
        <f t="shared" si="13"/>
        <v>8.5070640722603647E-2</v>
      </c>
      <c r="I58">
        <v>481.7452866721049</v>
      </c>
      <c r="J58">
        <f t="shared" si="5"/>
        <v>6.1774155234834698</v>
      </c>
      <c r="K58">
        <f t="shared" si="6"/>
        <v>-0.81288743697134436</v>
      </c>
      <c r="L58">
        <v>2.0383111645621E-2</v>
      </c>
      <c r="M58">
        <v>0</v>
      </c>
      <c r="N58">
        <v>0</v>
      </c>
      <c r="O58">
        <v>1</v>
      </c>
      <c r="P58">
        <v>0</v>
      </c>
      <c r="Q58">
        <v>0</v>
      </c>
      <c r="R58">
        <v>24.3</v>
      </c>
      <c r="S58">
        <v>21</v>
      </c>
      <c r="T58">
        <f t="shared" si="7"/>
        <v>0.75481481481481794</v>
      </c>
      <c r="U58">
        <f t="shared" si="3"/>
        <v>6.059259259259262</v>
      </c>
      <c r="V58">
        <v>0</v>
      </c>
      <c r="W58">
        <f t="shared" si="8"/>
        <v>0</v>
      </c>
      <c r="X58">
        <f t="shared" si="9"/>
        <v>-4.2302339844748484</v>
      </c>
      <c r="Y58">
        <v>2.7631220000000001</v>
      </c>
      <c r="Z58">
        <v>111890</v>
      </c>
      <c r="AA58">
        <f t="shared" si="4"/>
        <v>3.2066002330330776</v>
      </c>
      <c r="AB58">
        <f t="shared" si="10"/>
        <v>-0.41600797598858774</v>
      </c>
      <c r="AC58">
        <v>0</v>
      </c>
      <c r="AD58">
        <v>0</v>
      </c>
      <c r="AE58">
        <v>1</v>
      </c>
      <c r="AF58">
        <v>0</v>
      </c>
      <c r="AG58">
        <v>0</v>
      </c>
    </row>
    <row r="59" spans="1:33" x14ac:dyDescent="0.3">
      <c r="A59" t="s">
        <v>193</v>
      </c>
      <c r="B59" s="1" t="s">
        <v>194</v>
      </c>
      <c r="C59">
        <v>4870.9704143940553</v>
      </c>
      <c r="D59">
        <v>8.4910484599621991</v>
      </c>
      <c r="E59">
        <f t="shared" si="11"/>
        <v>0.39184160053495809</v>
      </c>
      <c r="F59">
        <v>1.9844199297658714E-2</v>
      </c>
      <c r="G59">
        <f t="shared" si="12"/>
        <v>7.7757828141292815E-3</v>
      </c>
      <c r="H59">
        <f t="shared" si="13"/>
        <v>0.16849805788556799</v>
      </c>
      <c r="I59">
        <v>6691.0170919740876</v>
      </c>
      <c r="J59">
        <f t="shared" si="5"/>
        <v>8.8085211732518438</v>
      </c>
      <c r="K59">
        <f t="shared" si="6"/>
        <v>1.8182182127970297</v>
      </c>
      <c r="L59">
        <v>-7.1309370327000826E-3</v>
      </c>
      <c r="M59">
        <v>1</v>
      </c>
      <c r="N59">
        <v>0</v>
      </c>
      <c r="O59">
        <v>0</v>
      </c>
      <c r="P59">
        <v>1</v>
      </c>
      <c r="Q59">
        <v>0</v>
      </c>
      <c r="R59">
        <v>19.100000000000001</v>
      </c>
      <c r="S59">
        <v>-0.6</v>
      </c>
      <c r="T59">
        <f t="shared" si="7"/>
        <v>-4.4451851851851814</v>
      </c>
      <c r="U59">
        <f t="shared" si="3"/>
        <v>-15.540740740740738</v>
      </c>
      <c r="V59">
        <v>22748.62</v>
      </c>
      <c r="W59">
        <f t="shared" si="8"/>
        <v>10.032303720942892</v>
      </c>
      <c r="X59">
        <f t="shared" si="9"/>
        <v>5.8020697364680434</v>
      </c>
      <c r="Y59">
        <v>10.354274999999999</v>
      </c>
      <c r="Z59">
        <v>90530</v>
      </c>
      <c r="AA59">
        <f t="shared" si="4"/>
        <v>4.7394734694054517</v>
      </c>
      <c r="AB59">
        <f t="shared" si="10"/>
        <v>1.1168652603837863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1:33" x14ac:dyDescent="0.3">
      <c r="A60" t="s">
        <v>195</v>
      </c>
      <c r="B60" s="1" t="s">
        <v>196</v>
      </c>
      <c r="C60">
        <v>998.24566465528187</v>
      </c>
      <c r="D60">
        <v>6.9059994029890284</v>
      </c>
      <c r="E60">
        <f t="shared" si="11"/>
        <v>-1.1932074564382127</v>
      </c>
      <c r="F60">
        <v>3.9906548293012101E-2</v>
      </c>
      <c r="G60">
        <f t="shared" si="12"/>
        <v>-4.761679098393367E-2</v>
      </c>
      <c r="H60">
        <f t="shared" si="13"/>
        <v>0.2755945986868944</v>
      </c>
      <c r="I60">
        <v>319.50225902490729</v>
      </c>
      <c r="J60">
        <f t="shared" si="5"/>
        <v>5.7667643442930858</v>
      </c>
      <c r="K60">
        <f t="shared" si="6"/>
        <v>-1.2235386161617283</v>
      </c>
      <c r="L60">
        <v>4.4459234449803944E-2</v>
      </c>
      <c r="M60">
        <v>0</v>
      </c>
      <c r="N60">
        <v>0</v>
      </c>
      <c r="O60">
        <v>1</v>
      </c>
      <c r="P60">
        <v>0</v>
      </c>
      <c r="Q60">
        <v>0</v>
      </c>
      <c r="R60">
        <v>24.9</v>
      </c>
      <c r="S60">
        <v>25.5</v>
      </c>
      <c r="T60">
        <f t="shared" si="7"/>
        <v>1.3548148148148158</v>
      </c>
      <c r="U60">
        <f t="shared" si="3"/>
        <v>10.559259259259262</v>
      </c>
      <c r="V60">
        <v>1041.634</v>
      </c>
      <c r="W60">
        <f t="shared" si="8"/>
        <v>6.9495054825830263</v>
      </c>
      <c r="X60">
        <f t="shared" si="9"/>
        <v>2.7192714981081778</v>
      </c>
      <c r="Y60">
        <v>122.025879</v>
      </c>
      <c r="Z60">
        <v>1811570</v>
      </c>
      <c r="AA60">
        <f t="shared" si="4"/>
        <v>4.2100392725733879</v>
      </c>
      <c r="AB60">
        <f t="shared" si="10"/>
        <v>0.58743106355172259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">
      <c r="A61" t="s">
        <v>197</v>
      </c>
      <c r="B61" s="1" t="s">
        <v>198</v>
      </c>
      <c r="C61">
        <v>1199.063092889236</v>
      </c>
      <c r="D61">
        <v>7.0892957749018102</v>
      </c>
      <c r="E61">
        <f t="shared" si="11"/>
        <v>-1.0099110845254309</v>
      </c>
      <c r="F61">
        <v>3.4214783029782939E-2</v>
      </c>
      <c r="G61">
        <f t="shared" si="12"/>
        <v>-3.4553888636410394E-2</v>
      </c>
      <c r="H61">
        <f t="shared" si="13"/>
        <v>0.24255871677222235</v>
      </c>
      <c r="I61">
        <v>363.30805553231426</v>
      </c>
      <c r="J61">
        <f t="shared" si="5"/>
        <v>5.8952511122054307</v>
      </c>
      <c r="K61">
        <f t="shared" si="6"/>
        <v>-1.0950518482493834</v>
      </c>
      <c r="L61">
        <v>3.865197832073692E-2</v>
      </c>
      <c r="M61">
        <v>0</v>
      </c>
      <c r="N61">
        <v>1</v>
      </c>
      <c r="O61">
        <v>0</v>
      </c>
      <c r="P61">
        <v>0</v>
      </c>
      <c r="Q61">
        <v>0</v>
      </c>
      <c r="R61">
        <v>27</v>
      </c>
      <c r="S61">
        <v>17.100000000000001</v>
      </c>
      <c r="T61">
        <f t="shared" si="7"/>
        <v>3.4548148148148172</v>
      </c>
      <c r="U61">
        <f t="shared" si="3"/>
        <v>2.1592592592592634</v>
      </c>
      <c r="V61">
        <v>1288.4480000000001</v>
      </c>
      <c r="W61">
        <f t="shared" si="8"/>
        <v>7.1619694988006577</v>
      </c>
      <c r="X61">
        <f t="shared" si="9"/>
        <v>2.9317355143258093</v>
      </c>
      <c r="Y61">
        <v>566.65147899999999</v>
      </c>
      <c r="Z61">
        <v>2973190</v>
      </c>
      <c r="AA61">
        <f t="shared" si="4"/>
        <v>5.2501089887684964</v>
      </c>
      <c r="AB61">
        <f t="shared" si="10"/>
        <v>1.627500779746831</v>
      </c>
      <c r="AC61">
        <v>0</v>
      </c>
      <c r="AD61">
        <v>0</v>
      </c>
      <c r="AE61">
        <v>0</v>
      </c>
      <c r="AF61">
        <v>0</v>
      </c>
      <c r="AG61">
        <v>1</v>
      </c>
    </row>
    <row r="62" spans="1:33" x14ac:dyDescent="0.3">
      <c r="A62" t="s">
        <v>199</v>
      </c>
      <c r="B62" s="1" t="s">
        <v>200</v>
      </c>
      <c r="C62">
        <v>8263.7620961474113</v>
      </c>
      <c r="D62">
        <v>9.0196352224068033</v>
      </c>
      <c r="E62">
        <f t="shared" si="11"/>
        <v>0.92042836297956221</v>
      </c>
      <c r="F62">
        <v>3.2118807557344059E-2</v>
      </c>
      <c r="G62">
        <f t="shared" si="12"/>
        <v>2.9563061460861784E-2</v>
      </c>
      <c r="H62">
        <f t="shared" si="13"/>
        <v>0.28969992794592631</v>
      </c>
      <c r="I62">
        <v>7504.2504654080321</v>
      </c>
      <c r="J62">
        <f t="shared" si="5"/>
        <v>8.9232248677153994</v>
      </c>
      <c r="K62">
        <f t="shared" si="6"/>
        <v>1.9329219072605852</v>
      </c>
      <c r="L62">
        <v>4.5137109827868621E-3</v>
      </c>
      <c r="M62">
        <v>0</v>
      </c>
      <c r="N62">
        <v>1</v>
      </c>
      <c r="O62">
        <v>0</v>
      </c>
      <c r="P62">
        <v>0</v>
      </c>
      <c r="Q62">
        <v>0</v>
      </c>
      <c r="R62">
        <v>14</v>
      </c>
      <c r="S62">
        <v>4.9000000000000004</v>
      </c>
      <c r="T62">
        <f t="shared" si="7"/>
        <v>-9.5451851851851828</v>
      </c>
      <c r="U62">
        <f t="shared" si="3"/>
        <v>-10.040740740740738</v>
      </c>
      <c r="V62">
        <v>180.483</v>
      </c>
      <c r="W62">
        <f t="shared" si="8"/>
        <v>5.2011619854063218</v>
      </c>
      <c r="X62">
        <f t="shared" si="9"/>
        <v>0.97092800093147336</v>
      </c>
      <c r="Y62">
        <v>2.9979070000000001</v>
      </c>
      <c r="Z62">
        <v>68890</v>
      </c>
      <c r="AA62">
        <f t="shared" si="4"/>
        <v>3.7731586278958336</v>
      </c>
      <c r="AB62">
        <f t="shared" si="10"/>
        <v>0.1505504188741682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1:33" x14ac:dyDescent="0.3">
      <c r="A63" t="s">
        <v>201</v>
      </c>
      <c r="B63" s="1" t="s">
        <v>202</v>
      </c>
      <c r="C63">
        <v>5429.5466019092764</v>
      </c>
      <c r="D63">
        <v>8.599610910714194</v>
      </c>
      <c r="E63">
        <f t="shared" si="11"/>
        <v>0.50040405128695298</v>
      </c>
      <c r="F63">
        <v>1.0430216765009903E-2</v>
      </c>
      <c r="G63">
        <f t="shared" si="12"/>
        <v>5.2193227250120523E-3</v>
      </c>
      <c r="H63">
        <f t="shared" si="13"/>
        <v>8.9695805893493269E-2</v>
      </c>
      <c r="I63">
        <v>3462.9428754056853</v>
      </c>
      <c r="J63">
        <f t="shared" si="5"/>
        <v>8.149874048570636</v>
      </c>
      <c r="K63">
        <f t="shared" si="6"/>
        <v>1.1595710881158219</v>
      </c>
      <c r="L63">
        <v>2.0580331323759245E-2</v>
      </c>
      <c r="M63">
        <v>0</v>
      </c>
      <c r="N63">
        <v>0</v>
      </c>
      <c r="O63">
        <v>1</v>
      </c>
      <c r="P63">
        <v>0</v>
      </c>
      <c r="Q63">
        <v>0</v>
      </c>
      <c r="R63">
        <v>27.6</v>
      </c>
      <c r="S63">
        <v>6</v>
      </c>
      <c r="T63">
        <f t="shared" si="7"/>
        <v>4.0548148148148186</v>
      </c>
      <c r="U63">
        <f t="shared" si="3"/>
        <v>-8.940740740740738</v>
      </c>
      <c r="V63">
        <v>21932.9</v>
      </c>
      <c r="W63">
        <f t="shared" si="8"/>
        <v>9.9957886641778195</v>
      </c>
      <c r="X63">
        <f t="shared" si="9"/>
        <v>5.7655546797029711</v>
      </c>
      <c r="Y63">
        <v>29.421198</v>
      </c>
      <c r="Z63">
        <v>1628550</v>
      </c>
      <c r="AA63">
        <f t="shared" si="4"/>
        <v>2.8940253865786292</v>
      </c>
      <c r="AB63">
        <f t="shared" si="10"/>
        <v>-0.72858282244303618</v>
      </c>
      <c r="AC63">
        <v>1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t="s">
        <v>203</v>
      </c>
      <c r="B64" s="1" t="s">
        <v>204</v>
      </c>
      <c r="C64">
        <v>2311.5816667541976</v>
      </c>
      <c r="D64">
        <v>7.7456872734354452</v>
      </c>
      <c r="E64">
        <f t="shared" si="11"/>
        <v>-0.35351958599179589</v>
      </c>
      <c r="F64">
        <v>1.0292202864103404E-2</v>
      </c>
      <c r="G64">
        <f t="shared" si="12"/>
        <v>-3.6384952954614113E-3</v>
      </c>
      <c r="H64">
        <f t="shared" si="13"/>
        <v>7.9720184740101577E-2</v>
      </c>
      <c r="I64">
        <v>2786.4787373196104</v>
      </c>
      <c r="J64">
        <f t="shared" si="5"/>
        <v>7.9325339763756366</v>
      </c>
      <c r="K64">
        <f t="shared" si="6"/>
        <v>0.94223101592082248</v>
      </c>
      <c r="L64">
        <v>6.7136991553728249E-3</v>
      </c>
      <c r="M64">
        <v>0</v>
      </c>
      <c r="N64">
        <v>0</v>
      </c>
      <c r="O64">
        <v>1</v>
      </c>
      <c r="P64">
        <v>0</v>
      </c>
      <c r="Q64">
        <v>0</v>
      </c>
      <c r="R64">
        <v>32.200000000000003</v>
      </c>
      <c r="S64">
        <v>9.5</v>
      </c>
      <c r="T64">
        <f t="shared" si="7"/>
        <v>8.6548148148148201</v>
      </c>
      <c r="U64">
        <f t="shared" si="3"/>
        <v>-5.440740740740738</v>
      </c>
      <c r="V64">
        <v>30734.799999999999</v>
      </c>
      <c r="W64">
        <f t="shared" si="8"/>
        <v>10.333183377959577</v>
      </c>
      <c r="X64">
        <f t="shared" si="9"/>
        <v>6.1029493934847281</v>
      </c>
      <c r="Y64">
        <v>10.358219</v>
      </c>
      <c r="Z64">
        <v>434320</v>
      </c>
      <c r="AA64">
        <f t="shared" si="4"/>
        <v>3.1717540002409437</v>
      </c>
      <c r="AB64">
        <f t="shared" si="10"/>
        <v>-0.45085420878072169</v>
      </c>
      <c r="AC64">
        <v>1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205</v>
      </c>
      <c r="B65" s="1" t="s">
        <v>206</v>
      </c>
      <c r="C65">
        <v>17155.515395483919</v>
      </c>
      <c r="D65">
        <v>9.7500749982970358</v>
      </c>
      <c r="E65">
        <f t="shared" si="11"/>
        <v>1.6508681388697948</v>
      </c>
      <c r="F65">
        <v>2.0333016504631464E-2</v>
      </c>
      <c r="G65">
        <f t="shared" si="12"/>
        <v>3.3567129114609767E-2</v>
      </c>
      <c r="H65">
        <f t="shared" si="13"/>
        <v>0.19824843586176821</v>
      </c>
      <c r="I65">
        <v>7127.5837560015661</v>
      </c>
      <c r="J65">
        <f t="shared" si="5"/>
        <v>8.8717275718228787</v>
      </c>
      <c r="K65">
        <f t="shared" si="6"/>
        <v>1.8814246113680646</v>
      </c>
      <c r="L65">
        <v>-3.8737836503179288E-3</v>
      </c>
      <c r="M65">
        <v>0</v>
      </c>
      <c r="N65">
        <v>0</v>
      </c>
      <c r="O65">
        <v>0</v>
      </c>
      <c r="P65">
        <v>0</v>
      </c>
      <c r="Q65">
        <v>1</v>
      </c>
      <c r="R65">
        <v>7.7</v>
      </c>
      <c r="S65">
        <v>-2.6</v>
      </c>
      <c r="T65">
        <f t="shared" si="7"/>
        <v>-15.845185185185183</v>
      </c>
      <c r="U65">
        <f t="shared" si="3"/>
        <v>-17.540740740740738</v>
      </c>
      <c r="V65">
        <v>0</v>
      </c>
      <c r="W65">
        <f t="shared" si="8"/>
        <v>0</v>
      </c>
      <c r="X65">
        <f t="shared" si="9"/>
        <v>-4.2302339844748484</v>
      </c>
      <c r="Y65">
        <v>0.206821</v>
      </c>
      <c r="Z65">
        <v>100250</v>
      </c>
      <c r="AA65">
        <f t="shared" si="4"/>
        <v>0.72418661868078993</v>
      </c>
      <c r="AB65">
        <f t="shared" si="10"/>
        <v>-2.8984215903408757</v>
      </c>
      <c r="AC65">
        <v>0</v>
      </c>
      <c r="AD65">
        <v>0</v>
      </c>
      <c r="AE65">
        <v>0</v>
      </c>
      <c r="AF65">
        <v>1</v>
      </c>
      <c r="AG65">
        <v>0</v>
      </c>
    </row>
    <row r="66" spans="1:33" x14ac:dyDescent="0.3">
      <c r="A66" t="s">
        <v>207</v>
      </c>
      <c r="B66" s="1" t="s">
        <v>208</v>
      </c>
      <c r="C66">
        <v>12344.877212816929</v>
      </c>
      <c r="D66">
        <v>9.4209964554209389</v>
      </c>
      <c r="E66">
        <f t="shared" ref="E66:E97" si="14">D66-AVERAGE(D$2:D$137)</f>
        <v>1.3217895959936978</v>
      </c>
      <c r="F66">
        <v>1.7951300296884663E-2</v>
      </c>
      <c r="G66">
        <f t="shared" ref="G66:G97" si="15">E66*F66</f>
        <v>2.3727841966980728E-2</v>
      </c>
      <c r="H66">
        <f t="shared" ref="H66:H97" si="16">F66*D66</f>
        <v>0.16911913646714724</v>
      </c>
      <c r="I66">
        <v>5533.1199335282308</v>
      </c>
      <c r="J66">
        <f t="shared" si="5"/>
        <v>8.6185071187029916</v>
      </c>
      <c r="K66">
        <f t="shared" si="6"/>
        <v>1.6282041582481774</v>
      </c>
      <c r="L66">
        <v>1.3925752246985387E-2</v>
      </c>
      <c r="M66">
        <v>0</v>
      </c>
      <c r="N66">
        <v>1</v>
      </c>
      <c r="O66">
        <v>0</v>
      </c>
      <c r="P66">
        <v>0</v>
      </c>
      <c r="Q66">
        <v>0</v>
      </c>
      <c r="R66">
        <v>25.5</v>
      </c>
      <c r="S66">
        <v>11.7</v>
      </c>
      <c r="T66">
        <f t="shared" si="7"/>
        <v>1.9548148148148172</v>
      </c>
      <c r="U66">
        <f t="shared" ref="U66:U129" si="17">S66-(SUM(S$2:S$126)+SUM(S$128:S$137))/135</f>
        <v>-3.2407407407407387</v>
      </c>
      <c r="V66">
        <v>359.87119999999999</v>
      </c>
      <c r="W66">
        <f t="shared" si="8"/>
        <v>5.8885211079657607</v>
      </c>
      <c r="X66">
        <f t="shared" si="9"/>
        <v>1.6582871234909122</v>
      </c>
      <c r="Y66">
        <v>2.936585</v>
      </c>
      <c r="Z66">
        <v>21640</v>
      </c>
      <c r="AA66">
        <f t="shared" ref="AA66:AA129" si="18">LN(Y66*1000000/Z66)</f>
        <v>4.9104591665895434</v>
      </c>
      <c r="AB66">
        <f t="shared" si="10"/>
        <v>1.287850957567878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209</v>
      </c>
      <c r="B67" s="1" t="s">
        <v>210</v>
      </c>
      <c r="C67">
        <v>11044.027380796955</v>
      </c>
      <c r="D67">
        <v>9.3096450522933463</v>
      </c>
      <c r="E67">
        <f t="shared" si="14"/>
        <v>1.2104381928661052</v>
      </c>
      <c r="F67">
        <v>1.7143509474376692E-2</v>
      </c>
      <c r="G67">
        <f t="shared" si="15"/>
        <v>2.0751158627547475E-2</v>
      </c>
      <c r="H67">
        <f t="shared" si="16"/>
        <v>0.15959998815707507</v>
      </c>
      <c r="I67">
        <v>5802.3832052358475</v>
      </c>
      <c r="J67">
        <f t="shared" si="5"/>
        <v>8.6660240095937251</v>
      </c>
      <c r="K67">
        <f t="shared" si="6"/>
        <v>1.675721049138911</v>
      </c>
      <c r="L67">
        <v>3.727114952953824E-3</v>
      </c>
      <c r="M67">
        <v>0</v>
      </c>
      <c r="N67">
        <v>0</v>
      </c>
      <c r="O67">
        <v>1</v>
      </c>
      <c r="P67">
        <v>0</v>
      </c>
      <c r="Q67">
        <v>0</v>
      </c>
      <c r="R67">
        <v>21</v>
      </c>
      <c r="S67">
        <v>6.1</v>
      </c>
      <c r="T67">
        <f t="shared" ref="T67:T130" si="19">R67-(SUM(R$2:R$126)+SUM(R$128:R$137))/135</f>
        <v>-2.5451851851851828</v>
      </c>
      <c r="U67">
        <f t="shared" si="17"/>
        <v>-8.8407407407407383</v>
      </c>
      <c r="V67">
        <v>177.83860000000001</v>
      </c>
      <c r="W67">
        <f t="shared" si="8"/>
        <v>5.1864837231087915</v>
      </c>
      <c r="X67">
        <f t="shared" ref="X67:X130" si="20">W67-(SUM(W$2:W$34)+SUM(W$36:W$126)+SUM(W$128:W$137))/134</f>
        <v>0.95624973863394302</v>
      </c>
      <c r="Y67">
        <v>53.700116999999999</v>
      </c>
      <c r="Z67">
        <v>294140</v>
      </c>
      <c r="AA67">
        <f t="shared" si="18"/>
        <v>5.2071146147933645</v>
      </c>
      <c r="AB67">
        <f t="shared" ref="AB67:AB130" si="21">AA67-(SUM(AA$2:AA$126)+SUM(AA$128:AA$137))/135</f>
        <v>1.5845064057716991</v>
      </c>
      <c r="AC67">
        <v>0</v>
      </c>
      <c r="AD67">
        <v>0</v>
      </c>
      <c r="AE67">
        <v>0</v>
      </c>
      <c r="AF67">
        <v>1</v>
      </c>
      <c r="AG67">
        <v>0</v>
      </c>
    </row>
    <row r="68" spans="1:33" x14ac:dyDescent="0.3">
      <c r="A68" t="s">
        <v>211</v>
      </c>
      <c r="B68" s="1" t="s">
        <v>212</v>
      </c>
      <c r="C68">
        <v>5389.3541127516119</v>
      </c>
      <c r="D68">
        <v>8.5921808260644479</v>
      </c>
      <c r="E68">
        <f t="shared" si="14"/>
        <v>0.49297396663720683</v>
      </c>
      <c r="F68">
        <v>-5.6007714677906392E-4</v>
      </c>
      <c r="G68">
        <f t="shared" si="15"/>
        <v>-2.7610345267052426E-4</v>
      </c>
      <c r="H68">
        <f t="shared" si="16"/>
        <v>-4.8122841216719564E-3</v>
      </c>
      <c r="I68">
        <v>3034.9923433148938</v>
      </c>
      <c r="J68">
        <f t="shared" ref="J68:J132" si="22">LN(I68)</f>
        <v>8.0179641806946655</v>
      </c>
      <c r="K68">
        <f t="shared" ref="K68:K132" si="23">J68-AVERAGE(J$2:J$137)</f>
        <v>1.0276612202398514</v>
      </c>
      <c r="L68">
        <v>-3.8544182808086802E-3</v>
      </c>
      <c r="M68">
        <v>0</v>
      </c>
      <c r="N68">
        <v>1</v>
      </c>
      <c r="O68">
        <v>0</v>
      </c>
      <c r="P68">
        <v>0</v>
      </c>
      <c r="Q68">
        <v>0</v>
      </c>
      <c r="R68">
        <v>26.1</v>
      </c>
      <c r="S68">
        <v>22.8</v>
      </c>
      <c r="T68">
        <f t="shared" si="19"/>
        <v>2.5548148148148186</v>
      </c>
      <c r="U68">
        <f t="shared" si="17"/>
        <v>7.8592592592592627</v>
      </c>
      <c r="V68">
        <v>0</v>
      </c>
      <c r="W68">
        <f t="shared" ref="W68:W132" si="24">LN(V68+1)</f>
        <v>0</v>
      </c>
      <c r="X68">
        <f t="shared" si="20"/>
        <v>-4.2302339844748484</v>
      </c>
      <c r="Y68">
        <v>1.895729</v>
      </c>
      <c r="Z68">
        <v>10830</v>
      </c>
      <c r="AA68">
        <f t="shared" si="18"/>
        <v>5.1650386790967948</v>
      </c>
      <c r="AB68">
        <f t="shared" si="21"/>
        <v>1.5424304700751295</v>
      </c>
      <c r="AC68">
        <v>0</v>
      </c>
      <c r="AD68">
        <v>0</v>
      </c>
      <c r="AE68">
        <v>1</v>
      </c>
      <c r="AF68">
        <v>0</v>
      </c>
      <c r="AG68">
        <v>0</v>
      </c>
    </row>
    <row r="69" spans="1:33" x14ac:dyDescent="0.3">
      <c r="A69" t="s">
        <v>213</v>
      </c>
      <c r="B69" s="1" t="s">
        <v>214</v>
      </c>
      <c r="C69">
        <v>2617.8265738209975</v>
      </c>
      <c r="D69">
        <v>7.870099700509777</v>
      </c>
      <c r="E69">
        <f t="shared" si="14"/>
        <v>-0.22910715891746403</v>
      </c>
      <c r="F69">
        <v>1.6060967782668974E-2</v>
      </c>
      <c r="G69">
        <f t="shared" si="15"/>
        <v>-3.6796826981522102E-3</v>
      </c>
      <c r="H69">
        <f t="shared" si="16"/>
        <v>0.12640141773628027</v>
      </c>
      <c r="I69">
        <v>945.68060848216658</v>
      </c>
      <c r="J69">
        <f t="shared" si="22"/>
        <v>6.8519048888753877</v>
      </c>
      <c r="K69">
        <f t="shared" si="23"/>
        <v>-0.13839807157942641</v>
      </c>
      <c r="L69">
        <v>3.25470854240359E-2</v>
      </c>
      <c r="M69">
        <v>0</v>
      </c>
      <c r="N69">
        <v>0</v>
      </c>
      <c r="O69">
        <v>1</v>
      </c>
      <c r="P69">
        <v>0</v>
      </c>
      <c r="Q69">
        <v>0</v>
      </c>
      <c r="R69">
        <v>26.4</v>
      </c>
      <c r="S69">
        <v>8.9</v>
      </c>
      <c r="T69">
        <f t="shared" si="19"/>
        <v>2.8548148148148158</v>
      </c>
      <c r="U69">
        <f t="shared" si="17"/>
        <v>-6.0407407407407376</v>
      </c>
      <c r="V69">
        <v>39.818539999999999</v>
      </c>
      <c r="W69">
        <f t="shared" si="24"/>
        <v>3.7091363899610625</v>
      </c>
      <c r="X69">
        <f t="shared" si="20"/>
        <v>-0.5210975945137859</v>
      </c>
      <c r="Y69">
        <v>1.7526889999999999</v>
      </c>
      <c r="Z69">
        <v>88780</v>
      </c>
      <c r="AA69">
        <f t="shared" si="18"/>
        <v>2.9827450596222809</v>
      </c>
      <c r="AB69">
        <f t="shared" si="21"/>
        <v>-0.63986314939938449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t="s">
        <v>215</v>
      </c>
      <c r="B70" s="1" t="s">
        <v>216</v>
      </c>
      <c r="C70">
        <v>11639.407357284468</v>
      </c>
      <c r="D70">
        <v>9.3621518056666098</v>
      </c>
      <c r="E70">
        <f t="shared" si="14"/>
        <v>1.2629449462393687</v>
      </c>
      <c r="F70">
        <v>2.165748339806825E-2</v>
      </c>
      <c r="G70">
        <f t="shared" si="15"/>
        <v>2.7352209205853326E-2</v>
      </c>
      <c r="H70">
        <f t="shared" si="16"/>
        <v>0.20276064730141929</v>
      </c>
      <c r="I70">
        <v>7585.1084807727284</v>
      </c>
      <c r="J70">
        <f t="shared" si="22"/>
        <v>8.9339421936939036</v>
      </c>
      <c r="K70">
        <f t="shared" si="23"/>
        <v>1.9436392332390895</v>
      </c>
      <c r="L70">
        <v>5.0937737182006225E-3</v>
      </c>
      <c r="M70">
        <v>0</v>
      </c>
      <c r="N70">
        <v>0</v>
      </c>
      <c r="O70">
        <v>0</v>
      </c>
      <c r="P70">
        <v>1</v>
      </c>
      <c r="Q70">
        <v>0</v>
      </c>
      <c r="R70">
        <v>21.1</v>
      </c>
      <c r="S70">
        <v>0.8</v>
      </c>
      <c r="T70">
        <f t="shared" si="19"/>
        <v>-2.4451851851851814</v>
      </c>
      <c r="U70">
        <f t="shared" si="17"/>
        <v>-14.140740740740737</v>
      </c>
      <c r="V70">
        <v>103.9915</v>
      </c>
      <c r="W70">
        <f t="shared" si="24"/>
        <v>4.6538793944997501</v>
      </c>
      <c r="X70">
        <f t="shared" si="20"/>
        <v>0.42364541002490164</v>
      </c>
      <c r="Y70">
        <v>105.145914</v>
      </c>
      <c r="Z70">
        <v>364500</v>
      </c>
      <c r="AA70">
        <f t="shared" si="18"/>
        <v>5.6645777701539304</v>
      </c>
      <c r="AB70">
        <f t="shared" si="21"/>
        <v>2.041969561132265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3">
      <c r="A71" t="s">
        <v>217</v>
      </c>
      <c r="B71" s="1" t="s">
        <v>218</v>
      </c>
      <c r="C71">
        <v>1337.177824374271</v>
      </c>
      <c r="D71">
        <v>7.198316570781655</v>
      </c>
      <c r="E71">
        <f t="shared" si="14"/>
        <v>-0.90089028864558607</v>
      </c>
      <c r="F71">
        <v>5.5431649643370301E-3</v>
      </c>
      <c r="G71">
        <f t="shared" si="15"/>
        <v>-4.993783484731687E-3</v>
      </c>
      <c r="H71">
        <f t="shared" si="16"/>
        <v>3.9901456217363546E-2</v>
      </c>
      <c r="I71">
        <v>316.13910262915471</v>
      </c>
      <c r="J71">
        <f t="shared" si="22"/>
        <v>5.7561823149216389</v>
      </c>
      <c r="K71">
        <f t="shared" si="23"/>
        <v>-1.2341206455331752</v>
      </c>
      <c r="L71">
        <v>-7.7264910573277142E-4</v>
      </c>
      <c r="M71">
        <v>0</v>
      </c>
      <c r="N71">
        <v>1</v>
      </c>
      <c r="O71">
        <v>0</v>
      </c>
      <c r="P71">
        <v>0</v>
      </c>
      <c r="Q71">
        <v>0</v>
      </c>
      <c r="R71">
        <v>24.4</v>
      </c>
      <c r="S71">
        <v>23.4</v>
      </c>
      <c r="T71">
        <f t="shared" si="19"/>
        <v>0.8548148148148158</v>
      </c>
      <c r="U71">
        <f t="shared" si="17"/>
        <v>8.4592592592592606</v>
      </c>
      <c r="V71">
        <v>0</v>
      </c>
      <c r="W71">
        <f t="shared" si="24"/>
        <v>0</v>
      </c>
      <c r="X71">
        <f t="shared" si="20"/>
        <v>-4.2302339844748484</v>
      </c>
      <c r="Y71">
        <v>11.657321</v>
      </c>
      <c r="Z71">
        <v>569140</v>
      </c>
      <c r="AA71">
        <f t="shared" si="18"/>
        <v>3.0195632240866099</v>
      </c>
      <c r="AB71">
        <f t="shared" si="21"/>
        <v>-0.60304498493505543</v>
      </c>
      <c r="AC71">
        <v>1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t="s">
        <v>219</v>
      </c>
      <c r="B72" s="1" t="s">
        <v>220</v>
      </c>
      <c r="C72">
        <v>1364.7465518942377</v>
      </c>
      <c r="D72">
        <v>7.21872401411113</v>
      </c>
      <c r="E72">
        <f t="shared" si="14"/>
        <v>-0.8804828453161111</v>
      </c>
      <c r="F72">
        <v>1.4648072155978343E-2</v>
      </c>
      <c r="G72">
        <f t="shared" si="15"/>
        <v>-1.2897376250291514E-2</v>
      </c>
      <c r="H72">
        <f t="shared" si="16"/>
        <v>0.10574039023279345</v>
      </c>
      <c r="I72">
        <v>35.42249776652568</v>
      </c>
      <c r="J72">
        <f t="shared" si="22"/>
        <v>3.5673471484038237</v>
      </c>
      <c r="K72">
        <f t="shared" si="23"/>
        <v>-3.4229558120509904</v>
      </c>
      <c r="L72">
        <v>5.4408359948472228E-2</v>
      </c>
      <c r="M72">
        <v>1</v>
      </c>
      <c r="N72">
        <v>0</v>
      </c>
      <c r="O72">
        <v>1</v>
      </c>
      <c r="P72">
        <v>0</v>
      </c>
      <c r="Q72">
        <v>0</v>
      </c>
      <c r="R72">
        <v>27.4</v>
      </c>
      <c r="S72">
        <v>24.4</v>
      </c>
      <c r="T72">
        <f t="shared" si="19"/>
        <v>3.8548148148148158</v>
      </c>
      <c r="U72">
        <f t="shared" si="17"/>
        <v>9.4592592592592606</v>
      </c>
      <c r="V72">
        <v>0</v>
      </c>
      <c r="W72">
        <f t="shared" si="24"/>
        <v>0</v>
      </c>
      <c r="X72">
        <f t="shared" si="20"/>
        <v>-4.2302339844748484</v>
      </c>
      <c r="Y72">
        <v>7.0394810000000003</v>
      </c>
      <c r="Z72">
        <v>176520</v>
      </c>
      <c r="AA72">
        <f t="shared" si="18"/>
        <v>3.6858555404422626</v>
      </c>
      <c r="AB72">
        <f t="shared" si="21"/>
        <v>6.3247331420597241E-2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x14ac:dyDescent="0.3">
      <c r="A73" t="s">
        <v>221</v>
      </c>
      <c r="B73" s="1" t="s">
        <v>222</v>
      </c>
      <c r="C73">
        <v>2316.6682147031102</v>
      </c>
      <c r="D73">
        <v>7.7478853181076746</v>
      </c>
      <c r="E73">
        <f t="shared" si="14"/>
        <v>-0.3513215413195665</v>
      </c>
      <c r="F73">
        <v>5.949015179952253E-2</v>
      </c>
      <c r="G73">
        <f t="shared" si="15"/>
        <v>-2.0900171823543239E-2</v>
      </c>
      <c r="H73">
        <f t="shared" si="16"/>
        <v>0.46092287369951745</v>
      </c>
      <c r="I73">
        <v>1826.3920386661596</v>
      </c>
      <c r="J73">
        <f t="shared" si="22"/>
        <v>7.5100977361752923</v>
      </c>
      <c r="K73">
        <f t="shared" si="23"/>
        <v>0.51979477572047816</v>
      </c>
      <c r="L73">
        <v>4.7794831309449372E-2</v>
      </c>
      <c r="M73">
        <v>0</v>
      </c>
      <c r="N73">
        <v>0</v>
      </c>
      <c r="O73">
        <v>0</v>
      </c>
      <c r="P73">
        <v>1</v>
      </c>
      <c r="Q73">
        <v>0</v>
      </c>
      <c r="R73">
        <v>22.7</v>
      </c>
      <c r="S73">
        <v>-0.5</v>
      </c>
      <c r="T73">
        <f t="shared" si="19"/>
        <v>-0.84518518518518349</v>
      </c>
      <c r="U73">
        <f t="shared" si="17"/>
        <v>-15.440740740740738</v>
      </c>
      <c r="V73">
        <v>129.52719999999999</v>
      </c>
      <c r="W73">
        <f t="shared" si="24"/>
        <v>4.8715816341631912</v>
      </c>
      <c r="X73">
        <f t="shared" si="20"/>
        <v>0.64134764968834279</v>
      </c>
      <c r="Y73">
        <v>32.094420999999997</v>
      </c>
      <c r="Z73">
        <v>97100</v>
      </c>
      <c r="AA73">
        <f t="shared" si="18"/>
        <v>5.8006961180926968</v>
      </c>
      <c r="AB73">
        <f t="shared" si="21"/>
        <v>2.1780879090710314</v>
      </c>
      <c r="AC73">
        <v>0</v>
      </c>
      <c r="AD73">
        <v>0</v>
      </c>
      <c r="AE73">
        <v>0</v>
      </c>
      <c r="AF73">
        <v>0</v>
      </c>
      <c r="AG73">
        <v>1</v>
      </c>
    </row>
    <row r="74" spans="1:33" x14ac:dyDescent="0.3">
      <c r="A74" t="s">
        <v>223</v>
      </c>
      <c r="B74" s="1" t="s">
        <v>224</v>
      </c>
      <c r="C74">
        <v>76354.104579153762</v>
      </c>
      <c r="D74">
        <v>11.243137069243065</v>
      </c>
      <c r="E74">
        <f t="shared" si="14"/>
        <v>3.1439302098158244</v>
      </c>
      <c r="F74">
        <v>-2.254897513381552E-2</v>
      </c>
      <c r="G74">
        <f t="shared" si="15"/>
        <v>-7.0892404123588437E-2</v>
      </c>
      <c r="H74">
        <f t="shared" si="16"/>
        <v>-0.25352121820044138</v>
      </c>
      <c r="I74">
        <v>33456.486605431295</v>
      </c>
      <c r="J74">
        <f t="shared" si="22"/>
        <v>10.418000966201312</v>
      </c>
      <c r="K74">
        <f t="shared" si="23"/>
        <v>3.4276980057464979</v>
      </c>
      <c r="L74">
        <v>5.9077304770747074E-4</v>
      </c>
      <c r="M74">
        <v>0</v>
      </c>
      <c r="N74">
        <v>0</v>
      </c>
      <c r="O74">
        <v>1</v>
      </c>
      <c r="P74">
        <v>0</v>
      </c>
      <c r="Q74">
        <v>0</v>
      </c>
      <c r="R74">
        <v>35.6</v>
      </c>
      <c r="S74">
        <v>13.6</v>
      </c>
      <c r="T74">
        <f t="shared" si="19"/>
        <v>12.054814814814819</v>
      </c>
      <c r="U74">
        <f t="shared" si="17"/>
        <v>-1.3407407407407383</v>
      </c>
      <c r="V74">
        <v>538675.19999999995</v>
      </c>
      <c r="W74">
        <f t="shared" si="24"/>
        <v>13.196869927258263</v>
      </c>
      <c r="X74">
        <f t="shared" si="20"/>
        <v>8.9666359427834141</v>
      </c>
      <c r="Y74">
        <v>0.81118699999999999</v>
      </c>
      <c r="Z74">
        <v>17820</v>
      </c>
      <c r="AA74">
        <f t="shared" si="18"/>
        <v>3.8181771850248176</v>
      </c>
      <c r="AB74">
        <f t="shared" si="21"/>
        <v>0.19556897600315226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ht="28.8" x14ac:dyDescent="0.3">
      <c r="A75" t="s">
        <v>225</v>
      </c>
      <c r="B75" s="1" t="s">
        <v>226</v>
      </c>
      <c r="C75">
        <v>673.63805777642744</v>
      </c>
      <c r="D75">
        <v>6.5126929604063735</v>
      </c>
      <c r="E75">
        <f t="shared" si="14"/>
        <v>-1.5865138990208676</v>
      </c>
      <c r="F75">
        <v>3.538381093302409E-2</v>
      </c>
      <c r="G75">
        <f t="shared" si="15"/>
        <v>-5.6136907845569253E-2</v>
      </c>
      <c r="H75">
        <f t="shared" si="16"/>
        <v>0.23044389637585608</v>
      </c>
      <c r="I75">
        <v>152.6270396025736</v>
      </c>
      <c r="J75">
        <f t="shared" si="22"/>
        <v>5.0279972958310042</v>
      </c>
      <c r="K75">
        <f t="shared" si="23"/>
        <v>-1.96230566462381</v>
      </c>
      <c r="L75">
        <v>1.751417200659864E-2</v>
      </c>
      <c r="M75">
        <v>1</v>
      </c>
      <c r="N75">
        <v>0</v>
      </c>
      <c r="O75">
        <v>1</v>
      </c>
      <c r="P75">
        <v>0</v>
      </c>
      <c r="Q75">
        <v>0</v>
      </c>
      <c r="R75">
        <v>25.3</v>
      </c>
      <c r="S75">
        <v>18.100000000000001</v>
      </c>
      <c r="T75">
        <f t="shared" si="19"/>
        <v>1.7548148148148179</v>
      </c>
      <c r="U75">
        <f t="shared" si="17"/>
        <v>3.1592592592592634</v>
      </c>
      <c r="V75">
        <v>2.2578500000000001E-2</v>
      </c>
      <c r="W75">
        <f t="shared" si="24"/>
        <v>2.2327378604090266E-2</v>
      </c>
      <c r="X75">
        <f t="shared" si="20"/>
        <v>-4.2079066058707584</v>
      </c>
      <c r="Y75">
        <v>2.7629769999999998</v>
      </c>
      <c r="Z75">
        <v>230800</v>
      </c>
      <c r="AA75">
        <f t="shared" si="18"/>
        <v>2.4825124659696276</v>
      </c>
      <c r="AB75">
        <f t="shared" si="21"/>
        <v>-1.1400957430520378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x14ac:dyDescent="0.3">
      <c r="A76" t="s">
        <v>227</v>
      </c>
      <c r="B76" s="1" t="s">
        <v>228</v>
      </c>
      <c r="C76">
        <v>6182.8350183592693</v>
      </c>
      <c r="D76">
        <v>8.7295321860971615</v>
      </c>
      <c r="E76">
        <f t="shared" si="14"/>
        <v>0.63032532666992047</v>
      </c>
      <c r="F76">
        <v>2.3308811216842594E-3</v>
      </c>
      <c r="G76">
        <f t="shared" si="15"/>
        <v>1.4692134044543815E-3</v>
      </c>
      <c r="H76">
        <f t="shared" si="16"/>
        <v>2.0347501773708997E-2</v>
      </c>
      <c r="I76">
        <v>2102.9511280351426</v>
      </c>
      <c r="J76">
        <f t="shared" si="22"/>
        <v>7.6510969362672565</v>
      </c>
      <c r="K76">
        <f t="shared" si="23"/>
        <v>0.66079397581244237</v>
      </c>
      <c r="L76">
        <v>2.130040408551136E-2</v>
      </c>
      <c r="M76">
        <v>0</v>
      </c>
      <c r="N76">
        <v>0</v>
      </c>
      <c r="O76">
        <v>1</v>
      </c>
      <c r="P76">
        <v>0</v>
      </c>
      <c r="Q76">
        <v>0</v>
      </c>
      <c r="R76">
        <v>23.8</v>
      </c>
      <c r="S76">
        <v>8.1999999999999993</v>
      </c>
      <c r="T76">
        <f t="shared" si="19"/>
        <v>0.25481481481481794</v>
      </c>
      <c r="U76">
        <f t="shared" si="17"/>
        <v>-6.7407407407407387</v>
      </c>
      <c r="V76">
        <v>0.21321119999999999</v>
      </c>
      <c r="W76">
        <f t="shared" si="24"/>
        <v>0.19327072857338878</v>
      </c>
      <c r="X76">
        <f t="shared" si="20"/>
        <v>-4.0369632559014601</v>
      </c>
      <c r="Y76">
        <v>2.5284230000000001</v>
      </c>
      <c r="Z76">
        <v>10230</v>
      </c>
      <c r="AA76">
        <f t="shared" si="18"/>
        <v>5.5100264872551543</v>
      </c>
      <c r="AB76">
        <f t="shared" si="21"/>
        <v>1.887418278233489</v>
      </c>
      <c r="AC76">
        <v>1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t="s">
        <v>229</v>
      </c>
      <c r="B77" s="1" t="s">
        <v>230</v>
      </c>
      <c r="C77">
        <v>1237.0469069293183</v>
      </c>
      <c r="D77">
        <v>7.1204822915840706</v>
      </c>
      <c r="E77">
        <f t="shared" si="14"/>
        <v>-0.97872456784317041</v>
      </c>
      <c r="F77">
        <v>-2.90723944642803E-2</v>
      </c>
      <c r="G77">
        <f t="shared" si="15"/>
        <v>2.8453866708218915E-2</v>
      </c>
      <c r="H77">
        <f t="shared" si="16"/>
        <v>-0.20700946995685462</v>
      </c>
      <c r="I77">
        <v>1030.842035340522</v>
      </c>
      <c r="J77">
        <f t="shared" si="22"/>
        <v>6.9381312572836995</v>
      </c>
      <c r="K77">
        <f t="shared" si="23"/>
        <v>-5.2171703171114636E-2</v>
      </c>
      <c r="L77">
        <v>-4.2027848352596389E-2</v>
      </c>
      <c r="M77">
        <v>0</v>
      </c>
      <c r="N77">
        <v>1</v>
      </c>
      <c r="O77">
        <v>0</v>
      </c>
      <c r="P77">
        <v>0</v>
      </c>
      <c r="Q77">
        <v>0</v>
      </c>
      <c r="R77">
        <v>24.4</v>
      </c>
      <c r="S77">
        <v>24.5</v>
      </c>
      <c r="T77">
        <f t="shared" si="19"/>
        <v>0.8548148148148158</v>
      </c>
      <c r="U77">
        <f t="shared" si="17"/>
        <v>9.559259259259262</v>
      </c>
      <c r="V77">
        <v>0</v>
      </c>
      <c r="W77">
        <f t="shared" si="24"/>
        <v>0</v>
      </c>
      <c r="X77">
        <f t="shared" si="20"/>
        <v>-4.2302339844748484</v>
      </c>
      <c r="Y77">
        <v>1.4798309999999999</v>
      </c>
      <c r="Z77">
        <v>96320</v>
      </c>
      <c r="AA77">
        <f t="shared" si="18"/>
        <v>2.7320071894883791</v>
      </c>
      <c r="AB77">
        <f t="shared" si="21"/>
        <v>-0.8906010195332863</v>
      </c>
      <c r="AC77">
        <v>1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t="s">
        <v>231</v>
      </c>
      <c r="B78" s="1" t="s">
        <v>232</v>
      </c>
      <c r="C78">
        <v>3559.712162407202</v>
      </c>
      <c r="D78">
        <v>8.1774349673208722</v>
      </c>
      <c r="E78">
        <f t="shared" si="14"/>
        <v>7.8228107893631105E-2</v>
      </c>
      <c r="F78">
        <v>2.7698050724735818E-2</v>
      </c>
      <c r="G78">
        <f t="shared" si="15"/>
        <v>2.166766100537901E-3</v>
      </c>
      <c r="H78">
        <f t="shared" si="16"/>
        <v>0.22649900852308191</v>
      </c>
      <c r="I78">
        <v>662.48609381091387</v>
      </c>
      <c r="J78">
        <f t="shared" si="22"/>
        <v>6.495999567165982</v>
      </c>
      <c r="K78">
        <f t="shared" si="23"/>
        <v>-0.4943033932888321</v>
      </c>
      <c r="L78">
        <v>3.2077470790776413E-2</v>
      </c>
      <c r="M78">
        <v>0</v>
      </c>
      <c r="N78">
        <v>1</v>
      </c>
      <c r="O78">
        <v>0</v>
      </c>
      <c r="P78">
        <v>0</v>
      </c>
      <c r="Q78">
        <v>0</v>
      </c>
      <c r="R78">
        <v>26.4</v>
      </c>
      <c r="S78">
        <v>23.5</v>
      </c>
      <c r="T78">
        <f t="shared" si="19"/>
        <v>2.8548148148148158</v>
      </c>
      <c r="U78">
        <f t="shared" si="17"/>
        <v>8.559259259259262</v>
      </c>
      <c r="V78">
        <v>0</v>
      </c>
      <c r="W78">
        <f t="shared" si="24"/>
        <v>0</v>
      </c>
      <c r="X78">
        <f t="shared" si="20"/>
        <v>-4.2302339844748484</v>
      </c>
      <c r="Y78">
        <v>0.105169</v>
      </c>
      <c r="Z78">
        <v>610</v>
      </c>
      <c r="AA78">
        <f t="shared" si="18"/>
        <v>5.1498649018865645</v>
      </c>
      <c r="AB78">
        <f t="shared" si="21"/>
        <v>1.5272566928648992</v>
      </c>
      <c r="AC78">
        <v>0</v>
      </c>
      <c r="AD78">
        <v>0</v>
      </c>
      <c r="AE78">
        <v>1</v>
      </c>
      <c r="AF78">
        <v>0</v>
      </c>
      <c r="AG78">
        <v>0</v>
      </c>
    </row>
    <row r="79" spans="1:33" x14ac:dyDescent="0.3">
      <c r="A79" t="s">
        <v>233</v>
      </c>
      <c r="B79" s="1" t="s">
        <v>234</v>
      </c>
      <c r="C79">
        <v>2513.1953762669264</v>
      </c>
      <c r="D79">
        <v>7.8293102807479045</v>
      </c>
      <c r="E79">
        <f t="shared" si="14"/>
        <v>-0.26989657867933659</v>
      </c>
      <c r="F79">
        <v>3.491982482448678E-2</v>
      </c>
      <c r="G79">
        <f t="shared" si="15"/>
        <v>-9.4247412482107475E-3</v>
      </c>
      <c r="H79">
        <f t="shared" si="16"/>
        <v>0.27339814350027025</v>
      </c>
      <c r="I79">
        <v>248.14143041194365</v>
      </c>
      <c r="J79">
        <f t="shared" si="22"/>
        <v>5.5139988675340321</v>
      </c>
      <c r="K79">
        <f t="shared" si="23"/>
        <v>-1.476304092920782</v>
      </c>
      <c r="L79">
        <v>2.3033345823888107E-2</v>
      </c>
      <c r="M79">
        <v>0</v>
      </c>
      <c r="N79">
        <v>1</v>
      </c>
      <c r="O79">
        <v>0</v>
      </c>
      <c r="P79">
        <v>0</v>
      </c>
      <c r="Q79">
        <v>0</v>
      </c>
      <c r="R79">
        <v>27.6</v>
      </c>
      <c r="S79">
        <v>24.7</v>
      </c>
      <c r="T79">
        <f t="shared" si="19"/>
        <v>4.0548148148148186</v>
      </c>
      <c r="U79">
        <f t="shared" si="17"/>
        <v>9.7592592592592613</v>
      </c>
      <c r="V79">
        <v>0</v>
      </c>
      <c r="W79">
        <f t="shared" si="24"/>
        <v>0</v>
      </c>
      <c r="X79">
        <f t="shared" si="20"/>
        <v>-4.2302339844748484</v>
      </c>
      <c r="Y79">
        <v>12.812407</v>
      </c>
      <c r="Z79">
        <v>62710</v>
      </c>
      <c r="AA79">
        <f t="shared" si="18"/>
        <v>5.3196483527629059</v>
      </c>
      <c r="AB79">
        <f t="shared" si="21"/>
        <v>1.6970401437412406</v>
      </c>
      <c r="AC79">
        <v>0</v>
      </c>
      <c r="AD79">
        <v>0</v>
      </c>
      <c r="AE79">
        <v>0</v>
      </c>
      <c r="AF79">
        <v>0</v>
      </c>
      <c r="AG79">
        <v>1</v>
      </c>
    </row>
    <row r="80" spans="1:33" x14ac:dyDescent="0.3">
      <c r="A80" t="s">
        <v>235</v>
      </c>
      <c r="B80" s="1" t="s">
        <v>236</v>
      </c>
      <c r="C80">
        <v>19109.460295276742</v>
      </c>
      <c r="D80">
        <v>9.8579387948301029</v>
      </c>
      <c r="E80">
        <f t="shared" si="14"/>
        <v>1.7587319354028619</v>
      </c>
      <c r="F80">
        <v>2.7676377099894924E-2</v>
      </c>
      <c r="G80">
        <f t="shared" si="15"/>
        <v>4.8675328261837646E-2</v>
      </c>
      <c r="H80">
        <f t="shared" si="16"/>
        <v>0.27283203151340163</v>
      </c>
      <c r="I80">
        <v>38536.898645492758</v>
      </c>
      <c r="J80">
        <f t="shared" si="22"/>
        <v>10.559371467674154</v>
      </c>
      <c r="K80">
        <f t="shared" si="23"/>
        <v>3.56906850721934</v>
      </c>
      <c r="L80">
        <v>-1.5155375909511867E-2</v>
      </c>
      <c r="M80">
        <v>0</v>
      </c>
      <c r="N80">
        <v>0</v>
      </c>
      <c r="O80">
        <v>1</v>
      </c>
      <c r="P80">
        <v>0</v>
      </c>
      <c r="Q80">
        <v>0</v>
      </c>
      <c r="R80">
        <v>16.3</v>
      </c>
      <c r="S80">
        <v>1</v>
      </c>
      <c r="T80">
        <f t="shared" si="19"/>
        <v>-7.2451851851851821</v>
      </c>
      <c r="U80">
        <f t="shared" si="17"/>
        <v>-13.940740740740738</v>
      </c>
      <c r="V80">
        <v>0</v>
      </c>
      <c r="W80">
        <f t="shared" si="24"/>
        <v>0</v>
      </c>
      <c r="X80">
        <f t="shared" si="20"/>
        <v>-4.2302339844748484</v>
      </c>
      <c r="Y80">
        <v>0.34255999999999998</v>
      </c>
      <c r="Z80">
        <v>2590</v>
      </c>
      <c r="AA80">
        <f t="shared" si="18"/>
        <v>4.8847889491299261</v>
      </c>
      <c r="AB80">
        <f t="shared" si="21"/>
        <v>1.2621807401082608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x14ac:dyDescent="0.3">
      <c r="A81" t="s">
        <v>237</v>
      </c>
      <c r="B81" s="1" t="s">
        <v>238</v>
      </c>
      <c r="C81">
        <v>5342.1377577384501</v>
      </c>
      <c r="D81">
        <v>8.583381181008404</v>
      </c>
      <c r="E81">
        <f t="shared" si="14"/>
        <v>0.48417432158116291</v>
      </c>
      <c r="F81">
        <v>5.1707951410775742E-2</v>
      </c>
      <c r="G81">
        <f t="shared" si="15"/>
        <v>2.5035662294664082E-2</v>
      </c>
      <c r="H81">
        <f t="shared" si="16"/>
        <v>0.44382905704774944</v>
      </c>
      <c r="I81">
        <v>895.52109469471668</v>
      </c>
      <c r="J81">
        <f t="shared" si="22"/>
        <v>6.7974057775546628</v>
      </c>
      <c r="K81">
        <f t="shared" si="23"/>
        <v>-0.19289718290015134</v>
      </c>
      <c r="L81">
        <v>1.9224650409104888E-2</v>
      </c>
      <c r="M81">
        <v>0</v>
      </c>
      <c r="N81">
        <v>0</v>
      </c>
      <c r="O81">
        <v>1</v>
      </c>
      <c r="P81">
        <v>0</v>
      </c>
      <c r="Q81">
        <v>0</v>
      </c>
      <c r="R81">
        <v>28.4</v>
      </c>
      <c r="S81">
        <v>15.3</v>
      </c>
      <c r="T81">
        <f t="shared" si="19"/>
        <v>4.8548148148148158</v>
      </c>
      <c r="U81">
        <f t="shared" si="17"/>
        <v>0.35925925925926272</v>
      </c>
      <c r="V81">
        <v>0</v>
      </c>
      <c r="W81">
        <f t="shared" si="24"/>
        <v>0</v>
      </c>
      <c r="X81">
        <f t="shared" si="20"/>
        <v>-4.2302339844748484</v>
      </c>
      <c r="Y81">
        <v>0.25387900000000002</v>
      </c>
      <c r="Z81">
        <v>28</v>
      </c>
      <c r="AA81">
        <f t="shared" si="18"/>
        <v>9.1124085443686891</v>
      </c>
      <c r="AB81">
        <f t="shared" si="21"/>
        <v>5.4898003353470237</v>
      </c>
      <c r="AC81">
        <v>0</v>
      </c>
      <c r="AD81">
        <v>0</v>
      </c>
      <c r="AE81">
        <v>0</v>
      </c>
      <c r="AF81">
        <v>0</v>
      </c>
      <c r="AG81">
        <v>1</v>
      </c>
    </row>
    <row r="82" spans="1:33" x14ac:dyDescent="0.3">
      <c r="A82" t="s">
        <v>239</v>
      </c>
      <c r="B82" s="1" t="s">
        <v>240</v>
      </c>
      <c r="C82">
        <v>1914.2948570999806</v>
      </c>
      <c r="D82">
        <v>7.5571046129692885</v>
      </c>
      <c r="E82">
        <f t="shared" si="14"/>
        <v>-0.54210224645795257</v>
      </c>
      <c r="F82">
        <v>2.1934896829228123E-2</v>
      </c>
      <c r="G82">
        <f t="shared" si="15"/>
        <v>-1.1890956846947987E-2</v>
      </c>
      <c r="H82">
        <f t="shared" si="16"/>
        <v>0.16576431001316527</v>
      </c>
      <c r="I82">
        <v>522.28199186742893</v>
      </c>
      <c r="J82">
        <f t="shared" si="22"/>
        <v>6.2582076563248394</v>
      </c>
      <c r="K82">
        <f t="shared" si="23"/>
        <v>-0.7320953041299747</v>
      </c>
      <c r="L82">
        <v>2.8447338234670931E-2</v>
      </c>
      <c r="M82">
        <v>0</v>
      </c>
      <c r="N82">
        <v>0</v>
      </c>
      <c r="O82">
        <v>1</v>
      </c>
      <c r="P82">
        <v>0</v>
      </c>
      <c r="Q82">
        <v>0</v>
      </c>
      <c r="R82">
        <v>24.3</v>
      </c>
      <c r="S82">
        <v>10.1</v>
      </c>
      <c r="T82">
        <f t="shared" si="19"/>
        <v>0.75481481481481794</v>
      </c>
      <c r="U82">
        <f t="shared" si="17"/>
        <v>-4.8407407407407383</v>
      </c>
      <c r="V82">
        <v>9.5969490000000004</v>
      </c>
      <c r="W82">
        <f t="shared" si="24"/>
        <v>2.3605661294982831</v>
      </c>
      <c r="X82">
        <f t="shared" si="20"/>
        <v>-1.8696678549765653</v>
      </c>
      <c r="Y82">
        <v>15.706225999999999</v>
      </c>
      <c r="Z82">
        <v>446300</v>
      </c>
      <c r="AA82">
        <f t="shared" si="18"/>
        <v>3.560821101601392</v>
      </c>
      <c r="AB82">
        <f t="shared" si="21"/>
        <v>-6.1787107420273379E-2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t="s">
        <v>241</v>
      </c>
      <c r="B83" s="1" t="s">
        <v>242</v>
      </c>
      <c r="C83">
        <v>1183.8822332799457</v>
      </c>
      <c r="D83">
        <v>7.0765543453617852</v>
      </c>
      <c r="E83">
        <f t="shared" si="14"/>
        <v>-1.0226525140654559</v>
      </c>
      <c r="F83">
        <v>-1.4873697566161153E-2</v>
      </c>
      <c r="G83">
        <f t="shared" si="15"/>
        <v>1.5210624209483955E-2</v>
      </c>
      <c r="H83">
        <f t="shared" si="16"/>
        <v>-0.10525452914341471</v>
      </c>
      <c r="I83">
        <v>152.66294817494654</v>
      </c>
      <c r="J83">
        <f t="shared" si="22"/>
        <v>5.0282325382167761</v>
      </c>
      <c r="K83">
        <f t="shared" si="23"/>
        <v>-1.9620704222380381</v>
      </c>
      <c r="L83">
        <v>-1.1578494094743782E-2</v>
      </c>
      <c r="M83">
        <v>0</v>
      </c>
      <c r="N83">
        <v>0</v>
      </c>
      <c r="O83">
        <v>1</v>
      </c>
      <c r="P83">
        <v>0</v>
      </c>
      <c r="Q83">
        <v>0</v>
      </c>
      <c r="R83">
        <v>23.9</v>
      </c>
      <c r="S83">
        <v>19.899999999999999</v>
      </c>
      <c r="T83">
        <f t="shared" si="19"/>
        <v>0.3548148148148158</v>
      </c>
      <c r="U83">
        <f t="shared" si="17"/>
        <v>4.9592592592592606</v>
      </c>
      <c r="V83">
        <v>1.43634E-2</v>
      </c>
      <c r="W83">
        <f t="shared" si="24"/>
        <v>1.4261223608269171E-2</v>
      </c>
      <c r="X83">
        <f t="shared" si="20"/>
        <v>-4.2159727608665793</v>
      </c>
      <c r="Y83">
        <v>6.7256660000000004</v>
      </c>
      <c r="Z83">
        <v>581540</v>
      </c>
      <c r="AA83">
        <f t="shared" si="18"/>
        <v>2.4480064758126119</v>
      </c>
      <c r="AB83">
        <f t="shared" si="21"/>
        <v>-1.1746017332090535</v>
      </c>
      <c r="AC83">
        <v>1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t="s">
        <v>243</v>
      </c>
      <c r="B84" s="1" t="s">
        <v>244</v>
      </c>
      <c r="C84">
        <v>2036.4467260060349</v>
      </c>
      <c r="D84">
        <v>7.6189617671617347</v>
      </c>
      <c r="E84">
        <f t="shared" si="14"/>
        <v>-0.48024509226550638</v>
      </c>
      <c r="F84">
        <v>5.0614022358010366E-2</v>
      </c>
      <c r="G84">
        <f t="shared" si="15"/>
        <v>-2.4307135837251092E-2</v>
      </c>
      <c r="H84">
        <f t="shared" si="16"/>
        <v>0.38562630122795022</v>
      </c>
      <c r="I84">
        <v>30.735575150031849</v>
      </c>
      <c r="J84">
        <f t="shared" si="22"/>
        <v>3.425420783378347</v>
      </c>
      <c r="K84">
        <f t="shared" si="23"/>
        <v>-3.5648821770764672</v>
      </c>
      <c r="L84">
        <v>0.12067955821564604</v>
      </c>
      <c r="M84">
        <v>0</v>
      </c>
      <c r="N84">
        <v>1</v>
      </c>
      <c r="O84">
        <v>0</v>
      </c>
      <c r="P84">
        <v>0</v>
      </c>
      <c r="Q84">
        <v>0</v>
      </c>
      <c r="R84">
        <v>27.5</v>
      </c>
      <c r="S84">
        <v>26.5</v>
      </c>
      <c r="T84">
        <f t="shared" si="19"/>
        <v>3.9548148148148172</v>
      </c>
      <c r="U84">
        <f t="shared" si="17"/>
        <v>11.559259259259262</v>
      </c>
      <c r="V84">
        <v>0</v>
      </c>
      <c r="W84">
        <f t="shared" si="24"/>
        <v>0</v>
      </c>
      <c r="X84">
        <f t="shared" si="20"/>
        <v>-4.2302339844748484</v>
      </c>
      <c r="Y84">
        <v>0.119308</v>
      </c>
      <c r="Z84">
        <v>300</v>
      </c>
      <c r="AA84">
        <f t="shared" si="18"/>
        <v>5.9856811890189148</v>
      </c>
      <c r="AB84">
        <f t="shared" si="21"/>
        <v>2.3630729799972494</v>
      </c>
      <c r="AC84">
        <v>0</v>
      </c>
      <c r="AD84">
        <v>0</v>
      </c>
      <c r="AE84">
        <v>0</v>
      </c>
      <c r="AF84">
        <v>0</v>
      </c>
      <c r="AG84">
        <v>1</v>
      </c>
    </row>
    <row r="85" spans="1:33" x14ac:dyDescent="0.3">
      <c r="A85" t="s">
        <v>245</v>
      </c>
      <c r="B85" s="1" t="s">
        <v>246</v>
      </c>
      <c r="C85">
        <v>6998.3257345265311</v>
      </c>
      <c r="D85">
        <v>8.8534262186472414</v>
      </c>
      <c r="E85">
        <f t="shared" si="14"/>
        <v>0.75421935922000038</v>
      </c>
      <c r="F85">
        <v>1.3951480257720398E-2</v>
      </c>
      <c r="G85">
        <f t="shared" si="15"/>
        <v>1.0522476500148365E-2</v>
      </c>
      <c r="H85">
        <f t="shared" si="16"/>
        <v>0.12351840110264115</v>
      </c>
      <c r="I85">
        <v>2364.0448664076453</v>
      </c>
      <c r="J85">
        <f t="shared" si="22"/>
        <v>7.7681293573677364</v>
      </c>
      <c r="K85">
        <f t="shared" si="23"/>
        <v>0.77782639691292221</v>
      </c>
      <c r="L85">
        <v>1.2912599138286756E-2</v>
      </c>
      <c r="M85">
        <v>0</v>
      </c>
      <c r="N85">
        <v>0</v>
      </c>
      <c r="O85">
        <v>1</v>
      </c>
      <c r="P85">
        <v>0</v>
      </c>
      <c r="Q85">
        <v>0</v>
      </c>
      <c r="R85">
        <v>25.2</v>
      </c>
      <c r="S85">
        <v>15.5</v>
      </c>
      <c r="T85">
        <f t="shared" si="19"/>
        <v>1.6548148148148165</v>
      </c>
      <c r="U85">
        <f t="shared" si="17"/>
        <v>0.55925925925926201</v>
      </c>
      <c r="V85">
        <v>3485.4850000000001</v>
      </c>
      <c r="W85">
        <f t="shared" si="24"/>
        <v>8.1566493443429042</v>
      </c>
      <c r="X85">
        <f t="shared" si="20"/>
        <v>3.9264153598680558</v>
      </c>
      <c r="Y85">
        <v>53.441943000000002</v>
      </c>
      <c r="Z85">
        <v>1943950</v>
      </c>
      <c r="AA85">
        <f t="shared" si="18"/>
        <v>3.3138739015574998</v>
      </c>
      <c r="AB85">
        <f t="shared" si="21"/>
        <v>-0.30873430746416552</v>
      </c>
      <c r="AC85">
        <v>0</v>
      </c>
      <c r="AD85">
        <v>0</v>
      </c>
      <c r="AE85">
        <v>1</v>
      </c>
      <c r="AF85">
        <v>0</v>
      </c>
      <c r="AG85">
        <v>0</v>
      </c>
    </row>
    <row r="86" spans="1:33" x14ac:dyDescent="0.3">
      <c r="A86" t="s">
        <v>247</v>
      </c>
      <c r="B86" s="1" t="s">
        <v>248</v>
      </c>
      <c r="C86">
        <v>450.59923277842796</v>
      </c>
      <c r="D86">
        <v>6.1105783253300903</v>
      </c>
      <c r="E86">
        <f t="shared" si="14"/>
        <v>-1.9886285340971508</v>
      </c>
      <c r="F86">
        <v>1.9515295907893391E-2</v>
      </c>
      <c r="G86">
        <f t="shared" si="15"/>
        <v>-3.8808674293786156E-2</v>
      </c>
      <c r="H86">
        <f t="shared" si="16"/>
        <v>0.11924974418717636</v>
      </c>
      <c r="I86">
        <v>37.037821409650803</v>
      </c>
      <c r="J86">
        <f t="shared" si="22"/>
        <v>3.6119395908141279</v>
      </c>
      <c r="K86">
        <f t="shared" si="23"/>
        <v>-3.3783633696406863</v>
      </c>
      <c r="L86">
        <v>2.3289129399358191E-3</v>
      </c>
      <c r="M86">
        <v>0</v>
      </c>
      <c r="N86">
        <v>0</v>
      </c>
      <c r="O86">
        <v>1</v>
      </c>
      <c r="P86">
        <v>0</v>
      </c>
      <c r="Q86">
        <v>0</v>
      </c>
      <c r="R86">
        <v>32.1</v>
      </c>
      <c r="S86">
        <v>21.4</v>
      </c>
      <c r="T86">
        <f t="shared" si="19"/>
        <v>8.5548148148148186</v>
      </c>
      <c r="U86">
        <f t="shared" si="17"/>
        <v>6.4592592592592606</v>
      </c>
      <c r="V86">
        <v>0</v>
      </c>
      <c r="W86">
        <f t="shared" si="24"/>
        <v>0</v>
      </c>
      <c r="X86">
        <f t="shared" si="20"/>
        <v>-4.2302339844748484</v>
      </c>
      <c r="Y86">
        <v>6.1384280000000002</v>
      </c>
      <c r="Z86">
        <v>1220190</v>
      </c>
      <c r="AA86">
        <f t="shared" si="18"/>
        <v>1.6155620989959267</v>
      </c>
      <c r="AB86">
        <f t="shared" si="21"/>
        <v>-2.0070461100257386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t="s">
        <v>249</v>
      </c>
      <c r="B87" s="1" t="s">
        <v>250</v>
      </c>
      <c r="C87">
        <v>4450.3055250042853</v>
      </c>
      <c r="D87">
        <v>8.400728030107814</v>
      </c>
      <c r="E87">
        <f t="shared" si="14"/>
        <v>0.30152117068057294</v>
      </c>
      <c r="F87">
        <v>4.3243947845306926E-2</v>
      </c>
      <c r="G87">
        <f t="shared" si="15"/>
        <v>1.3038965779166583E-2</v>
      </c>
      <c r="H87">
        <f t="shared" si="16"/>
        <v>0.36328064479659028</v>
      </c>
      <c r="I87">
        <v>2175.9885012758045</v>
      </c>
      <c r="J87">
        <f t="shared" si="22"/>
        <v>7.6852383236217081</v>
      </c>
      <c r="K87">
        <f t="shared" si="23"/>
        <v>0.69493536316689397</v>
      </c>
      <c r="L87">
        <v>2.6912400168684691E-2</v>
      </c>
      <c r="M87">
        <v>0</v>
      </c>
      <c r="N87">
        <v>0</v>
      </c>
      <c r="O87">
        <v>1</v>
      </c>
      <c r="P87">
        <v>0</v>
      </c>
      <c r="Q87">
        <v>0</v>
      </c>
      <c r="R87">
        <v>25.9</v>
      </c>
      <c r="S87">
        <v>12.5</v>
      </c>
      <c r="T87">
        <f t="shared" si="19"/>
        <v>2.3548148148148158</v>
      </c>
      <c r="U87">
        <f t="shared" si="17"/>
        <v>-2.440740740740738</v>
      </c>
      <c r="V87">
        <v>0</v>
      </c>
      <c r="W87">
        <f t="shared" si="24"/>
        <v>0</v>
      </c>
      <c r="X87">
        <f t="shared" si="20"/>
        <v>-4.2302339844748484</v>
      </c>
      <c r="Y87">
        <v>0.303338</v>
      </c>
      <c r="Z87">
        <v>320</v>
      </c>
      <c r="AA87">
        <f t="shared" si="18"/>
        <v>6.8542819785281939</v>
      </c>
      <c r="AB87">
        <f t="shared" si="21"/>
        <v>3.2316737695065285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1:33" x14ac:dyDescent="0.3">
      <c r="A88" t="s">
        <v>251</v>
      </c>
      <c r="B88" s="1" t="s">
        <v>252</v>
      </c>
      <c r="C88">
        <v>931.28469038581864</v>
      </c>
      <c r="D88">
        <v>6.8365650204209656</v>
      </c>
      <c r="E88">
        <f t="shared" si="14"/>
        <v>-1.2626418390062755</v>
      </c>
      <c r="F88">
        <v>2.3650272623181028E-2</v>
      </c>
      <c r="G88">
        <f t="shared" si="15"/>
        <v>-2.9861823717933063E-2</v>
      </c>
      <c r="H88">
        <f t="shared" si="16"/>
        <v>0.16168662653905899</v>
      </c>
      <c r="I88">
        <v>2300.5280277493016</v>
      </c>
      <c r="J88">
        <f t="shared" si="22"/>
        <v>7.7408939528507146</v>
      </c>
      <c r="K88">
        <f t="shared" si="23"/>
        <v>0.75059099239590044</v>
      </c>
      <c r="L88">
        <v>1.5291250694471245E-2</v>
      </c>
      <c r="M88">
        <v>1</v>
      </c>
      <c r="N88">
        <v>0</v>
      </c>
      <c r="O88">
        <v>0</v>
      </c>
      <c r="P88">
        <v>1</v>
      </c>
      <c r="Q88">
        <v>0</v>
      </c>
      <c r="R88">
        <v>15.8</v>
      </c>
      <c r="S88">
        <v>-18.399999999999999</v>
      </c>
      <c r="T88">
        <f t="shared" si="19"/>
        <v>-7.7451851851851821</v>
      </c>
      <c r="U88">
        <f t="shared" si="17"/>
        <v>-33.340740740740735</v>
      </c>
      <c r="V88">
        <v>17.288969999999999</v>
      </c>
      <c r="W88">
        <f t="shared" si="24"/>
        <v>2.9062981458908399</v>
      </c>
      <c r="X88">
        <f t="shared" si="20"/>
        <v>-1.3239358385840085</v>
      </c>
      <c r="Y88">
        <v>1.319817</v>
      </c>
      <c r="Z88">
        <v>1553560</v>
      </c>
      <c r="AA88">
        <f t="shared" si="18"/>
        <v>-0.16305598094680343</v>
      </c>
      <c r="AB88">
        <f t="shared" si="21"/>
        <v>-3.7856641899684687</v>
      </c>
      <c r="AC88">
        <v>0</v>
      </c>
      <c r="AD88">
        <v>0</v>
      </c>
      <c r="AE88">
        <v>0</v>
      </c>
      <c r="AF88">
        <v>0</v>
      </c>
      <c r="AG88">
        <v>1</v>
      </c>
    </row>
    <row r="89" spans="1:33" x14ac:dyDescent="0.3">
      <c r="A89" t="s">
        <v>253</v>
      </c>
      <c r="B89" s="1" t="s">
        <v>254</v>
      </c>
      <c r="C89">
        <v>389.28246923647191</v>
      </c>
      <c r="D89">
        <v>5.9643052221009762</v>
      </c>
      <c r="E89">
        <f t="shared" si="14"/>
        <v>-2.1349016373262648</v>
      </c>
      <c r="F89">
        <v>1.9383982334926868E-2</v>
      </c>
      <c r="G89">
        <f t="shared" si="15"/>
        <v>-4.1382895624738764E-2</v>
      </c>
      <c r="H89">
        <f t="shared" si="16"/>
        <v>0.11561198706531739</v>
      </c>
      <c r="I89">
        <v>374.07663183683513</v>
      </c>
      <c r="J89">
        <f t="shared" si="22"/>
        <v>5.9244606743852639</v>
      </c>
      <c r="K89">
        <f t="shared" si="23"/>
        <v>-1.0658422860695502</v>
      </c>
      <c r="L89">
        <v>-2.8473622543919337E-2</v>
      </c>
      <c r="M89">
        <v>0</v>
      </c>
      <c r="N89">
        <v>0</v>
      </c>
      <c r="O89">
        <v>1</v>
      </c>
      <c r="P89">
        <v>0</v>
      </c>
      <c r="Q89">
        <v>0</v>
      </c>
      <c r="R89">
        <v>25.2</v>
      </c>
      <c r="S89">
        <v>20.399999999999999</v>
      </c>
      <c r="T89">
        <f t="shared" si="19"/>
        <v>1.6548148148148165</v>
      </c>
      <c r="U89">
        <f t="shared" si="17"/>
        <v>5.4592592592592606</v>
      </c>
      <c r="V89">
        <v>294.49529999999999</v>
      </c>
      <c r="W89">
        <f t="shared" si="24"/>
        <v>5.6886529314743166</v>
      </c>
      <c r="X89">
        <f t="shared" si="20"/>
        <v>1.4584189469994682</v>
      </c>
      <c r="Y89">
        <v>9.6655650000000009</v>
      </c>
      <c r="Z89">
        <v>786380</v>
      </c>
      <c r="AA89">
        <f t="shared" si="18"/>
        <v>2.5088847121290971</v>
      </c>
      <c r="AB89">
        <f t="shared" si="21"/>
        <v>-1.1137234968925682</v>
      </c>
      <c r="AC89">
        <v>1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t="s">
        <v>255</v>
      </c>
      <c r="B90" s="1" t="s">
        <v>256</v>
      </c>
      <c r="C90">
        <v>1538.058445388004</v>
      </c>
      <c r="D90">
        <v>7.3382761502460463</v>
      </c>
      <c r="E90">
        <f t="shared" si="14"/>
        <v>-0.76093070918119476</v>
      </c>
      <c r="F90">
        <v>1.258514484206945E-3</v>
      </c>
      <c r="G90">
        <f t="shared" si="15"/>
        <v>-9.5764231898239625E-4</v>
      </c>
      <c r="H90">
        <f t="shared" si="16"/>
        <v>9.2353268241950285E-3</v>
      </c>
      <c r="I90">
        <v>342.53905490096264</v>
      </c>
      <c r="J90">
        <f t="shared" si="22"/>
        <v>5.8363856801093981</v>
      </c>
      <c r="K90">
        <f t="shared" si="23"/>
        <v>-1.1539172803454161</v>
      </c>
      <c r="L90">
        <v>1.6034857100862016E-2</v>
      </c>
      <c r="M90">
        <v>0</v>
      </c>
      <c r="N90">
        <v>0</v>
      </c>
      <c r="O90">
        <v>1</v>
      </c>
      <c r="P90">
        <v>0</v>
      </c>
      <c r="Q90">
        <v>0</v>
      </c>
      <c r="R90">
        <v>32.9</v>
      </c>
      <c r="S90">
        <v>20.399999999999999</v>
      </c>
      <c r="T90">
        <f t="shared" si="19"/>
        <v>9.3548148148148158</v>
      </c>
      <c r="U90">
        <f t="shared" si="17"/>
        <v>5.4592592592592606</v>
      </c>
      <c r="V90">
        <v>0</v>
      </c>
      <c r="W90">
        <f t="shared" si="24"/>
        <v>0</v>
      </c>
      <c r="X90">
        <f t="shared" si="20"/>
        <v>-4.2302339844748484</v>
      </c>
      <c r="Y90">
        <v>1.1668829999999999</v>
      </c>
      <c r="Z90">
        <v>1030700</v>
      </c>
      <c r="AA90">
        <f t="shared" si="18"/>
        <v>0.12409790814832429</v>
      </c>
      <c r="AB90">
        <f t="shared" si="21"/>
        <v>-3.4985103008733409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t="s">
        <v>257</v>
      </c>
      <c r="B91" s="1" t="s">
        <v>258</v>
      </c>
      <c r="C91">
        <v>3867.5894897962526</v>
      </c>
      <c r="D91">
        <v>8.2603867211055064</v>
      </c>
      <c r="E91">
        <f t="shared" si="14"/>
        <v>0.16117986167826537</v>
      </c>
      <c r="F91">
        <v>4.0262707215911943E-2</v>
      </c>
      <c r="G91">
        <f t="shared" si="15"/>
        <v>6.4895375798531838E-3</v>
      </c>
      <c r="H91">
        <f t="shared" si="16"/>
        <v>0.33258553204207786</v>
      </c>
      <c r="I91">
        <v>471.41081860903603</v>
      </c>
      <c r="J91">
        <f t="shared" si="22"/>
        <v>6.1557299401942132</v>
      </c>
      <c r="K91">
        <f t="shared" si="23"/>
        <v>-0.83457302026060098</v>
      </c>
      <c r="L91">
        <v>4.886348115806468E-2</v>
      </c>
      <c r="M91">
        <v>0</v>
      </c>
      <c r="N91">
        <v>0</v>
      </c>
      <c r="O91">
        <v>1</v>
      </c>
      <c r="P91">
        <v>0</v>
      </c>
      <c r="Q91">
        <v>0</v>
      </c>
      <c r="R91">
        <v>23.9</v>
      </c>
      <c r="S91">
        <v>19.8</v>
      </c>
      <c r="T91">
        <f t="shared" si="19"/>
        <v>0.3548148148148158</v>
      </c>
      <c r="U91">
        <f t="shared" si="17"/>
        <v>4.8592592592592627</v>
      </c>
      <c r="V91">
        <v>0</v>
      </c>
      <c r="W91">
        <f t="shared" si="24"/>
        <v>0</v>
      </c>
      <c r="X91">
        <f t="shared" si="20"/>
        <v>-4.2302339844748484</v>
      </c>
      <c r="Y91">
        <v>0.84010799999999997</v>
      </c>
      <c r="Z91">
        <v>2030</v>
      </c>
      <c r="AA91">
        <f t="shared" si="18"/>
        <v>6.0254946619476373</v>
      </c>
      <c r="AB91">
        <f t="shared" si="21"/>
        <v>2.4028864529259719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t="s">
        <v>259</v>
      </c>
      <c r="B92" s="1" t="s">
        <v>260</v>
      </c>
      <c r="C92">
        <v>801.57206267383401</v>
      </c>
      <c r="D92">
        <v>6.6865748777694574</v>
      </c>
      <c r="E92">
        <f t="shared" si="14"/>
        <v>-1.4126319816577837</v>
      </c>
      <c r="F92">
        <v>6.8861586988945029E-3</v>
      </c>
      <c r="G92">
        <f t="shared" si="15"/>
        <v>-9.7276080088293266E-3</v>
      </c>
      <c r="H92">
        <f t="shared" si="16"/>
        <v>4.6044815760361596E-2</v>
      </c>
      <c r="I92">
        <v>107.62445293793404</v>
      </c>
      <c r="J92">
        <f t="shared" si="22"/>
        <v>4.6786478796960358</v>
      </c>
      <c r="K92">
        <f t="shared" si="23"/>
        <v>-2.3116550807587783</v>
      </c>
      <c r="L92">
        <v>-6.6063012675748167E-3</v>
      </c>
      <c r="M92">
        <v>0</v>
      </c>
      <c r="N92">
        <v>1</v>
      </c>
      <c r="O92">
        <v>0</v>
      </c>
      <c r="P92">
        <v>0</v>
      </c>
      <c r="Q92">
        <v>0</v>
      </c>
      <c r="R92">
        <v>22.7</v>
      </c>
      <c r="S92">
        <v>18.7</v>
      </c>
      <c r="T92">
        <f t="shared" si="19"/>
        <v>-0.84518518518518349</v>
      </c>
      <c r="U92">
        <f t="shared" si="17"/>
        <v>3.7592592592592613</v>
      </c>
      <c r="V92">
        <v>0</v>
      </c>
      <c r="W92">
        <f t="shared" si="24"/>
        <v>0</v>
      </c>
      <c r="X92">
        <f t="shared" si="20"/>
        <v>-4.2302339844748484</v>
      </c>
      <c r="Y92">
        <v>4.6678889999999997</v>
      </c>
      <c r="Z92">
        <v>94280</v>
      </c>
      <c r="AA92">
        <f t="shared" si="18"/>
        <v>3.9021931361354847</v>
      </c>
      <c r="AB92">
        <f t="shared" si="21"/>
        <v>0.27958492711381933</v>
      </c>
      <c r="AC92">
        <v>1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t="s">
        <v>261</v>
      </c>
      <c r="B93" s="1" t="s">
        <v>262</v>
      </c>
      <c r="C93">
        <v>3590.9200684397979</v>
      </c>
      <c r="D93">
        <v>8.1861637351200383</v>
      </c>
      <c r="E93">
        <f t="shared" si="14"/>
        <v>8.6956875692797198E-2</v>
      </c>
      <c r="F93">
        <v>3.7736987770816112E-2</v>
      </c>
      <c r="G93">
        <f t="shared" si="15"/>
        <v>3.2814905546074647E-3</v>
      </c>
      <c r="H93">
        <f t="shared" si="16"/>
        <v>0.30892116076212323</v>
      </c>
      <c r="I93">
        <v>1491.3319515295002</v>
      </c>
      <c r="J93">
        <f t="shared" si="22"/>
        <v>7.3074249268255462</v>
      </c>
      <c r="K93">
        <f t="shared" si="23"/>
        <v>0.31712196637073209</v>
      </c>
      <c r="L93">
        <v>4.1869212986207903E-2</v>
      </c>
      <c r="M93">
        <v>0</v>
      </c>
      <c r="N93">
        <v>1</v>
      </c>
      <c r="O93">
        <v>0</v>
      </c>
      <c r="P93">
        <v>0</v>
      </c>
      <c r="Q93">
        <v>0</v>
      </c>
      <c r="R93">
        <v>25.5</v>
      </c>
      <c r="S93">
        <v>24.1</v>
      </c>
      <c r="T93">
        <f t="shared" si="19"/>
        <v>1.9548148148148172</v>
      </c>
      <c r="U93">
        <f t="shared" si="17"/>
        <v>9.1592592592592634</v>
      </c>
      <c r="V93">
        <v>4505.2089999999998</v>
      </c>
      <c r="W93">
        <f t="shared" si="24"/>
        <v>8.4132115025175267</v>
      </c>
      <c r="X93">
        <f t="shared" si="20"/>
        <v>4.1829775180426783</v>
      </c>
      <c r="Y93">
        <v>11.182967</v>
      </c>
      <c r="Z93">
        <v>328550</v>
      </c>
      <c r="AA93">
        <f t="shared" si="18"/>
        <v>3.5274580627723298</v>
      </c>
      <c r="AB93">
        <f t="shared" si="21"/>
        <v>-9.5150146249335599E-2</v>
      </c>
      <c r="AC93">
        <v>0</v>
      </c>
      <c r="AD93">
        <v>0</v>
      </c>
      <c r="AE93">
        <v>0</v>
      </c>
      <c r="AF93">
        <v>0</v>
      </c>
      <c r="AG93">
        <v>1</v>
      </c>
    </row>
    <row r="94" spans="1:33" x14ac:dyDescent="0.3">
      <c r="A94" t="s">
        <v>263</v>
      </c>
      <c r="B94" s="1" t="s">
        <v>264</v>
      </c>
      <c r="C94">
        <v>1059.1801161019223</v>
      </c>
      <c r="D94">
        <v>6.9652504124441528</v>
      </c>
      <c r="E94">
        <f t="shared" si="14"/>
        <v>-1.1339564469830883</v>
      </c>
      <c r="F94">
        <v>-1.5075996099475525E-2</v>
      </c>
      <c r="G94">
        <f t="shared" si="15"/>
        <v>1.7095522971692163E-2</v>
      </c>
      <c r="H94">
        <f t="shared" si="16"/>
        <v>-0.10500808804987834</v>
      </c>
      <c r="I94">
        <v>51.280816192077367</v>
      </c>
      <c r="J94">
        <f t="shared" si="22"/>
        <v>3.9373167288679141</v>
      </c>
      <c r="K94">
        <f t="shared" si="23"/>
        <v>-3.0529862315869001</v>
      </c>
      <c r="L94">
        <v>1.4709989909887814E-2</v>
      </c>
      <c r="M94">
        <v>0</v>
      </c>
      <c r="N94">
        <v>0</v>
      </c>
      <c r="O94">
        <v>1</v>
      </c>
      <c r="P94">
        <v>0</v>
      </c>
      <c r="Q94">
        <v>0</v>
      </c>
      <c r="R94">
        <v>31.5</v>
      </c>
      <c r="S94">
        <v>19.5</v>
      </c>
      <c r="T94">
        <f t="shared" si="19"/>
        <v>7.9548148148148172</v>
      </c>
      <c r="U94">
        <f t="shared" si="17"/>
        <v>4.559259259259262</v>
      </c>
      <c r="V94">
        <v>133.5675</v>
      </c>
      <c r="W94">
        <f t="shared" si="24"/>
        <v>4.9020659318889752</v>
      </c>
      <c r="X94">
        <f t="shared" si="20"/>
        <v>0.67183194741412677</v>
      </c>
      <c r="Y94">
        <v>4.5050179999999997</v>
      </c>
      <c r="Z94">
        <v>1266700</v>
      </c>
      <c r="AA94">
        <f t="shared" si="18"/>
        <v>1.2687767931053575</v>
      </c>
      <c r="AB94">
        <f t="shared" si="21"/>
        <v>-2.3538314159163081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t="s">
        <v>265</v>
      </c>
      <c r="B95" s="1" t="s">
        <v>266</v>
      </c>
      <c r="C95">
        <v>1757.5080247544784</v>
      </c>
      <c r="D95">
        <v>7.4716521896797889</v>
      </c>
      <c r="E95">
        <f t="shared" si="14"/>
        <v>-0.62755466974745211</v>
      </c>
      <c r="F95">
        <v>7.1976924678073288E-3</v>
      </c>
      <c r="G95">
        <f t="shared" si="15"/>
        <v>-4.5169455195785517E-3</v>
      </c>
      <c r="H95">
        <f t="shared" si="16"/>
        <v>5.3778654687734351E-2</v>
      </c>
      <c r="I95">
        <v>549.49996009049971</v>
      </c>
      <c r="J95">
        <f t="shared" si="22"/>
        <v>6.3090087012149194</v>
      </c>
      <c r="K95">
        <f t="shared" si="23"/>
        <v>-0.68129425923989473</v>
      </c>
      <c r="L95">
        <v>-2.5182842823935603E-3</v>
      </c>
      <c r="M95">
        <v>0</v>
      </c>
      <c r="N95">
        <v>1</v>
      </c>
      <c r="O95">
        <v>0</v>
      </c>
      <c r="P95">
        <v>0</v>
      </c>
      <c r="Q95">
        <v>0</v>
      </c>
      <c r="R95">
        <v>26.2</v>
      </c>
      <c r="S95">
        <v>24.5</v>
      </c>
      <c r="T95">
        <f t="shared" si="19"/>
        <v>2.6548148148148165</v>
      </c>
      <c r="U95">
        <f t="shared" si="17"/>
        <v>9.559259259259262</v>
      </c>
      <c r="V95">
        <v>3514.2</v>
      </c>
      <c r="W95">
        <f t="shared" si="24"/>
        <v>8.1648517016303455</v>
      </c>
      <c r="X95">
        <f t="shared" si="20"/>
        <v>3.934617717155497</v>
      </c>
      <c r="Y95">
        <v>58.745410999999997</v>
      </c>
      <c r="Z95">
        <v>910770</v>
      </c>
      <c r="AA95">
        <f t="shared" si="18"/>
        <v>4.1666779227466151</v>
      </c>
      <c r="AB95">
        <f t="shared" si="21"/>
        <v>0.54406971372494972</v>
      </c>
      <c r="AC95">
        <v>1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t="s">
        <v>267</v>
      </c>
      <c r="B96" s="1" t="s">
        <v>268</v>
      </c>
      <c r="C96">
        <v>15221.951442329386</v>
      </c>
      <c r="D96">
        <v>9.6304938388557133</v>
      </c>
      <c r="E96">
        <f t="shared" si="14"/>
        <v>1.5312869794284723</v>
      </c>
      <c r="F96">
        <v>1.777374256662826E-2</v>
      </c>
      <c r="G96">
        <f t="shared" si="15"/>
        <v>2.7216700567991449E-2</v>
      </c>
      <c r="H96">
        <f t="shared" si="16"/>
        <v>0.171169918281321</v>
      </c>
      <c r="I96">
        <v>10756.084540183279</v>
      </c>
      <c r="J96">
        <f t="shared" si="22"/>
        <v>9.2832268771740889</v>
      </c>
      <c r="K96">
        <f t="shared" si="23"/>
        <v>2.2929239167192748</v>
      </c>
      <c r="L96">
        <v>4.8144367809126285E-4</v>
      </c>
      <c r="M96">
        <v>0</v>
      </c>
      <c r="N96">
        <v>0</v>
      </c>
      <c r="O96">
        <v>1</v>
      </c>
      <c r="P96">
        <v>0</v>
      </c>
      <c r="Q96">
        <v>0</v>
      </c>
      <c r="R96">
        <v>15.9</v>
      </c>
      <c r="S96">
        <v>2.6</v>
      </c>
      <c r="T96">
        <f t="shared" si="19"/>
        <v>-7.6451851851851824</v>
      </c>
      <c r="U96">
        <f t="shared" si="17"/>
        <v>-12.340740740740738</v>
      </c>
      <c r="V96">
        <v>2606.721</v>
      </c>
      <c r="W96">
        <f t="shared" si="24"/>
        <v>7.8662319387963251</v>
      </c>
      <c r="X96">
        <f t="shared" si="20"/>
        <v>3.6359979543214767</v>
      </c>
      <c r="Y96">
        <v>13.097251</v>
      </c>
      <c r="Z96">
        <v>33730</v>
      </c>
      <c r="AA96">
        <f t="shared" si="18"/>
        <v>5.9617699907664088</v>
      </c>
      <c r="AB96">
        <f t="shared" si="21"/>
        <v>2.3391617817447434</v>
      </c>
      <c r="AC96">
        <v>0</v>
      </c>
      <c r="AD96">
        <v>0</v>
      </c>
      <c r="AE96">
        <v>0</v>
      </c>
      <c r="AF96">
        <v>1</v>
      </c>
      <c r="AG96">
        <v>0</v>
      </c>
    </row>
    <row r="97" spans="1:33" x14ac:dyDescent="0.3">
      <c r="A97" t="s">
        <v>269</v>
      </c>
      <c r="B97" s="1" t="s">
        <v>270</v>
      </c>
      <c r="C97">
        <v>11083.458032338494</v>
      </c>
      <c r="D97">
        <v>9.3132090083906576</v>
      </c>
      <c r="E97">
        <f t="shared" si="14"/>
        <v>1.2140021489634165</v>
      </c>
      <c r="F97">
        <v>2.4145556127160937E-2</v>
      </c>
      <c r="G97">
        <f t="shared" si="15"/>
        <v>2.9312757026290166E-2</v>
      </c>
      <c r="H97">
        <f t="shared" si="16"/>
        <v>0.22487261083607749</v>
      </c>
      <c r="I97">
        <v>6962.2958205447858</v>
      </c>
      <c r="J97">
        <f t="shared" si="22"/>
        <v>8.8482645582105324</v>
      </c>
      <c r="K97">
        <f t="shared" si="23"/>
        <v>1.8579615977557182</v>
      </c>
      <c r="L97">
        <v>1.333416520954641E-2</v>
      </c>
      <c r="M97">
        <v>0</v>
      </c>
      <c r="N97">
        <v>0</v>
      </c>
      <c r="O97">
        <v>0</v>
      </c>
      <c r="P97">
        <v>0</v>
      </c>
      <c r="Q97">
        <v>1</v>
      </c>
      <c r="R97">
        <v>10.7</v>
      </c>
      <c r="S97">
        <v>-6.9</v>
      </c>
      <c r="T97">
        <f t="shared" si="19"/>
        <v>-12.845185185185183</v>
      </c>
      <c r="U97">
        <f t="shared" si="17"/>
        <v>-21.840740740740738</v>
      </c>
      <c r="V97">
        <v>29766.99</v>
      </c>
      <c r="W97">
        <f t="shared" si="24"/>
        <v>10.301188934095201</v>
      </c>
      <c r="X97">
        <f t="shared" si="20"/>
        <v>6.0709549496203525</v>
      </c>
      <c r="Y97">
        <v>3.9064899999999998</v>
      </c>
      <c r="Z97">
        <v>304250</v>
      </c>
      <c r="AA97">
        <f t="shared" si="18"/>
        <v>2.5525448197297154</v>
      </c>
      <c r="AB97">
        <f t="shared" si="21"/>
        <v>-1.07006338929195</v>
      </c>
      <c r="AC97">
        <v>0</v>
      </c>
      <c r="AD97">
        <v>0</v>
      </c>
      <c r="AE97">
        <v>0</v>
      </c>
      <c r="AF97">
        <v>1</v>
      </c>
      <c r="AG97">
        <v>0</v>
      </c>
    </row>
    <row r="98" spans="1:33" x14ac:dyDescent="0.3">
      <c r="A98" t="s">
        <v>271</v>
      </c>
      <c r="B98" s="1" t="s">
        <v>272</v>
      </c>
      <c r="C98">
        <v>720.8674840245684</v>
      </c>
      <c r="D98">
        <v>6.5804553256971676</v>
      </c>
      <c r="E98">
        <f t="shared" ref="E98:E129" si="25">D98-AVERAGE(D$2:D$137)</f>
        <v>-1.5187515337300734</v>
      </c>
      <c r="F98">
        <v>1.6945983099189606E-2</v>
      </c>
      <c r="G98">
        <f t="shared" ref="G98:G129" si="26">E98*F98</f>
        <v>-2.5736737822458118E-2</v>
      </c>
      <c r="H98">
        <f t="shared" ref="H98:H129" si="27">F98*D98</f>
        <v>0.11151228473423644</v>
      </c>
      <c r="I98">
        <v>16.244341248475795</v>
      </c>
      <c r="J98">
        <f t="shared" si="22"/>
        <v>2.7877446172662719</v>
      </c>
      <c r="K98">
        <f t="shared" si="23"/>
        <v>-4.2025583431885423</v>
      </c>
      <c r="L98">
        <v>5.2391260187258482E-2</v>
      </c>
      <c r="M98">
        <v>0</v>
      </c>
      <c r="N98">
        <v>1</v>
      </c>
      <c r="O98">
        <v>0</v>
      </c>
      <c r="P98">
        <v>0</v>
      </c>
      <c r="Q98">
        <v>0</v>
      </c>
      <c r="R98">
        <v>14.7</v>
      </c>
      <c r="S98">
        <v>0.5</v>
      </c>
      <c r="T98">
        <f t="shared" si="19"/>
        <v>-8.8451851851851835</v>
      </c>
      <c r="U98">
        <f t="shared" si="17"/>
        <v>-14.440740740740738</v>
      </c>
      <c r="V98">
        <v>1.464753</v>
      </c>
      <c r="W98">
        <f t="shared" si="24"/>
        <v>0.90209159963425689</v>
      </c>
      <c r="X98">
        <f t="shared" si="20"/>
        <v>-3.3281423848405915</v>
      </c>
      <c r="Y98">
        <v>12.189968</v>
      </c>
      <c r="Z98">
        <v>143350</v>
      </c>
      <c r="AA98">
        <f t="shared" si="18"/>
        <v>4.44307940503995</v>
      </c>
      <c r="AB98">
        <f t="shared" si="21"/>
        <v>0.82047119601828467</v>
      </c>
      <c r="AC98">
        <v>0</v>
      </c>
      <c r="AD98">
        <v>0</v>
      </c>
      <c r="AE98">
        <v>0</v>
      </c>
      <c r="AF98">
        <v>0</v>
      </c>
      <c r="AG98">
        <v>1</v>
      </c>
    </row>
    <row r="99" spans="1:33" x14ac:dyDescent="0.3">
      <c r="A99" t="s">
        <v>273</v>
      </c>
      <c r="B99" s="1" t="s">
        <v>274</v>
      </c>
      <c r="C99">
        <v>14049.238348680397</v>
      </c>
      <c r="D99">
        <v>9.5503234632341396</v>
      </c>
      <c r="E99">
        <f t="shared" si="25"/>
        <v>1.4511166038068986</v>
      </c>
      <c r="F99">
        <v>1.1637661481195539E-2</v>
      </c>
      <c r="G99">
        <f t="shared" si="26"/>
        <v>1.6887603804846833E-2</v>
      </c>
      <c r="H99">
        <f t="shared" si="27"/>
        <v>0.11114343150103792</v>
      </c>
      <c r="I99">
        <v>5244.0710543771775</v>
      </c>
      <c r="J99">
        <f t="shared" si="22"/>
        <v>8.564853394444194</v>
      </c>
      <c r="K99">
        <f t="shared" si="23"/>
        <v>1.5745504339893799</v>
      </c>
      <c r="L99">
        <v>8.2094002959891554E-3</v>
      </c>
      <c r="M99">
        <v>0</v>
      </c>
      <c r="N99">
        <v>1</v>
      </c>
      <c r="O99">
        <v>0</v>
      </c>
      <c r="P99">
        <v>0</v>
      </c>
      <c r="Q99">
        <v>0</v>
      </c>
      <c r="R99">
        <v>14.4</v>
      </c>
      <c r="S99">
        <v>6</v>
      </c>
      <c r="T99">
        <f t="shared" si="19"/>
        <v>-9.1451851851851824</v>
      </c>
      <c r="U99">
        <f t="shared" si="17"/>
        <v>-8.940740740740738</v>
      </c>
      <c r="V99">
        <v>1292.048</v>
      </c>
      <c r="W99">
        <f t="shared" si="24"/>
        <v>7.1647575010526543</v>
      </c>
      <c r="X99">
        <f t="shared" si="20"/>
        <v>2.9345235165778059</v>
      </c>
      <c r="Y99">
        <v>2.8718849999999998</v>
      </c>
      <c r="Z99">
        <v>263310</v>
      </c>
      <c r="AA99">
        <f t="shared" si="18"/>
        <v>2.3893918423115554</v>
      </c>
      <c r="AB99">
        <f t="shared" si="21"/>
        <v>-1.2332163667101099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x14ac:dyDescent="0.3">
      <c r="A100" t="s">
        <v>275</v>
      </c>
      <c r="B100" s="1" t="s">
        <v>276</v>
      </c>
      <c r="C100">
        <v>5139.2719109882464</v>
      </c>
      <c r="D100">
        <v>8.5446666968569751</v>
      </c>
      <c r="E100">
        <f t="shared" si="25"/>
        <v>0.44545983742973405</v>
      </c>
      <c r="F100">
        <v>3.6643864656342728E-2</v>
      </c>
      <c r="G100">
        <f t="shared" si="26"/>
        <v>1.6323369992611608E-2</v>
      </c>
      <c r="H100">
        <f t="shared" si="27"/>
        <v>0.3131096099731861</v>
      </c>
      <c r="I100">
        <v>2762.1256892594256</v>
      </c>
      <c r="J100">
        <f t="shared" si="22"/>
        <v>7.9237558395447865</v>
      </c>
      <c r="K100">
        <f t="shared" si="23"/>
        <v>0.93345287908997232</v>
      </c>
      <c r="L100">
        <v>5.1468043450155751E-2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28.9</v>
      </c>
      <c r="S100">
        <v>20.100000000000001</v>
      </c>
      <c r="T100">
        <f t="shared" si="19"/>
        <v>5.3548148148148158</v>
      </c>
      <c r="U100">
        <f t="shared" si="17"/>
        <v>5.1592592592592634</v>
      </c>
      <c r="V100">
        <v>65998.649999999994</v>
      </c>
      <c r="W100">
        <f t="shared" si="24"/>
        <v>11.097404717964199</v>
      </c>
      <c r="X100">
        <f t="shared" si="20"/>
        <v>6.8671707334893508</v>
      </c>
      <c r="Y100">
        <v>0.75805999999999996</v>
      </c>
      <c r="Z100">
        <v>309500</v>
      </c>
      <c r="AA100">
        <f t="shared" si="18"/>
        <v>0.89580444605789922</v>
      </c>
      <c r="AB100">
        <f t="shared" si="21"/>
        <v>-2.7268037629637663</v>
      </c>
      <c r="AC100">
        <v>1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t="s">
        <v>277</v>
      </c>
      <c r="B101" s="1" t="s">
        <v>278</v>
      </c>
      <c r="C101">
        <v>4723.4760061253892</v>
      </c>
      <c r="D101">
        <v>8.4603002495149902</v>
      </c>
      <c r="E101">
        <f t="shared" si="25"/>
        <v>0.3610933900877491</v>
      </c>
      <c r="F101">
        <v>2.4956993601654594E-2</v>
      </c>
      <c r="G101">
        <f t="shared" si="26"/>
        <v>9.0118054260197207E-3</v>
      </c>
      <c r="H101">
        <f t="shared" si="27"/>
        <v>0.21114365919522238</v>
      </c>
      <c r="I101">
        <v>1677.1354639391748</v>
      </c>
      <c r="J101">
        <f t="shared" si="22"/>
        <v>7.4248425361036183</v>
      </c>
      <c r="K101">
        <f t="shared" si="23"/>
        <v>0.43453957564880419</v>
      </c>
      <c r="L101">
        <v>1.2578768473639607E-2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25.5</v>
      </c>
      <c r="S101">
        <v>24.1</v>
      </c>
      <c r="T101">
        <f t="shared" si="19"/>
        <v>1.9548148148148172</v>
      </c>
      <c r="U101">
        <f t="shared" si="17"/>
        <v>9.1592592592592634</v>
      </c>
      <c r="V101">
        <v>0</v>
      </c>
      <c r="W101">
        <f t="shared" si="24"/>
        <v>0</v>
      </c>
      <c r="X101">
        <f t="shared" si="20"/>
        <v>-4.2302339844748484</v>
      </c>
      <c r="Y101">
        <v>1.5523910000000001</v>
      </c>
      <c r="Z101">
        <v>74340</v>
      </c>
      <c r="AA101">
        <f t="shared" si="18"/>
        <v>3.0389024371339621</v>
      </c>
      <c r="AB101">
        <f t="shared" si="21"/>
        <v>-0.58370577188770323</v>
      </c>
      <c r="AC101">
        <v>0</v>
      </c>
      <c r="AD101">
        <v>0</v>
      </c>
      <c r="AE101">
        <v>1</v>
      </c>
      <c r="AF101">
        <v>0</v>
      </c>
      <c r="AG101">
        <v>0</v>
      </c>
    </row>
    <row r="102" spans="1:33" x14ac:dyDescent="0.3">
      <c r="A102" t="s">
        <v>279</v>
      </c>
      <c r="B102" s="1" t="s">
        <v>280</v>
      </c>
      <c r="C102">
        <v>3275.1487803538898</v>
      </c>
      <c r="D102">
        <v>8.0941185761531731</v>
      </c>
      <c r="E102">
        <f t="shared" si="25"/>
        <v>-5.0882832740679618E-3</v>
      </c>
      <c r="F102">
        <v>1.0135990707524046E-2</v>
      </c>
      <c r="G102">
        <f t="shared" si="26"/>
        <v>-5.1574791983202887E-5</v>
      </c>
      <c r="H102">
        <f t="shared" si="27"/>
        <v>8.2041910673486318E-2</v>
      </c>
      <c r="I102">
        <v>1372.7203055640121</v>
      </c>
      <c r="J102">
        <f t="shared" si="22"/>
        <v>7.2245496745748206</v>
      </c>
      <c r="K102">
        <f t="shared" si="23"/>
        <v>0.23424671412000642</v>
      </c>
      <c r="L102">
        <v>9.395817584117748E-3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19.600000000000001</v>
      </c>
      <c r="S102">
        <v>18.399999999999999</v>
      </c>
      <c r="T102">
        <f t="shared" si="19"/>
        <v>-3.9451851851851814</v>
      </c>
      <c r="U102">
        <f t="shared" si="17"/>
        <v>3.4592592592592606</v>
      </c>
      <c r="V102">
        <v>1096.0260000000001</v>
      </c>
      <c r="W102">
        <f t="shared" si="24"/>
        <v>7.0003581609971004</v>
      </c>
      <c r="X102">
        <f t="shared" si="20"/>
        <v>2.770124176522252</v>
      </c>
      <c r="Y102">
        <v>13.559711999999999</v>
      </c>
      <c r="Z102">
        <v>1280000</v>
      </c>
      <c r="AA102">
        <f t="shared" si="18"/>
        <v>2.3602429654171213</v>
      </c>
      <c r="AB102">
        <f t="shared" si="21"/>
        <v>-1.2623652436045441</v>
      </c>
      <c r="AC102">
        <v>0</v>
      </c>
      <c r="AD102">
        <v>0</v>
      </c>
      <c r="AE102">
        <v>1</v>
      </c>
      <c r="AF102">
        <v>0</v>
      </c>
      <c r="AG102">
        <v>0</v>
      </c>
    </row>
    <row r="103" spans="1:33" x14ac:dyDescent="0.3">
      <c r="A103" t="s">
        <v>281</v>
      </c>
      <c r="B103" s="1" t="s">
        <v>282</v>
      </c>
      <c r="C103">
        <v>2103.3231601151101</v>
      </c>
      <c r="D103">
        <v>7.6512738301431433</v>
      </c>
      <c r="E103">
        <f t="shared" si="25"/>
        <v>-0.44793302928409773</v>
      </c>
      <c r="F103">
        <v>1.2771817139313777E-2</v>
      </c>
      <c r="G103">
        <f t="shared" si="26"/>
        <v>-5.7209187406753797E-3</v>
      </c>
      <c r="H103">
        <f t="shared" si="27"/>
        <v>9.7720670241405169E-2</v>
      </c>
      <c r="I103">
        <v>756.11262626560244</v>
      </c>
      <c r="J103">
        <f t="shared" si="22"/>
        <v>6.628190341625432</v>
      </c>
      <c r="K103">
        <f t="shared" si="23"/>
        <v>-0.36211261882938217</v>
      </c>
      <c r="L103">
        <v>3.7405381279855651E-3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26.2</v>
      </c>
      <c r="S103">
        <v>23.9</v>
      </c>
      <c r="T103">
        <f t="shared" si="19"/>
        <v>2.6548148148148165</v>
      </c>
      <c r="U103">
        <f t="shared" si="17"/>
        <v>8.9592592592592606</v>
      </c>
      <c r="V103">
        <v>48.715679999999999</v>
      </c>
      <c r="W103">
        <f t="shared" si="24"/>
        <v>3.9063203763028915</v>
      </c>
      <c r="X103">
        <f t="shared" si="20"/>
        <v>-0.32391360817195691</v>
      </c>
      <c r="Y103">
        <v>36.485095000000001</v>
      </c>
      <c r="Z103">
        <v>298170</v>
      </c>
      <c r="AA103">
        <f t="shared" si="18"/>
        <v>4.8069953063580915</v>
      </c>
      <c r="AB103">
        <f t="shared" si="21"/>
        <v>1.1843870973364261</v>
      </c>
      <c r="AC103">
        <v>0</v>
      </c>
      <c r="AD103">
        <v>0</v>
      </c>
      <c r="AE103">
        <v>0</v>
      </c>
      <c r="AF103">
        <v>0</v>
      </c>
      <c r="AG103">
        <v>1</v>
      </c>
    </row>
    <row r="104" spans="1:33" x14ac:dyDescent="0.3">
      <c r="A104" t="s">
        <v>283</v>
      </c>
      <c r="B104" s="1" t="s">
        <v>284</v>
      </c>
      <c r="C104">
        <v>4727.2887218266069</v>
      </c>
      <c r="D104">
        <v>8.4611071082227909</v>
      </c>
      <c r="E104">
        <f t="shared" si="25"/>
        <v>0.36190024879554983</v>
      </c>
      <c r="F104">
        <v>2.4518340334114513E-2</v>
      </c>
      <c r="G104">
        <f t="shared" si="26"/>
        <v>8.8731934669700075E-3</v>
      </c>
      <c r="H104">
        <f t="shared" si="27"/>
        <v>0.20745230368280188</v>
      </c>
      <c r="I104">
        <v>9549.2937261449533</v>
      </c>
      <c r="J104">
        <f t="shared" si="22"/>
        <v>9.1642224753624504</v>
      </c>
      <c r="K104">
        <f t="shared" si="23"/>
        <v>2.1739195149076362</v>
      </c>
      <c r="L104">
        <v>-3.6308782130648389E-3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16.899999999999999</v>
      </c>
      <c r="S104">
        <v>-1.7</v>
      </c>
      <c r="T104">
        <f t="shared" si="19"/>
        <v>-6.6451851851851842</v>
      </c>
      <c r="U104">
        <f t="shared" si="17"/>
        <v>-16.640740740740739</v>
      </c>
      <c r="V104">
        <v>8391.9140000000007</v>
      </c>
      <c r="W104">
        <f t="shared" si="24"/>
        <v>9.0351430573962315</v>
      </c>
      <c r="X104">
        <f t="shared" si="20"/>
        <v>4.804909072921383</v>
      </c>
      <c r="Y104">
        <v>32.803069000000001</v>
      </c>
      <c r="Z104">
        <v>304200</v>
      </c>
      <c r="AA104">
        <f t="shared" si="18"/>
        <v>4.680591977243088</v>
      </c>
      <c r="AB104">
        <f t="shared" si="21"/>
        <v>1.0579837682214226</v>
      </c>
      <c r="AC104">
        <v>0</v>
      </c>
      <c r="AD104">
        <v>1</v>
      </c>
      <c r="AE104">
        <v>0</v>
      </c>
      <c r="AF104">
        <v>0</v>
      </c>
      <c r="AG104">
        <v>0</v>
      </c>
    </row>
    <row r="105" spans="1:33" x14ac:dyDescent="0.3">
      <c r="A105" t="s">
        <v>285</v>
      </c>
      <c r="B105" s="1" t="s">
        <v>286</v>
      </c>
      <c r="C105">
        <v>7359.0024280920024</v>
      </c>
      <c r="D105">
        <v>8.9036796628751791</v>
      </c>
      <c r="E105">
        <f t="shared" si="25"/>
        <v>0.80447280344793803</v>
      </c>
      <c r="F105">
        <v>2.2431204976400682E-2</v>
      </c>
      <c r="G105">
        <f t="shared" si="26"/>
        <v>1.8045294352080396E-2</v>
      </c>
      <c r="H105">
        <f t="shared" si="27"/>
        <v>0.19972026356216327</v>
      </c>
      <c r="I105">
        <v>1878.8190557553596</v>
      </c>
      <c r="J105">
        <f t="shared" si="22"/>
        <v>7.5383986966154355</v>
      </c>
      <c r="K105">
        <f t="shared" si="23"/>
        <v>0.54809573616062135</v>
      </c>
      <c r="L105">
        <v>2.4604160438120821E-2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21.1</v>
      </c>
      <c r="S105">
        <v>9.1999999999999993</v>
      </c>
      <c r="T105">
        <f t="shared" si="19"/>
        <v>-2.4451851851851814</v>
      </c>
      <c r="U105">
        <f t="shared" si="17"/>
        <v>-5.7407407407407387</v>
      </c>
      <c r="V105">
        <v>6.6670959999999999</v>
      </c>
      <c r="W105">
        <f t="shared" si="24"/>
        <v>2.0369379256930986</v>
      </c>
      <c r="X105">
        <f t="shared" si="20"/>
        <v>-2.1932960587817498</v>
      </c>
      <c r="Y105">
        <v>8.7321650000000002</v>
      </c>
      <c r="Z105">
        <v>91470</v>
      </c>
      <c r="AA105">
        <f t="shared" si="18"/>
        <v>4.5587575638376929</v>
      </c>
      <c r="AB105">
        <f t="shared" si="21"/>
        <v>0.93614935481602757</v>
      </c>
      <c r="AC105">
        <v>0</v>
      </c>
      <c r="AD105">
        <v>0</v>
      </c>
      <c r="AE105">
        <v>0</v>
      </c>
      <c r="AF105">
        <v>1</v>
      </c>
      <c r="AG105">
        <v>0</v>
      </c>
    </row>
    <row r="106" spans="1:33" x14ac:dyDescent="0.3">
      <c r="A106" t="s">
        <v>287</v>
      </c>
      <c r="B106" s="1" t="s">
        <v>288</v>
      </c>
      <c r="C106">
        <v>1939.2543352960388</v>
      </c>
      <c r="D106">
        <v>7.5700588149214223</v>
      </c>
      <c r="E106">
        <f t="shared" si="25"/>
        <v>-0.52914804450581876</v>
      </c>
      <c r="F106">
        <v>1.8112152791110028E-2</v>
      </c>
      <c r="G106">
        <f t="shared" si="26"/>
        <v>-9.584010231206478E-3</v>
      </c>
      <c r="H106">
        <f t="shared" si="27"/>
        <v>0.1371100618935461</v>
      </c>
      <c r="I106">
        <v>249.33205259314514</v>
      </c>
      <c r="J106">
        <f t="shared" si="22"/>
        <v>5.5187855526346663</v>
      </c>
      <c r="K106">
        <f t="shared" si="23"/>
        <v>-1.4715174078201478</v>
      </c>
      <c r="L106">
        <v>2.9449653180078802E-2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26.4</v>
      </c>
      <c r="S106">
        <v>19.2</v>
      </c>
      <c r="T106">
        <f t="shared" si="19"/>
        <v>2.8548148148148158</v>
      </c>
      <c r="U106">
        <f t="shared" si="17"/>
        <v>4.2592592592592613</v>
      </c>
      <c r="V106">
        <v>0</v>
      </c>
      <c r="W106">
        <f t="shared" si="24"/>
        <v>0</v>
      </c>
      <c r="X106">
        <f t="shared" si="20"/>
        <v>-4.2302339844748484</v>
      </c>
      <c r="Y106">
        <v>2.544362</v>
      </c>
      <c r="Z106">
        <v>397300</v>
      </c>
      <c r="AA106">
        <f t="shared" si="18"/>
        <v>1.8569435471138855</v>
      </c>
      <c r="AB106">
        <f t="shared" si="21"/>
        <v>-1.7656646619077798</v>
      </c>
      <c r="AC106">
        <v>0</v>
      </c>
      <c r="AD106">
        <v>0</v>
      </c>
      <c r="AE106">
        <v>1</v>
      </c>
      <c r="AF106">
        <v>0</v>
      </c>
      <c r="AG106">
        <v>0</v>
      </c>
    </row>
    <row r="107" spans="1:33" x14ac:dyDescent="0.3">
      <c r="A107" t="s">
        <v>289</v>
      </c>
      <c r="B107" s="1" t="s">
        <v>290</v>
      </c>
      <c r="C107">
        <v>65158.780421231284</v>
      </c>
      <c r="D107">
        <v>11.084582345862358</v>
      </c>
      <c r="E107">
        <f t="shared" si="25"/>
        <v>2.9853754864351174</v>
      </c>
      <c r="F107">
        <v>-6.0091935829787117E-3</v>
      </c>
      <c r="G107">
        <f t="shared" si="26"/>
        <v>-1.7939699215867858E-2</v>
      </c>
      <c r="H107">
        <f t="shared" si="27"/>
        <v>-6.6609401102755192E-2</v>
      </c>
      <c r="I107">
        <v>77428.576262583549</v>
      </c>
      <c r="J107">
        <f t="shared" si="22"/>
        <v>11.257111193798359</v>
      </c>
      <c r="K107">
        <f t="shared" si="23"/>
        <v>4.2668082333435446</v>
      </c>
      <c r="L107">
        <v>-1.6870006609409918E-2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35</v>
      </c>
      <c r="S107">
        <v>17.5</v>
      </c>
      <c r="T107">
        <f t="shared" si="19"/>
        <v>11.454814814814817</v>
      </c>
      <c r="U107">
        <f t="shared" si="17"/>
        <v>2.559259259259262</v>
      </c>
      <c r="V107">
        <v>2592729</v>
      </c>
      <c r="W107">
        <f t="shared" si="24"/>
        <v>14.768221932604854</v>
      </c>
      <c r="X107">
        <f t="shared" si="20"/>
        <v>10.537987948130006</v>
      </c>
      <c r="Y107">
        <v>0.11821</v>
      </c>
      <c r="Z107">
        <v>11610</v>
      </c>
      <c r="AA107">
        <f t="shared" si="18"/>
        <v>2.3205959080524856</v>
      </c>
      <c r="AB107">
        <f t="shared" si="21"/>
        <v>-1.3020123009691797</v>
      </c>
      <c r="AC107">
        <v>1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t="s">
        <v>291</v>
      </c>
      <c r="B108" s="1" t="s">
        <v>292</v>
      </c>
      <c r="C108">
        <v>2727.8238506319917</v>
      </c>
      <c r="D108">
        <v>7.9112594459958627</v>
      </c>
      <c r="E108">
        <f t="shared" si="25"/>
        <v>-0.18794741343137833</v>
      </c>
      <c r="F108">
        <v>2.7071687906881355E-2</v>
      </c>
      <c r="G108">
        <f t="shared" si="26"/>
        <v>-5.0880537193198749E-3</v>
      </c>
      <c r="H108">
        <f t="shared" si="27"/>
        <v>0.21417114667236709</v>
      </c>
      <c r="I108">
        <v>6145.9820615453764</v>
      </c>
      <c r="J108">
        <f t="shared" si="22"/>
        <v>8.7235538239659256</v>
      </c>
      <c r="K108">
        <f t="shared" si="23"/>
        <v>1.7332508635111115</v>
      </c>
      <c r="L108">
        <v>-1.3256425180398761E-2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18.5</v>
      </c>
      <c r="S108">
        <v>-2</v>
      </c>
      <c r="T108">
        <f t="shared" si="19"/>
        <v>-5.0451851851851828</v>
      </c>
      <c r="U108">
        <f t="shared" si="17"/>
        <v>-16.940740740740736</v>
      </c>
      <c r="V108">
        <v>896.36900000000003</v>
      </c>
      <c r="W108">
        <f t="shared" si="24"/>
        <v>6.799467148706305</v>
      </c>
      <c r="X108">
        <f t="shared" si="20"/>
        <v>2.5692331642314565</v>
      </c>
      <c r="Y108">
        <v>20.473447</v>
      </c>
      <c r="Z108">
        <v>230050</v>
      </c>
      <c r="AA108">
        <f t="shared" si="18"/>
        <v>4.488587380647294</v>
      </c>
      <c r="AB108">
        <f t="shared" si="21"/>
        <v>0.86597917162562865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1:33" x14ac:dyDescent="0.3">
      <c r="A109" t="s">
        <v>293</v>
      </c>
      <c r="B109" s="1" t="s">
        <v>294</v>
      </c>
      <c r="C109">
        <v>871.54297318007934</v>
      </c>
      <c r="D109">
        <v>6.7702651731879842</v>
      </c>
      <c r="E109">
        <f t="shared" si="25"/>
        <v>-1.3289416862392569</v>
      </c>
      <c r="F109">
        <v>1.2782895508460358E-2</v>
      </c>
      <c r="G109">
        <f t="shared" si="26"/>
        <v>-1.698772271203353E-2</v>
      </c>
      <c r="H109">
        <f t="shared" si="27"/>
        <v>8.6543592273430267E-2</v>
      </c>
      <c r="I109">
        <v>16.122845952968849</v>
      </c>
      <c r="J109">
        <f t="shared" si="22"/>
        <v>2.7802372694466477</v>
      </c>
      <c r="K109">
        <f t="shared" si="23"/>
        <v>-4.2100656910081664</v>
      </c>
      <c r="L109">
        <v>3.188761260278019E-2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17.3</v>
      </c>
      <c r="S109">
        <v>17.600000000000001</v>
      </c>
      <c r="T109">
        <f t="shared" si="19"/>
        <v>-6.2451851851851821</v>
      </c>
      <c r="U109">
        <f t="shared" si="17"/>
        <v>2.6592592592592634</v>
      </c>
      <c r="V109">
        <v>104.0115</v>
      </c>
      <c r="W109">
        <f t="shared" si="24"/>
        <v>4.6540698679697527</v>
      </c>
      <c r="X109">
        <f t="shared" si="20"/>
        <v>0.42383588349490431</v>
      </c>
      <c r="Y109">
        <v>3.866501</v>
      </c>
      <c r="Z109">
        <v>24670</v>
      </c>
      <c r="AA109">
        <f t="shared" si="18"/>
        <v>5.0545173121396294</v>
      </c>
      <c r="AB109">
        <f t="shared" si="21"/>
        <v>1.431909103117964</v>
      </c>
      <c r="AC109">
        <v>1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t="s">
        <v>295</v>
      </c>
      <c r="B110" s="1" t="s">
        <v>296</v>
      </c>
      <c r="C110">
        <v>16050.00444126557</v>
      </c>
      <c r="D110">
        <v>9.6834644052724901</v>
      </c>
      <c r="E110">
        <f t="shared" si="25"/>
        <v>1.584257545845249</v>
      </c>
      <c r="F110">
        <v>-1.3849818813852356E-3</v>
      </c>
      <c r="G110">
        <f t="shared" si="26"/>
        <v>-2.1941679964435092E-3</v>
      </c>
      <c r="H110">
        <f t="shared" si="27"/>
        <v>-1.3411422750341255E-2</v>
      </c>
      <c r="I110">
        <v>9920.6958331059486</v>
      </c>
      <c r="J110">
        <f t="shared" si="22"/>
        <v>9.2023783422852361</v>
      </c>
      <c r="K110">
        <f t="shared" si="23"/>
        <v>2.212075381830422</v>
      </c>
      <c r="L110">
        <v>1.3692312643808982E-2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32</v>
      </c>
      <c r="S110">
        <v>15.8</v>
      </c>
      <c r="T110">
        <f t="shared" si="19"/>
        <v>8.4548148148148172</v>
      </c>
      <c r="U110">
        <f t="shared" si="17"/>
        <v>0.85925925925926272</v>
      </c>
      <c r="V110">
        <v>244082.7</v>
      </c>
      <c r="W110">
        <f t="shared" si="24"/>
        <v>12.405266478239929</v>
      </c>
      <c r="X110">
        <f t="shared" si="20"/>
        <v>8.1750324937650802</v>
      </c>
      <c r="Y110">
        <v>6.0286869999999997</v>
      </c>
      <c r="Z110">
        <v>2149690</v>
      </c>
      <c r="AA110">
        <f t="shared" si="18"/>
        <v>1.0312055967217602</v>
      </c>
      <c r="AB110">
        <f t="shared" si="21"/>
        <v>-2.5914026122999054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t="s">
        <v>297</v>
      </c>
      <c r="B111" s="1" t="s">
        <v>298</v>
      </c>
      <c r="C111">
        <v>1036.8710010874406</v>
      </c>
      <c r="D111">
        <v>6.9439628042404093</v>
      </c>
      <c r="E111">
        <f t="shared" si="25"/>
        <v>-1.1552440551868317</v>
      </c>
      <c r="F111">
        <v>1.8876722214079551E-2</v>
      </c>
      <c r="G111">
        <f t="shared" si="26"/>
        <v>-2.1807221119228608E-2</v>
      </c>
      <c r="H111">
        <f t="shared" si="27"/>
        <v>0.13107925692054706</v>
      </c>
      <c r="I111">
        <v>415.90051063929423</v>
      </c>
      <c r="J111">
        <f t="shared" si="22"/>
        <v>6.0304460745415582</v>
      </c>
      <c r="K111">
        <f t="shared" si="23"/>
        <v>-0.95985688591325591</v>
      </c>
      <c r="L111">
        <v>-3.4095596968829439E-4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29.1</v>
      </c>
      <c r="S111">
        <v>21.9</v>
      </c>
      <c r="T111">
        <f t="shared" si="19"/>
        <v>5.5548148148148186</v>
      </c>
      <c r="U111">
        <f t="shared" si="17"/>
        <v>6.9592592592592606</v>
      </c>
      <c r="V111">
        <v>143.87780000000001</v>
      </c>
      <c r="W111">
        <f t="shared" si="24"/>
        <v>4.9758906284791911</v>
      </c>
      <c r="X111">
        <f t="shared" si="20"/>
        <v>0.74565664400434262</v>
      </c>
      <c r="Y111">
        <v>11.9823199840264</v>
      </c>
      <c r="Z111">
        <v>2376000</v>
      </c>
      <c r="AA111">
        <f t="shared" si="18"/>
        <v>1.6180138271983757</v>
      </c>
      <c r="AB111">
        <f t="shared" si="21"/>
        <v>-2.0045943818232894</v>
      </c>
      <c r="AC111">
        <v>1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t="s">
        <v>299</v>
      </c>
      <c r="B112" s="1" t="s">
        <v>300</v>
      </c>
      <c r="C112">
        <v>1492.0177764412567</v>
      </c>
      <c r="D112">
        <v>7.3078846951975924</v>
      </c>
      <c r="E112">
        <f t="shared" si="25"/>
        <v>-0.79132216422964863</v>
      </c>
      <c r="F112">
        <v>2.4987805185046862E-3</v>
      </c>
      <c r="G112">
        <f t="shared" si="26"/>
        <v>-1.9773404078380118E-3</v>
      </c>
      <c r="H112">
        <f t="shared" si="27"/>
        <v>1.8260799907838299E-2</v>
      </c>
      <c r="I112">
        <v>319.80936084121362</v>
      </c>
      <c r="J112">
        <f t="shared" si="22"/>
        <v>5.7677250708945884</v>
      </c>
      <c r="K112">
        <f t="shared" si="23"/>
        <v>-1.2225778895602257</v>
      </c>
      <c r="L112">
        <v>1.4715827815673484E-2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28.8</v>
      </c>
      <c r="S112">
        <v>24.1</v>
      </c>
      <c r="T112">
        <f t="shared" si="19"/>
        <v>5.2548148148148179</v>
      </c>
      <c r="U112">
        <f t="shared" si="17"/>
        <v>9.1592592592592634</v>
      </c>
      <c r="V112">
        <v>0.70134220000000003</v>
      </c>
      <c r="W112">
        <f t="shared" si="24"/>
        <v>0.53141746895954478</v>
      </c>
      <c r="X112">
        <f t="shared" si="20"/>
        <v>-3.6988165155153037</v>
      </c>
      <c r="Y112">
        <v>4.2310299999999996</v>
      </c>
      <c r="Z112">
        <v>192530</v>
      </c>
      <c r="AA112">
        <f t="shared" si="18"/>
        <v>3.089948755476021</v>
      </c>
      <c r="AB112">
        <f t="shared" si="21"/>
        <v>-0.53265945354564437</v>
      </c>
      <c r="AC112">
        <v>1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t="s">
        <v>301</v>
      </c>
      <c r="B113" s="1" t="s">
        <v>302</v>
      </c>
      <c r="C113">
        <v>5971.874537071657</v>
      </c>
      <c r="D113">
        <v>8.6948161499105456</v>
      </c>
      <c r="E113">
        <f t="shared" si="25"/>
        <v>0.59560929048330458</v>
      </c>
      <c r="F113">
        <v>4.7584124741311268E-2</v>
      </c>
      <c r="G113">
        <f t="shared" si="26"/>
        <v>2.8341546775441463E-2</v>
      </c>
      <c r="H113">
        <f t="shared" si="27"/>
        <v>0.41373521628011117</v>
      </c>
      <c r="I113">
        <v>7853.2406522195943</v>
      </c>
      <c r="J113">
        <f t="shared" si="22"/>
        <v>8.9686815475277228</v>
      </c>
      <c r="K113">
        <f t="shared" si="23"/>
        <v>1.9783785870729087</v>
      </c>
      <c r="L113">
        <v>-2.7777259236441632E-2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26.5</v>
      </c>
      <c r="S113">
        <v>25.1</v>
      </c>
      <c r="T113">
        <f t="shared" si="19"/>
        <v>2.9548148148148172</v>
      </c>
      <c r="U113">
        <f t="shared" si="17"/>
        <v>10.159259259259263</v>
      </c>
      <c r="V113">
        <v>9.4557909999999996</v>
      </c>
      <c r="W113">
        <f t="shared" si="24"/>
        <v>2.3471559875988115</v>
      </c>
      <c r="X113">
        <f t="shared" si="20"/>
        <v>-1.8830779968760369</v>
      </c>
      <c r="Y113">
        <v>2.112908</v>
      </c>
      <c r="Z113">
        <v>700</v>
      </c>
      <c r="AA113">
        <f t="shared" si="18"/>
        <v>8.0124954206163608</v>
      </c>
      <c r="AB113">
        <f t="shared" si="21"/>
        <v>4.3898872115946954</v>
      </c>
      <c r="AC113">
        <v>0</v>
      </c>
      <c r="AD113">
        <v>0</v>
      </c>
      <c r="AE113">
        <v>0</v>
      </c>
      <c r="AF113">
        <v>0</v>
      </c>
      <c r="AG113">
        <v>1</v>
      </c>
    </row>
    <row r="114" spans="1:33" x14ac:dyDescent="0.3">
      <c r="A114" t="s">
        <v>303</v>
      </c>
      <c r="B114" s="1" t="s">
        <v>304</v>
      </c>
      <c r="C114">
        <v>1081.0329581980247</v>
      </c>
      <c r="D114">
        <v>6.9856723057942594</v>
      </c>
      <c r="E114">
        <f t="shared" si="25"/>
        <v>-1.1135345536329817</v>
      </c>
      <c r="F114">
        <v>-7.0770904478088831E-3</v>
      </c>
      <c r="G114">
        <f t="shared" si="26"/>
        <v>7.8805847528211036E-3</v>
      </c>
      <c r="H114">
        <f t="shared" si="27"/>
        <v>-4.9438234746859606E-2</v>
      </c>
      <c r="I114">
        <v>304.16390179163898</v>
      </c>
      <c r="J114">
        <f t="shared" si="22"/>
        <v>5.7175667067471316</v>
      </c>
      <c r="K114">
        <f t="shared" si="23"/>
        <v>-1.2727362537076825</v>
      </c>
      <c r="L114">
        <v>-2.438937536011105E-2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25.2</v>
      </c>
      <c r="S114">
        <v>24.9</v>
      </c>
      <c r="T114">
        <f t="shared" si="19"/>
        <v>1.6548148148148165</v>
      </c>
      <c r="U114">
        <f t="shared" si="17"/>
        <v>9.9592592592592606</v>
      </c>
      <c r="V114">
        <v>0</v>
      </c>
      <c r="W114">
        <f t="shared" si="24"/>
        <v>0</v>
      </c>
      <c r="X114">
        <f t="shared" si="20"/>
        <v>-4.2302339844748484</v>
      </c>
      <c r="Y114">
        <v>2.6402640000000002</v>
      </c>
      <c r="Z114">
        <v>71620</v>
      </c>
      <c r="AA114">
        <f t="shared" si="18"/>
        <v>3.6072598265704086</v>
      </c>
      <c r="AB114">
        <f t="shared" si="21"/>
        <v>-1.5348382451256803E-2</v>
      </c>
      <c r="AC114">
        <v>1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t="s">
        <v>305</v>
      </c>
      <c r="B115" s="1" t="s">
        <v>306</v>
      </c>
      <c r="C115">
        <v>728.44665932857231</v>
      </c>
      <c r="D115">
        <v>6.5909144030898625</v>
      </c>
      <c r="E115">
        <f t="shared" si="25"/>
        <v>-1.5082924563373785</v>
      </c>
      <c r="F115">
        <v>1.0963001595827998E-2</v>
      </c>
      <c r="G115">
        <f t="shared" si="26"/>
        <v>-1.6535412605802012E-2</v>
      </c>
      <c r="H115">
        <f t="shared" si="27"/>
        <v>7.2256205119039907E-2</v>
      </c>
      <c r="I115">
        <v>393.75805992571054</v>
      </c>
      <c r="J115">
        <f t="shared" si="22"/>
        <v>5.9757366595829406</v>
      </c>
      <c r="K115">
        <f t="shared" si="23"/>
        <v>-1.0145663008718735</v>
      </c>
      <c r="L115">
        <v>2.4126985775606086E-2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24.7</v>
      </c>
      <c r="S115">
        <v>22.7</v>
      </c>
      <c r="T115">
        <f t="shared" si="19"/>
        <v>1.1548148148148165</v>
      </c>
      <c r="U115">
        <f t="shared" si="17"/>
        <v>7.7592592592592613</v>
      </c>
      <c r="V115">
        <v>0</v>
      </c>
      <c r="W115">
        <f t="shared" si="24"/>
        <v>0</v>
      </c>
      <c r="X115">
        <f t="shared" si="20"/>
        <v>-4.2302339844748484</v>
      </c>
      <c r="Y115">
        <v>3.836884</v>
      </c>
      <c r="Z115">
        <v>20720</v>
      </c>
      <c r="AA115">
        <f t="shared" si="18"/>
        <v>5.2213164404466292</v>
      </c>
      <c r="AB115">
        <f t="shared" si="21"/>
        <v>1.5987082314249639</v>
      </c>
      <c r="AC115">
        <v>0</v>
      </c>
      <c r="AD115">
        <v>0</v>
      </c>
      <c r="AE115">
        <v>1</v>
      </c>
      <c r="AF115">
        <v>0</v>
      </c>
      <c r="AG115">
        <v>0</v>
      </c>
    </row>
    <row r="116" spans="1:33" ht="28.8" x14ac:dyDescent="0.3">
      <c r="A116" t="s">
        <v>307</v>
      </c>
      <c r="B116" s="1" t="s">
        <v>308</v>
      </c>
      <c r="C116">
        <v>1344.7398796590915</v>
      </c>
      <c r="D116">
        <v>7.2039558753091502</v>
      </c>
      <c r="E116">
        <f t="shared" si="25"/>
        <v>-0.8952509841180909</v>
      </c>
      <c r="F116">
        <v>6.767039039507503E-3</v>
      </c>
      <c r="G116">
        <f t="shared" si="26"/>
        <v>-6.0581983596846327E-3</v>
      </c>
      <c r="H116">
        <f t="shared" si="27"/>
        <v>4.8749450647106465E-2</v>
      </c>
      <c r="I116">
        <v>146.02968115326414</v>
      </c>
      <c r="J116">
        <f t="shared" si="22"/>
        <v>4.9838098966168944</v>
      </c>
      <c r="K116">
        <f t="shared" si="23"/>
        <v>-2.0064930638379197</v>
      </c>
      <c r="L116">
        <v>3.6174551099520634E-2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22.4</v>
      </c>
      <c r="S116">
        <v>23.7</v>
      </c>
      <c r="T116">
        <f t="shared" si="19"/>
        <v>-1.1451851851851842</v>
      </c>
      <c r="U116">
        <f t="shared" si="17"/>
        <v>8.7592592592592613</v>
      </c>
      <c r="V116">
        <v>0</v>
      </c>
      <c r="W116">
        <f t="shared" si="24"/>
        <v>0</v>
      </c>
      <c r="X116">
        <f t="shared" si="20"/>
        <v>-4.2302339844748484</v>
      </c>
      <c r="Y116">
        <v>7.5333999999999998E-2</v>
      </c>
      <c r="Z116">
        <v>960</v>
      </c>
      <c r="AA116">
        <f t="shared" si="18"/>
        <v>4.3627535546427962</v>
      </c>
      <c r="AB116">
        <f t="shared" si="21"/>
        <v>0.74014534562113088</v>
      </c>
      <c r="AC116">
        <v>1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t="s">
        <v>309</v>
      </c>
      <c r="B117" s="1" t="s">
        <v>310</v>
      </c>
      <c r="C117">
        <v>4575.3783224469562</v>
      </c>
      <c r="D117">
        <v>8.4284446677217364</v>
      </c>
      <c r="E117">
        <f t="shared" si="25"/>
        <v>0.32923780829449534</v>
      </c>
      <c r="F117">
        <v>1.2730331002386856E-2</v>
      </c>
      <c r="G117">
        <f t="shared" si="26"/>
        <v>4.1913062780893143E-3</v>
      </c>
      <c r="H117">
        <f t="shared" si="27"/>
        <v>0.1072968904554002</v>
      </c>
      <c r="I117">
        <v>4591.1689562460706</v>
      </c>
      <c r="J117">
        <f t="shared" si="22"/>
        <v>8.4318899451939426</v>
      </c>
      <c r="K117">
        <f t="shared" si="23"/>
        <v>1.4415869847391285</v>
      </c>
      <c r="L117">
        <v>-2.6905392370547881E-4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25.7</v>
      </c>
      <c r="S117">
        <v>24.3</v>
      </c>
      <c r="T117">
        <f t="shared" si="19"/>
        <v>2.1548148148148165</v>
      </c>
      <c r="U117">
        <f t="shared" si="17"/>
        <v>9.3592592592592627</v>
      </c>
      <c r="V117">
        <v>2494.5309999999999</v>
      </c>
      <c r="W117">
        <f t="shared" si="24"/>
        <v>7.8222568111927551</v>
      </c>
      <c r="X117">
        <f t="shared" si="20"/>
        <v>3.5920228267179066</v>
      </c>
      <c r="Y117">
        <v>0.37379499999999999</v>
      </c>
      <c r="Z117">
        <v>156000</v>
      </c>
      <c r="AA117">
        <f t="shared" si="18"/>
        <v>0.87385151154549245</v>
      </c>
      <c r="AB117">
        <f t="shared" si="21"/>
        <v>-2.748756697476173</v>
      </c>
      <c r="AC117">
        <v>0</v>
      </c>
      <c r="AD117">
        <v>0</v>
      </c>
      <c r="AE117">
        <v>1</v>
      </c>
      <c r="AF117">
        <v>0</v>
      </c>
      <c r="AG117">
        <v>0</v>
      </c>
    </row>
    <row r="118" spans="1:33" x14ac:dyDescent="0.3">
      <c r="A118" t="s">
        <v>311</v>
      </c>
      <c r="B118" s="1" t="s">
        <v>312</v>
      </c>
      <c r="C118">
        <v>15468.090307131817</v>
      </c>
      <c r="D118">
        <v>9.6465344910300193</v>
      </c>
      <c r="E118">
        <f t="shared" si="25"/>
        <v>1.5473276316027782</v>
      </c>
      <c r="F118">
        <v>1.7263454158855059E-2</v>
      </c>
      <c r="G118">
        <f t="shared" si="26"/>
        <v>2.671221963690433E-2</v>
      </c>
      <c r="H118">
        <f t="shared" si="27"/>
        <v>0.16653250597771097</v>
      </c>
      <c r="I118">
        <v>10462.674359134517</v>
      </c>
      <c r="J118">
        <f t="shared" si="22"/>
        <v>9.2555693798091205</v>
      </c>
      <c r="K118">
        <f t="shared" si="23"/>
        <v>2.2652664193543064</v>
      </c>
      <c r="L118">
        <v>-1.6032297790581369E-2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12.8</v>
      </c>
      <c r="S118">
        <v>-8.1</v>
      </c>
      <c r="T118">
        <f t="shared" si="19"/>
        <v>-10.745185185185182</v>
      </c>
      <c r="U118">
        <f t="shared" si="17"/>
        <v>-23.040740740740738</v>
      </c>
      <c r="V118">
        <v>1.4623809999999999</v>
      </c>
      <c r="W118">
        <f t="shared" si="24"/>
        <v>0.90112876802332598</v>
      </c>
      <c r="X118">
        <f t="shared" si="20"/>
        <v>-3.3291052164515227</v>
      </c>
      <c r="Y118">
        <v>8.0849650000000004</v>
      </c>
      <c r="Z118">
        <v>410340</v>
      </c>
      <c r="AA118">
        <f t="shared" si="18"/>
        <v>2.9807753586594483</v>
      </c>
      <c r="AB118">
        <f t="shared" si="21"/>
        <v>-0.64183285036221704</v>
      </c>
      <c r="AC118">
        <v>0</v>
      </c>
      <c r="AD118">
        <v>0</v>
      </c>
      <c r="AE118">
        <v>0</v>
      </c>
      <c r="AF118">
        <v>1</v>
      </c>
      <c r="AG118">
        <v>0</v>
      </c>
    </row>
    <row r="119" spans="1:33" x14ac:dyDescent="0.3">
      <c r="A119" t="s">
        <v>313</v>
      </c>
      <c r="B119" s="1" t="s">
        <v>314</v>
      </c>
      <c r="C119">
        <v>1396.1745910818211</v>
      </c>
      <c r="D119">
        <v>7.2414913407471699</v>
      </c>
      <c r="E119">
        <f t="shared" si="25"/>
        <v>-0.85771551868007112</v>
      </c>
      <c r="F119">
        <v>2.1971700159152754E-2</v>
      </c>
      <c r="G119">
        <f t="shared" si="26"/>
        <v>-1.8845468198290704E-2</v>
      </c>
      <c r="H119">
        <f t="shared" si="27"/>
        <v>0.15910787644399788</v>
      </c>
      <c r="I119">
        <v>871.55127112084097</v>
      </c>
      <c r="J119">
        <f t="shared" si="22"/>
        <v>6.7702746941198431</v>
      </c>
      <c r="K119">
        <f t="shared" si="23"/>
        <v>-0.22002826633497108</v>
      </c>
      <c r="L119">
        <v>-2.6468051815517978E-4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24</v>
      </c>
      <c r="S119">
        <v>17.399999999999999</v>
      </c>
      <c r="T119">
        <f t="shared" si="19"/>
        <v>0.45481481481481723</v>
      </c>
      <c r="U119">
        <f t="shared" si="17"/>
        <v>2.4592592592592606</v>
      </c>
      <c r="V119">
        <v>4033.0459999999998</v>
      </c>
      <c r="W119">
        <f t="shared" si="24"/>
        <v>8.3025251215230149</v>
      </c>
      <c r="X119">
        <f t="shared" si="20"/>
        <v>4.0722911370481665</v>
      </c>
      <c r="Y119">
        <v>0.45861099999999999</v>
      </c>
      <c r="Z119">
        <v>17200</v>
      </c>
      <c r="AA119">
        <f t="shared" si="18"/>
        <v>3.2832929723612194</v>
      </c>
      <c r="AB119">
        <f t="shared" si="21"/>
        <v>-0.33931523666044594</v>
      </c>
      <c r="AC119">
        <v>1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t="s">
        <v>315</v>
      </c>
      <c r="B120" s="1" t="s">
        <v>316</v>
      </c>
      <c r="C120">
        <v>2752.7129143081675</v>
      </c>
      <c r="D120">
        <v>7.9203422186690622</v>
      </c>
      <c r="E120">
        <f t="shared" si="25"/>
        <v>-0.17886464075817887</v>
      </c>
      <c r="F120">
        <v>2.2335606648954655E-2</v>
      </c>
      <c r="G120">
        <f t="shared" si="26"/>
        <v>-3.9950502593812656E-3</v>
      </c>
      <c r="H120">
        <f t="shared" si="27"/>
        <v>0.17690564832130096</v>
      </c>
      <c r="I120">
        <v>1348.4940512398359</v>
      </c>
      <c r="J120">
        <f t="shared" si="22"/>
        <v>7.2067437311794986</v>
      </c>
      <c r="K120">
        <f t="shared" si="23"/>
        <v>0.21644077072468448</v>
      </c>
      <c r="L120">
        <v>2.0764317619519117E-2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28</v>
      </c>
      <c r="S120">
        <v>6.9</v>
      </c>
      <c r="T120">
        <f t="shared" si="19"/>
        <v>4.4548148148148172</v>
      </c>
      <c r="U120">
        <f t="shared" si="17"/>
        <v>-8.0407407407407376</v>
      </c>
      <c r="V120">
        <v>3617.585</v>
      </c>
      <c r="W120">
        <f t="shared" si="24"/>
        <v>8.1938383444268599</v>
      </c>
      <c r="X120">
        <f t="shared" si="20"/>
        <v>3.9636043599520114</v>
      </c>
      <c r="Y120">
        <v>6.5889360000000003</v>
      </c>
      <c r="Z120">
        <v>183630</v>
      </c>
      <c r="AA120">
        <f t="shared" si="18"/>
        <v>3.5802242941772646</v>
      </c>
      <c r="AB120">
        <f t="shared" si="21"/>
        <v>-4.2383914844400739E-2</v>
      </c>
      <c r="AC120">
        <v>1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t="s">
        <v>317</v>
      </c>
      <c r="B121" s="1" t="s">
        <v>318</v>
      </c>
      <c r="C121">
        <v>1009.9738573348814</v>
      </c>
      <c r="D121">
        <v>6.9176797256734632</v>
      </c>
      <c r="E121">
        <f t="shared" si="25"/>
        <v>-1.1815271337537778</v>
      </c>
      <c r="F121">
        <v>1.0048404096238483E-2</v>
      </c>
      <c r="G121">
        <f t="shared" si="26"/>
        <v>-1.1872462090628375E-2</v>
      </c>
      <c r="H121">
        <f t="shared" si="27"/>
        <v>6.9511641291923137E-2</v>
      </c>
      <c r="I121">
        <v>40.172020370974032</v>
      </c>
      <c r="J121">
        <f t="shared" si="22"/>
        <v>3.6931707426248113</v>
      </c>
      <c r="K121">
        <f t="shared" si="23"/>
        <v>-3.2971322178300029</v>
      </c>
      <c r="L121">
        <v>1.0229049311061107E-3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29.3</v>
      </c>
      <c r="S121">
        <v>20.8</v>
      </c>
      <c r="T121">
        <f t="shared" si="19"/>
        <v>5.7548148148148179</v>
      </c>
      <c r="U121">
        <f t="shared" si="17"/>
        <v>5.8592592592592627</v>
      </c>
      <c r="V121">
        <v>0</v>
      </c>
      <c r="W121">
        <f t="shared" si="24"/>
        <v>0</v>
      </c>
      <c r="X121">
        <f t="shared" si="20"/>
        <v>-4.2302339844748484</v>
      </c>
      <c r="Y121">
        <v>3.7425799999999998</v>
      </c>
      <c r="Z121">
        <v>1259200</v>
      </c>
      <c r="AA121">
        <f t="shared" si="18"/>
        <v>1.0892986144876837</v>
      </c>
      <c r="AB121">
        <f t="shared" si="21"/>
        <v>-2.5333095945339816</v>
      </c>
      <c r="AC121">
        <v>1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t="s">
        <v>319</v>
      </c>
      <c r="B122" s="1" t="s">
        <v>320</v>
      </c>
      <c r="C122">
        <v>1122.8471954830316</v>
      </c>
      <c r="D122">
        <v>7.0236228773441205</v>
      </c>
      <c r="E122">
        <f t="shared" si="25"/>
        <v>-1.0755839820831206</v>
      </c>
      <c r="F122">
        <v>-1.0131568438416193E-2</v>
      </c>
      <c r="G122">
        <f t="shared" si="26"/>
        <v>1.0897352725739351E-2</v>
      </c>
      <c r="H122">
        <f t="shared" si="27"/>
        <v>-7.1160315867437623E-2</v>
      </c>
      <c r="I122">
        <v>145.64120563330846</v>
      </c>
      <c r="J122">
        <f t="shared" si="22"/>
        <v>4.9811461014472922</v>
      </c>
      <c r="K122">
        <f t="shared" si="23"/>
        <v>-2.0091568590075219</v>
      </c>
      <c r="L122">
        <v>1.4412839205176393E-2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25.7</v>
      </c>
      <c r="S122">
        <v>26.6</v>
      </c>
      <c r="T122">
        <f t="shared" si="19"/>
        <v>2.1548148148148165</v>
      </c>
      <c r="U122">
        <f t="shared" si="17"/>
        <v>11.659259259259263</v>
      </c>
      <c r="V122">
        <v>0</v>
      </c>
      <c r="W122">
        <f t="shared" si="24"/>
        <v>0</v>
      </c>
      <c r="X122">
        <f t="shared" si="20"/>
        <v>-4.2302339844748484</v>
      </c>
      <c r="Y122">
        <v>2.1653349999999998</v>
      </c>
      <c r="Z122">
        <v>54390</v>
      </c>
      <c r="AA122">
        <f t="shared" si="18"/>
        <v>3.684150049442672</v>
      </c>
      <c r="AB122">
        <f t="shared" si="21"/>
        <v>6.1541840421006633E-2</v>
      </c>
      <c r="AC122">
        <v>1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t="s">
        <v>321</v>
      </c>
      <c r="B123" s="1" t="s">
        <v>322</v>
      </c>
      <c r="C123">
        <v>2089.1056407402903</v>
      </c>
      <c r="D123">
        <v>7.6444913302828725</v>
      </c>
      <c r="E123">
        <f t="shared" si="25"/>
        <v>-0.45471552914436852</v>
      </c>
      <c r="F123">
        <v>4.2342534834323931E-2</v>
      </c>
      <c r="G123">
        <f t="shared" si="26"/>
        <v>-1.9253808132503464E-2</v>
      </c>
      <c r="H123">
        <f t="shared" si="27"/>
        <v>0.3236871404431898</v>
      </c>
      <c r="I123">
        <v>506.469029873387</v>
      </c>
      <c r="J123">
        <f t="shared" si="22"/>
        <v>6.2274631764557835</v>
      </c>
      <c r="K123">
        <f t="shared" si="23"/>
        <v>-0.76283978399903063</v>
      </c>
      <c r="L123">
        <v>5.4675508299404388E-2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27.2</v>
      </c>
      <c r="S123">
        <v>23.1</v>
      </c>
      <c r="T123">
        <f t="shared" si="19"/>
        <v>3.6548148148148165</v>
      </c>
      <c r="U123">
        <f t="shared" si="17"/>
        <v>8.1592592592592634</v>
      </c>
      <c r="V123">
        <v>200.65299999999999</v>
      </c>
      <c r="W123">
        <f t="shared" si="24"/>
        <v>5.3065483984712953</v>
      </c>
      <c r="X123">
        <f t="shared" si="20"/>
        <v>1.0763144139964469</v>
      </c>
      <c r="Y123">
        <v>38.004461999999997</v>
      </c>
      <c r="Z123">
        <v>510890</v>
      </c>
      <c r="AA123">
        <f t="shared" si="18"/>
        <v>4.3093045500246658</v>
      </c>
      <c r="AB123">
        <f t="shared" si="21"/>
        <v>0.68669634100300048</v>
      </c>
      <c r="AC123">
        <v>0</v>
      </c>
      <c r="AD123">
        <v>0</v>
      </c>
      <c r="AE123">
        <v>0</v>
      </c>
      <c r="AF123">
        <v>0</v>
      </c>
      <c r="AG123">
        <v>1</v>
      </c>
    </row>
    <row r="124" spans="1:33" x14ac:dyDescent="0.3">
      <c r="A124" t="s">
        <v>323</v>
      </c>
      <c r="B124" s="1" t="s">
        <v>324</v>
      </c>
      <c r="C124">
        <v>10564.747366594762</v>
      </c>
      <c r="D124">
        <v>9.265278017468443</v>
      </c>
      <c r="E124">
        <f t="shared" si="25"/>
        <v>1.166071158041202</v>
      </c>
      <c r="F124">
        <v>2.4370293517013426E-2</v>
      </c>
      <c r="G124">
        <f t="shared" si="26"/>
        <v>2.8417496383187843E-2</v>
      </c>
      <c r="H124">
        <f t="shared" si="27"/>
        <v>0.22579754480243822</v>
      </c>
      <c r="I124">
        <v>8289.0907956496976</v>
      </c>
      <c r="J124">
        <f t="shared" si="22"/>
        <v>9.0226955672834581</v>
      </c>
      <c r="K124">
        <f t="shared" si="23"/>
        <v>2.032392606828644</v>
      </c>
      <c r="L124">
        <v>3.8893858334977181E-2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26.1</v>
      </c>
      <c r="S124">
        <v>24</v>
      </c>
      <c r="T124">
        <f t="shared" si="19"/>
        <v>2.5548148148148186</v>
      </c>
      <c r="U124">
        <f t="shared" si="17"/>
        <v>9.059259259259262</v>
      </c>
      <c r="V124">
        <v>15570.21</v>
      </c>
      <c r="W124">
        <f t="shared" si="24"/>
        <v>9.6531789753602038</v>
      </c>
      <c r="X124">
        <f t="shared" si="20"/>
        <v>5.4229449908853553</v>
      </c>
      <c r="Y124">
        <v>0.97767899999999996</v>
      </c>
      <c r="Z124">
        <v>5130</v>
      </c>
      <c r="AA124">
        <f t="shared" si="18"/>
        <v>5.2500757361169885</v>
      </c>
      <c r="AB124">
        <f t="shared" si="21"/>
        <v>1.6274675270953232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1:33" x14ac:dyDescent="0.3">
      <c r="A125" t="s">
        <v>325</v>
      </c>
      <c r="B125" s="1" t="s">
        <v>326</v>
      </c>
      <c r="C125">
        <v>2374.3081848166194</v>
      </c>
      <c r="D125">
        <v>7.7724613834318648</v>
      </c>
      <c r="E125">
        <f t="shared" si="25"/>
        <v>-0.32674547599537629</v>
      </c>
      <c r="F125">
        <v>2.9876721497525491E-2</v>
      </c>
      <c r="G125">
        <f t="shared" si="26"/>
        <v>-9.7620835868902581E-3</v>
      </c>
      <c r="H125">
        <f t="shared" si="27"/>
        <v>0.23221566410306552</v>
      </c>
      <c r="I125">
        <v>806.0859408853895</v>
      </c>
      <c r="J125">
        <f t="shared" si="22"/>
        <v>6.6921903632311084</v>
      </c>
      <c r="K125">
        <f t="shared" si="23"/>
        <v>-0.29811259722370576</v>
      </c>
      <c r="L125">
        <v>2.87025907640962E-2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27.3</v>
      </c>
      <c r="S125">
        <v>11</v>
      </c>
      <c r="T125">
        <f t="shared" si="19"/>
        <v>3.7548148148148179</v>
      </c>
      <c r="U125">
        <f t="shared" si="17"/>
        <v>-3.940740740740738</v>
      </c>
      <c r="V125">
        <v>1163.498</v>
      </c>
      <c r="W125">
        <f t="shared" si="24"/>
        <v>7.0600453718476093</v>
      </c>
      <c r="X125">
        <f t="shared" si="20"/>
        <v>2.8298113873727608</v>
      </c>
      <c r="Y125">
        <v>5.2269649999999999</v>
      </c>
      <c r="Z125">
        <v>155360</v>
      </c>
      <c r="AA125">
        <f t="shared" si="18"/>
        <v>3.5158410781459581</v>
      </c>
      <c r="AB125">
        <f t="shared" si="21"/>
        <v>-0.10676713087570722</v>
      </c>
      <c r="AC125">
        <v>1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t="s">
        <v>327</v>
      </c>
      <c r="B126" s="1" t="s">
        <v>328</v>
      </c>
      <c r="C126">
        <v>5713.7689444248317</v>
      </c>
      <c r="D126">
        <v>8.6506341452256397</v>
      </c>
      <c r="E126">
        <f t="shared" si="25"/>
        <v>0.55142728579839861</v>
      </c>
      <c r="F126">
        <v>2.2953543300221011E-2</v>
      </c>
      <c r="G126">
        <f t="shared" si="26"/>
        <v>1.2657210081496889E-2</v>
      </c>
      <c r="H126">
        <f t="shared" si="27"/>
        <v>0.1985627054268071</v>
      </c>
      <c r="I126">
        <v>1316.9359469285178</v>
      </c>
      <c r="J126">
        <f t="shared" si="22"/>
        <v>7.1830630649709484</v>
      </c>
      <c r="K126">
        <f t="shared" si="23"/>
        <v>0.19276010451613423</v>
      </c>
      <c r="L126">
        <v>2.9095717017859613E-2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20.6</v>
      </c>
      <c r="S126">
        <v>1.1000000000000001</v>
      </c>
      <c r="T126">
        <f t="shared" si="19"/>
        <v>-2.9451851851851814</v>
      </c>
      <c r="U126">
        <f t="shared" si="17"/>
        <v>-13.840740740740738</v>
      </c>
      <c r="V126">
        <v>245.54179999999999</v>
      </c>
      <c r="W126">
        <f t="shared" si="24"/>
        <v>5.5075315531432043</v>
      </c>
      <c r="X126">
        <f t="shared" si="20"/>
        <v>1.2772975686683559</v>
      </c>
      <c r="Y126">
        <v>36.245756</v>
      </c>
      <c r="Z126">
        <v>769630</v>
      </c>
      <c r="AA126">
        <f t="shared" si="18"/>
        <v>3.8521676976861108</v>
      </c>
      <c r="AB126">
        <f t="shared" si="21"/>
        <v>0.22955948866444542</v>
      </c>
      <c r="AC126">
        <v>0</v>
      </c>
      <c r="AD126">
        <v>0</v>
      </c>
      <c r="AE126">
        <v>0</v>
      </c>
      <c r="AF126">
        <v>1</v>
      </c>
      <c r="AG126">
        <v>0</v>
      </c>
    </row>
    <row r="127" spans="1:33" ht="15.6" x14ac:dyDescent="0.3">
      <c r="A127" t="s">
        <v>329</v>
      </c>
      <c r="B127" s="1" t="s">
        <v>330</v>
      </c>
      <c r="C127">
        <v>4133.9247131839184</v>
      </c>
      <c r="D127">
        <f>LN(C127)</f>
        <v>8.3269825284609595</v>
      </c>
      <c r="E127">
        <f t="shared" si="25"/>
        <v>0.22777566903371849</v>
      </c>
      <c r="F127">
        <v>5.3573829384394284E-2</v>
      </c>
      <c r="G127">
        <f t="shared" si="26"/>
        <v>1.2202814830728695E-2</v>
      </c>
      <c r="H127">
        <f t="shared" si="27"/>
        <v>0.44610834126659954</v>
      </c>
      <c r="I127">
        <v>2113.6149615209351</v>
      </c>
      <c r="J127">
        <f>LN(I127)</f>
        <v>7.6561550124338353</v>
      </c>
      <c r="K127">
        <f>J127-AVERAGE(J$2:J$137)</f>
        <v>0.6658520519790212</v>
      </c>
      <c r="L127">
        <v>4.288933194308775E-2</v>
      </c>
      <c r="N127">
        <v>0</v>
      </c>
      <c r="O127">
        <v>0</v>
      </c>
      <c r="P127">
        <v>1</v>
      </c>
      <c r="Q127">
        <v>0</v>
      </c>
      <c r="R127" t="e">
        <f>NA()</f>
        <v>#N/A</v>
      </c>
      <c r="S127" t="e">
        <f>NA()</f>
        <v>#N/A</v>
      </c>
      <c r="T127" t="e">
        <f t="shared" si="19"/>
        <v>#N/A</v>
      </c>
      <c r="U127" t="e">
        <f t="shared" si="17"/>
        <v>#N/A</v>
      </c>
      <c r="V127" s="2" t="e">
        <v>#N/A</v>
      </c>
      <c r="W127" t="e">
        <f>NA()</f>
        <v>#N/A</v>
      </c>
      <c r="X127" t="e">
        <f t="shared" si="20"/>
        <v>#N/A</v>
      </c>
      <c r="Y127">
        <v>14.913563999999999</v>
      </c>
      <c r="Z127" t="e">
        <v>#N/A</v>
      </c>
      <c r="AA127" t="e">
        <f t="shared" si="18"/>
        <v>#N/A</v>
      </c>
      <c r="AB127" t="e">
        <f t="shared" si="21"/>
        <v>#N/A</v>
      </c>
      <c r="AC127">
        <v>0</v>
      </c>
      <c r="AD127">
        <v>0</v>
      </c>
      <c r="AE127">
        <v>0</v>
      </c>
      <c r="AF127">
        <v>0</v>
      </c>
      <c r="AG127">
        <v>1</v>
      </c>
    </row>
    <row r="128" spans="1:33" x14ac:dyDescent="0.3">
      <c r="A128" t="s">
        <v>331</v>
      </c>
      <c r="B128" s="1" t="s">
        <v>332</v>
      </c>
      <c r="C128">
        <v>1252.9907490789976</v>
      </c>
      <c r="D128">
        <v>7.1332885718512538</v>
      </c>
      <c r="E128">
        <f t="shared" si="25"/>
        <v>-0.9659182875759873</v>
      </c>
      <c r="F128">
        <v>1.306328679653857E-2</v>
      </c>
      <c r="G128">
        <f t="shared" si="26"/>
        <v>-1.261806761262654E-2</v>
      </c>
      <c r="H128">
        <f t="shared" si="27"/>
        <v>9.3184194416563948E-2</v>
      </c>
      <c r="I128">
        <v>175.45854314292873</v>
      </c>
      <c r="J128">
        <f t="shared" si="22"/>
        <v>5.1674027935934355</v>
      </c>
      <c r="K128">
        <f t="shared" si="23"/>
        <v>-1.8229001668613787</v>
      </c>
      <c r="L128">
        <v>-2.8391327475236474E-3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22.4</v>
      </c>
      <c r="S128">
        <v>20.6</v>
      </c>
      <c r="T128">
        <f t="shared" si="19"/>
        <v>-1.1451851851851842</v>
      </c>
      <c r="U128">
        <f t="shared" si="17"/>
        <v>5.6592592592592634</v>
      </c>
      <c r="V128">
        <v>172.55889999999999</v>
      </c>
      <c r="W128">
        <f t="shared" si="24"/>
        <v>5.1565170230441977</v>
      </c>
      <c r="X128">
        <f t="shared" si="20"/>
        <v>0.92628303856934924</v>
      </c>
      <c r="Y128">
        <v>14.04448</v>
      </c>
      <c r="Z128">
        <v>885800</v>
      </c>
      <c r="AA128">
        <f t="shared" si="18"/>
        <v>2.7634935235119418</v>
      </c>
      <c r="AB128">
        <f t="shared" si="21"/>
        <v>-0.85911468550972359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t="s">
        <v>333</v>
      </c>
      <c r="B129" s="1" t="s">
        <v>334</v>
      </c>
      <c r="C129">
        <v>877.64521220278277</v>
      </c>
      <c r="D129">
        <v>6.7772424256408303</v>
      </c>
      <c r="E129">
        <f t="shared" si="25"/>
        <v>-1.3219644337864107</v>
      </c>
      <c r="F129">
        <v>8.5344650039467975E-3</v>
      </c>
      <c r="G129">
        <f t="shared" si="26"/>
        <v>-1.1282259196612465E-2</v>
      </c>
      <c r="H129">
        <f t="shared" si="27"/>
        <v>5.7840138304895171E-2</v>
      </c>
      <c r="I129">
        <v>148.10947882329751</v>
      </c>
      <c r="J129">
        <f t="shared" si="22"/>
        <v>4.9979517220838447</v>
      </c>
      <c r="K129">
        <f t="shared" si="23"/>
        <v>-1.9923512383709694</v>
      </c>
      <c r="L129">
        <v>-6.8876545122297378E-3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21.9</v>
      </c>
      <c r="S129">
        <v>22.6</v>
      </c>
      <c r="T129">
        <f t="shared" si="19"/>
        <v>-1.6451851851851842</v>
      </c>
      <c r="U129">
        <f t="shared" si="17"/>
        <v>7.6592592592592634</v>
      </c>
      <c r="V129">
        <v>0</v>
      </c>
      <c r="W129">
        <f t="shared" si="24"/>
        <v>0</v>
      </c>
      <c r="X129">
        <f t="shared" si="20"/>
        <v>-4.2302339844748484</v>
      </c>
      <c r="Y129">
        <v>9.7301739999999999</v>
      </c>
      <c r="Z129">
        <v>199810</v>
      </c>
      <c r="AA129">
        <f t="shared" si="18"/>
        <v>3.8856201428447013</v>
      </c>
      <c r="AB129">
        <f t="shared" si="21"/>
        <v>0.26301193382303589</v>
      </c>
      <c r="AC129">
        <v>1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t="s">
        <v>335</v>
      </c>
      <c r="B130" s="1" t="s">
        <v>336</v>
      </c>
      <c r="C130">
        <v>6857.7852142550146</v>
      </c>
      <c r="D130">
        <v>8.833139813526147</v>
      </c>
      <c r="E130">
        <f t="shared" ref="E130:E137" si="28">D130-AVERAGE(D$2:D$137)</f>
        <v>0.73393295409890591</v>
      </c>
      <c r="F130">
        <v>1.9545954456716093E-2</v>
      </c>
      <c r="G130">
        <f t="shared" ref="G130:G137" si="29">E130*F130</f>
        <v>1.4345420095100318E-2</v>
      </c>
      <c r="H130">
        <f t="shared" ref="H130:H137" si="30">F130*D130</f>
        <v>0.17265214850498775</v>
      </c>
      <c r="I130">
        <v>2061.5330122300115</v>
      </c>
      <c r="J130">
        <f t="shared" si="22"/>
        <v>7.6312051657126547</v>
      </c>
      <c r="K130">
        <f t="shared" si="23"/>
        <v>0.64090220525784058</v>
      </c>
      <c r="L130">
        <v>-1.1332623614105676E-3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22.4</v>
      </c>
      <c r="S130">
        <v>12.1</v>
      </c>
      <c r="T130">
        <f t="shared" si="19"/>
        <v>-1.1451851851851842</v>
      </c>
      <c r="U130">
        <f t="shared" ref="U130:U137" si="31">S130-(SUM(S$2:S$126)+SUM(S$128:S$137))/135</f>
        <v>-2.8407407407407383</v>
      </c>
      <c r="V130">
        <v>0.2163274</v>
      </c>
      <c r="W130">
        <f t="shared" si="24"/>
        <v>0.19583599072552266</v>
      </c>
      <c r="X130">
        <f t="shared" si="20"/>
        <v>-4.0343979937493257</v>
      </c>
      <c r="Y130">
        <v>2.817577</v>
      </c>
      <c r="Z130">
        <v>175020</v>
      </c>
      <c r="AA130">
        <f t="shared" ref="AA130:AA136" si="32">LN(Y130*1000000/Z130)</f>
        <v>2.7787323216253572</v>
      </c>
      <c r="AB130">
        <f t="shared" si="21"/>
        <v>-0.84387588739630814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1:33" x14ac:dyDescent="0.3">
      <c r="A131" t="s">
        <v>337</v>
      </c>
      <c r="B131" s="1" t="s">
        <v>338</v>
      </c>
      <c r="C131">
        <v>20744.184080464722</v>
      </c>
      <c r="D131">
        <v>9.940021201092776</v>
      </c>
      <c r="E131">
        <f t="shared" si="28"/>
        <v>1.8408143416655349</v>
      </c>
      <c r="F131">
        <v>1.8148712394831408E-2</v>
      </c>
      <c r="G131">
        <f t="shared" si="29"/>
        <v>3.3408410059168711E-2</v>
      </c>
      <c r="H131">
        <f t="shared" si="30"/>
        <v>0.18039858597715944</v>
      </c>
      <c r="I131">
        <v>20613.466109041321</v>
      </c>
      <c r="J131">
        <f t="shared" si="22"/>
        <v>9.9336998358260704</v>
      </c>
      <c r="K131">
        <f t="shared" si="23"/>
        <v>2.9433968753712563</v>
      </c>
      <c r="L131">
        <v>-4.1922430093256444E-3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19.7</v>
      </c>
      <c r="S131">
        <v>-2.7</v>
      </c>
      <c r="T131">
        <f t="shared" ref="T131:T137" si="33">R131-(SUM(R$2:R$126)+SUM(R$128:R$137))/135</f>
        <v>-3.8451851851851835</v>
      </c>
      <c r="U131">
        <f t="shared" si="31"/>
        <v>-17.640740740740739</v>
      </c>
      <c r="V131">
        <v>8038.56</v>
      </c>
      <c r="W131">
        <f t="shared" si="24"/>
        <v>8.9921296343073109</v>
      </c>
      <c r="X131">
        <f t="shared" ref="X131:X137" si="34">W131-(SUM(W$2:W$34)+SUM(W$36:W$126)+SUM(W$128:W$137))/134</f>
        <v>4.7618956498324625</v>
      </c>
      <c r="Y131">
        <v>211.35552899999999</v>
      </c>
      <c r="Z131">
        <v>9147420</v>
      </c>
      <c r="AA131">
        <f t="shared" si="32"/>
        <v>3.1400698147539803</v>
      </c>
      <c r="AB131">
        <f t="shared" ref="AB131:AB137" si="35">AA131-(SUM(AA$2:AA$126)+SUM(AA$128:AA$137))/135</f>
        <v>-0.48253839426768508</v>
      </c>
      <c r="AC131">
        <v>0</v>
      </c>
      <c r="AD131">
        <v>0</v>
      </c>
      <c r="AE131">
        <v>0</v>
      </c>
      <c r="AF131">
        <v>1</v>
      </c>
      <c r="AG131">
        <v>0</v>
      </c>
    </row>
    <row r="132" spans="1:33" ht="28.8" x14ac:dyDescent="0.3">
      <c r="A132" t="s">
        <v>339</v>
      </c>
      <c r="B132" s="1" t="s">
        <v>340</v>
      </c>
      <c r="C132">
        <v>2938.2545812843459</v>
      </c>
      <c r="D132">
        <v>7.9855710041998176</v>
      </c>
      <c r="E132">
        <f t="shared" si="28"/>
        <v>-0.11363585522742348</v>
      </c>
      <c r="F132">
        <v>3.1674681980197426E-2</v>
      </c>
      <c r="G132">
        <f t="shared" si="29"/>
        <v>-3.5993795758763941E-3</v>
      </c>
      <c r="H132">
        <f t="shared" si="30"/>
        <v>0.25294042198831501</v>
      </c>
      <c r="I132">
        <v>320.80485537754936</v>
      </c>
      <c r="J132">
        <f t="shared" si="22"/>
        <v>5.7708330110946227</v>
      </c>
      <c r="K132">
        <f t="shared" si="23"/>
        <v>-1.2194699493601915</v>
      </c>
      <c r="L132">
        <v>4.57679270225732E-2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27.7</v>
      </c>
      <c r="S132">
        <v>24.5</v>
      </c>
      <c r="T132">
        <f t="shared" si="33"/>
        <v>4.1548148148148165</v>
      </c>
      <c r="U132">
        <f t="shared" si="31"/>
        <v>9.559259259259262</v>
      </c>
      <c r="V132">
        <v>0</v>
      </c>
      <c r="W132">
        <f t="shared" si="24"/>
        <v>0</v>
      </c>
      <c r="X132">
        <f t="shared" si="34"/>
        <v>-4.2302339844748484</v>
      </c>
      <c r="Y132">
        <v>9.1444999999999999E-2</v>
      </c>
      <c r="Z132">
        <v>390</v>
      </c>
      <c r="AA132">
        <f t="shared" si="32"/>
        <v>5.457346238514984</v>
      </c>
      <c r="AB132">
        <f t="shared" si="35"/>
        <v>1.8347380294933187</v>
      </c>
      <c r="AC132">
        <v>0</v>
      </c>
      <c r="AD132">
        <v>0</v>
      </c>
      <c r="AE132">
        <v>1</v>
      </c>
      <c r="AF132">
        <v>0</v>
      </c>
      <c r="AG132">
        <v>0</v>
      </c>
    </row>
    <row r="133" spans="1:33" x14ac:dyDescent="0.3">
      <c r="A133" t="s">
        <v>341</v>
      </c>
      <c r="B133" s="1" t="s">
        <v>342</v>
      </c>
      <c r="C133">
        <v>8799.1596066941765</v>
      </c>
      <c r="D133">
        <v>9.0824114966666567</v>
      </c>
      <c r="E133">
        <f t="shared" si="28"/>
        <v>0.98320463723941565</v>
      </c>
      <c r="F133">
        <v>-3.4800141903732997E-4</v>
      </c>
      <c r="G133">
        <f t="shared" si="29"/>
        <v>-3.4215660896339987E-4</v>
      </c>
      <c r="H133">
        <f t="shared" si="30"/>
        <v>-3.1606920891209564E-3</v>
      </c>
      <c r="I133">
        <v>5663.8529076560935</v>
      </c>
      <c r="J133">
        <f>LN(I133)</f>
        <v>8.6418596653428512</v>
      </c>
      <c r="K133">
        <f>J133-AVERAGE(J$2:J$137)</f>
        <v>1.6515567048880371</v>
      </c>
      <c r="L133">
        <v>5.2900186838067808E-3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24.9</v>
      </c>
      <c r="S133">
        <v>24.2</v>
      </c>
      <c r="T133">
        <f t="shared" si="33"/>
        <v>1.3548148148148158</v>
      </c>
      <c r="U133">
        <f t="shared" si="31"/>
        <v>9.2592592592592613</v>
      </c>
      <c r="V133">
        <v>37033.32</v>
      </c>
      <c r="W133">
        <f>LN(V133+1)</f>
        <v>10.519600329268968</v>
      </c>
      <c r="X133">
        <f t="shared" si="34"/>
        <v>6.2893663447941197</v>
      </c>
      <c r="Y133">
        <v>11.045959</v>
      </c>
      <c r="Z133">
        <v>882050</v>
      </c>
      <c r="AA133">
        <f t="shared" si="32"/>
        <v>2.5275711949609692</v>
      </c>
      <c r="AB133">
        <f t="shared" si="35"/>
        <v>-1.0950370140606962</v>
      </c>
      <c r="AC133">
        <v>0</v>
      </c>
      <c r="AD133">
        <v>0</v>
      </c>
      <c r="AE133">
        <v>1</v>
      </c>
      <c r="AF133">
        <v>0</v>
      </c>
      <c r="AG133">
        <v>0</v>
      </c>
    </row>
    <row r="134" spans="1:33" x14ac:dyDescent="0.3">
      <c r="A134" t="s">
        <v>343</v>
      </c>
      <c r="B134" s="1" t="s">
        <v>344</v>
      </c>
      <c r="C134">
        <v>726.99960723370179</v>
      </c>
      <c r="D134">
        <v>6.588925937277117</v>
      </c>
      <c r="E134">
        <f t="shared" si="28"/>
        <v>-1.5102809221501241</v>
      </c>
      <c r="F134">
        <v>4.2638561526219657E-2</v>
      </c>
      <c r="G134">
        <f t="shared" si="29"/>
        <v>-6.4396206020973831E-2</v>
      </c>
      <c r="H134">
        <f t="shared" si="30"/>
        <v>0.28094232396829488</v>
      </c>
      <c r="I134">
        <v>533.71704172186287</v>
      </c>
      <c r="J134">
        <f>LN(I134)</f>
        <v>6.2798658141058477</v>
      </c>
      <c r="K134">
        <f>J134-AVERAGE(J$2:J$137)</f>
        <v>-0.71043714634896649</v>
      </c>
      <c r="L134">
        <v>2.9857474725008871E-2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27.3</v>
      </c>
      <c r="S134">
        <v>19.899999999999999</v>
      </c>
      <c r="T134">
        <f t="shared" si="33"/>
        <v>3.7548148148148179</v>
      </c>
      <c r="U134">
        <f t="shared" si="31"/>
        <v>4.9592592592592606</v>
      </c>
      <c r="V134">
        <v>156.5668</v>
      </c>
      <c r="W134">
        <f>LN(V134+1)</f>
        <v>5.0598494953333883</v>
      </c>
      <c r="X134">
        <f t="shared" si="34"/>
        <v>0.82961551085853991</v>
      </c>
      <c r="Y134">
        <v>45.957991</v>
      </c>
      <c r="Z134">
        <v>310070</v>
      </c>
      <c r="AA134">
        <f t="shared" si="32"/>
        <v>4.9986849406435212</v>
      </c>
      <c r="AB134">
        <f t="shared" si="35"/>
        <v>1.3760767316218558</v>
      </c>
      <c r="AC134">
        <v>0</v>
      </c>
      <c r="AD134">
        <v>0</v>
      </c>
      <c r="AE134">
        <v>0</v>
      </c>
      <c r="AF134">
        <v>0</v>
      </c>
      <c r="AG134">
        <v>1</v>
      </c>
    </row>
    <row r="135" spans="1:33" x14ac:dyDescent="0.3">
      <c r="A135" t="s">
        <v>345</v>
      </c>
      <c r="B135" s="1" t="s">
        <v>346</v>
      </c>
      <c r="C135">
        <v>5413.3458103326739</v>
      </c>
      <c r="D135">
        <v>8.596622629909314</v>
      </c>
      <c r="E135">
        <f t="shared" si="28"/>
        <v>0.49741577048207297</v>
      </c>
      <c r="F135">
        <v>4.8814866580046742E-3</v>
      </c>
      <c r="G135">
        <f t="shared" si="29"/>
        <v>2.4281284470893546E-3</v>
      </c>
      <c r="H135">
        <f t="shared" si="30"/>
        <v>4.1964298671803367E-2</v>
      </c>
      <c r="I135">
        <v>7295.250695645881</v>
      </c>
      <c r="J135">
        <f>LN(I135)</f>
        <v>8.8949788257736575</v>
      </c>
      <c r="K135">
        <f>J135-AVERAGE(J$2:J$137)</f>
        <v>1.9046758653188434</v>
      </c>
      <c r="L135">
        <v>5.8871023987008787E-3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22</v>
      </c>
      <c r="S135">
        <v>12</v>
      </c>
      <c r="T135">
        <f t="shared" si="33"/>
        <v>-1.5451851851851828</v>
      </c>
      <c r="U135">
        <f t="shared" si="31"/>
        <v>-2.940740740740738</v>
      </c>
      <c r="V135">
        <v>17809.02</v>
      </c>
      <c r="W135">
        <f>LN(V135+1)</f>
        <v>9.7875164992477028</v>
      </c>
      <c r="X135">
        <f t="shared" si="34"/>
        <v>5.5572825147728544</v>
      </c>
      <c r="Y135">
        <v>23.106584000000002</v>
      </c>
      <c r="Z135">
        <v>1213090</v>
      </c>
      <c r="AA135">
        <f t="shared" si="32"/>
        <v>2.9469467751445571</v>
      </c>
      <c r="AB135">
        <f t="shared" si="35"/>
        <v>-0.67566143387710831</v>
      </c>
      <c r="AC135">
        <v>1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t="s">
        <v>347</v>
      </c>
      <c r="B136" s="1" t="s">
        <v>348</v>
      </c>
      <c r="C136">
        <v>2142.3735351102614</v>
      </c>
      <c r="D136">
        <v>7.6696696219434433</v>
      </c>
      <c r="E136">
        <f t="shared" si="28"/>
        <v>-0.4295372374837978</v>
      </c>
      <c r="F136">
        <v>-7.9654386355476094E-3</v>
      </c>
      <c r="G136">
        <f t="shared" si="29"/>
        <v>3.4214525068598316E-3</v>
      </c>
      <c r="H136">
        <f t="shared" si="30"/>
        <v>-6.1092282728514129E-2</v>
      </c>
      <c r="I136">
        <v>886.14148197780571</v>
      </c>
      <c r="J136">
        <f>LN(I136)</f>
        <v>6.7868766240617946</v>
      </c>
      <c r="K136">
        <f>J136-AVERAGE(J$2:J$137)</f>
        <v>-0.20342633639301955</v>
      </c>
      <c r="L136">
        <v>-4.0101961776728194E-2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22</v>
      </c>
      <c r="S136">
        <v>17.8</v>
      </c>
      <c r="T136">
        <f t="shared" si="33"/>
        <v>-1.5451851851851828</v>
      </c>
      <c r="U136">
        <f t="shared" si="31"/>
        <v>2.8592592592592627</v>
      </c>
      <c r="V136">
        <v>29.53443</v>
      </c>
      <c r="W136">
        <f>LN(V136+1)</f>
        <v>3.4188548993975414</v>
      </c>
      <c r="X136">
        <f t="shared" si="34"/>
        <v>-0.81137908507730705</v>
      </c>
      <c r="Y136">
        <v>4.2788630000000003</v>
      </c>
      <c r="Z136">
        <v>743390</v>
      </c>
      <c r="AA136">
        <f t="shared" si="32"/>
        <v>1.7502217930135961</v>
      </c>
      <c r="AB136">
        <f t="shared" si="35"/>
        <v>-1.8723864160080692</v>
      </c>
      <c r="AC136">
        <v>1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t="s">
        <v>349</v>
      </c>
      <c r="B137" s="1" t="s">
        <v>350</v>
      </c>
      <c r="C137">
        <v>2178.207204834498</v>
      </c>
      <c r="D137">
        <v>7.6862574343371985</v>
      </c>
      <c r="E137">
        <f t="shared" si="28"/>
        <v>-0.41294942509004251</v>
      </c>
      <c r="F137">
        <v>-6.8774561172222533E-3</v>
      </c>
      <c r="G137">
        <f t="shared" si="29"/>
        <v>2.8400415496889256E-3</v>
      </c>
      <c r="H137">
        <f t="shared" si="30"/>
        <v>-5.2861898210327385E-2</v>
      </c>
      <c r="I137">
        <v>1623.3518586846658</v>
      </c>
      <c r="J137">
        <f>LN(I137)</f>
        <v>7.3922483392641487</v>
      </c>
      <c r="K137">
        <f>J137-AVERAGE(J$2:J$137)</f>
        <v>0.40194537880933456</v>
      </c>
      <c r="L137">
        <v>-1.9801357206594625E-2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22.9</v>
      </c>
      <c r="S137">
        <v>16.5</v>
      </c>
      <c r="T137">
        <f t="shared" si="33"/>
        <v>-0.6451851851851842</v>
      </c>
      <c r="U137">
        <f t="shared" si="31"/>
        <v>1.559259259259262</v>
      </c>
      <c r="V137">
        <v>1185.4880000000001</v>
      </c>
      <c r="W137">
        <f>LN(V137+1)</f>
        <v>7.0787529620446481</v>
      </c>
      <c r="X137">
        <f t="shared" si="34"/>
        <v>2.8485189775697997</v>
      </c>
      <c r="Y137">
        <v>5.3852330000000004</v>
      </c>
      <c r="Z137">
        <v>386850</v>
      </c>
      <c r="AA137">
        <f>LN(Y137*1000000/Z137)</f>
        <v>2.6333788359969539</v>
      </c>
      <c r="AB137">
        <f t="shared" si="35"/>
        <v>-0.98922937302471148</v>
      </c>
      <c r="AC137">
        <v>1</v>
      </c>
      <c r="AD137">
        <v>0</v>
      </c>
      <c r="AE137">
        <v>0</v>
      </c>
      <c r="AF137">
        <v>0</v>
      </c>
      <c r="AG137">
        <v>0</v>
      </c>
    </row>
  </sheetData>
  <pageMargins left="0.7" right="0.7" top="0.75" bottom="0.75" header="0.5" footer="0.5"/>
  <pageSetup paperSize="9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78-407E-4CDA-81B6-71AB6462F974}">
  <dimension ref="A1:AG137"/>
  <sheetViews>
    <sheetView topLeftCell="H1" zoomScale="86" workbookViewId="0">
      <pane ySplit="1" topLeftCell="A2" activePane="bottomLeft" state="frozen"/>
      <selection pane="bottomLeft" activeCell="M1" sqref="M1:M65536"/>
    </sheetView>
  </sheetViews>
  <sheetFormatPr defaultColWidth="9.33203125" defaultRowHeight="14.4" x14ac:dyDescent="0.3"/>
  <cols>
    <col min="1" max="1" width="9.77734375" customWidth="1"/>
    <col min="2" max="2" width="18.6640625" style="1" customWidth="1"/>
    <col min="3" max="3" width="12" customWidth="1"/>
    <col min="4" max="5" width="13.44140625" customWidth="1"/>
    <col min="6" max="6" width="11.44140625" customWidth="1"/>
    <col min="7" max="8" width="13.44140625" customWidth="1"/>
    <col min="9" max="9" width="12" customWidth="1"/>
    <col min="10" max="11" width="13.44140625" customWidth="1"/>
    <col min="12" max="12" width="11.44140625" customWidth="1"/>
    <col min="13" max="13" width="10.77734375" customWidth="1"/>
    <col min="14" max="14" width="7.6640625" customWidth="1"/>
    <col min="15" max="15" width="7" customWidth="1"/>
    <col min="16" max="16" width="7.6640625" customWidth="1"/>
    <col min="17" max="17" width="7.33203125" customWidth="1"/>
    <col min="18" max="21" width="12.44140625" customWidth="1"/>
    <col min="22" max="22" width="12" customWidth="1"/>
    <col min="25" max="25" width="12.6640625" customWidth="1"/>
    <col min="26" max="26" width="10" customWidth="1"/>
    <col min="27" max="28" width="14" customWidth="1"/>
    <col min="32" max="33" width="10.77734375" customWidth="1"/>
  </cols>
  <sheetData>
    <row r="1" spans="1:33" x14ac:dyDescent="0.3">
      <c r="A1" t="s">
        <v>63</v>
      </c>
      <c r="B1" s="1" t="s">
        <v>64</v>
      </c>
      <c r="C1" t="s">
        <v>65</v>
      </c>
      <c r="D1" t="s">
        <v>66</v>
      </c>
      <c r="E1" t="s">
        <v>67</v>
      </c>
      <c r="F1" s="3" t="s">
        <v>7</v>
      </c>
      <c r="G1" t="s">
        <v>9</v>
      </c>
      <c r="H1" t="s">
        <v>11</v>
      </c>
      <c r="I1" t="s">
        <v>68</v>
      </c>
      <c r="J1" t="s">
        <v>69</v>
      </c>
      <c r="K1" t="s">
        <v>70</v>
      </c>
      <c r="L1" s="3" t="s">
        <v>19</v>
      </c>
      <c r="M1" t="s">
        <v>21</v>
      </c>
      <c r="N1" t="s">
        <v>71</v>
      </c>
      <c r="O1" t="s">
        <v>72</v>
      </c>
      <c r="P1" t="s">
        <v>73</v>
      </c>
      <c r="Q1" t="s">
        <v>74</v>
      </c>
      <c r="R1" t="s">
        <v>31</v>
      </c>
      <c r="S1" t="s">
        <v>33</v>
      </c>
      <c r="T1" s="4" t="s">
        <v>35</v>
      </c>
      <c r="U1" s="4" t="s">
        <v>37</v>
      </c>
      <c r="V1" t="s">
        <v>75</v>
      </c>
      <c r="W1" s="8" t="s">
        <v>41</v>
      </c>
      <c r="X1" s="8" t="s">
        <v>43</v>
      </c>
      <c r="Y1" t="s">
        <v>76</v>
      </c>
      <c r="Z1" t="s">
        <v>47</v>
      </c>
      <c r="AA1" s="4" t="s">
        <v>77</v>
      </c>
      <c r="AB1" s="4" t="s">
        <v>78</v>
      </c>
      <c r="AC1" s="4" t="s">
        <v>53</v>
      </c>
      <c r="AD1" t="s">
        <v>55</v>
      </c>
      <c r="AE1" t="s">
        <v>57</v>
      </c>
      <c r="AF1" t="s">
        <v>59</v>
      </c>
      <c r="AG1" t="s">
        <v>61</v>
      </c>
    </row>
    <row r="2" spans="1:33" x14ac:dyDescent="0.3">
      <c r="A2" t="s">
        <v>79</v>
      </c>
      <c r="B2" s="1" t="s">
        <v>80</v>
      </c>
      <c r="C2">
        <v>2390.4781010199522</v>
      </c>
      <c r="D2">
        <v>7.7792486671875327</v>
      </c>
      <c r="E2">
        <f t="shared" ref="E2:E33" si="0">D2-AVERAGE(D$2:D$137)</f>
        <v>-0.31995819223970834</v>
      </c>
      <c r="F2">
        <v>-1.6124803431686902E-2</v>
      </c>
      <c r="G2">
        <f t="shared" ref="G2:G33" si="1">E2*F2</f>
        <v>5.1592629562231861E-3</v>
      </c>
      <c r="H2">
        <f t="shared" ref="H2:H33" si="2">F2*D2</f>
        <v>-0.12543885560461129</v>
      </c>
      <c r="I2">
        <v>563.89862255892126</v>
      </c>
      <c r="J2">
        <f>LN(I2)</f>
        <v>6.3348744881056334</v>
      </c>
      <c r="K2">
        <f>J2-AVERAGE(J$2:J$137)</f>
        <v>-0.65542847234918078</v>
      </c>
      <c r="L2">
        <v>-1.4437918162594663E-2</v>
      </c>
      <c r="M2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>R2-(SUM(R$2:R$126)+SUM(R$128:R$137))/135</f>
        <v>-3.7451851851851821</v>
      </c>
      <c r="U2">
        <f t="shared" ref="U2:U65" si="3">S2-(SUM(S$2:S$126)+SUM(S$128:S$137))/135</f>
        <v>-12.040740740740738</v>
      </c>
      <c r="V2">
        <v>5972.1360000000004</v>
      </c>
      <c r="W2">
        <f>LN(V2+1)</f>
        <v>8.6950273616008342</v>
      </c>
      <c r="X2">
        <f>W2-(SUM(W$2:W$34)+SUM(W$36:W$126)+SUM(W$128:W$137))/134</f>
        <v>4.4647933771259858</v>
      </c>
      <c r="Y2">
        <v>6.0477359999999996</v>
      </c>
      <c r="Z2">
        <v>1246700</v>
      </c>
      <c r="AA2">
        <f>LN(Y2/Z2)</f>
        <v>-12.236326631202209</v>
      </c>
      <c r="AB2">
        <f>AA2-(SUM(AA$2:AA$126)+SUM(AA$128:AA$137))/135</f>
        <v>-2.0434242822596023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81</v>
      </c>
      <c r="B3" s="1" t="s">
        <v>82</v>
      </c>
      <c r="C3">
        <v>3728.5889346743425</v>
      </c>
      <c r="D3">
        <v>8.2237851393678358</v>
      </c>
      <c r="E3">
        <f t="shared" si="0"/>
        <v>0.12457827994059478</v>
      </c>
      <c r="F3">
        <v>3.2537251497750225E-3</v>
      </c>
      <c r="G3">
        <f t="shared" si="1"/>
        <v>4.0534348255842644E-4</v>
      </c>
      <c r="H3">
        <f t="shared" si="2"/>
        <v>2.6757936534307216E-2</v>
      </c>
      <c r="I3">
        <v>1988.7734448175813</v>
      </c>
      <c r="J3">
        <f t="shared" ref="J3:J66" si="4">LN(I3)</f>
        <v>7.5952733683028528</v>
      </c>
      <c r="K3">
        <f t="shared" ref="K3:K67" si="5">J3-AVERAGE(J$2:J$137)</f>
        <v>0.60497040784803868</v>
      </c>
      <c r="L3">
        <v>7.108163681002198E-3</v>
      </c>
      <c r="M3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ref="T3:T66" si="6">R3-(SUM(R$2:R$126)+SUM(R$128:R$137))/135</f>
        <v>-1.6451851851851842</v>
      </c>
      <c r="U3">
        <f t="shared" si="3"/>
        <v>3.8592592592592627</v>
      </c>
      <c r="V3">
        <v>1381.44</v>
      </c>
      <c r="W3">
        <f t="shared" ref="W3:W67" si="7">LN(V3+1)</f>
        <v>7.2316053328163621</v>
      </c>
      <c r="X3">
        <f t="shared" ref="X3:X66" si="8">W3-(SUM(W$2:W$34)+SUM(W$36:W$126)+SUM(W$128:W$137))/134</f>
        <v>3.0013713483415136</v>
      </c>
      <c r="Y3">
        <v>2.18865</v>
      </c>
      <c r="Z3">
        <v>27400</v>
      </c>
      <c r="AA3">
        <f t="shared" ref="AA3:AA66" si="9">LN(Y3/Z3)</f>
        <v>-9.435013376980157</v>
      </c>
      <c r="AB3">
        <f t="shared" ref="AB3:AB66" si="10">AA3-(SUM(AA$2:AA$126)+SUM(AA$128:AA$137))/135</f>
        <v>0.75788897196244953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 x14ac:dyDescent="0.3">
      <c r="A4" t="s">
        <v>83</v>
      </c>
      <c r="B4" s="1" t="s">
        <v>84</v>
      </c>
      <c r="C4">
        <v>3047.4667967927121</v>
      </c>
      <c r="D4">
        <v>8.0220659660680873</v>
      </c>
      <c r="E4">
        <f t="shared" si="0"/>
        <v>-7.714089335915375E-2</v>
      </c>
      <c r="F4">
        <v>-9.9122297993235759E-3</v>
      </c>
      <c r="G4">
        <f t="shared" si="1"/>
        <v>7.6463826190104598E-4</v>
      </c>
      <c r="H4">
        <f t="shared" si="2"/>
        <v>-7.951656132099956E-2</v>
      </c>
      <c r="I4">
        <v>3648.6306325591172</v>
      </c>
      <c r="J4">
        <f t="shared" si="4"/>
        <v>8.2021072070210952</v>
      </c>
      <c r="K4">
        <f t="shared" si="5"/>
        <v>1.2118042465662811</v>
      </c>
      <c r="L4">
        <v>-2.9475288405696885E-3</v>
      </c>
      <c r="M4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6"/>
        <v>-3.4451851851851814</v>
      </c>
      <c r="U4">
        <f t="shared" si="3"/>
        <v>-6.3407407407407383</v>
      </c>
      <c r="V4">
        <v>1744.2349999999999</v>
      </c>
      <c r="W4">
        <f t="shared" si="7"/>
        <v>7.4646444960563771</v>
      </c>
      <c r="X4">
        <f t="shared" si="8"/>
        <v>3.2344105115815287</v>
      </c>
      <c r="Y4">
        <v>24.376109</v>
      </c>
      <c r="Z4">
        <v>2736690</v>
      </c>
      <c r="AA4">
        <f t="shared" si="9"/>
        <v>-11.628656205626898</v>
      </c>
      <c r="AB4">
        <f t="shared" si="10"/>
        <v>-1.4357538566842916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3" x14ac:dyDescent="0.3">
      <c r="A5" t="s">
        <v>85</v>
      </c>
      <c r="B5" s="1" t="s">
        <v>86</v>
      </c>
      <c r="C5">
        <v>4391.9019896554828</v>
      </c>
      <c r="D5">
        <v>8.3875176672881562</v>
      </c>
      <c r="E5">
        <f t="shared" si="0"/>
        <v>0.28831080786091512</v>
      </c>
      <c r="F5">
        <v>5.0882862825870033E-2</v>
      </c>
      <c r="G5">
        <f t="shared" si="1"/>
        <v>1.4670079287602715E-2</v>
      </c>
      <c r="H5">
        <f t="shared" si="2"/>
        <v>0.42678091091418463</v>
      </c>
      <c r="I5">
        <v>6391.3814346245144</v>
      </c>
      <c r="J5">
        <f t="shared" si="4"/>
        <v>8.7627057109587412</v>
      </c>
      <c r="K5">
        <f t="shared" si="5"/>
        <v>1.772402750503927</v>
      </c>
      <c r="L5">
        <v>-1.4697076273273315E-2</v>
      </c>
      <c r="M5">
        <v>0</v>
      </c>
      <c r="N5">
        <v>1</v>
      </c>
      <c r="O5">
        <v>0</v>
      </c>
      <c r="P5">
        <v>0</v>
      </c>
      <c r="Q5">
        <v>0</v>
      </c>
      <c r="R5">
        <v>26.9</v>
      </c>
      <c r="S5">
        <v>24</v>
      </c>
      <c r="T5">
        <f t="shared" si="6"/>
        <v>3.3548148148148158</v>
      </c>
      <c r="U5">
        <f t="shared" si="3"/>
        <v>9.059259259259262</v>
      </c>
      <c r="V5">
        <v>0</v>
      </c>
      <c r="W5">
        <f t="shared" si="7"/>
        <v>0</v>
      </c>
      <c r="X5">
        <f t="shared" si="8"/>
        <v>-4.2302339844748484</v>
      </c>
      <c r="Y5">
        <v>6.6554000000000002E-2</v>
      </c>
      <c r="Z5">
        <v>440</v>
      </c>
      <c r="AA5">
        <f t="shared" si="9"/>
        <v>-8.796516357675495</v>
      </c>
      <c r="AB5">
        <f t="shared" si="10"/>
        <v>1.3963859912671115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x14ac:dyDescent="0.3">
      <c r="A6" t="s">
        <v>87</v>
      </c>
      <c r="B6" s="1" t="s">
        <v>88</v>
      </c>
      <c r="C6">
        <v>17143.668519501345</v>
      </c>
      <c r="D6">
        <v>9.7493842018930721</v>
      </c>
      <c r="E6">
        <f t="shared" si="0"/>
        <v>1.650177342465831</v>
      </c>
      <c r="F6">
        <v>1.462348725800524E-2</v>
      </c>
      <c r="G6">
        <f t="shared" si="1"/>
        <v>2.4131347340998029E-2</v>
      </c>
      <c r="H6">
        <f t="shared" si="2"/>
        <v>0.14256999564978093</v>
      </c>
      <c r="I6">
        <v>11762.885257271662</v>
      </c>
      <c r="J6">
        <f t="shared" si="4"/>
        <v>9.3727045363665482</v>
      </c>
      <c r="K6">
        <f t="shared" si="5"/>
        <v>2.3824015759117341</v>
      </c>
      <c r="L6">
        <v>1.8780721557224721E-2</v>
      </c>
      <c r="M6">
        <v>0</v>
      </c>
      <c r="N6">
        <v>1</v>
      </c>
      <c r="O6">
        <v>0</v>
      </c>
      <c r="P6">
        <v>0</v>
      </c>
      <c r="Q6">
        <v>0</v>
      </c>
      <c r="R6">
        <v>26.3</v>
      </c>
      <c r="S6">
        <v>15.2</v>
      </c>
      <c r="T6">
        <f t="shared" si="6"/>
        <v>2.7548148148148179</v>
      </c>
      <c r="U6">
        <f t="shared" si="3"/>
        <v>0.2592592592592613</v>
      </c>
      <c r="V6">
        <v>33018.33</v>
      </c>
      <c r="W6">
        <f t="shared" si="7"/>
        <v>10.40484842653537</v>
      </c>
      <c r="X6">
        <f t="shared" si="8"/>
        <v>6.1746144420605216</v>
      </c>
      <c r="Y6">
        <v>12.987847</v>
      </c>
      <c r="Z6">
        <v>7682300</v>
      </c>
      <c r="AA6">
        <f t="shared" si="9"/>
        <v>-13.290415465389085</v>
      </c>
      <c r="AB6">
        <f t="shared" si="10"/>
        <v>-3.0975131164464784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3">
      <c r="A7" t="s">
        <v>89</v>
      </c>
      <c r="B7" s="1" t="s">
        <v>90</v>
      </c>
      <c r="C7">
        <v>13147.934980262695</v>
      </c>
      <c r="D7">
        <v>9.4840199895530422</v>
      </c>
      <c r="E7">
        <f t="shared" si="0"/>
        <v>1.3848131301258011</v>
      </c>
      <c r="F7">
        <v>2.6528861360498358E-2</v>
      </c>
      <c r="G7">
        <f t="shared" si="1"/>
        <v>3.6737515539305148E-2</v>
      </c>
      <c r="H7">
        <f t="shared" si="2"/>
        <v>0.25160025144304776</v>
      </c>
      <c r="I7">
        <v>6956.2032833666608</v>
      </c>
      <c r="J7">
        <f t="shared" si="4"/>
        <v>8.8473890992229265</v>
      </c>
      <c r="K7">
        <f t="shared" si="5"/>
        <v>1.8570861387681123</v>
      </c>
      <c r="L7">
        <v>6.8077221420782524E-3</v>
      </c>
      <c r="M7">
        <v>0</v>
      </c>
      <c r="N7">
        <v>0</v>
      </c>
      <c r="O7">
        <v>0</v>
      </c>
      <c r="P7">
        <v>1</v>
      </c>
      <c r="Q7">
        <v>0</v>
      </c>
      <c r="R7">
        <v>14.7</v>
      </c>
      <c r="S7">
        <v>-2.4</v>
      </c>
      <c r="T7">
        <f t="shared" si="6"/>
        <v>-8.8451851851851835</v>
      </c>
      <c r="U7">
        <f t="shared" si="3"/>
        <v>-17.340740740740738</v>
      </c>
      <c r="V7">
        <v>241.21680000000001</v>
      </c>
      <c r="W7">
        <f t="shared" si="7"/>
        <v>5.4898331928752597</v>
      </c>
      <c r="X7">
        <f t="shared" si="8"/>
        <v>1.2595992084004113</v>
      </c>
      <c r="Y7">
        <v>7.4977309999999999</v>
      </c>
      <c r="Z7">
        <v>82409</v>
      </c>
      <c r="AA7">
        <f t="shared" si="9"/>
        <v>-9.3048494917976132</v>
      </c>
      <c r="AB7">
        <f t="shared" si="10"/>
        <v>0.88805285714499327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3" x14ac:dyDescent="0.3">
      <c r="A8" t="s">
        <v>91</v>
      </c>
      <c r="B8" s="1" t="s">
        <v>92</v>
      </c>
      <c r="C8">
        <v>532.66671883195806</v>
      </c>
      <c r="D8">
        <v>6.2778959355904425</v>
      </c>
      <c r="E8">
        <f t="shared" si="0"/>
        <v>-1.8213109238367986</v>
      </c>
      <c r="F8">
        <v>9.9227593606053596E-3</v>
      </c>
      <c r="G8">
        <f t="shared" si="1"/>
        <v>-1.807243001807439E-2</v>
      </c>
      <c r="H8">
        <f t="shared" si="2"/>
        <v>6.2294050659786403E-2</v>
      </c>
      <c r="I8">
        <v>20.659946409214552</v>
      </c>
      <c r="J8">
        <f t="shared" si="4"/>
        <v>3.0281968697488519</v>
      </c>
      <c r="K8">
        <f t="shared" si="5"/>
        <v>-3.9621060907059622</v>
      </c>
      <c r="L8">
        <v>5.0891785984073672E-2</v>
      </c>
      <c r="M8">
        <v>0</v>
      </c>
      <c r="N8">
        <v>0</v>
      </c>
      <c r="O8">
        <v>1</v>
      </c>
      <c r="P8">
        <v>0</v>
      </c>
      <c r="Q8">
        <v>0</v>
      </c>
      <c r="R8">
        <v>19.100000000000001</v>
      </c>
      <c r="S8">
        <v>19.3</v>
      </c>
      <c r="T8">
        <f t="shared" si="6"/>
        <v>-4.4451851851851814</v>
      </c>
      <c r="U8">
        <f t="shared" si="3"/>
        <v>4.3592592592592627</v>
      </c>
      <c r="V8">
        <v>0</v>
      </c>
      <c r="W8">
        <f t="shared" si="7"/>
        <v>0</v>
      </c>
      <c r="X8">
        <f t="shared" si="8"/>
        <v>-4.2302339844748484</v>
      </c>
      <c r="Y8">
        <v>3.5498639999999999</v>
      </c>
      <c r="Z8">
        <v>25680</v>
      </c>
      <c r="AA8">
        <f t="shared" si="9"/>
        <v>-8.8865584649095695</v>
      </c>
      <c r="AB8">
        <f t="shared" si="10"/>
        <v>1.306343884033037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93</v>
      </c>
      <c r="B9" s="1" t="s">
        <v>94</v>
      </c>
      <c r="C9">
        <v>13989.919765548788</v>
      </c>
      <c r="D9">
        <v>9.5460923325143305</v>
      </c>
      <c r="E9">
        <f t="shared" si="0"/>
        <v>1.4468854730870895</v>
      </c>
      <c r="F9">
        <v>2.44336368145949E-2</v>
      </c>
      <c r="G9">
        <f t="shared" si="1"/>
        <v>3.5352674161723267E-2</v>
      </c>
      <c r="H9">
        <f t="shared" si="2"/>
        <v>0.23324575305124426</v>
      </c>
      <c r="I9">
        <v>12579.647225953264</v>
      </c>
      <c r="J9">
        <f t="shared" si="4"/>
        <v>9.439835487409189</v>
      </c>
      <c r="K9">
        <f t="shared" si="5"/>
        <v>2.4495325269543748</v>
      </c>
      <c r="L9">
        <v>-7.5306218631726552E-3</v>
      </c>
      <c r="M9">
        <v>0</v>
      </c>
      <c r="N9">
        <v>0</v>
      </c>
      <c r="O9">
        <v>1</v>
      </c>
      <c r="P9">
        <v>0</v>
      </c>
      <c r="Q9">
        <v>0</v>
      </c>
      <c r="R9">
        <v>16.600000000000001</v>
      </c>
      <c r="S9">
        <v>2.4</v>
      </c>
      <c r="T9">
        <f t="shared" si="6"/>
        <v>-6.9451851851851814</v>
      </c>
      <c r="U9">
        <f t="shared" si="3"/>
        <v>-12.540740740740738</v>
      </c>
      <c r="V9">
        <v>137.37289999999999</v>
      </c>
      <c r="W9">
        <f t="shared" si="7"/>
        <v>4.9299522147618804</v>
      </c>
      <c r="X9">
        <f t="shared" si="8"/>
        <v>0.69971823028703195</v>
      </c>
      <c r="Y9">
        <v>9.6606880000000004</v>
      </c>
      <c r="Z9">
        <v>30280</v>
      </c>
      <c r="AA9">
        <f t="shared" si="9"/>
        <v>-8.0501778403310009</v>
      </c>
      <c r="AB9">
        <f t="shared" si="10"/>
        <v>2.1427245086116056</v>
      </c>
      <c r="AC9">
        <v>0</v>
      </c>
      <c r="AD9">
        <v>0</v>
      </c>
      <c r="AE9">
        <v>0</v>
      </c>
      <c r="AF9">
        <v>1</v>
      </c>
      <c r="AG9">
        <v>0</v>
      </c>
    </row>
    <row r="10" spans="1:33" x14ac:dyDescent="0.3">
      <c r="A10" t="s">
        <v>95</v>
      </c>
      <c r="B10" s="1" t="s">
        <v>96</v>
      </c>
      <c r="C10">
        <v>1180.6089959287835</v>
      </c>
      <c r="D10">
        <v>7.0737856825715477</v>
      </c>
      <c r="E10">
        <f t="shared" si="0"/>
        <v>-1.0254211768556933</v>
      </c>
      <c r="F10">
        <v>9.1722588653448331E-3</v>
      </c>
      <c r="G10">
        <f t="shared" si="1"/>
        <v>-9.4054284801269646E-3</v>
      </c>
      <c r="H10">
        <f t="shared" si="2"/>
        <v>6.4882593438516226E-2</v>
      </c>
      <c r="I10">
        <v>100.85560177301782</v>
      </c>
      <c r="J10">
        <f t="shared" si="4"/>
        <v>4.6136898084502622</v>
      </c>
      <c r="K10">
        <f t="shared" si="5"/>
        <v>-2.3766131520045519</v>
      </c>
      <c r="L10">
        <v>2.082525781416391E-2</v>
      </c>
      <c r="M10">
        <v>0</v>
      </c>
      <c r="N10">
        <v>0</v>
      </c>
      <c r="O10">
        <v>1</v>
      </c>
      <c r="P10">
        <v>0</v>
      </c>
      <c r="Q10">
        <v>0</v>
      </c>
      <c r="R10">
        <v>26.3</v>
      </c>
      <c r="S10">
        <v>26.2</v>
      </c>
      <c r="T10">
        <f t="shared" si="6"/>
        <v>2.7548148148148179</v>
      </c>
      <c r="U10">
        <f t="shared" si="3"/>
        <v>11.259259259259261</v>
      </c>
      <c r="V10">
        <v>56.509650000000001</v>
      </c>
      <c r="W10">
        <f t="shared" si="7"/>
        <v>4.0519527598090388</v>
      </c>
      <c r="X10">
        <f t="shared" si="8"/>
        <v>-0.17828122466580965</v>
      </c>
      <c r="Y10">
        <v>2.9087130000000001</v>
      </c>
      <c r="Z10">
        <v>112760</v>
      </c>
      <c r="AA10">
        <f t="shared" si="9"/>
        <v>-10.56530622991524</v>
      </c>
      <c r="AB10">
        <f t="shared" si="10"/>
        <v>-0.37240388097263377</v>
      </c>
      <c r="AC10">
        <v>1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t="s">
        <v>97</v>
      </c>
      <c r="B11" s="1" t="s">
        <v>98</v>
      </c>
      <c r="C11">
        <v>522.98331144372605</v>
      </c>
      <c r="D11">
        <v>6.2595495542703921</v>
      </c>
      <c r="E11">
        <f t="shared" si="0"/>
        <v>-1.839657305156849</v>
      </c>
      <c r="F11">
        <v>9.0152404141543626E-3</v>
      </c>
      <c r="G11">
        <f t="shared" si="1"/>
        <v>-1.6584952885644329E-2</v>
      </c>
      <c r="H11">
        <f t="shared" si="2"/>
        <v>5.6431344116060364E-2</v>
      </c>
      <c r="I11">
        <v>25.379523017500652</v>
      </c>
      <c r="J11">
        <f t="shared" si="4"/>
        <v>3.2339426684729431</v>
      </c>
      <c r="K11">
        <f t="shared" si="5"/>
        <v>-3.756360291981871</v>
      </c>
      <c r="L11">
        <v>4.7790197035635973E-2</v>
      </c>
      <c r="M11">
        <v>0</v>
      </c>
      <c r="N11">
        <v>0</v>
      </c>
      <c r="O11">
        <v>1</v>
      </c>
      <c r="P11">
        <v>0</v>
      </c>
      <c r="Q11">
        <v>0</v>
      </c>
      <c r="R11">
        <v>27.8</v>
      </c>
      <c r="S11">
        <v>25</v>
      </c>
      <c r="T11">
        <f t="shared" si="6"/>
        <v>4.2548148148148179</v>
      </c>
      <c r="U11">
        <f t="shared" si="3"/>
        <v>10.059259259259262</v>
      </c>
      <c r="V11">
        <v>0</v>
      </c>
      <c r="W11">
        <f t="shared" si="7"/>
        <v>0</v>
      </c>
      <c r="X11">
        <f t="shared" si="8"/>
        <v>-4.2302339844748484</v>
      </c>
      <c r="Y11">
        <v>5.9239490000000004</v>
      </c>
      <c r="Z11">
        <v>273600</v>
      </c>
      <c r="AA11">
        <f t="shared" si="9"/>
        <v>-10.740419177409979</v>
      </c>
      <c r="AB11">
        <f t="shared" si="10"/>
        <v>-0.54751682846737282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t="s">
        <v>99</v>
      </c>
      <c r="B12" s="1" t="s">
        <v>100</v>
      </c>
      <c r="C12">
        <v>3006.0031406390203</v>
      </c>
      <c r="D12">
        <v>8.0083666151024673</v>
      </c>
      <c r="E12">
        <f t="shared" si="0"/>
        <v>-9.0840244324773778E-2</v>
      </c>
      <c r="F12">
        <v>4.2898615856015274E-2</v>
      </c>
      <c r="G12">
        <f t="shared" si="1"/>
        <v>-3.8969207455550416E-3</v>
      </c>
      <c r="H12">
        <f t="shared" si="2"/>
        <v>0.34354784305541808</v>
      </c>
      <c r="I12">
        <v>7528.3715187300604</v>
      </c>
      <c r="J12">
        <f t="shared" si="4"/>
        <v>8.9264340316322244</v>
      </c>
      <c r="K12">
        <f t="shared" si="5"/>
        <v>1.9361310711774102</v>
      </c>
      <c r="L12">
        <v>6.9496923732190272E-3</v>
      </c>
      <c r="M12">
        <v>1</v>
      </c>
      <c r="N12">
        <v>0</v>
      </c>
      <c r="O12">
        <v>0</v>
      </c>
      <c r="P12">
        <v>1</v>
      </c>
      <c r="Q12">
        <v>0</v>
      </c>
      <c r="R12">
        <v>20.2</v>
      </c>
      <c r="S12">
        <v>0.4</v>
      </c>
      <c r="T12">
        <f t="shared" si="6"/>
        <v>-3.3451851851851835</v>
      </c>
      <c r="U12">
        <f t="shared" si="3"/>
        <v>-14.540740740740738</v>
      </c>
      <c r="V12">
        <v>32.479950000000002</v>
      </c>
      <c r="W12">
        <f t="shared" si="7"/>
        <v>3.5109467521912467</v>
      </c>
      <c r="X12">
        <f t="shared" si="8"/>
        <v>-0.7192872322836017</v>
      </c>
      <c r="Y12">
        <v>8.5411359999999998</v>
      </c>
      <c r="Z12">
        <v>108560</v>
      </c>
      <c r="AA12">
        <f t="shared" si="9"/>
        <v>-9.4501642744775083</v>
      </c>
      <c r="AB12">
        <f t="shared" si="10"/>
        <v>0.74273807446509821</v>
      </c>
      <c r="AC12">
        <v>0</v>
      </c>
      <c r="AD12">
        <v>1</v>
      </c>
      <c r="AE12">
        <v>0</v>
      </c>
      <c r="AF12">
        <v>0</v>
      </c>
      <c r="AG12">
        <v>0</v>
      </c>
    </row>
    <row r="13" spans="1:33" x14ac:dyDescent="0.3">
      <c r="A13" t="s">
        <v>101</v>
      </c>
      <c r="B13" s="1" t="s">
        <v>102</v>
      </c>
      <c r="C13">
        <v>14016.956116448855</v>
      </c>
      <c r="D13">
        <f t="shared" ref="D13:D76" si="11">LN(C13)</f>
        <v>9.5480230269203989</v>
      </c>
      <c r="E13">
        <f t="shared" si="0"/>
        <v>1.4488161674931579</v>
      </c>
      <c r="F13">
        <v>-5.538885893166607E-3</v>
      </c>
      <c r="G13">
        <f t="shared" si="1"/>
        <v>-8.0248274319195609E-3</v>
      </c>
      <c r="H13">
        <f t="shared" si="2"/>
        <v>-5.2885410051439326E-2</v>
      </c>
      <c r="I13">
        <v>13847.379880837416</v>
      </c>
      <c r="J13">
        <f t="shared" si="4"/>
        <v>9.5358513154401301</v>
      </c>
      <c r="K13">
        <f t="shared" si="5"/>
        <v>2.545548354985316</v>
      </c>
      <c r="L13">
        <v>2.9190894816311343E-2</v>
      </c>
      <c r="M13">
        <v>0</v>
      </c>
      <c r="N13">
        <v>1</v>
      </c>
      <c r="O13">
        <v>0</v>
      </c>
      <c r="P13">
        <v>0</v>
      </c>
      <c r="Q13">
        <v>0</v>
      </c>
      <c r="R13">
        <v>36</v>
      </c>
      <c r="S13">
        <v>16.600000000000001</v>
      </c>
      <c r="T13">
        <f t="shared" si="6"/>
        <v>12.454814814814817</v>
      </c>
      <c r="U13">
        <f t="shared" si="3"/>
        <v>1.6592592592592634</v>
      </c>
      <c r="V13">
        <v>29187.37</v>
      </c>
      <c r="W13">
        <f t="shared" si="7"/>
        <v>10.281525621247539</v>
      </c>
      <c r="X13">
        <f t="shared" si="8"/>
        <v>6.0512916367726906</v>
      </c>
      <c r="Y13">
        <v>0.219532</v>
      </c>
      <c r="Z13">
        <v>760</v>
      </c>
      <c r="AA13">
        <f t="shared" si="9"/>
        <v>-8.1495757044960229</v>
      </c>
      <c r="AB13">
        <f t="shared" si="10"/>
        <v>2.0433266444465836</v>
      </c>
      <c r="AC13">
        <v>1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t="s">
        <v>103</v>
      </c>
      <c r="B14" s="1" t="s">
        <v>104</v>
      </c>
      <c r="C14">
        <v>12485.593772465852</v>
      </c>
      <c r="D14">
        <f t="shared" si="11"/>
        <v>9.4323307604508955</v>
      </c>
      <c r="E14">
        <f t="shared" si="0"/>
        <v>1.3331239010236544</v>
      </c>
      <c r="F14">
        <v>9.1819751474292704E-3</v>
      </c>
      <c r="G14">
        <f t="shared" si="1"/>
        <v>1.2240710527643153E-2</v>
      </c>
      <c r="H14">
        <f t="shared" si="2"/>
        <v>8.6607426624792747E-2</v>
      </c>
      <c r="I14">
        <v>38720.989216391084</v>
      </c>
      <c r="J14">
        <f t="shared" si="4"/>
        <v>10.564137089008154</v>
      </c>
      <c r="K14">
        <f t="shared" si="5"/>
        <v>3.5738341285533402</v>
      </c>
      <c r="L14">
        <v>-8.5581144795599903E-2</v>
      </c>
      <c r="M14">
        <v>0</v>
      </c>
      <c r="N14">
        <v>1</v>
      </c>
      <c r="O14">
        <v>0</v>
      </c>
      <c r="P14">
        <v>0</v>
      </c>
      <c r="Q14">
        <v>0</v>
      </c>
      <c r="R14">
        <v>27.6</v>
      </c>
      <c r="S14">
        <v>20.9</v>
      </c>
      <c r="T14">
        <f t="shared" si="6"/>
        <v>4.0548148148148186</v>
      </c>
      <c r="U14">
        <f t="shared" si="3"/>
        <v>5.9592592592592606</v>
      </c>
      <c r="V14">
        <v>0</v>
      </c>
      <c r="W14">
        <f t="shared" si="7"/>
        <v>0</v>
      </c>
      <c r="X14">
        <f t="shared" si="8"/>
        <v>-4.2302339844748484</v>
      </c>
      <c r="Y14">
        <v>0.173875</v>
      </c>
      <c r="Z14">
        <v>10010</v>
      </c>
      <c r="AA14">
        <f t="shared" si="9"/>
        <v>-10.960758501047795</v>
      </c>
      <c r="AB14">
        <f t="shared" si="10"/>
        <v>-0.76785615210518898</v>
      </c>
      <c r="AC14">
        <v>0</v>
      </c>
      <c r="AD14">
        <v>0</v>
      </c>
      <c r="AE14">
        <v>1</v>
      </c>
      <c r="AF14">
        <v>0</v>
      </c>
      <c r="AG14">
        <v>0</v>
      </c>
    </row>
    <row r="15" spans="1:33" x14ac:dyDescent="0.3">
      <c r="A15" t="s">
        <v>105</v>
      </c>
      <c r="B15" s="1" t="s">
        <v>106</v>
      </c>
      <c r="C15">
        <v>3062.8053647869219</v>
      </c>
      <c r="D15">
        <f t="shared" si="11"/>
        <v>8.0270865608330073</v>
      </c>
      <c r="E15">
        <f t="shared" si="0"/>
        <v>-7.2120298594233745E-2</v>
      </c>
      <c r="F15">
        <v>2.0734183307931461E-2</v>
      </c>
      <c r="G15">
        <f t="shared" si="1"/>
        <v>-1.4953554912755941E-3</v>
      </c>
      <c r="H15">
        <f t="shared" si="2"/>
        <v>0.16643508418094471</v>
      </c>
      <c r="I15">
        <v>1144.3511798548486</v>
      </c>
      <c r="J15">
        <f t="shared" si="4"/>
        <v>7.0425931002300315</v>
      </c>
      <c r="K15">
        <f t="shared" si="5"/>
        <v>5.2290139775217348E-2</v>
      </c>
      <c r="L15">
        <v>1.8889243941309097E-2</v>
      </c>
      <c r="M15">
        <v>0</v>
      </c>
      <c r="N15">
        <v>1</v>
      </c>
      <c r="O15">
        <v>0</v>
      </c>
      <c r="P15">
        <v>0</v>
      </c>
      <c r="Q15">
        <v>0</v>
      </c>
      <c r="R15">
        <v>26.8</v>
      </c>
      <c r="S15">
        <v>22.2</v>
      </c>
      <c r="T15">
        <f t="shared" si="6"/>
        <v>3.2548148148148179</v>
      </c>
      <c r="U15">
        <f t="shared" si="3"/>
        <v>7.2592592592592613</v>
      </c>
      <c r="V15">
        <v>0</v>
      </c>
      <c r="W15">
        <f t="shared" si="7"/>
        <v>0</v>
      </c>
      <c r="X15">
        <f t="shared" si="8"/>
        <v>-4.2302339844748484</v>
      </c>
      <c r="Y15">
        <v>0.124973</v>
      </c>
      <c r="Z15">
        <v>22810</v>
      </c>
      <c r="AA15">
        <f t="shared" si="9"/>
        <v>-12.11461188028963</v>
      </c>
      <c r="AB15">
        <f t="shared" si="10"/>
        <v>-1.9217095313470232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x14ac:dyDescent="0.3">
      <c r="A16" t="s">
        <v>107</v>
      </c>
      <c r="B16" s="1" t="s">
        <v>108</v>
      </c>
      <c r="C16">
        <v>1688.7316573284365</v>
      </c>
      <c r="D16">
        <f t="shared" si="11"/>
        <v>7.4317330275298161</v>
      </c>
      <c r="E16">
        <f t="shared" si="0"/>
        <v>-0.66747383189742493</v>
      </c>
      <c r="F16">
        <v>-4.4151475057048898E-3</v>
      </c>
      <c r="G16">
        <f t="shared" si="1"/>
        <v>2.9469954240252004E-3</v>
      </c>
      <c r="H16">
        <f t="shared" si="2"/>
        <v>-3.2812197539562916E-2</v>
      </c>
      <c r="I16">
        <v>708.85510667280312</v>
      </c>
      <c r="J16">
        <f t="shared" si="4"/>
        <v>6.5636511427033151</v>
      </c>
      <c r="K16">
        <f t="shared" si="5"/>
        <v>-0.42665181775149907</v>
      </c>
      <c r="L16">
        <v>8.0905816350853605E-3</v>
      </c>
      <c r="M16">
        <v>0</v>
      </c>
      <c r="N16">
        <v>0</v>
      </c>
      <c r="O16">
        <v>1</v>
      </c>
      <c r="P16">
        <v>0</v>
      </c>
      <c r="Q16">
        <v>0</v>
      </c>
      <c r="R16">
        <v>22.3</v>
      </c>
      <c r="S16">
        <v>18.899999999999999</v>
      </c>
      <c r="T16">
        <f t="shared" si="6"/>
        <v>-1.2451851851851821</v>
      </c>
      <c r="U16">
        <f t="shared" si="3"/>
        <v>3.9592592592592606</v>
      </c>
      <c r="V16">
        <v>1766.5119999999999</v>
      </c>
      <c r="W16">
        <f t="shared" si="7"/>
        <v>7.4773281869980348</v>
      </c>
      <c r="X16">
        <f t="shared" si="8"/>
        <v>3.2470942025231864</v>
      </c>
      <c r="Y16">
        <v>4.3195639999999997</v>
      </c>
      <c r="Z16">
        <v>1083300</v>
      </c>
      <c r="AA16">
        <f t="shared" si="9"/>
        <v>-12.432368024696929</v>
      </c>
      <c r="AB16">
        <f t="shared" si="10"/>
        <v>-2.2394656757543228</v>
      </c>
      <c r="AC16">
        <v>0</v>
      </c>
      <c r="AD16">
        <v>0</v>
      </c>
      <c r="AE16">
        <v>1</v>
      </c>
      <c r="AF16">
        <v>0</v>
      </c>
      <c r="AG16">
        <v>0</v>
      </c>
    </row>
    <row r="17" spans="1:33" x14ac:dyDescent="0.3">
      <c r="A17" t="s">
        <v>109</v>
      </c>
      <c r="B17" s="1" t="s">
        <v>110</v>
      </c>
      <c r="C17">
        <v>3227.4615491140949</v>
      </c>
      <c r="D17">
        <f t="shared" si="11"/>
        <v>8.0794512091297985</v>
      </c>
      <c r="E17">
        <f t="shared" si="0"/>
        <v>-1.9755650297442529E-2</v>
      </c>
      <c r="F17">
        <v>2.409046574905057E-2</v>
      </c>
      <c r="G17">
        <f t="shared" si="1"/>
        <v>-4.7592281684075995E-4</v>
      </c>
      <c r="H17">
        <f t="shared" si="2"/>
        <v>0.19463774262466663</v>
      </c>
      <c r="I17">
        <v>1042.5671839473707</v>
      </c>
      <c r="J17">
        <f t="shared" si="4"/>
        <v>6.949441396629914</v>
      </c>
      <c r="K17">
        <f t="shared" si="5"/>
        <v>-4.0861563824900138E-2</v>
      </c>
      <c r="L17">
        <v>1.5358244734503193E-2</v>
      </c>
      <c r="M17">
        <v>0</v>
      </c>
      <c r="N17">
        <v>0</v>
      </c>
      <c r="O17">
        <v>1</v>
      </c>
      <c r="P17">
        <v>0</v>
      </c>
      <c r="Q17">
        <v>0</v>
      </c>
      <c r="R17">
        <v>24.8</v>
      </c>
      <c r="S17">
        <v>23.7</v>
      </c>
      <c r="T17">
        <f t="shared" si="6"/>
        <v>1.2548148148148179</v>
      </c>
      <c r="U17">
        <f t="shared" si="3"/>
        <v>8.7592592592592613</v>
      </c>
      <c r="V17">
        <v>291.70859999999999</v>
      </c>
      <c r="W17">
        <f t="shared" si="7"/>
        <v>5.6791775748856139</v>
      </c>
      <c r="X17">
        <f t="shared" si="8"/>
        <v>1.4489435904107655</v>
      </c>
      <c r="Y17">
        <v>98.445131000000003</v>
      </c>
      <c r="Z17">
        <v>8459420</v>
      </c>
      <c r="AA17">
        <f t="shared" si="9"/>
        <v>-11.361291824027408</v>
      </c>
      <c r="AB17">
        <f t="shared" si="10"/>
        <v>-1.1683894750848012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1:33" x14ac:dyDescent="0.3">
      <c r="A18" t="s">
        <v>111</v>
      </c>
      <c r="B18" s="1" t="s">
        <v>112</v>
      </c>
      <c r="C18">
        <v>12471.719749034235</v>
      </c>
      <c r="D18">
        <f t="shared" si="11"/>
        <v>9.4312189400741673</v>
      </c>
      <c r="E18">
        <f t="shared" si="0"/>
        <v>1.3320120806469262</v>
      </c>
      <c r="F18">
        <v>1.1538631121682619E-2</v>
      </c>
      <c r="G18">
        <f t="shared" si="1"/>
        <v>1.5369596048209842E-2</v>
      </c>
      <c r="H18">
        <f t="shared" si="2"/>
        <v>0.10882335637734235</v>
      </c>
      <c r="I18">
        <v>2018.1870489199093</v>
      </c>
      <c r="J18">
        <f t="shared" si="4"/>
        <v>7.609954886865804</v>
      </c>
      <c r="K18">
        <f t="shared" si="5"/>
        <v>0.61965192641098987</v>
      </c>
      <c r="L18">
        <v>3.7820333371553896E-2</v>
      </c>
      <c r="M18">
        <v>0</v>
      </c>
      <c r="N18">
        <v>1</v>
      </c>
      <c r="O18">
        <v>0</v>
      </c>
      <c r="P18">
        <v>0</v>
      </c>
      <c r="Q18">
        <v>0</v>
      </c>
      <c r="R18">
        <v>26.6</v>
      </c>
      <c r="S18">
        <v>24.2</v>
      </c>
      <c r="T18">
        <f t="shared" si="6"/>
        <v>3.0548148148148186</v>
      </c>
      <c r="U18">
        <f t="shared" si="3"/>
        <v>9.2592592592592613</v>
      </c>
      <c r="V18">
        <v>253.31720000000001</v>
      </c>
      <c r="W18">
        <f t="shared" si="7"/>
        <v>5.5385823067904454</v>
      </c>
      <c r="X18">
        <f t="shared" si="8"/>
        <v>1.3083483223155969</v>
      </c>
      <c r="Y18">
        <v>0.239841</v>
      </c>
      <c r="Z18">
        <v>430</v>
      </c>
      <c r="AA18">
        <f t="shared" si="9"/>
        <v>-7.4915642838778522</v>
      </c>
      <c r="AB18">
        <f t="shared" si="10"/>
        <v>2.7013380650647543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3">
      <c r="A19" t="s">
        <v>113</v>
      </c>
      <c r="B19" s="1" t="s">
        <v>114</v>
      </c>
      <c r="C19">
        <v>35493.861394168387</v>
      </c>
      <c r="D19">
        <f t="shared" si="11"/>
        <v>10.477115042037255</v>
      </c>
      <c r="E19">
        <f t="shared" si="0"/>
        <v>2.3779081826100139</v>
      </c>
      <c r="F19">
        <v>-7.6857827063526894E-3</v>
      </c>
      <c r="G19">
        <f t="shared" si="1"/>
        <v>-1.8276085587198596E-2</v>
      </c>
      <c r="H19">
        <f t="shared" si="2"/>
        <v>-8.0524829602557565E-2</v>
      </c>
      <c r="I19">
        <v>57379.970994580566</v>
      </c>
      <c r="J19">
        <f t="shared" si="4"/>
        <v>10.957450584038201</v>
      </c>
      <c r="K19">
        <f t="shared" si="5"/>
        <v>3.9671476235833865</v>
      </c>
      <c r="L19">
        <v>-4.2752846313442033E-2</v>
      </c>
      <c r="M19">
        <v>0</v>
      </c>
      <c r="N19">
        <v>1</v>
      </c>
      <c r="O19">
        <v>0</v>
      </c>
      <c r="P19">
        <v>0</v>
      </c>
      <c r="Q19">
        <v>0</v>
      </c>
      <c r="R19">
        <v>27.2</v>
      </c>
      <c r="S19">
        <v>25.3</v>
      </c>
      <c r="T19">
        <f t="shared" si="6"/>
        <v>3.6548148148148165</v>
      </c>
      <c r="U19">
        <f t="shared" si="3"/>
        <v>10.359259259259263</v>
      </c>
      <c r="V19">
        <v>137155</v>
      </c>
      <c r="W19">
        <f t="shared" si="7"/>
        <v>11.828874243130318</v>
      </c>
      <c r="X19">
        <f t="shared" si="8"/>
        <v>7.59864025865547</v>
      </c>
      <c r="Y19">
        <v>0.13100999999999999</v>
      </c>
      <c r="Z19">
        <v>5270</v>
      </c>
      <c r="AA19">
        <f t="shared" si="9"/>
        <v>-10.602267264351966</v>
      </c>
      <c r="AB19">
        <f t="shared" si="10"/>
        <v>-0.40936491540935904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t="s">
        <v>115</v>
      </c>
      <c r="B20" s="1" t="s">
        <v>116</v>
      </c>
      <c r="C20">
        <v>1284.5700383451101</v>
      </c>
      <c r="D20">
        <f t="shared" si="11"/>
        <v>7.158179340828438</v>
      </c>
      <c r="E20">
        <f t="shared" si="0"/>
        <v>-0.94102751859880307</v>
      </c>
      <c r="F20">
        <v>4.0021249769568959E-2</v>
      </c>
      <c r="G20">
        <f t="shared" si="1"/>
        <v>-3.7661097361880398E-2</v>
      </c>
      <c r="H20">
        <f t="shared" si="2"/>
        <v>0.28647928329466343</v>
      </c>
      <c r="I20">
        <v>11.718313099776626</v>
      </c>
      <c r="J20">
        <f t="shared" si="4"/>
        <v>2.461152840323293</v>
      </c>
      <c r="K20">
        <f t="shared" si="5"/>
        <v>-4.5291501201315212</v>
      </c>
      <c r="L20">
        <v>0.15663525109095744</v>
      </c>
      <c r="M20">
        <v>0</v>
      </c>
      <c r="N20">
        <v>1</v>
      </c>
      <c r="O20">
        <v>0</v>
      </c>
      <c r="P20">
        <v>0</v>
      </c>
      <c r="Q20">
        <v>0</v>
      </c>
      <c r="R20">
        <v>13.7</v>
      </c>
      <c r="S20">
        <v>0.2</v>
      </c>
      <c r="T20">
        <f t="shared" si="6"/>
        <v>-9.8451851851851835</v>
      </c>
      <c r="U20">
        <f t="shared" si="3"/>
        <v>-14.740740740740739</v>
      </c>
      <c r="V20">
        <v>15.25465</v>
      </c>
      <c r="W20">
        <f t="shared" si="7"/>
        <v>2.7883790216876974</v>
      </c>
      <c r="X20">
        <f t="shared" si="8"/>
        <v>-1.4418549627871511</v>
      </c>
      <c r="Y20">
        <v>0.31292900000000001</v>
      </c>
      <c r="Z20">
        <v>38394</v>
      </c>
      <c r="AA20">
        <f t="shared" si="9"/>
        <v>-11.71743542760162</v>
      </c>
      <c r="AB20">
        <f t="shared" si="10"/>
        <v>-1.5245330786590134</v>
      </c>
      <c r="AC20">
        <v>0</v>
      </c>
      <c r="AD20">
        <v>0</v>
      </c>
      <c r="AE20">
        <v>0</v>
      </c>
      <c r="AF20">
        <v>0</v>
      </c>
      <c r="AG20">
        <v>1</v>
      </c>
    </row>
    <row r="21" spans="1:33" ht="28.8" x14ac:dyDescent="0.3">
      <c r="A21" t="s">
        <v>117</v>
      </c>
      <c r="B21" s="1" t="s">
        <v>118</v>
      </c>
      <c r="C21">
        <v>936.44819548881253</v>
      </c>
      <c r="D21">
        <f t="shared" si="11"/>
        <v>6.8420942032038665</v>
      </c>
      <c r="E21">
        <f t="shared" si="0"/>
        <v>-1.2571126562233745</v>
      </c>
      <c r="F21">
        <v>-1.5390402310174245E-2</v>
      </c>
      <c r="G21">
        <f t="shared" si="1"/>
        <v>1.9347469528489505E-2</v>
      </c>
      <c r="H21">
        <f t="shared" si="2"/>
        <v>-0.1053025824314186</v>
      </c>
      <c r="I21">
        <v>98.3234339573265</v>
      </c>
      <c r="J21">
        <f t="shared" si="4"/>
        <v>4.5882623909835738</v>
      </c>
      <c r="K21">
        <f t="shared" si="5"/>
        <v>-2.4020405694712403</v>
      </c>
      <c r="L21">
        <v>-1.9817680324553038E-2</v>
      </c>
      <c r="M21">
        <v>0</v>
      </c>
      <c r="N21">
        <v>0</v>
      </c>
      <c r="O21">
        <v>1</v>
      </c>
      <c r="P21">
        <v>0</v>
      </c>
      <c r="Q21">
        <v>0</v>
      </c>
      <c r="R21">
        <v>24.1</v>
      </c>
      <c r="S21">
        <v>23.8</v>
      </c>
      <c r="T21">
        <f t="shared" si="6"/>
        <v>0.55481481481481865</v>
      </c>
      <c r="U21">
        <f t="shared" si="3"/>
        <v>8.8592592592592627</v>
      </c>
      <c r="V21">
        <v>0</v>
      </c>
      <c r="W21">
        <f t="shared" si="7"/>
        <v>0</v>
      </c>
      <c r="X21">
        <f t="shared" si="8"/>
        <v>-4.2302339844748484</v>
      </c>
      <c r="Y21">
        <v>1.8647640000000001</v>
      </c>
      <c r="Z21">
        <v>622980</v>
      </c>
      <c r="AA21">
        <f t="shared" si="9"/>
        <v>-12.719135190991793</v>
      </c>
      <c r="AB21">
        <f t="shared" si="10"/>
        <v>-2.5262328420491862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119</v>
      </c>
      <c r="B22" s="1" t="s">
        <v>120</v>
      </c>
      <c r="C22">
        <v>16980.362174070346</v>
      </c>
      <c r="D22">
        <f t="shared" si="11"/>
        <v>9.7398127890884201</v>
      </c>
      <c r="E22">
        <f t="shared" si="0"/>
        <v>1.640605929661179</v>
      </c>
      <c r="F22">
        <v>2.1368034760681429E-2</v>
      </c>
      <c r="G22">
        <f t="shared" si="1"/>
        <v>3.5056524533580144E-2</v>
      </c>
      <c r="H22">
        <f t="shared" si="2"/>
        <v>0.20812065823977088</v>
      </c>
      <c r="I22">
        <v>15992.417737116984</v>
      </c>
      <c r="J22">
        <f t="shared" si="4"/>
        <v>9.6798699974696998</v>
      </c>
      <c r="K22">
        <f t="shared" si="5"/>
        <v>2.6895670370148856</v>
      </c>
      <c r="L22">
        <v>8.3367275322020532E-4</v>
      </c>
      <c r="M22">
        <v>0</v>
      </c>
      <c r="N22">
        <v>1</v>
      </c>
      <c r="O22">
        <v>0</v>
      </c>
      <c r="P22">
        <v>0</v>
      </c>
      <c r="Q22">
        <v>0</v>
      </c>
      <c r="R22">
        <v>10.3</v>
      </c>
      <c r="S22">
        <v>-20.399999999999999</v>
      </c>
      <c r="T22">
        <f t="shared" si="6"/>
        <v>-13.245185185185182</v>
      </c>
      <c r="U22">
        <f t="shared" si="3"/>
        <v>-35.340740740740735</v>
      </c>
      <c r="V22">
        <v>37175.550000000003</v>
      </c>
      <c r="W22">
        <f t="shared" si="7"/>
        <v>10.523433465146447</v>
      </c>
      <c r="X22">
        <f t="shared" si="8"/>
        <v>6.2931994806715981</v>
      </c>
      <c r="Y22">
        <v>22.048431000000001</v>
      </c>
      <c r="Z22">
        <v>9093510</v>
      </c>
      <c r="AA22">
        <f t="shared" si="9"/>
        <v>-12.929830087336665</v>
      </c>
      <c r="AB22">
        <f t="shared" si="10"/>
        <v>-2.7369277383940585</v>
      </c>
      <c r="AC22">
        <v>0</v>
      </c>
      <c r="AD22">
        <v>0</v>
      </c>
      <c r="AE22">
        <v>0</v>
      </c>
      <c r="AF22">
        <v>1</v>
      </c>
      <c r="AG22">
        <v>0</v>
      </c>
    </row>
    <row r="23" spans="1:33" x14ac:dyDescent="0.3">
      <c r="A23" t="s">
        <v>121</v>
      </c>
      <c r="B23" s="1" t="s">
        <v>122</v>
      </c>
      <c r="C23">
        <v>25968.423088687694</v>
      </c>
      <c r="D23">
        <f t="shared" si="11"/>
        <v>10.16463658231603</v>
      </c>
      <c r="E23">
        <f t="shared" si="0"/>
        <v>2.0654297228887888</v>
      </c>
      <c r="F23">
        <v>1.2286973464824298E-2</v>
      </c>
      <c r="G23">
        <f t="shared" si="1"/>
        <v>2.5377880198593952E-2</v>
      </c>
      <c r="H23">
        <f t="shared" si="2"/>
        <v>0.1248926199664994</v>
      </c>
      <c r="I23">
        <v>6741.7612100698352</v>
      </c>
      <c r="J23">
        <f t="shared" si="4"/>
        <v>8.8160764769036142</v>
      </c>
      <c r="K23">
        <f t="shared" si="5"/>
        <v>1.8257735164488</v>
      </c>
      <c r="L23">
        <v>-2.551536997250884E-3</v>
      </c>
      <c r="M23">
        <v>0</v>
      </c>
      <c r="N23">
        <v>0</v>
      </c>
      <c r="O23">
        <v>0</v>
      </c>
      <c r="P23">
        <v>1</v>
      </c>
      <c r="Q23">
        <v>0</v>
      </c>
      <c r="R23">
        <v>13</v>
      </c>
      <c r="S23">
        <v>-1.9</v>
      </c>
      <c r="T23">
        <f t="shared" si="6"/>
        <v>-10.545185185185183</v>
      </c>
      <c r="U23">
        <f t="shared" si="3"/>
        <v>-16.840740740740738</v>
      </c>
      <c r="V23">
        <v>0.44334020000000002</v>
      </c>
      <c r="W23">
        <f t="shared" si="7"/>
        <v>0.36696001084074553</v>
      </c>
      <c r="X23">
        <f t="shared" si="8"/>
        <v>-3.8632739736341031</v>
      </c>
      <c r="Y23">
        <v>6.221393</v>
      </c>
      <c r="Z23">
        <v>40000</v>
      </c>
      <c r="AA23">
        <f t="shared" si="9"/>
        <v>-8.7686408964352367</v>
      </c>
      <c r="AB23">
        <f t="shared" si="10"/>
        <v>1.4242614525073698</v>
      </c>
      <c r="AC23">
        <v>0</v>
      </c>
      <c r="AD23">
        <v>0</v>
      </c>
      <c r="AE23">
        <v>0</v>
      </c>
      <c r="AF23">
        <v>1</v>
      </c>
      <c r="AG23">
        <v>0</v>
      </c>
    </row>
    <row r="24" spans="1:33" x14ac:dyDescent="0.3">
      <c r="A24" t="s">
        <v>123</v>
      </c>
      <c r="B24" s="1" t="s">
        <v>124</v>
      </c>
      <c r="C24">
        <v>6532.0607611861815</v>
      </c>
      <c r="D24">
        <f t="shared" si="11"/>
        <v>8.7844777561270337</v>
      </c>
      <c r="E24">
        <f t="shared" si="0"/>
        <v>0.68527089669979269</v>
      </c>
      <c r="F24">
        <v>7.996239780377206E-3</v>
      </c>
      <c r="G24">
        <f t="shared" si="1"/>
        <v>5.4795904045256416E-3</v>
      </c>
      <c r="H24">
        <f t="shared" si="2"/>
        <v>7.0242790483381681E-2</v>
      </c>
      <c r="I24">
        <v>2778.1815530871741</v>
      </c>
      <c r="J24">
        <f t="shared" si="4"/>
        <v>7.9295518750618887</v>
      </c>
      <c r="K24">
        <f t="shared" si="5"/>
        <v>0.9392489146070746</v>
      </c>
      <c r="L24">
        <v>-3.7115769608652691E-3</v>
      </c>
      <c r="M24">
        <v>0</v>
      </c>
      <c r="N24">
        <v>0</v>
      </c>
      <c r="O24">
        <v>1</v>
      </c>
      <c r="P24">
        <v>0</v>
      </c>
      <c r="Q24">
        <v>0</v>
      </c>
      <c r="R24">
        <v>11.8</v>
      </c>
      <c r="S24">
        <v>4.7</v>
      </c>
      <c r="T24">
        <f t="shared" si="6"/>
        <v>-11.745185185185182</v>
      </c>
      <c r="U24">
        <f t="shared" si="3"/>
        <v>-10.240740740740737</v>
      </c>
      <c r="V24">
        <v>342.03960000000001</v>
      </c>
      <c r="W24">
        <f t="shared" si="7"/>
        <v>5.8378458923969268</v>
      </c>
      <c r="X24">
        <f t="shared" si="8"/>
        <v>1.6076119079220783</v>
      </c>
      <c r="Y24">
        <v>9.7529489999999992</v>
      </c>
      <c r="Z24">
        <v>743532</v>
      </c>
      <c r="AA24">
        <f t="shared" si="9"/>
        <v>-11.241597382817421</v>
      </c>
      <c r="AB24">
        <f t="shared" si="10"/>
        <v>-1.0486950338748144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3">
      <c r="A25" t="s">
        <v>125</v>
      </c>
      <c r="B25" s="1" t="s">
        <v>126</v>
      </c>
      <c r="C25">
        <v>991.84157270926255</v>
      </c>
      <c r="D25">
        <f t="shared" si="11"/>
        <v>6.8995633896005035</v>
      </c>
      <c r="E25">
        <f t="shared" si="0"/>
        <v>-1.1996434698267375</v>
      </c>
      <c r="F25">
        <v>5.8350752019468904E-2</v>
      </c>
      <c r="G25">
        <f t="shared" si="1"/>
        <v>-7.0000098619635187E-2</v>
      </c>
      <c r="H25">
        <f t="shared" si="2"/>
        <v>0.40259471238918532</v>
      </c>
      <c r="I25">
        <v>1067.1951084034181</v>
      </c>
      <c r="J25">
        <f t="shared" si="4"/>
        <v>6.9727890915708493</v>
      </c>
      <c r="K25">
        <f t="shared" si="5"/>
        <v>-1.7513868883964889E-2</v>
      </c>
      <c r="L25">
        <v>3.7780531439605851E-2</v>
      </c>
      <c r="M25">
        <v>1</v>
      </c>
      <c r="N25">
        <v>0</v>
      </c>
      <c r="O25">
        <v>0</v>
      </c>
      <c r="P25">
        <v>1</v>
      </c>
      <c r="Q25">
        <v>0</v>
      </c>
      <c r="R25">
        <v>18.600000000000001</v>
      </c>
      <c r="S25">
        <v>-5.8</v>
      </c>
      <c r="T25">
        <f t="shared" si="6"/>
        <v>-4.9451851851851814</v>
      </c>
      <c r="U25">
        <f t="shared" si="3"/>
        <v>-20.740740740740737</v>
      </c>
      <c r="V25">
        <v>1013.407</v>
      </c>
      <c r="W25">
        <f t="shared" si="7"/>
        <v>6.9220594842900667</v>
      </c>
      <c r="X25">
        <f t="shared" si="8"/>
        <v>2.6918254998152182</v>
      </c>
      <c r="Y25">
        <v>821.43650500000001</v>
      </c>
      <c r="Z25">
        <v>9327489.6999999993</v>
      </c>
      <c r="AA25">
        <f t="shared" si="9"/>
        <v>-9.3374218368649373</v>
      </c>
      <c r="AB25">
        <f t="shared" si="10"/>
        <v>0.85548051207766918</v>
      </c>
      <c r="AC25">
        <v>0</v>
      </c>
      <c r="AD25">
        <v>0</v>
      </c>
      <c r="AE25">
        <v>0</v>
      </c>
      <c r="AF25">
        <v>0</v>
      </c>
      <c r="AG25">
        <v>1</v>
      </c>
    </row>
    <row r="26" spans="1:33" x14ac:dyDescent="0.3">
      <c r="A26" t="s">
        <v>127</v>
      </c>
      <c r="B26" s="1" t="s">
        <v>128</v>
      </c>
      <c r="C26">
        <v>2113.5767386797929</v>
      </c>
      <c r="D26">
        <f t="shared" si="11"/>
        <v>7.6561369281623595</v>
      </c>
      <c r="E26">
        <f t="shared" si="0"/>
        <v>-0.44306993126488159</v>
      </c>
      <c r="F26">
        <v>-1.1453841049755971E-2</v>
      </c>
      <c r="G26">
        <f t="shared" si="1"/>
        <v>5.0748525666342572E-3</v>
      </c>
      <c r="H26">
        <f t="shared" si="2"/>
        <v>-8.7692175430338623E-2</v>
      </c>
      <c r="I26">
        <v>478.51899632602954</v>
      </c>
      <c r="J26">
        <f t="shared" si="4"/>
        <v>6.1706959098459135</v>
      </c>
      <c r="K26">
        <f t="shared" si="5"/>
        <v>-0.8196070506089006</v>
      </c>
      <c r="L26">
        <v>-1.7186959408644266E-3</v>
      </c>
      <c r="M26">
        <v>0</v>
      </c>
      <c r="N26">
        <v>0</v>
      </c>
      <c r="O26">
        <v>1</v>
      </c>
      <c r="P26">
        <v>0</v>
      </c>
      <c r="Q26">
        <v>0</v>
      </c>
      <c r="R26">
        <v>25.2</v>
      </c>
      <c r="S26">
        <v>25.6</v>
      </c>
      <c r="T26">
        <f t="shared" si="6"/>
        <v>1.6548148148148165</v>
      </c>
      <c r="U26">
        <f t="shared" si="3"/>
        <v>10.659259259259263</v>
      </c>
      <c r="V26">
        <v>176.42949999999999</v>
      </c>
      <c r="W26">
        <f t="shared" si="7"/>
        <v>5.17857334691878</v>
      </c>
      <c r="X26">
        <f t="shared" si="8"/>
        <v>0.94833936244393158</v>
      </c>
      <c r="Y26">
        <v>5.655462</v>
      </c>
      <c r="Z26">
        <v>318000</v>
      </c>
      <c r="AA26">
        <f t="shared" si="9"/>
        <v>-10.937184857918567</v>
      </c>
      <c r="AB26">
        <f t="shared" si="10"/>
        <v>-0.74428250897596016</v>
      </c>
      <c r="AC26">
        <v>1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t="s">
        <v>129</v>
      </c>
      <c r="B27" s="1" t="s">
        <v>130</v>
      </c>
      <c r="C27">
        <v>1192.43768872495</v>
      </c>
      <c r="D27">
        <f t="shared" si="11"/>
        <v>7.083754968755728</v>
      </c>
      <c r="E27">
        <f t="shared" si="0"/>
        <v>-1.0154518906715131</v>
      </c>
      <c r="F27">
        <v>9.557820407127016E-3</v>
      </c>
      <c r="G27">
        <f t="shared" si="1"/>
        <v>-9.7055068031158993E-3</v>
      </c>
      <c r="H27">
        <f t="shared" si="2"/>
        <v>6.7705257799460891E-2</v>
      </c>
      <c r="I27">
        <v>115.40767437316686</v>
      </c>
      <c r="J27">
        <f t="shared" si="4"/>
        <v>4.7484708542299456</v>
      </c>
      <c r="K27">
        <f t="shared" si="5"/>
        <v>-2.2418321062248685</v>
      </c>
      <c r="L27">
        <v>1.1170939744939948E-2</v>
      </c>
      <c r="M27">
        <v>0</v>
      </c>
      <c r="N27">
        <v>0</v>
      </c>
      <c r="O27">
        <v>1</v>
      </c>
      <c r="P27">
        <v>0</v>
      </c>
      <c r="Q27">
        <v>0</v>
      </c>
      <c r="R27">
        <v>23.7</v>
      </c>
      <c r="S27">
        <v>23.5</v>
      </c>
      <c r="T27">
        <f t="shared" si="6"/>
        <v>0.15481481481481651</v>
      </c>
      <c r="U27">
        <f t="shared" si="3"/>
        <v>8.559259259259262</v>
      </c>
      <c r="V27">
        <v>752.34460000000001</v>
      </c>
      <c r="W27">
        <f t="shared" si="7"/>
        <v>6.624522759238598</v>
      </c>
      <c r="X27">
        <f t="shared" si="8"/>
        <v>2.3942887747637496</v>
      </c>
      <c r="Y27">
        <v>7.0221239999999998</v>
      </c>
      <c r="Z27">
        <v>472710</v>
      </c>
      <c r="AA27">
        <f t="shared" si="9"/>
        <v>-11.117171635247205</v>
      </c>
      <c r="AB27">
        <f t="shared" si="10"/>
        <v>-0.92426928630459848</v>
      </c>
      <c r="AC27">
        <v>1</v>
      </c>
      <c r="AD27">
        <v>0</v>
      </c>
      <c r="AE27">
        <v>0</v>
      </c>
      <c r="AF27">
        <v>0</v>
      </c>
      <c r="AG27">
        <v>0</v>
      </c>
    </row>
    <row r="28" spans="1:33" ht="43.2" x14ac:dyDescent="0.3">
      <c r="A28" t="s">
        <v>131</v>
      </c>
      <c r="B28" s="1" t="s">
        <v>132</v>
      </c>
      <c r="C28">
        <v>855.28686228672132</v>
      </c>
      <c r="D28">
        <f t="shared" si="11"/>
        <v>6.7514369241118386</v>
      </c>
      <c r="E28">
        <f t="shared" si="0"/>
        <v>-1.3477699353154025</v>
      </c>
      <c r="F28">
        <v>-2.8282533788902116E-2</v>
      </c>
      <c r="G28">
        <f t="shared" si="1"/>
        <v>3.8118348735224288E-2</v>
      </c>
      <c r="H28">
        <f t="shared" si="2"/>
        <v>-0.19094774292983444</v>
      </c>
      <c r="I28">
        <v>142.1407492461652</v>
      </c>
      <c r="J28">
        <f t="shared" si="4"/>
        <v>4.9568177585693594</v>
      </c>
      <c r="K28">
        <f t="shared" si="5"/>
        <v>-2.0334852018854548</v>
      </c>
      <c r="L28">
        <v>-1.2635177849798923E-2</v>
      </c>
      <c r="M28">
        <v>0</v>
      </c>
      <c r="N28">
        <v>0</v>
      </c>
      <c r="O28">
        <v>1</v>
      </c>
      <c r="P28">
        <v>0</v>
      </c>
      <c r="Q28">
        <v>0</v>
      </c>
      <c r="R28">
        <v>23.3</v>
      </c>
      <c r="S28">
        <v>23.2</v>
      </c>
      <c r="T28">
        <f t="shared" si="6"/>
        <v>-0.24518518518518206</v>
      </c>
      <c r="U28">
        <f t="shared" si="3"/>
        <v>8.2592592592592613</v>
      </c>
      <c r="V28">
        <v>171.3321</v>
      </c>
      <c r="W28">
        <f t="shared" si="7"/>
        <v>5.1494234291415966</v>
      </c>
      <c r="X28">
        <f t="shared" si="8"/>
        <v>0.91918944466674812</v>
      </c>
      <c r="Y28">
        <v>20.845085000000001</v>
      </c>
      <c r="Z28">
        <v>2267050</v>
      </c>
      <c r="AA28">
        <f t="shared" si="9"/>
        <v>-11.596871795785582</v>
      </c>
      <c r="AB28">
        <f t="shared" si="10"/>
        <v>-1.4039694468429751</v>
      </c>
      <c r="AC28">
        <v>1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t="s">
        <v>133</v>
      </c>
      <c r="B29" s="1" t="s">
        <v>134</v>
      </c>
      <c r="C29">
        <v>1396.4803579971176</v>
      </c>
      <c r="D29">
        <f t="shared" si="11"/>
        <v>7.2417103201213449</v>
      </c>
      <c r="E29">
        <f t="shared" si="0"/>
        <v>-0.8574965393058962</v>
      </c>
      <c r="F29">
        <v>1.9936011169493766E-2</v>
      </c>
      <c r="G29">
        <f t="shared" si="1"/>
        <v>-1.7095060585404599E-2</v>
      </c>
      <c r="H29">
        <f t="shared" si="2"/>
        <v>0.1443708178281774</v>
      </c>
      <c r="I29">
        <v>498.35427224239754</v>
      </c>
      <c r="J29">
        <f t="shared" si="4"/>
        <v>6.2113112141516718</v>
      </c>
      <c r="K29">
        <f t="shared" si="5"/>
        <v>-0.77899174630314238</v>
      </c>
      <c r="L29">
        <v>-1.0671870655699714E-4</v>
      </c>
      <c r="M29">
        <v>0</v>
      </c>
      <c r="N29">
        <v>0</v>
      </c>
      <c r="O29">
        <v>1</v>
      </c>
      <c r="P29">
        <v>0</v>
      </c>
      <c r="Q29">
        <v>0</v>
      </c>
      <c r="R29">
        <v>24</v>
      </c>
      <c r="S29">
        <v>23.4</v>
      </c>
      <c r="T29">
        <f t="shared" si="6"/>
        <v>0.45481481481481723</v>
      </c>
      <c r="U29">
        <f t="shared" si="3"/>
        <v>8.4592592592592606</v>
      </c>
      <c r="V29">
        <v>8365.5709999999999</v>
      </c>
      <c r="W29">
        <f t="shared" si="7"/>
        <v>9.0319994021234464</v>
      </c>
      <c r="X29">
        <f t="shared" si="8"/>
        <v>4.801765417648598</v>
      </c>
      <c r="Y29">
        <v>1.3759870000000001</v>
      </c>
      <c r="Z29">
        <v>341500</v>
      </c>
      <c r="AA29">
        <f t="shared" si="9"/>
        <v>-12.421931666200878</v>
      </c>
      <c r="AB29">
        <f t="shared" si="10"/>
        <v>-2.2290293172582718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135</v>
      </c>
      <c r="B30" s="1" t="s">
        <v>136</v>
      </c>
      <c r="C30">
        <v>4332.2572623505903</v>
      </c>
      <c r="D30">
        <f t="shared" si="11"/>
        <v>8.3738439928650958</v>
      </c>
      <c r="E30">
        <f t="shared" si="0"/>
        <v>0.27463713343785479</v>
      </c>
      <c r="F30">
        <v>2.0839380726849037E-2</v>
      </c>
      <c r="G30">
        <f t="shared" si="1"/>
        <v>5.7232677854418979E-3</v>
      </c>
      <c r="H30">
        <f t="shared" si="2"/>
        <v>0.17450572311455345</v>
      </c>
      <c r="I30">
        <v>1387.1796456348823</v>
      </c>
      <c r="J30">
        <f t="shared" si="4"/>
        <v>7.2350279329333933</v>
      </c>
      <c r="K30">
        <f t="shared" si="5"/>
        <v>0.24472497247857916</v>
      </c>
      <c r="L30">
        <v>1.1527751685705009E-2</v>
      </c>
      <c r="M30">
        <v>0</v>
      </c>
      <c r="N30">
        <v>0</v>
      </c>
      <c r="O30">
        <v>1</v>
      </c>
      <c r="P30">
        <v>0</v>
      </c>
      <c r="Q30">
        <v>0</v>
      </c>
      <c r="R30">
        <v>24</v>
      </c>
      <c r="S30">
        <v>23.9</v>
      </c>
      <c r="T30">
        <f t="shared" si="6"/>
        <v>0.45481481481481723</v>
      </c>
      <c r="U30">
        <f t="shared" si="3"/>
        <v>8.9592592592592606</v>
      </c>
      <c r="V30">
        <v>4083.0189999999998</v>
      </c>
      <c r="W30">
        <f t="shared" si="7"/>
        <v>8.3148368315753984</v>
      </c>
      <c r="X30">
        <f t="shared" si="8"/>
        <v>4.08460284710055</v>
      </c>
      <c r="Y30">
        <v>21.861688999999998</v>
      </c>
      <c r="Z30">
        <v>1109500</v>
      </c>
      <c r="AA30">
        <f t="shared" si="9"/>
        <v>-10.834684277181253</v>
      </c>
      <c r="AB30">
        <f t="shared" si="10"/>
        <v>-0.64178192823864677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x14ac:dyDescent="0.3">
      <c r="A31" t="s">
        <v>137</v>
      </c>
      <c r="B31" s="1" t="s">
        <v>138</v>
      </c>
      <c r="C31">
        <v>1392.0018189224086</v>
      </c>
      <c r="D31">
        <f t="shared" si="11"/>
        <v>7.2384981475906436</v>
      </c>
      <c r="E31">
        <f t="shared" si="0"/>
        <v>-0.86070871183659747</v>
      </c>
      <c r="F31">
        <v>5.0860611891064642E-3</v>
      </c>
      <c r="G31">
        <f t="shared" si="1"/>
        <v>-4.3776171743979382E-3</v>
      </c>
      <c r="H31">
        <f t="shared" si="2"/>
        <v>3.6815444495879805E-2</v>
      </c>
      <c r="I31">
        <v>120.48578739203469</v>
      </c>
      <c r="J31">
        <f t="shared" si="4"/>
        <v>4.7915317990203521</v>
      </c>
      <c r="K31">
        <f t="shared" si="5"/>
        <v>-2.1987711614344621</v>
      </c>
      <c r="L31">
        <v>1.9904423236977591E-2</v>
      </c>
      <c r="M31">
        <v>0</v>
      </c>
      <c r="N31">
        <v>0</v>
      </c>
      <c r="O31">
        <v>1</v>
      </c>
      <c r="P31">
        <v>0</v>
      </c>
      <c r="Q31">
        <v>0</v>
      </c>
      <c r="R31">
        <v>25.7</v>
      </c>
      <c r="S31">
        <v>23.8</v>
      </c>
      <c r="T31">
        <f t="shared" si="6"/>
        <v>2.1548148148148165</v>
      </c>
      <c r="U31">
        <f t="shared" si="3"/>
        <v>8.8592592592592627</v>
      </c>
      <c r="V31">
        <v>0</v>
      </c>
      <c r="W31">
        <f t="shared" si="7"/>
        <v>0</v>
      </c>
      <c r="X31">
        <f t="shared" si="8"/>
        <v>-4.2302339844748484</v>
      </c>
      <c r="Y31">
        <v>0.243481</v>
      </c>
      <c r="Z31">
        <v>1861</v>
      </c>
      <c r="AA31">
        <f t="shared" si="9"/>
        <v>-8.9415856248935786</v>
      </c>
      <c r="AB31">
        <f t="shared" si="10"/>
        <v>1.2513167240490279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t="s">
        <v>139</v>
      </c>
      <c r="B32" s="1" t="s">
        <v>140</v>
      </c>
      <c r="C32">
        <v>1076.087143648999</v>
      </c>
      <c r="D32">
        <f t="shared" si="11"/>
        <v>6.9810867259637108</v>
      </c>
      <c r="E32">
        <f t="shared" si="0"/>
        <v>-1.1181201334635302</v>
      </c>
      <c r="F32">
        <v>1.7095673991752595E-2</v>
      </c>
      <c r="G32">
        <f t="shared" si="1"/>
        <v>-1.9115017285307415E-2</v>
      </c>
      <c r="H32">
        <f t="shared" si="2"/>
        <v>0.11934638277522709</v>
      </c>
      <c r="I32">
        <v>129.62727298436133</v>
      </c>
      <c r="J32">
        <f t="shared" si="4"/>
        <v>4.864663201472994</v>
      </c>
      <c r="K32">
        <f t="shared" si="5"/>
        <v>-2.1256397589818201</v>
      </c>
      <c r="L32">
        <v>3.5149646926770556E-2</v>
      </c>
      <c r="M32">
        <v>0</v>
      </c>
      <c r="N32">
        <v>0</v>
      </c>
      <c r="O32">
        <v>1</v>
      </c>
      <c r="P32">
        <v>0</v>
      </c>
      <c r="Q32">
        <v>0</v>
      </c>
      <c r="R32">
        <v>24.4</v>
      </c>
      <c r="S32">
        <v>20.8</v>
      </c>
      <c r="T32">
        <f t="shared" si="6"/>
        <v>0.8548148148148158</v>
      </c>
      <c r="U32">
        <f t="shared" si="3"/>
        <v>5.8592592592592627</v>
      </c>
      <c r="V32">
        <v>0</v>
      </c>
      <c r="W32">
        <f t="shared" si="7"/>
        <v>0</v>
      </c>
      <c r="X32">
        <f t="shared" si="8"/>
        <v>-4.2302339844748484</v>
      </c>
      <c r="Y32">
        <v>0.28288799999999997</v>
      </c>
      <c r="Z32">
        <v>4030</v>
      </c>
      <c r="AA32">
        <f t="shared" si="9"/>
        <v>-9.5642258743304875</v>
      </c>
      <c r="AB32">
        <f t="shared" si="10"/>
        <v>0.62867647461211895</v>
      </c>
      <c r="AC32">
        <v>1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t="s">
        <v>141</v>
      </c>
      <c r="B33" s="1" t="s">
        <v>142</v>
      </c>
      <c r="C33">
        <v>5437.6669536133031</v>
      </c>
      <c r="D33">
        <f t="shared" si="11"/>
        <v>8.6011053790383691</v>
      </c>
      <c r="E33">
        <f t="shared" si="0"/>
        <v>0.50189851961112808</v>
      </c>
      <c r="F33">
        <v>1.1736998862475348E-2</v>
      </c>
      <c r="G33">
        <f t="shared" si="1"/>
        <v>5.8907823537538715E-3</v>
      </c>
      <c r="H33">
        <f t="shared" si="2"/>
        <v>0.10095116404980393</v>
      </c>
      <c r="I33">
        <v>819.89652763293418</v>
      </c>
      <c r="J33">
        <f t="shared" si="4"/>
        <v>6.7091781464827047</v>
      </c>
      <c r="K33">
        <f t="shared" si="5"/>
        <v>-0.28112481397210942</v>
      </c>
      <c r="L33">
        <v>8.448618456516727E-3</v>
      </c>
      <c r="M33">
        <v>0</v>
      </c>
      <c r="N33">
        <v>0</v>
      </c>
      <c r="O33">
        <v>1</v>
      </c>
      <c r="P33">
        <v>0</v>
      </c>
      <c r="Q33">
        <v>0</v>
      </c>
      <c r="R33">
        <v>24.8</v>
      </c>
      <c r="S33">
        <v>23.5</v>
      </c>
      <c r="T33">
        <f t="shared" si="6"/>
        <v>1.2548148148148179</v>
      </c>
      <c r="U33">
        <f t="shared" si="3"/>
        <v>8.559259259259262</v>
      </c>
      <c r="V33">
        <v>7.3303400000000005E-2</v>
      </c>
      <c r="W33">
        <f t="shared" si="7"/>
        <v>7.0741182300566349E-2</v>
      </c>
      <c r="X33">
        <f t="shared" si="8"/>
        <v>-4.1594928021742819</v>
      </c>
      <c r="Y33">
        <v>1.8650389999999999</v>
      </c>
      <c r="Z33">
        <v>51060</v>
      </c>
      <c r="AA33">
        <f t="shared" si="9"/>
        <v>-10.217474726390188</v>
      </c>
      <c r="AB33">
        <f t="shared" si="10"/>
        <v>-2.4572377447581673E-2</v>
      </c>
      <c r="AC33">
        <v>0</v>
      </c>
      <c r="AD33">
        <v>0</v>
      </c>
      <c r="AE33">
        <v>1</v>
      </c>
      <c r="AF33">
        <v>0</v>
      </c>
      <c r="AG33">
        <v>0</v>
      </c>
    </row>
    <row r="34" spans="1:33" x14ac:dyDescent="0.3">
      <c r="A34" t="s">
        <v>143</v>
      </c>
      <c r="B34" s="1" t="s">
        <v>144</v>
      </c>
      <c r="C34">
        <v>6594.4978109193598</v>
      </c>
      <c r="D34">
        <f t="shared" si="11"/>
        <v>8.7939909153103706</v>
      </c>
      <c r="E34">
        <f t="shared" ref="E34:E66" si="12">D34-AVERAGE(D$2:D$137)</f>
        <v>0.69478405588312953</v>
      </c>
      <c r="F34">
        <v>4.788003071260951E-2</v>
      </c>
      <c r="G34">
        <f t="shared" ref="G34:G66" si="13">E34*F34</f>
        <v>3.326628193431564E-2</v>
      </c>
      <c r="H34">
        <f t="shared" ref="H34:H66" si="14">F34*D34</f>
        <v>0.42105655511146955</v>
      </c>
      <c r="I34">
        <v>3035.22940093754</v>
      </c>
      <c r="J34">
        <f t="shared" si="4"/>
        <v>8.018042285789587</v>
      </c>
      <c r="K34">
        <f t="shared" si="5"/>
        <v>1.0277393253347729</v>
      </c>
      <c r="L34">
        <v>5.1214645508467188E-2</v>
      </c>
      <c r="M34">
        <v>0</v>
      </c>
      <c r="N34">
        <v>1</v>
      </c>
      <c r="O34">
        <v>0</v>
      </c>
      <c r="P34">
        <v>0</v>
      </c>
      <c r="Q34">
        <v>0</v>
      </c>
      <c r="R34">
        <v>26.2</v>
      </c>
      <c r="S34">
        <v>10.3</v>
      </c>
      <c r="T34">
        <f t="shared" si="6"/>
        <v>2.6548148148148165</v>
      </c>
      <c r="U34">
        <f t="shared" si="3"/>
        <v>-4.6407407407407373</v>
      </c>
      <c r="V34">
        <v>0</v>
      </c>
      <c r="W34">
        <f t="shared" si="7"/>
        <v>0</v>
      </c>
      <c r="X34">
        <f t="shared" si="8"/>
        <v>-4.2302339844748484</v>
      </c>
      <c r="Y34">
        <v>0.62098699999999996</v>
      </c>
      <c r="Z34">
        <v>9240</v>
      </c>
      <c r="AA34">
        <f t="shared" si="9"/>
        <v>-9.6077422958809624</v>
      </c>
      <c r="AB34">
        <f t="shared" si="10"/>
        <v>0.58516005306164409</v>
      </c>
      <c r="AC34">
        <v>0</v>
      </c>
      <c r="AD34">
        <v>1</v>
      </c>
      <c r="AE34">
        <v>0</v>
      </c>
      <c r="AF34">
        <v>0</v>
      </c>
      <c r="AG34">
        <v>0</v>
      </c>
    </row>
    <row r="35" spans="1:33" x14ac:dyDescent="0.3">
      <c r="A35" t="s">
        <v>145</v>
      </c>
      <c r="B35" s="1" t="s">
        <v>146</v>
      </c>
      <c r="C35">
        <v>13113.208043546889</v>
      </c>
      <c r="D35">
        <f t="shared" si="11"/>
        <v>9.481375248848023</v>
      </c>
      <c r="E35">
        <f t="shared" si="12"/>
        <v>1.3821683894207819</v>
      </c>
      <c r="F35">
        <v>2.5038295878813149E-2</v>
      </c>
      <c r="G35">
        <f>E35*F35</f>
        <v>3.460714108866017E-2</v>
      </c>
      <c r="H35">
        <f>F35*D35</f>
        <v>0.23739747881871245</v>
      </c>
      <c r="I35">
        <v>13246.210623323861</v>
      </c>
      <c r="J35">
        <f t="shared" si="4"/>
        <v>9.4914667998186921</v>
      </c>
      <c r="K35">
        <f>J35-AVERAGE(J$2:J$137)</f>
        <v>2.501163839363878</v>
      </c>
      <c r="L35">
        <v>-1.7429376359194993E-3</v>
      </c>
      <c r="M35">
        <v>0</v>
      </c>
      <c r="N35">
        <v>0</v>
      </c>
      <c r="O35">
        <v>0</v>
      </c>
      <c r="P35">
        <v>1</v>
      </c>
      <c r="Q35">
        <v>0</v>
      </c>
      <c r="R35">
        <v>16.5</v>
      </c>
      <c r="S35">
        <v>0.2</v>
      </c>
      <c r="T35">
        <f t="shared" si="6"/>
        <v>-7.0451851851851828</v>
      </c>
      <c r="U35">
        <f t="shared" si="3"/>
        <v>-14.740740740740739</v>
      </c>
      <c r="V35" s="3" t="e">
        <v>#N/A</v>
      </c>
      <c r="W35" t="e">
        <f>NA()</f>
        <v>#N/A</v>
      </c>
      <c r="X35" t="e">
        <f t="shared" si="8"/>
        <v>#N/A</v>
      </c>
      <c r="Y35">
        <v>78.398250000000004</v>
      </c>
      <c r="Z35">
        <v>348570</v>
      </c>
      <c r="AA35">
        <f t="shared" si="9"/>
        <v>-8.3997927441663531</v>
      </c>
      <c r="AB35">
        <f t="shared" si="10"/>
        <v>1.7931096047762534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">
      <c r="A36" t="s">
        <v>147</v>
      </c>
      <c r="B36" s="1" t="s">
        <v>148</v>
      </c>
      <c r="C36">
        <v>5396.9936315136747</v>
      </c>
      <c r="D36">
        <f t="shared" si="11"/>
        <v>8.5935973426130694</v>
      </c>
      <c r="E36">
        <f t="shared" si="12"/>
        <v>0.49439048318582834</v>
      </c>
      <c r="F36">
        <v>-5.0207258979751673E-2</v>
      </c>
      <c r="G36">
        <f t="shared" si="13"/>
        <v>-2.4821991026435449E-2</v>
      </c>
      <c r="H36">
        <f t="shared" si="14"/>
        <v>-0.43146096734828016</v>
      </c>
      <c r="I36">
        <v>940.70044718077872</v>
      </c>
      <c r="J36">
        <f t="shared" si="4"/>
        <v>6.8466247543480261</v>
      </c>
      <c r="K36">
        <f t="shared" si="5"/>
        <v>-0.14367820610678805</v>
      </c>
      <c r="L36">
        <v>-1.47455492150821E-2</v>
      </c>
      <c r="M36">
        <v>0</v>
      </c>
      <c r="N36">
        <v>0</v>
      </c>
      <c r="O36">
        <v>1</v>
      </c>
      <c r="P36">
        <v>0</v>
      </c>
      <c r="Q36">
        <v>0</v>
      </c>
      <c r="R36">
        <v>32</v>
      </c>
      <c r="S36">
        <v>23.3</v>
      </c>
      <c r="T36">
        <f t="shared" si="6"/>
        <v>8.4548148148148172</v>
      </c>
      <c r="U36">
        <f t="shared" si="3"/>
        <v>8.3592592592592627</v>
      </c>
      <c r="V36">
        <v>0</v>
      </c>
      <c r="W36">
        <f t="shared" si="7"/>
        <v>0</v>
      </c>
      <c r="X36">
        <f t="shared" si="8"/>
        <v>-4.2302339844748484</v>
      </c>
      <c r="Y36">
        <v>0.171519</v>
      </c>
      <c r="Z36">
        <v>23180</v>
      </c>
      <c r="AA36">
        <f t="shared" si="9"/>
        <v>-11.814106348234318</v>
      </c>
      <c r="AB36">
        <f t="shared" si="10"/>
        <v>-1.621203999291712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t="s">
        <v>149</v>
      </c>
      <c r="B37" s="1" t="s">
        <v>150</v>
      </c>
      <c r="C37">
        <v>3106.8604047796748</v>
      </c>
      <c r="D37">
        <f t="shared" si="11"/>
        <v>8.0413679791206381</v>
      </c>
      <c r="E37">
        <f t="shared" si="12"/>
        <v>-5.7838880306603002E-2</v>
      </c>
      <c r="F37">
        <v>4.7995038964337433E-2</v>
      </c>
      <c r="G37">
        <f t="shared" si="13"/>
        <v>-2.77597931396906E-3</v>
      </c>
      <c r="H37">
        <f t="shared" si="14"/>
        <v>0.3859457694844704</v>
      </c>
      <c r="I37">
        <v>358.6708958039319</v>
      </c>
      <c r="J37">
        <f t="shared" si="4"/>
        <v>5.8824052432590062</v>
      </c>
      <c r="K37">
        <f t="shared" si="5"/>
        <v>-1.107897717195808</v>
      </c>
      <c r="L37">
        <v>4.3982924581884512E-2</v>
      </c>
      <c r="M37">
        <v>0</v>
      </c>
      <c r="N37">
        <v>1</v>
      </c>
      <c r="O37">
        <v>0</v>
      </c>
      <c r="P37">
        <v>0</v>
      </c>
      <c r="Q37">
        <v>0</v>
      </c>
      <c r="R37">
        <v>23.3</v>
      </c>
      <c r="S37">
        <v>20.5</v>
      </c>
      <c r="T37">
        <f t="shared" si="6"/>
        <v>-0.24518518518518206</v>
      </c>
      <c r="U37">
        <f t="shared" si="3"/>
        <v>5.559259259259262</v>
      </c>
      <c r="V37">
        <v>0</v>
      </c>
      <c r="W37">
        <f t="shared" si="7"/>
        <v>0</v>
      </c>
      <c r="X37">
        <f t="shared" si="8"/>
        <v>-4.2302339844748484</v>
      </c>
      <c r="Y37">
        <v>7.1567000000000006E-2</v>
      </c>
      <c r="Z37">
        <v>750</v>
      </c>
      <c r="AA37">
        <f t="shared" si="9"/>
        <v>-9.2571944116448606</v>
      </c>
      <c r="AB37">
        <f t="shared" si="10"/>
        <v>0.93570793729774593</v>
      </c>
      <c r="AC37">
        <v>0</v>
      </c>
      <c r="AD37">
        <v>0</v>
      </c>
      <c r="AE37">
        <v>1</v>
      </c>
      <c r="AF37">
        <v>0</v>
      </c>
      <c r="AG37">
        <v>0</v>
      </c>
    </row>
    <row r="38" spans="1:33" x14ac:dyDescent="0.3">
      <c r="A38" t="s">
        <v>151</v>
      </c>
      <c r="B38" s="1" t="s">
        <v>152</v>
      </c>
      <c r="C38">
        <v>16915.044449750087</v>
      </c>
      <c r="D38">
        <f t="shared" si="11"/>
        <v>9.7359587090416895</v>
      </c>
      <c r="E38">
        <f t="shared" si="12"/>
        <v>1.6367518496144484</v>
      </c>
      <c r="F38">
        <v>1.9042705402988719E-2</v>
      </c>
      <c r="G38">
        <f t="shared" si="13"/>
        <v>3.1168183290004835E-2</v>
      </c>
      <c r="H38">
        <f t="shared" si="14"/>
        <v>0.18539899351194325</v>
      </c>
      <c r="I38">
        <v>11506.6005146516</v>
      </c>
      <c r="J38">
        <f t="shared" si="4"/>
        <v>9.3506761074963549</v>
      </c>
      <c r="K38">
        <f t="shared" si="5"/>
        <v>2.3603731470415408</v>
      </c>
      <c r="L38">
        <v>-9.1176054448399955E-3</v>
      </c>
      <c r="M38">
        <v>0</v>
      </c>
      <c r="N38">
        <v>0</v>
      </c>
      <c r="O38">
        <v>0</v>
      </c>
      <c r="P38">
        <v>0</v>
      </c>
      <c r="Q38">
        <v>1</v>
      </c>
      <c r="R38">
        <v>15.7</v>
      </c>
      <c r="S38">
        <v>-0.4</v>
      </c>
      <c r="T38">
        <f t="shared" si="6"/>
        <v>-7.8451851851851835</v>
      </c>
      <c r="U38">
        <f t="shared" si="3"/>
        <v>-15.340740740740738</v>
      </c>
      <c r="V38">
        <v>2204.8440000000001</v>
      </c>
      <c r="W38">
        <f t="shared" si="7"/>
        <v>7.6988654810844697</v>
      </c>
      <c r="X38">
        <f t="shared" si="8"/>
        <v>3.4686314966096212</v>
      </c>
      <c r="Y38">
        <v>4.9590829999999997</v>
      </c>
      <c r="Z38">
        <v>42430</v>
      </c>
      <c r="AA38">
        <f t="shared" si="9"/>
        <v>-9.0543900935840274</v>
      </c>
      <c r="AB38">
        <f t="shared" si="10"/>
        <v>1.1385122553585791</v>
      </c>
      <c r="AC38">
        <v>0</v>
      </c>
      <c r="AD38">
        <v>0</v>
      </c>
      <c r="AE38">
        <v>0</v>
      </c>
      <c r="AF38">
        <v>1</v>
      </c>
      <c r="AG38">
        <v>0</v>
      </c>
    </row>
    <row r="39" spans="1:33" x14ac:dyDescent="0.3">
      <c r="A39" t="s">
        <v>153</v>
      </c>
      <c r="B39" s="1" t="s">
        <v>154</v>
      </c>
      <c r="C39">
        <v>2633.9712047912649</v>
      </c>
      <c r="D39">
        <f t="shared" si="11"/>
        <v>7.8762479501217033</v>
      </c>
      <c r="E39">
        <f t="shared" si="12"/>
        <v>-0.22295890930553774</v>
      </c>
      <c r="F39">
        <v>2.0258728011379918E-2</v>
      </c>
      <c r="G39">
        <f t="shared" si="13"/>
        <v>-4.5168639013348118E-3</v>
      </c>
      <c r="H39">
        <f t="shared" si="14"/>
        <v>0.15956276497170421</v>
      </c>
      <c r="I39">
        <v>759.86857071515226</v>
      </c>
      <c r="J39">
        <f t="shared" si="4"/>
        <v>6.6331454850561586</v>
      </c>
      <c r="K39">
        <f t="shared" si="5"/>
        <v>-0.3571574753986555</v>
      </c>
      <c r="L39">
        <v>2.9473367695458635E-2</v>
      </c>
      <c r="M39">
        <v>0</v>
      </c>
      <c r="N39">
        <v>0</v>
      </c>
      <c r="O39">
        <v>1</v>
      </c>
      <c r="P39">
        <v>0</v>
      </c>
      <c r="Q39">
        <v>0</v>
      </c>
      <c r="R39">
        <v>25.8</v>
      </c>
      <c r="S39">
        <v>22</v>
      </c>
      <c r="T39">
        <f t="shared" si="6"/>
        <v>2.2548148148148179</v>
      </c>
      <c r="U39">
        <f t="shared" si="3"/>
        <v>7.059259259259262</v>
      </c>
      <c r="V39">
        <v>0</v>
      </c>
      <c r="W39">
        <f t="shared" si="7"/>
        <v>0</v>
      </c>
      <c r="X39">
        <f t="shared" si="8"/>
        <v>-4.2302339844748484</v>
      </c>
      <c r="Y39">
        <v>4.6376270000000002</v>
      </c>
      <c r="Z39">
        <v>48320</v>
      </c>
      <c r="AA39">
        <f t="shared" si="9"/>
        <v>-9.2513980196053733</v>
      </c>
      <c r="AB39">
        <f t="shared" si="10"/>
        <v>0.94150432933723316</v>
      </c>
      <c r="AC39">
        <v>0</v>
      </c>
      <c r="AD39">
        <v>0</v>
      </c>
      <c r="AE39">
        <v>1</v>
      </c>
      <c r="AF39">
        <v>0</v>
      </c>
      <c r="AG39">
        <v>0</v>
      </c>
    </row>
    <row r="40" spans="1:33" x14ac:dyDescent="0.3">
      <c r="A40" t="s">
        <v>155</v>
      </c>
      <c r="B40" s="1" t="s">
        <v>156</v>
      </c>
      <c r="C40">
        <v>2519.3811779145917</v>
      </c>
      <c r="D40">
        <f t="shared" si="11"/>
        <v>7.8317685860300079</v>
      </c>
      <c r="E40">
        <f t="shared" si="12"/>
        <v>-0.26743827339723314</v>
      </c>
      <c r="F40">
        <v>2.5642075647900019E-2</v>
      </c>
      <c r="G40">
        <f t="shared" si="13"/>
        <v>-6.857672437595619E-3</v>
      </c>
      <c r="H40">
        <f t="shared" si="14"/>
        <v>0.20082280253982843</v>
      </c>
      <c r="I40">
        <v>686.81465006365136</v>
      </c>
      <c r="J40">
        <f t="shared" si="4"/>
        <v>6.5320644596980495</v>
      </c>
      <c r="K40">
        <f t="shared" si="5"/>
        <v>-0.45823850075676464</v>
      </c>
      <c r="L40">
        <v>4.5834343318877667E-2</v>
      </c>
      <c r="M40">
        <v>0</v>
      </c>
      <c r="N40">
        <v>0</v>
      </c>
      <c r="O40">
        <v>1</v>
      </c>
      <c r="P40">
        <v>0</v>
      </c>
      <c r="Q40">
        <v>0</v>
      </c>
      <c r="R40">
        <v>21.4</v>
      </c>
      <c r="S40">
        <v>21.1</v>
      </c>
      <c r="T40">
        <f t="shared" si="6"/>
        <v>-2.1451851851851842</v>
      </c>
      <c r="U40">
        <f t="shared" si="3"/>
        <v>6.1592592592592634</v>
      </c>
      <c r="V40">
        <v>5095.8059999999996</v>
      </c>
      <c r="W40">
        <f t="shared" si="7"/>
        <v>8.5363693480108154</v>
      </c>
      <c r="X40">
        <f t="shared" si="8"/>
        <v>4.3061353635359669</v>
      </c>
      <c r="Y40">
        <v>6.15069</v>
      </c>
      <c r="Z40">
        <v>248360</v>
      </c>
      <c r="AA40">
        <f t="shared" si="9"/>
        <v>-10.606070314831854</v>
      </c>
      <c r="AB40">
        <f t="shared" si="10"/>
        <v>-0.41316796588924731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x14ac:dyDescent="0.3">
      <c r="A41" t="s">
        <v>157</v>
      </c>
      <c r="B41" s="1" t="s">
        <v>158</v>
      </c>
      <c r="C41">
        <v>852.85520827545531</v>
      </c>
      <c r="D41">
        <f t="shared" si="11"/>
        <v>6.7485897889750239</v>
      </c>
      <c r="E41">
        <f t="shared" si="12"/>
        <v>-1.3506170704522171</v>
      </c>
      <c r="F41">
        <v>4.4990001528291135E-2</v>
      </c>
      <c r="G41">
        <f t="shared" si="13"/>
        <v>-6.0764264063781347E-2</v>
      </c>
      <c r="H41">
        <f t="shared" si="14"/>
        <v>0.30361906491979629</v>
      </c>
      <c r="I41">
        <v>627.11200805024873</v>
      </c>
      <c r="J41">
        <f t="shared" si="4"/>
        <v>6.4411251659069437</v>
      </c>
      <c r="K41">
        <f t="shared" si="5"/>
        <v>-0.54917779454787041</v>
      </c>
      <c r="L41">
        <v>3.9806460954109758E-2</v>
      </c>
      <c r="M41">
        <v>0</v>
      </c>
      <c r="N41">
        <v>0</v>
      </c>
      <c r="O41">
        <v>1</v>
      </c>
      <c r="P41">
        <v>0</v>
      </c>
      <c r="Q41">
        <v>0</v>
      </c>
      <c r="R41">
        <v>29</v>
      </c>
      <c r="S41">
        <v>13.5</v>
      </c>
      <c r="T41">
        <f t="shared" si="6"/>
        <v>5.4548148148148172</v>
      </c>
      <c r="U41">
        <f t="shared" si="3"/>
        <v>-1.440740740740738</v>
      </c>
      <c r="V41">
        <v>1692.6690000000001</v>
      </c>
      <c r="W41">
        <f t="shared" si="7"/>
        <v>7.4346524606062321</v>
      </c>
      <c r="X41">
        <f t="shared" si="8"/>
        <v>3.2044184761313836</v>
      </c>
      <c r="Y41">
        <v>36.751162000000001</v>
      </c>
      <c r="Z41">
        <v>995450</v>
      </c>
      <c r="AA41">
        <f t="shared" si="9"/>
        <v>-10.206780331001349</v>
      </c>
      <c r="AB41">
        <f t="shared" si="10"/>
        <v>-1.3877982058742688E-2</v>
      </c>
      <c r="AC41">
        <v>1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159</v>
      </c>
      <c r="B42" s="1" t="s">
        <v>160</v>
      </c>
      <c r="C42">
        <v>9950.77063634156</v>
      </c>
      <c r="D42">
        <f t="shared" si="11"/>
        <v>9.2054052780420719</v>
      </c>
      <c r="E42">
        <f t="shared" si="12"/>
        <v>1.1061984186148308</v>
      </c>
      <c r="F42">
        <v>2.475800505234256E-2</v>
      </c>
      <c r="G42">
        <f t="shared" si="13"/>
        <v>2.7387266036959332E-2</v>
      </c>
      <c r="H42">
        <f t="shared" si="14"/>
        <v>0.22790747038262649</v>
      </c>
      <c r="I42">
        <v>3766.4239541567772</v>
      </c>
      <c r="J42">
        <f t="shared" si="4"/>
        <v>8.2338812770066454</v>
      </c>
      <c r="K42">
        <f t="shared" si="5"/>
        <v>1.2435783165518313</v>
      </c>
      <c r="L42">
        <v>2.1137532973072946E-2</v>
      </c>
      <c r="M42">
        <v>0</v>
      </c>
      <c r="N42">
        <v>0</v>
      </c>
      <c r="O42">
        <v>1</v>
      </c>
      <c r="P42">
        <v>0</v>
      </c>
      <c r="Q42">
        <v>0</v>
      </c>
      <c r="R42">
        <v>20.9</v>
      </c>
      <c r="S42">
        <v>6.3</v>
      </c>
      <c r="T42">
        <f t="shared" si="6"/>
        <v>-2.6451851851851842</v>
      </c>
      <c r="U42">
        <f t="shared" si="3"/>
        <v>-8.6407407407407391</v>
      </c>
      <c r="V42">
        <v>205.1943</v>
      </c>
      <c r="W42">
        <f t="shared" si="7"/>
        <v>5.3288189281357976</v>
      </c>
      <c r="X42">
        <f t="shared" si="8"/>
        <v>1.0985849436609492</v>
      </c>
      <c r="Y42">
        <v>34.165661</v>
      </c>
      <c r="Z42">
        <v>498800</v>
      </c>
      <c r="AA42">
        <f t="shared" si="9"/>
        <v>-9.5887394174571998</v>
      </c>
      <c r="AB42">
        <f t="shared" si="10"/>
        <v>0.60416293148540667</v>
      </c>
      <c r="AC42">
        <v>0</v>
      </c>
      <c r="AD42">
        <v>0</v>
      </c>
      <c r="AE42">
        <v>0</v>
      </c>
      <c r="AF42">
        <v>1</v>
      </c>
      <c r="AG42">
        <v>0</v>
      </c>
    </row>
    <row r="43" spans="1:33" x14ac:dyDescent="0.3">
      <c r="A43" t="s">
        <v>161</v>
      </c>
      <c r="B43" s="1" t="s">
        <v>162</v>
      </c>
      <c r="C43">
        <v>539.46985315871768</v>
      </c>
      <c r="D43">
        <f t="shared" si="11"/>
        <v>6.2905869039130087</v>
      </c>
      <c r="E43">
        <f t="shared" si="12"/>
        <v>-1.8086199555142324</v>
      </c>
      <c r="F43">
        <v>-1.0789806466306347E-2</v>
      </c>
      <c r="G43">
        <f t="shared" si="13"/>
        <v>1.9514659291098163E-2</v>
      </c>
      <c r="H43">
        <f t="shared" si="14"/>
        <v>-6.7874215252702597E-2</v>
      </c>
      <c r="I43">
        <v>62.188056042072681</v>
      </c>
      <c r="J43">
        <f t="shared" si="4"/>
        <v>4.1301629562589008</v>
      </c>
      <c r="K43">
        <f t="shared" si="5"/>
        <v>-2.8601400041959133</v>
      </c>
      <c r="L43">
        <v>2.1300927935458751E-4</v>
      </c>
      <c r="M43">
        <v>0</v>
      </c>
      <c r="N43">
        <v>0</v>
      </c>
      <c r="O43">
        <v>1</v>
      </c>
      <c r="P43">
        <v>0</v>
      </c>
      <c r="Q43">
        <v>0</v>
      </c>
      <c r="R43">
        <v>22.4</v>
      </c>
      <c r="S43">
        <v>20.5</v>
      </c>
      <c r="T43">
        <f t="shared" si="6"/>
        <v>-1.1451851851851842</v>
      </c>
      <c r="U43">
        <f t="shared" si="3"/>
        <v>5.559259259259262</v>
      </c>
      <c r="V43">
        <v>7.381507</v>
      </c>
      <c r="W43">
        <f t="shared" si="7"/>
        <v>2.1260277312615483</v>
      </c>
      <c r="X43">
        <f t="shared" si="8"/>
        <v>-2.1042062532133001</v>
      </c>
      <c r="Y43">
        <v>29.777985000000001</v>
      </c>
      <c r="Z43">
        <v>1000000</v>
      </c>
      <c r="AA43">
        <f t="shared" si="9"/>
        <v>-10.421741195858626</v>
      </c>
      <c r="AB43">
        <f t="shared" si="10"/>
        <v>-0.22883884691601963</v>
      </c>
      <c r="AC43">
        <v>1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163</v>
      </c>
      <c r="B44" s="1" t="s">
        <v>164</v>
      </c>
      <c r="C44">
        <v>12985.617226909297</v>
      </c>
      <c r="D44">
        <f t="shared" si="11"/>
        <v>9.471597656806912</v>
      </c>
      <c r="E44">
        <f t="shared" si="12"/>
        <v>1.372390797379671</v>
      </c>
      <c r="F44">
        <v>3.018259352284219E-2</v>
      </c>
      <c r="G44">
        <f t="shared" si="13"/>
        <v>4.1422313591799882E-2</v>
      </c>
      <c r="H44">
        <f t="shared" si="14"/>
        <v>0.28587738208730756</v>
      </c>
      <c r="I44">
        <v>8778.8891871715568</v>
      </c>
      <c r="J44">
        <f t="shared" si="4"/>
        <v>9.0801051623578282</v>
      </c>
      <c r="K44">
        <f t="shared" si="5"/>
        <v>2.089802201903014</v>
      </c>
      <c r="L44">
        <v>8.8029585234520522E-3</v>
      </c>
      <c r="M44">
        <v>0</v>
      </c>
      <c r="N44">
        <v>0</v>
      </c>
      <c r="O44">
        <v>0</v>
      </c>
      <c r="P44">
        <v>0</v>
      </c>
      <c r="Q44">
        <v>1</v>
      </c>
      <c r="R44">
        <v>13.9</v>
      </c>
      <c r="S44">
        <v>-10</v>
      </c>
      <c r="T44">
        <f t="shared" si="6"/>
        <v>-9.6451851851851824</v>
      </c>
      <c r="U44">
        <f t="shared" si="3"/>
        <v>-24.940740740740736</v>
      </c>
      <c r="V44">
        <v>2.6774900000000001</v>
      </c>
      <c r="W44">
        <f t="shared" si="7"/>
        <v>1.3022304542511451</v>
      </c>
      <c r="X44">
        <f t="shared" si="8"/>
        <v>-2.9280035302237035</v>
      </c>
      <c r="Y44">
        <v>4.6227590000000003</v>
      </c>
      <c r="Z44">
        <v>303900</v>
      </c>
      <c r="AA44">
        <f t="shared" si="9"/>
        <v>-11.093462265908737</v>
      </c>
      <c r="AB44">
        <f t="shared" si="10"/>
        <v>-0.90055991696613091</v>
      </c>
      <c r="AC44">
        <v>0</v>
      </c>
      <c r="AD44">
        <v>0</v>
      </c>
      <c r="AE44">
        <v>0</v>
      </c>
      <c r="AF44">
        <v>1</v>
      </c>
      <c r="AG44">
        <v>0</v>
      </c>
    </row>
    <row r="45" spans="1:33" x14ac:dyDescent="0.3">
      <c r="A45" t="s">
        <v>165</v>
      </c>
      <c r="B45" s="1" t="s">
        <v>166</v>
      </c>
      <c r="C45">
        <v>3419.9163422032952</v>
      </c>
      <c r="D45">
        <f t="shared" si="11"/>
        <v>8.137371368413401</v>
      </c>
      <c r="E45">
        <f t="shared" si="12"/>
        <v>3.8164508986159973E-2</v>
      </c>
      <c r="F45">
        <v>1.965062421147724E-2</v>
      </c>
      <c r="G45">
        <f t="shared" si="13"/>
        <v>7.499564243025759E-4</v>
      </c>
      <c r="H45">
        <f t="shared" si="14"/>
        <v>0.15990442682992606</v>
      </c>
      <c r="I45">
        <v>1034.6462113759355</v>
      </c>
      <c r="J45">
        <f t="shared" si="4"/>
        <v>6.9418148225065197</v>
      </c>
      <c r="K45">
        <f t="shared" si="5"/>
        <v>-4.848813794829443E-2</v>
      </c>
      <c r="L45">
        <v>4.2973419992734171E-3</v>
      </c>
      <c r="M45">
        <v>0</v>
      </c>
      <c r="N45">
        <v>1</v>
      </c>
      <c r="O45">
        <v>0</v>
      </c>
      <c r="P45">
        <v>0</v>
      </c>
      <c r="Q45">
        <v>0</v>
      </c>
      <c r="R45">
        <v>24.9</v>
      </c>
      <c r="S45">
        <v>22.8</v>
      </c>
      <c r="T45">
        <f t="shared" si="6"/>
        <v>1.3548148148148158</v>
      </c>
      <c r="U45">
        <f t="shared" si="3"/>
        <v>7.8592592592592627</v>
      </c>
      <c r="V45">
        <v>0</v>
      </c>
      <c r="W45">
        <f t="shared" si="7"/>
        <v>0</v>
      </c>
      <c r="X45">
        <f t="shared" si="8"/>
        <v>-4.2302339844748484</v>
      </c>
      <c r="Y45">
        <v>0.53163099999999996</v>
      </c>
      <c r="Z45">
        <v>18270</v>
      </c>
      <c r="AA45">
        <f t="shared" si="9"/>
        <v>-10.444821288693127</v>
      </c>
      <c r="AB45">
        <f t="shared" si="10"/>
        <v>-0.25191893975052082</v>
      </c>
      <c r="AC45">
        <v>0</v>
      </c>
      <c r="AD45">
        <v>0</v>
      </c>
      <c r="AE45">
        <v>0</v>
      </c>
      <c r="AF45">
        <v>1</v>
      </c>
      <c r="AG45">
        <v>0</v>
      </c>
    </row>
    <row r="46" spans="1:33" x14ac:dyDescent="0.3">
      <c r="A46" t="s">
        <v>167</v>
      </c>
      <c r="B46" s="1" t="s">
        <v>168</v>
      </c>
      <c r="C46">
        <v>14762.462081898628</v>
      </c>
      <c r="D46">
        <f t="shared" si="11"/>
        <v>9.5998428919603125</v>
      </c>
      <c r="E46">
        <f t="shared" si="12"/>
        <v>1.5006360325330714</v>
      </c>
      <c r="F46">
        <v>2.3073691598976237E-2</v>
      </c>
      <c r="G46">
        <f t="shared" si="13"/>
        <v>3.4625213016979364E-2</v>
      </c>
      <c r="H46">
        <f t="shared" si="14"/>
        <v>0.2215038142877164</v>
      </c>
      <c r="I46">
        <v>8836.5732840483834</v>
      </c>
      <c r="J46">
        <f t="shared" si="4"/>
        <v>9.0866544429297438</v>
      </c>
      <c r="K46">
        <f t="shared" si="5"/>
        <v>2.0963514824749296</v>
      </c>
      <c r="L46">
        <v>-1.3340163096524672E-2</v>
      </c>
      <c r="M46">
        <v>0</v>
      </c>
      <c r="N46">
        <v>0</v>
      </c>
      <c r="O46">
        <v>1</v>
      </c>
      <c r="P46">
        <v>0</v>
      </c>
      <c r="Q46">
        <v>0</v>
      </c>
      <c r="R46">
        <v>17.600000000000001</v>
      </c>
      <c r="S46">
        <v>3.8</v>
      </c>
      <c r="T46">
        <f t="shared" si="6"/>
        <v>-5.9451851851851814</v>
      </c>
      <c r="U46">
        <f t="shared" si="3"/>
        <v>-11.140740740740739</v>
      </c>
      <c r="V46">
        <v>137.77260000000001</v>
      </c>
      <c r="W46">
        <f t="shared" si="7"/>
        <v>4.9328366222454507</v>
      </c>
      <c r="X46">
        <f t="shared" si="8"/>
        <v>0.70260263777060228</v>
      </c>
      <c r="Y46">
        <v>52.331865999999998</v>
      </c>
      <c r="Z46">
        <v>547660</v>
      </c>
      <c r="AA46">
        <f t="shared" si="9"/>
        <v>-9.2558044573521112</v>
      </c>
      <c r="AB46">
        <f t="shared" si="10"/>
        <v>0.93709789159049528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">
      <c r="A47" t="s">
        <v>169</v>
      </c>
      <c r="B47" s="1" t="s">
        <v>170</v>
      </c>
      <c r="C47">
        <v>6284.0156146938834</v>
      </c>
      <c r="D47">
        <f t="shared" si="11"/>
        <v>8.7457644842059512</v>
      </c>
      <c r="E47">
        <f t="shared" si="12"/>
        <v>0.64655762477871015</v>
      </c>
      <c r="F47">
        <v>1.4401825982770821E-2</v>
      </c>
      <c r="G47">
        <f t="shared" si="13"/>
        <v>9.3116103998966155E-3</v>
      </c>
      <c r="H47">
        <f t="shared" si="14"/>
        <v>0.12595497818783152</v>
      </c>
      <c r="I47">
        <v>5272.270476980997</v>
      </c>
      <c r="J47">
        <f t="shared" si="4"/>
        <v>8.5702163793012538</v>
      </c>
      <c r="K47">
        <f t="shared" si="5"/>
        <v>1.5799134188464397</v>
      </c>
      <c r="L47">
        <v>-5.8415827134278308E-4</v>
      </c>
      <c r="M47">
        <v>0</v>
      </c>
      <c r="N47">
        <v>0</v>
      </c>
      <c r="O47">
        <v>1</v>
      </c>
      <c r="P47">
        <v>0</v>
      </c>
      <c r="Q47">
        <v>0</v>
      </c>
      <c r="R47">
        <v>23.5</v>
      </c>
      <c r="S47">
        <v>24.7</v>
      </c>
      <c r="T47">
        <f t="shared" si="6"/>
        <v>-4.5185185185182775E-2</v>
      </c>
      <c r="U47">
        <f t="shared" si="3"/>
        <v>9.7592592592592613</v>
      </c>
      <c r="V47">
        <v>40811.14</v>
      </c>
      <c r="W47">
        <f t="shared" si="7"/>
        <v>10.61673486515293</v>
      </c>
      <c r="X47">
        <f t="shared" si="8"/>
        <v>6.3865008806780814</v>
      </c>
      <c r="Y47">
        <v>0.53972799999999999</v>
      </c>
      <c r="Z47">
        <v>257670</v>
      </c>
      <c r="AA47">
        <f t="shared" si="9"/>
        <v>-13.076124945457227</v>
      </c>
      <c r="AB47">
        <f t="shared" si="10"/>
        <v>-2.8832225965146208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t="s">
        <v>171</v>
      </c>
      <c r="B48" s="1" t="s">
        <v>172</v>
      </c>
      <c r="C48">
        <v>12825.627922601025</v>
      </c>
      <c r="D48">
        <f t="shared" si="11"/>
        <v>9.4592006296670181</v>
      </c>
      <c r="E48">
        <f t="shared" si="12"/>
        <v>1.3599937702397771</v>
      </c>
      <c r="F48">
        <v>2.1864374221504192E-2</v>
      </c>
      <c r="G48">
        <f t="shared" si="13"/>
        <v>2.9735412731436879E-2</v>
      </c>
      <c r="H48">
        <f t="shared" si="14"/>
        <v>0.20681950240332778</v>
      </c>
      <c r="I48">
        <v>11839.28707421756</v>
      </c>
      <c r="J48">
        <f t="shared" si="4"/>
        <v>9.3791786932988828</v>
      </c>
      <c r="K48">
        <f t="shared" si="5"/>
        <v>2.3888757328440686</v>
      </c>
      <c r="L48">
        <v>-8.9869452289948991E-3</v>
      </c>
      <c r="M48">
        <v>0</v>
      </c>
      <c r="N48">
        <v>1</v>
      </c>
      <c r="O48">
        <v>0</v>
      </c>
      <c r="P48">
        <v>0</v>
      </c>
      <c r="Q48">
        <v>0</v>
      </c>
      <c r="R48">
        <v>13.7</v>
      </c>
      <c r="S48">
        <v>3.4</v>
      </c>
      <c r="T48">
        <f t="shared" si="6"/>
        <v>-9.8451851851851835</v>
      </c>
      <c r="U48">
        <f t="shared" si="3"/>
        <v>-11.540740740740738</v>
      </c>
      <c r="V48">
        <v>2439.96</v>
      </c>
      <c r="W48">
        <f t="shared" si="7"/>
        <v>7.8001466835319446</v>
      </c>
      <c r="X48">
        <f t="shared" si="8"/>
        <v>3.5699126990570962</v>
      </c>
      <c r="Y48">
        <v>55.819499</v>
      </c>
      <c r="Z48">
        <v>241930</v>
      </c>
      <c r="AA48">
        <f t="shared" si="9"/>
        <v>-8.3742804543076126</v>
      </c>
      <c r="AB48">
        <f t="shared" si="10"/>
        <v>1.8186218946349939</v>
      </c>
      <c r="AC48">
        <v>0</v>
      </c>
      <c r="AD48">
        <v>0</v>
      </c>
      <c r="AE48">
        <v>0</v>
      </c>
      <c r="AF48">
        <v>1</v>
      </c>
      <c r="AG48">
        <v>0</v>
      </c>
    </row>
    <row r="49" spans="1:33" x14ac:dyDescent="0.3">
      <c r="A49" t="s">
        <v>173</v>
      </c>
      <c r="B49" s="1" t="s">
        <v>174</v>
      </c>
      <c r="C49">
        <v>2086.0933793150734</v>
      </c>
      <c r="D49">
        <f t="shared" si="11"/>
        <v>7.643048399331132</v>
      </c>
      <c r="E49">
        <f t="shared" si="12"/>
        <v>-0.45615846009610905</v>
      </c>
      <c r="F49">
        <v>-1.4973884864267305E-2</v>
      </c>
      <c r="G49">
        <f t="shared" si="13"/>
        <v>6.8304642613406085E-3</v>
      </c>
      <c r="H49">
        <f t="shared" si="14"/>
        <v>-0.11444612674360689</v>
      </c>
      <c r="I49">
        <v>257.59926367571205</v>
      </c>
      <c r="J49">
        <f t="shared" si="4"/>
        <v>5.5514051358243748</v>
      </c>
      <c r="K49">
        <f t="shared" si="5"/>
        <v>-1.4388978246304394</v>
      </c>
      <c r="L49">
        <v>1.6351550299857811E-3</v>
      </c>
      <c r="M49">
        <v>0</v>
      </c>
      <c r="N49">
        <v>1</v>
      </c>
      <c r="O49">
        <v>0</v>
      </c>
      <c r="P49">
        <v>0</v>
      </c>
      <c r="Q49">
        <v>0</v>
      </c>
      <c r="R49">
        <v>25.8</v>
      </c>
      <c r="S49">
        <v>26.5</v>
      </c>
      <c r="T49">
        <f t="shared" si="6"/>
        <v>2.2548148148148179</v>
      </c>
      <c r="U49">
        <f t="shared" si="3"/>
        <v>11.559259259259262</v>
      </c>
      <c r="V49">
        <v>53.238109999999999</v>
      </c>
      <c r="W49">
        <f t="shared" si="7"/>
        <v>3.993383797892291</v>
      </c>
      <c r="X49">
        <f t="shared" si="8"/>
        <v>-0.23685018658255741</v>
      </c>
      <c r="Y49">
        <v>8.9112910000000003</v>
      </c>
      <c r="Z49">
        <v>227540</v>
      </c>
      <c r="AA49">
        <f t="shared" si="9"/>
        <v>-10.147762201728794</v>
      </c>
      <c r="AB49">
        <f t="shared" si="10"/>
        <v>4.5140147213812654E-2</v>
      </c>
      <c r="AC49">
        <v>1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175</v>
      </c>
      <c r="B50" s="1" t="s">
        <v>176</v>
      </c>
      <c r="C50">
        <v>1622.3793873734589</v>
      </c>
      <c r="D50">
        <f t="shared" si="11"/>
        <v>7.3916491082948648</v>
      </c>
      <c r="E50">
        <f t="shared" si="12"/>
        <v>-0.70755775113237629</v>
      </c>
      <c r="F50">
        <v>1.2004763345739047E-2</v>
      </c>
      <c r="G50">
        <f t="shared" si="13"/>
        <v>-8.4940633557875015E-3</v>
      </c>
      <c r="H50">
        <f t="shared" si="14"/>
        <v>8.8734998279822896E-2</v>
      </c>
      <c r="I50">
        <v>194.01764971128793</v>
      </c>
      <c r="J50">
        <f t="shared" si="4"/>
        <v>5.2679491328183277</v>
      </c>
      <c r="K50">
        <f t="shared" si="5"/>
        <v>-1.7223538276364865</v>
      </c>
      <c r="L50">
        <v>-2.9707132546988092E-3</v>
      </c>
      <c r="M50">
        <v>0</v>
      </c>
      <c r="N50">
        <v>0</v>
      </c>
      <c r="O50">
        <v>1</v>
      </c>
      <c r="P50">
        <v>0</v>
      </c>
      <c r="Q50">
        <v>0</v>
      </c>
      <c r="R50">
        <v>24.9</v>
      </c>
      <c r="S50">
        <v>24</v>
      </c>
      <c r="T50">
        <f t="shared" si="6"/>
        <v>1.3548148148148158</v>
      </c>
      <c r="U50">
        <f t="shared" si="3"/>
        <v>9.059259259259262</v>
      </c>
      <c r="V50">
        <v>0</v>
      </c>
      <c r="W50">
        <f t="shared" si="7"/>
        <v>0</v>
      </c>
      <c r="X50">
        <f t="shared" si="8"/>
        <v>-4.2302339844748484</v>
      </c>
      <c r="Y50">
        <v>4.1958760000000002</v>
      </c>
      <c r="Z50">
        <v>245720</v>
      </c>
      <c r="AA50">
        <f t="shared" si="9"/>
        <v>-10.977845817134723</v>
      </c>
      <c r="AB50">
        <f t="shared" si="10"/>
        <v>-0.78494346819211636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177</v>
      </c>
      <c r="B51" s="1" t="s">
        <v>178</v>
      </c>
      <c r="C51">
        <v>1204.1201022878679</v>
      </c>
      <c r="D51">
        <f t="shared" si="11"/>
        <v>7.0935043736245804</v>
      </c>
      <c r="E51">
        <f t="shared" si="12"/>
        <v>-1.0057024858026606</v>
      </c>
      <c r="F51">
        <v>-4.4818815368163328E-3</v>
      </c>
      <c r="G51">
        <f t="shared" si="13"/>
        <v>4.5074394026492345E-3</v>
      </c>
      <c r="H51">
        <f t="shared" si="14"/>
        <v>-3.1792246283473914E-2</v>
      </c>
      <c r="I51">
        <v>116.42945439766991</v>
      </c>
      <c r="J51">
        <f t="shared" si="4"/>
        <v>4.7572855479404605</v>
      </c>
      <c r="K51">
        <f t="shared" si="5"/>
        <v>-2.2330174125143536</v>
      </c>
      <c r="L51">
        <v>2.7777221158729031E-2</v>
      </c>
      <c r="M51">
        <v>0</v>
      </c>
      <c r="N51">
        <v>1</v>
      </c>
      <c r="O51">
        <v>0</v>
      </c>
      <c r="P51">
        <v>0</v>
      </c>
      <c r="Q51">
        <v>0</v>
      </c>
      <c r="R51">
        <v>28.3</v>
      </c>
      <c r="S51">
        <v>24.1</v>
      </c>
      <c r="T51">
        <f t="shared" si="6"/>
        <v>4.7548148148148179</v>
      </c>
      <c r="U51">
        <f t="shared" si="3"/>
        <v>9.1592592592592634</v>
      </c>
      <c r="V51">
        <v>0</v>
      </c>
      <c r="W51">
        <f t="shared" si="7"/>
        <v>0</v>
      </c>
      <c r="X51">
        <f t="shared" si="8"/>
        <v>-4.2302339844748484</v>
      </c>
      <c r="Y51">
        <v>0.47243200000000002</v>
      </c>
      <c r="Z51">
        <v>10120</v>
      </c>
      <c r="AA51">
        <f t="shared" si="9"/>
        <v>-9.9721304005905189</v>
      </c>
      <c r="AB51">
        <f t="shared" si="10"/>
        <v>0.22077194835208758</v>
      </c>
      <c r="AC51">
        <v>1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t="s">
        <v>179</v>
      </c>
      <c r="B52" s="1" t="s">
        <v>180</v>
      </c>
      <c r="C52">
        <v>858.1760900670281</v>
      </c>
      <c r="D52">
        <f t="shared" si="11"/>
        <v>6.7548093116088692</v>
      </c>
      <c r="E52">
        <f t="shared" si="12"/>
        <v>-1.3443975478183718</v>
      </c>
      <c r="F52">
        <v>-4.3811317361572098E-3</v>
      </c>
      <c r="G52">
        <f t="shared" si="13"/>
        <v>5.8899827627589985E-3</v>
      </c>
      <c r="H52">
        <f t="shared" si="14"/>
        <v>-2.9593709446779852E-2</v>
      </c>
      <c r="I52">
        <v>119.47602578492686</v>
      </c>
      <c r="J52">
        <f t="shared" si="4"/>
        <v>4.7831157301978342</v>
      </c>
      <c r="K52">
        <f t="shared" si="5"/>
        <v>-2.2071872302569799</v>
      </c>
      <c r="L52">
        <v>3.8621447003856529E-2</v>
      </c>
      <c r="M52">
        <v>0</v>
      </c>
      <c r="N52">
        <v>0</v>
      </c>
      <c r="O52">
        <v>1</v>
      </c>
      <c r="P52">
        <v>0</v>
      </c>
      <c r="Q52">
        <v>0</v>
      </c>
      <c r="R52">
        <v>26.7</v>
      </c>
      <c r="S52">
        <v>24.1</v>
      </c>
      <c r="T52">
        <f t="shared" si="6"/>
        <v>3.1548148148148165</v>
      </c>
      <c r="U52">
        <f t="shared" si="3"/>
        <v>9.1592592592592634</v>
      </c>
      <c r="V52">
        <v>0</v>
      </c>
      <c r="W52">
        <f t="shared" si="7"/>
        <v>0</v>
      </c>
      <c r="X52">
        <f t="shared" si="8"/>
        <v>-4.2302339844748484</v>
      </c>
      <c r="Y52">
        <v>0.61384700000000003</v>
      </c>
      <c r="Z52">
        <v>28120</v>
      </c>
      <c r="AA52">
        <f t="shared" si="9"/>
        <v>-10.732245913479256</v>
      </c>
      <c r="AB52">
        <f t="shared" si="10"/>
        <v>-0.53934356453664911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t="s">
        <v>181</v>
      </c>
      <c r="B53" s="1" t="s">
        <v>182</v>
      </c>
      <c r="C53">
        <v>421.0873994200229</v>
      </c>
      <c r="D53">
        <f t="shared" si="11"/>
        <v>6.042840411709073</v>
      </c>
      <c r="E53">
        <f t="shared" si="12"/>
        <v>-2.056366447718168</v>
      </c>
      <c r="F53">
        <v>6.3694643768405588E-3</v>
      </c>
      <c r="G53">
        <f t="shared" si="13"/>
        <v>-1.3097952834471035E-2</v>
      </c>
      <c r="H53">
        <f t="shared" si="14"/>
        <v>3.8489656737313478E-2</v>
      </c>
      <c r="I53">
        <v>231.67072053574248</v>
      </c>
      <c r="J53">
        <f t="shared" si="4"/>
        <v>5.4453170554590171</v>
      </c>
      <c r="K53">
        <f t="shared" si="5"/>
        <v>-1.544985904995797</v>
      </c>
      <c r="L53">
        <v>1.759821375552029E-2</v>
      </c>
      <c r="M53">
        <v>0</v>
      </c>
      <c r="N53">
        <v>0</v>
      </c>
      <c r="O53">
        <v>1</v>
      </c>
      <c r="P53">
        <v>0</v>
      </c>
      <c r="Q53">
        <v>0</v>
      </c>
      <c r="R53">
        <v>23.5</v>
      </c>
      <c r="S53">
        <v>24.2</v>
      </c>
      <c r="T53">
        <f t="shared" si="6"/>
        <v>-4.5185185185182775E-2</v>
      </c>
      <c r="U53">
        <f t="shared" si="3"/>
        <v>9.2592592592592613</v>
      </c>
      <c r="V53">
        <v>1120.32</v>
      </c>
      <c r="W53">
        <f t="shared" si="7"/>
        <v>7.0222618417476141</v>
      </c>
      <c r="X53">
        <f t="shared" si="8"/>
        <v>2.7920278572727657</v>
      </c>
      <c r="Y53">
        <v>0.28491300000000003</v>
      </c>
      <c r="Z53">
        <v>28050</v>
      </c>
      <c r="AA53">
        <f t="shared" si="9"/>
        <v>-11.497315319424505</v>
      </c>
      <c r="AB53">
        <f t="shared" si="10"/>
        <v>-1.3044129704818985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t="s">
        <v>183</v>
      </c>
      <c r="B54" s="1" t="s">
        <v>184</v>
      </c>
      <c r="C54">
        <v>9053.5770908109535</v>
      </c>
      <c r="D54">
        <f t="shared" si="11"/>
        <v>9.1109152172529928</v>
      </c>
      <c r="E54">
        <f t="shared" si="12"/>
        <v>1.0117083578257517</v>
      </c>
      <c r="F54">
        <v>1.5919306889626689E-2</v>
      </c>
      <c r="G54">
        <f t="shared" si="13"/>
        <v>1.6105695831028395E-2</v>
      </c>
      <c r="H54">
        <f t="shared" si="14"/>
        <v>0.14503945538882021</v>
      </c>
      <c r="I54">
        <v>3148.6881539108372</v>
      </c>
      <c r="J54">
        <f t="shared" si="4"/>
        <v>8.0547411860005891</v>
      </c>
      <c r="K54">
        <f t="shared" si="5"/>
        <v>1.0644382255457749</v>
      </c>
      <c r="L54">
        <v>4.3219843412916688E-2</v>
      </c>
      <c r="M54">
        <v>0</v>
      </c>
      <c r="N54">
        <v>0</v>
      </c>
      <c r="O54">
        <v>1</v>
      </c>
      <c r="P54">
        <v>0</v>
      </c>
      <c r="Q54">
        <v>0</v>
      </c>
      <c r="R54">
        <v>23.5</v>
      </c>
      <c r="S54">
        <v>7.5</v>
      </c>
      <c r="T54">
        <f t="shared" si="6"/>
        <v>-4.5185185185182775E-2</v>
      </c>
      <c r="U54">
        <f t="shared" si="3"/>
        <v>-7.440740740740738</v>
      </c>
      <c r="V54">
        <v>56.206429999999997</v>
      </c>
      <c r="W54">
        <f t="shared" si="7"/>
        <v>4.0466663046553437</v>
      </c>
      <c r="X54">
        <f t="shared" si="8"/>
        <v>-0.18356767981950473</v>
      </c>
      <c r="Y54">
        <v>8.8335819999999998</v>
      </c>
      <c r="Z54">
        <v>128900</v>
      </c>
      <c r="AA54">
        <f t="shared" si="9"/>
        <v>-9.5882315940560456</v>
      </c>
      <c r="AB54">
        <f t="shared" si="10"/>
        <v>0.60467075488656086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x14ac:dyDescent="0.3">
      <c r="A55" t="s">
        <v>185</v>
      </c>
      <c r="B55" s="1" t="s">
        <v>186</v>
      </c>
      <c r="C55">
        <v>1546.8499349995645</v>
      </c>
      <c r="D55">
        <f t="shared" si="11"/>
        <v>7.3439758419891294</v>
      </c>
      <c r="E55">
        <f t="shared" si="12"/>
        <v>-0.75523101743811161</v>
      </c>
      <c r="F55">
        <v>5.0808599400766895E-2</v>
      </c>
      <c r="G55">
        <f t="shared" si="13"/>
        <v>-3.8372230220046613E-2</v>
      </c>
      <c r="H55">
        <f t="shared" si="14"/>
        <v>0.37313712656453546</v>
      </c>
      <c r="I55">
        <v>506.38410877416612</v>
      </c>
      <c r="J55">
        <f t="shared" si="4"/>
        <v>6.2272954895598662</v>
      </c>
      <c r="K55">
        <f t="shared" si="5"/>
        <v>-0.76300747089494791</v>
      </c>
      <c r="L55">
        <v>4.2873773815892309E-2</v>
      </c>
      <c r="M55">
        <v>0</v>
      </c>
      <c r="N55">
        <v>1</v>
      </c>
      <c r="O55">
        <v>0</v>
      </c>
      <c r="P55">
        <v>0</v>
      </c>
      <c r="Q55">
        <v>0</v>
      </c>
      <c r="R55">
        <v>27.3</v>
      </c>
      <c r="S55">
        <v>24.5</v>
      </c>
      <c r="T55">
        <f t="shared" si="6"/>
        <v>3.7548148148148179</v>
      </c>
      <c r="U55">
        <f t="shared" si="3"/>
        <v>9.559259259259262</v>
      </c>
      <c r="V55">
        <v>0</v>
      </c>
      <c r="W55">
        <f t="shared" si="7"/>
        <v>0</v>
      </c>
      <c r="X55">
        <f t="shared" si="8"/>
        <v>-4.2302339844748484</v>
      </c>
      <c r="Y55">
        <v>9.4140000000000001E-2</v>
      </c>
      <c r="Z55">
        <v>340</v>
      </c>
      <c r="AA55">
        <f t="shared" si="9"/>
        <v>-8.1919178606193483</v>
      </c>
      <c r="AB55">
        <f t="shared" si="10"/>
        <v>2.0009844883232581</v>
      </c>
      <c r="AC55">
        <v>0</v>
      </c>
      <c r="AD55">
        <v>0</v>
      </c>
      <c r="AE55">
        <v>1</v>
      </c>
      <c r="AF55">
        <v>0</v>
      </c>
      <c r="AG55">
        <v>0</v>
      </c>
    </row>
    <row r="56" spans="1:33" x14ac:dyDescent="0.3">
      <c r="A56" t="s">
        <v>187</v>
      </c>
      <c r="B56" s="1" t="s">
        <v>188</v>
      </c>
      <c r="C56">
        <v>2635.3870537218399</v>
      </c>
      <c r="D56">
        <f t="shared" si="11"/>
        <v>7.8767853396462666</v>
      </c>
      <c r="E56">
        <f t="shared" si="12"/>
        <v>-0.22242151978097446</v>
      </c>
      <c r="F56">
        <v>6.1247954877253086E-3</v>
      </c>
      <c r="G56">
        <f t="shared" si="13"/>
        <v>-1.3622863207275178E-3</v>
      </c>
      <c r="H56">
        <f t="shared" si="14"/>
        <v>4.8243699306046314E-2</v>
      </c>
      <c r="I56">
        <v>436.2869885750361</v>
      </c>
      <c r="J56">
        <f t="shared" si="4"/>
        <v>6.0783002574869274</v>
      </c>
      <c r="K56">
        <f t="shared" si="5"/>
        <v>-0.91200270296788677</v>
      </c>
      <c r="L56">
        <v>1.4069745155042191E-2</v>
      </c>
      <c r="M56">
        <v>0</v>
      </c>
      <c r="N56">
        <v>0</v>
      </c>
      <c r="O56">
        <v>1</v>
      </c>
      <c r="P56">
        <v>0</v>
      </c>
      <c r="Q56">
        <v>0</v>
      </c>
      <c r="R56">
        <v>24.5</v>
      </c>
      <c r="S56">
        <v>20.8</v>
      </c>
      <c r="T56">
        <f t="shared" si="6"/>
        <v>0.95481481481481723</v>
      </c>
      <c r="U56">
        <f t="shared" si="3"/>
        <v>5.8592592592592627</v>
      </c>
      <c r="V56">
        <v>352.79309999999998</v>
      </c>
      <c r="W56">
        <f t="shared" si="7"/>
        <v>5.8687122789916977</v>
      </c>
      <c r="X56">
        <f t="shared" si="8"/>
        <v>1.6384782945168492</v>
      </c>
      <c r="Y56">
        <v>5.5977420000000002</v>
      </c>
      <c r="Z56">
        <v>107160</v>
      </c>
      <c r="AA56">
        <f t="shared" si="9"/>
        <v>-9.8597150215158944</v>
      </c>
      <c r="AB56">
        <f t="shared" si="10"/>
        <v>0.33318732742671209</v>
      </c>
      <c r="AC56">
        <v>0</v>
      </c>
      <c r="AD56">
        <v>0</v>
      </c>
      <c r="AE56">
        <v>1</v>
      </c>
      <c r="AF56">
        <v>0</v>
      </c>
      <c r="AG56">
        <v>0</v>
      </c>
    </row>
    <row r="57" spans="1:33" x14ac:dyDescent="0.3">
      <c r="A57" t="s">
        <v>189</v>
      </c>
      <c r="B57" s="1" t="s">
        <v>190</v>
      </c>
      <c r="C57">
        <v>8848.6576013921294</v>
      </c>
      <c r="D57">
        <f t="shared" si="11"/>
        <v>9.0880210430383599</v>
      </c>
      <c r="E57">
        <f t="shared" si="12"/>
        <v>0.98881418361111884</v>
      </c>
      <c r="F57">
        <v>5.6552831037186869E-2</v>
      </c>
      <c r="G57">
        <f t="shared" si="13"/>
        <v>5.5920241452933478E-2</v>
      </c>
      <c r="H57">
        <f t="shared" si="14"/>
        <v>0.51395331850934711</v>
      </c>
      <c r="I57">
        <v>2286.8050990835218</v>
      </c>
      <c r="J57">
        <f t="shared" si="4"/>
        <v>7.7349109691772204</v>
      </c>
      <c r="K57">
        <f t="shared" si="5"/>
        <v>0.74460800872240629</v>
      </c>
      <c r="L57">
        <v>3.8738945338273184E-2</v>
      </c>
      <c r="M57">
        <v>0</v>
      </c>
      <c r="N57">
        <v>1</v>
      </c>
      <c r="O57">
        <v>0</v>
      </c>
      <c r="P57">
        <v>0</v>
      </c>
      <c r="Q57">
        <v>0</v>
      </c>
      <c r="R57">
        <v>28.2</v>
      </c>
      <c r="S57">
        <v>15.3</v>
      </c>
      <c r="T57">
        <f t="shared" si="6"/>
        <v>4.6548148148148165</v>
      </c>
      <c r="U57">
        <f t="shared" si="3"/>
        <v>0.35925925925926272</v>
      </c>
      <c r="V57">
        <v>0</v>
      </c>
      <c r="W57">
        <f t="shared" si="7"/>
        <v>0</v>
      </c>
      <c r="X57">
        <f t="shared" si="8"/>
        <v>-4.2302339844748484</v>
      </c>
      <c r="Y57">
        <v>4.0056609999999999</v>
      </c>
      <c r="Z57">
        <v>1042</v>
      </c>
      <c r="AA57">
        <f t="shared" si="9"/>
        <v>-5.5611886117158216</v>
      </c>
      <c r="AB57">
        <f t="shared" si="10"/>
        <v>4.6317137372267849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x14ac:dyDescent="0.3">
      <c r="A58" t="s">
        <v>191</v>
      </c>
      <c r="B58" s="1" t="s">
        <v>192</v>
      </c>
      <c r="C58">
        <v>2017.3582748970186</v>
      </c>
      <c r="D58">
        <f t="shared" si="11"/>
        <v>7.609544149794087</v>
      </c>
      <c r="E58">
        <f t="shared" si="12"/>
        <v>-0.48966270963315406</v>
      </c>
      <c r="F58">
        <v>8.1851499431709451E-3</v>
      </c>
      <c r="G58">
        <f t="shared" si="13"/>
        <v>-4.0079626999267419E-3</v>
      </c>
      <c r="H58">
        <f t="shared" si="14"/>
        <v>6.2285259865243865E-2</v>
      </c>
      <c r="I58">
        <v>481.7452866721049</v>
      </c>
      <c r="J58">
        <f t="shared" si="4"/>
        <v>6.1774155234834698</v>
      </c>
      <c r="K58">
        <f t="shared" si="5"/>
        <v>-0.81288743697134436</v>
      </c>
      <c r="L58">
        <v>5.0493493546484884E-3</v>
      </c>
      <c r="M58">
        <v>0</v>
      </c>
      <c r="N58">
        <v>0</v>
      </c>
      <c r="O58">
        <v>1</v>
      </c>
      <c r="P58">
        <v>0</v>
      </c>
      <c r="Q58">
        <v>0</v>
      </c>
      <c r="R58">
        <v>24.3</v>
      </c>
      <c r="S58">
        <v>21</v>
      </c>
      <c r="T58">
        <f t="shared" si="6"/>
        <v>0.75481481481481794</v>
      </c>
      <c r="U58">
        <f t="shared" si="3"/>
        <v>6.059259259259262</v>
      </c>
      <c r="V58">
        <v>0</v>
      </c>
      <c r="W58">
        <f t="shared" si="7"/>
        <v>0</v>
      </c>
      <c r="X58">
        <f t="shared" si="8"/>
        <v>-4.2302339844748484</v>
      </c>
      <c r="Y58">
        <v>2.7631220000000001</v>
      </c>
      <c r="Z58">
        <v>111890</v>
      </c>
      <c r="AA58">
        <f t="shared" si="9"/>
        <v>-10.608910324931196</v>
      </c>
      <c r="AB58">
        <f t="shared" si="10"/>
        <v>-0.41600797598858996</v>
      </c>
      <c r="AC58">
        <v>0</v>
      </c>
      <c r="AD58">
        <v>0</v>
      </c>
      <c r="AE58">
        <v>1</v>
      </c>
      <c r="AF58">
        <v>0</v>
      </c>
      <c r="AG58">
        <v>0</v>
      </c>
    </row>
    <row r="59" spans="1:33" x14ac:dyDescent="0.3">
      <c r="A59" t="s">
        <v>193</v>
      </c>
      <c r="B59" s="1" t="s">
        <v>194</v>
      </c>
      <c r="C59">
        <v>4870.9704143940553</v>
      </c>
      <c r="D59">
        <f t="shared" si="11"/>
        <v>8.4910484599621991</v>
      </c>
      <c r="E59">
        <f t="shared" si="12"/>
        <v>0.39184160053495809</v>
      </c>
      <c r="F59">
        <v>2.7077884877395042E-2</v>
      </c>
      <c r="G59">
        <f t="shared" si="13"/>
        <v>1.0610241749459811E-2</v>
      </c>
      <c r="H59">
        <f t="shared" si="14"/>
        <v>0.22991963268723889</v>
      </c>
      <c r="I59">
        <v>6691.0170919740876</v>
      </c>
      <c r="J59">
        <f t="shared" si="4"/>
        <v>8.8085211732518438</v>
      </c>
      <c r="K59">
        <f t="shared" si="5"/>
        <v>1.8182182127970297</v>
      </c>
      <c r="L59">
        <v>-5.1511108542993426E-3</v>
      </c>
      <c r="M59">
        <v>1</v>
      </c>
      <c r="N59">
        <v>0</v>
      </c>
      <c r="O59">
        <v>0</v>
      </c>
      <c r="P59">
        <v>1</v>
      </c>
      <c r="Q59">
        <v>0</v>
      </c>
      <c r="R59">
        <v>19.100000000000001</v>
      </c>
      <c r="S59">
        <v>-0.6</v>
      </c>
      <c r="T59">
        <f t="shared" si="6"/>
        <v>-4.4451851851851814</v>
      </c>
      <c r="U59">
        <f t="shared" si="3"/>
        <v>-15.540740740740738</v>
      </c>
      <c r="V59">
        <v>22748.62</v>
      </c>
      <c r="W59">
        <f t="shared" si="7"/>
        <v>10.032303720942892</v>
      </c>
      <c r="X59">
        <f t="shared" si="8"/>
        <v>5.8020697364680434</v>
      </c>
      <c r="Y59">
        <v>10.354274999999999</v>
      </c>
      <c r="Z59">
        <v>90530</v>
      </c>
      <c r="AA59">
        <f t="shared" si="9"/>
        <v>-9.076037088558822</v>
      </c>
      <c r="AB59">
        <f t="shared" si="10"/>
        <v>1.1168652603837845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1:33" x14ac:dyDescent="0.3">
      <c r="A60" t="s">
        <v>195</v>
      </c>
      <c r="B60" s="1" t="s">
        <v>196</v>
      </c>
      <c r="C60">
        <v>998.24566465528187</v>
      </c>
      <c r="D60">
        <f t="shared" si="11"/>
        <v>6.9059994029890284</v>
      </c>
      <c r="E60">
        <f t="shared" si="12"/>
        <v>-1.1932074564382127</v>
      </c>
      <c r="F60">
        <v>4.6974134845557396E-2</v>
      </c>
      <c r="G60">
        <f t="shared" si="13"/>
        <v>-5.6049887957453158E-2</v>
      </c>
      <c r="H60">
        <f t="shared" si="14"/>
        <v>0.32440334719934549</v>
      </c>
      <c r="I60">
        <v>319.50225902490729</v>
      </c>
      <c r="J60">
        <f t="shared" si="4"/>
        <v>5.7667643442930858</v>
      </c>
      <c r="K60">
        <f t="shared" si="5"/>
        <v>-1.2235386161617283</v>
      </c>
      <c r="L60">
        <v>4.8836367508012735E-2</v>
      </c>
      <c r="M60">
        <v>0</v>
      </c>
      <c r="N60">
        <v>0</v>
      </c>
      <c r="O60">
        <v>1</v>
      </c>
      <c r="P60">
        <v>0</v>
      </c>
      <c r="Q60">
        <v>0</v>
      </c>
      <c r="R60">
        <v>24.9</v>
      </c>
      <c r="S60">
        <v>25.5</v>
      </c>
      <c r="T60">
        <f t="shared" si="6"/>
        <v>1.3548148148148158</v>
      </c>
      <c r="U60">
        <f t="shared" si="3"/>
        <v>10.559259259259262</v>
      </c>
      <c r="V60">
        <v>1041.634</v>
      </c>
      <c r="W60">
        <f t="shared" si="7"/>
        <v>6.9495054825830263</v>
      </c>
      <c r="X60">
        <f t="shared" si="8"/>
        <v>2.7192714981081778</v>
      </c>
      <c r="Y60">
        <v>122.025879</v>
      </c>
      <c r="Z60">
        <v>1811570</v>
      </c>
      <c r="AA60">
        <f t="shared" si="9"/>
        <v>-9.6054712853908857</v>
      </c>
      <c r="AB60">
        <f t="shared" si="10"/>
        <v>0.58743106355172081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">
      <c r="A61" t="s">
        <v>197</v>
      </c>
      <c r="B61" s="1" t="s">
        <v>198</v>
      </c>
      <c r="C61">
        <v>1199.063092889236</v>
      </c>
      <c r="D61">
        <f t="shared" si="11"/>
        <v>7.0892957749018102</v>
      </c>
      <c r="E61">
        <f t="shared" si="12"/>
        <v>-1.0099110845254309</v>
      </c>
      <c r="F61">
        <v>2.1675881666600529E-2</v>
      </c>
      <c r="G61">
        <f t="shared" si="13"/>
        <v>-2.1890713161961443E-2</v>
      </c>
      <c r="H61">
        <f t="shared" si="14"/>
        <v>0.15366673631630273</v>
      </c>
      <c r="I61">
        <v>363.30805553231426</v>
      </c>
      <c r="J61">
        <f t="shared" si="4"/>
        <v>5.8952511122054307</v>
      </c>
      <c r="K61">
        <f t="shared" si="5"/>
        <v>-1.0950518482493834</v>
      </c>
      <c r="L61">
        <v>4.0905076616618942E-2</v>
      </c>
      <c r="M61">
        <v>0</v>
      </c>
      <c r="N61">
        <v>1</v>
      </c>
      <c r="O61">
        <v>0</v>
      </c>
      <c r="P61">
        <v>0</v>
      </c>
      <c r="Q61">
        <v>0</v>
      </c>
      <c r="R61">
        <v>27</v>
      </c>
      <c r="S61">
        <v>17.100000000000001</v>
      </c>
      <c r="T61">
        <f t="shared" si="6"/>
        <v>3.4548148148148172</v>
      </c>
      <c r="U61">
        <f t="shared" si="3"/>
        <v>2.1592592592592634</v>
      </c>
      <c r="V61">
        <v>1288.4480000000001</v>
      </c>
      <c r="W61">
        <f t="shared" si="7"/>
        <v>7.1619694988006577</v>
      </c>
      <c r="X61">
        <f t="shared" si="8"/>
        <v>2.9317355143258093</v>
      </c>
      <c r="Y61">
        <v>566.65147899999999</v>
      </c>
      <c r="Z61">
        <v>2973190</v>
      </c>
      <c r="AA61">
        <f t="shared" si="9"/>
        <v>-8.5654015691957781</v>
      </c>
      <c r="AB61">
        <f t="shared" si="10"/>
        <v>1.6275007797468284</v>
      </c>
      <c r="AC61">
        <v>0</v>
      </c>
      <c r="AD61">
        <v>0</v>
      </c>
      <c r="AE61">
        <v>0</v>
      </c>
      <c r="AF61">
        <v>0</v>
      </c>
      <c r="AG61">
        <v>1</v>
      </c>
    </row>
    <row r="62" spans="1:33" x14ac:dyDescent="0.3">
      <c r="A62" t="s">
        <v>199</v>
      </c>
      <c r="B62" s="1" t="s">
        <v>200</v>
      </c>
      <c r="C62">
        <v>8263.7620961474113</v>
      </c>
      <c r="D62">
        <f t="shared" si="11"/>
        <v>9.0196352224068033</v>
      </c>
      <c r="E62">
        <f t="shared" si="12"/>
        <v>0.92042836297956221</v>
      </c>
      <c r="F62">
        <v>2.6905798340386474E-2</v>
      </c>
      <c r="G62">
        <f t="shared" si="13"/>
        <v>2.4764859921100144E-2</v>
      </c>
      <c r="H62">
        <f t="shared" si="14"/>
        <v>0.24268048639792436</v>
      </c>
      <c r="I62">
        <v>7504.2504654080321</v>
      </c>
      <c r="J62">
        <f t="shared" si="4"/>
        <v>8.9232248677153994</v>
      </c>
      <c r="K62">
        <f t="shared" si="5"/>
        <v>1.9329219072605852</v>
      </c>
      <c r="L62">
        <v>8.9444892115258454E-3</v>
      </c>
      <c r="M62">
        <v>0</v>
      </c>
      <c r="N62">
        <v>1</v>
      </c>
      <c r="O62">
        <v>0</v>
      </c>
      <c r="P62">
        <v>0</v>
      </c>
      <c r="Q62">
        <v>0</v>
      </c>
      <c r="R62">
        <v>14</v>
      </c>
      <c r="S62">
        <v>4.9000000000000004</v>
      </c>
      <c r="T62">
        <f t="shared" si="6"/>
        <v>-9.5451851851851828</v>
      </c>
      <c r="U62">
        <f t="shared" si="3"/>
        <v>-10.040740740740738</v>
      </c>
      <c r="V62">
        <v>180.483</v>
      </c>
      <c r="W62">
        <f t="shared" si="7"/>
        <v>5.2011619854063218</v>
      </c>
      <c r="X62">
        <f t="shared" si="8"/>
        <v>0.97092800093147336</v>
      </c>
      <c r="Y62">
        <v>2.9979070000000001</v>
      </c>
      <c r="Z62">
        <v>68890</v>
      </c>
      <c r="AA62">
        <f t="shared" si="9"/>
        <v>-10.04235193006844</v>
      </c>
      <c r="AB62">
        <f t="shared" si="10"/>
        <v>0.15055041887416643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1:33" x14ac:dyDescent="0.3">
      <c r="A63" t="s">
        <v>201</v>
      </c>
      <c r="B63" s="1" t="s">
        <v>202</v>
      </c>
      <c r="C63">
        <v>5429.5466019092764</v>
      </c>
      <c r="D63">
        <f t="shared" si="11"/>
        <v>8.599610910714194</v>
      </c>
      <c r="E63">
        <f t="shared" si="12"/>
        <v>0.50040405128695298</v>
      </c>
      <c r="F63">
        <v>-1.0604357198249119E-2</v>
      </c>
      <c r="G63">
        <f t="shared" si="13"/>
        <v>-5.3064633032978209E-3</v>
      </c>
      <c r="H63">
        <f t="shared" si="14"/>
        <v>-9.1193345863173722E-2</v>
      </c>
      <c r="I63">
        <v>3462.9428754056853</v>
      </c>
      <c r="J63">
        <f t="shared" si="4"/>
        <v>8.149874048570636</v>
      </c>
      <c r="K63">
        <f t="shared" si="5"/>
        <v>1.1595710881158219</v>
      </c>
      <c r="L63">
        <v>5.5474171460497034E-3</v>
      </c>
      <c r="M63">
        <v>0</v>
      </c>
      <c r="N63">
        <v>0</v>
      </c>
      <c r="O63">
        <v>1</v>
      </c>
      <c r="P63">
        <v>0</v>
      </c>
      <c r="Q63">
        <v>0</v>
      </c>
      <c r="R63">
        <v>27.6</v>
      </c>
      <c r="S63">
        <v>6</v>
      </c>
      <c r="T63">
        <f t="shared" si="6"/>
        <v>4.0548148148148186</v>
      </c>
      <c r="U63">
        <f t="shared" si="3"/>
        <v>-8.940740740740738</v>
      </c>
      <c r="V63">
        <v>21932.9</v>
      </c>
      <c r="W63">
        <f t="shared" si="7"/>
        <v>9.9957886641778195</v>
      </c>
      <c r="X63">
        <f t="shared" si="8"/>
        <v>5.7655546797029711</v>
      </c>
      <c r="Y63">
        <v>29.421198</v>
      </c>
      <c r="Z63">
        <v>1628550</v>
      </c>
      <c r="AA63">
        <f t="shared" si="9"/>
        <v>-10.921485171385646</v>
      </c>
      <c r="AB63">
        <f t="shared" si="10"/>
        <v>-0.72858282244303929</v>
      </c>
      <c r="AC63">
        <v>1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t="s">
        <v>203</v>
      </c>
      <c r="B64" s="1" t="s">
        <v>204</v>
      </c>
      <c r="C64">
        <v>2311.5816667541976</v>
      </c>
      <c r="D64">
        <f t="shared" si="11"/>
        <v>7.7456872734354452</v>
      </c>
      <c r="E64">
        <f t="shared" si="12"/>
        <v>-0.35351958599179589</v>
      </c>
      <c r="F64">
        <v>1.6878926844016141E-2</v>
      </c>
      <c r="G64">
        <f t="shared" si="13"/>
        <v>-5.9670312298823963E-3</v>
      </c>
      <c r="H64">
        <f t="shared" si="14"/>
        <v>0.13073888884494372</v>
      </c>
      <c r="I64">
        <v>2786.4787373196104</v>
      </c>
      <c r="J64">
        <f t="shared" si="4"/>
        <v>7.9325339763756366</v>
      </c>
      <c r="K64">
        <f t="shared" si="5"/>
        <v>0.94223101592082248</v>
      </c>
      <c r="L64">
        <v>4.3225561175991327E-3</v>
      </c>
      <c r="M64">
        <v>0</v>
      </c>
      <c r="N64">
        <v>0</v>
      </c>
      <c r="O64">
        <v>1</v>
      </c>
      <c r="P64">
        <v>0</v>
      </c>
      <c r="Q64">
        <v>0</v>
      </c>
      <c r="R64">
        <v>32.200000000000003</v>
      </c>
      <c r="S64">
        <v>9.5</v>
      </c>
      <c r="T64">
        <f t="shared" si="6"/>
        <v>8.6548148148148201</v>
      </c>
      <c r="U64">
        <f t="shared" si="3"/>
        <v>-5.440740740740738</v>
      </c>
      <c r="V64">
        <v>30734.799999999999</v>
      </c>
      <c r="W64">
        <f t="shared" si="7"/>
        <v>10.333183377959577</v>
      </c>
      <c r="X64">
        <f t="shared" si="8"/>
        <v>6.1029493934847281</v>
      </c>
      <c r="Y64">
        <v>10.358219</v>
      </c>
      <c r="Z64">
        <v>434320</v>
      </c>
      <c r="AA64">
        <f t="shared" si="9"/>
        <v>-10.64375655772333</v>
      </c>
      <c r="AB64">
        <f t="shared" si="10"/>
        <v>-0.45085420878072391</v>
      </c>
      <c r="AC64">
        <v>1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205</v>
      </c>
      <c r="B65" s="1" t="s">
        <v>206</v>
      </c>
      <c r="C65">
        <v>17155.515395483919</v>
      </c>
      <c r="D65">
        <f t="shared" si="11"/>
        <v>9.7500749982970358</v>
      </c>
      <c r="E65">
        <f t="shared" si="12"/>
        <v>1.6508681388697948</v>
      </c>
      <c r="F65">
        <v>2.9139742226116577E-2</v>
      </c>
      <c r="G65">
        <f t="shared" si="13"/>
        <v>4.8105872015974646E-2</v>
      </c>
      <c r="H65">
        <f t="shared" si="14"/>
        <v>0.28411467213567965</v>
      </c>
      <c r="I65">
        <v>7127.5837560015661</v>
      </c>
      <c r="J65">
        <f t="shared" si="4"/>
        <v>8.8717275718228787</v>
      </c>
      <c r="K65">
        <f t="shared" si="5"/>
        <v>1.8814246113680646</v>
      </c>
      <c r="L65">
        <v>4.8452350204854595E-3</v>
      </c>
      <c r="M65">
        <v>0</v>
      </c>
      <c r="N65">
        <v>0</v>
      </c>
      <c r="O65">
        <v>0</v>
      </c>
      <c r="P65">
        <v>0</v>
      </c>
      <c r="Q65">
        <v>1</v>
      </c>
      <c r="R65">
        <v>7.7</v>
      </c>
      <c r="S65">
        <v>-2.6</v>
      </c>
      <c r="T65">
        <f t="shared" si="6"/>
        <v>-15.845185185185183</v>
      </c>
      <c r="U65">
        <f t="shared" si="3"/>
        <v>-17.540740740740738</v>
      </c>
      <c r="V65">
        <v>0</v>
      </c>
      <c r="W65">
        <f t="shared" si="7"/>
        <v>0</v>
      </c>
      <c r="X65">
        <f t="shared" si="8"/>
        <v>-4.2302339844748484</v>
      </c>
      <c r="Y65">
        <v>0.206821</v>
      </c>
      <c r="Z65">
        <v>100250</v>
      </c>
      <c r="AA65">
        <f t="shared" si="9"/>
        <v>-13.091323939283484</v>
      </c>
      <c r="AB65">
        <f t="shared" si="10"/>
        <v>-2.8984215903408774</v>
      </c>
      <c r="AC65">
        <v>0</v>
      </c>
      <c r="AD65">
        <v>0</v>
      </c>
      <c r="AE65">
        <v>0</v>
      </c>
      <c r="AF65">
        <v>1</v>
      </c>
      <c r="AG65">
        <v>0</v>
      </c>
    </row>
    <row r="66" spans="1:33" x14ac:dyDescent="0.3">
      <c r="A66" t="s">
        <v>207</v>
      </c>
      <c r="B66" s="1" t="s">
        <v>208</v>
      </c>
      <c r="C66">
        <v>12344.877212816929</v>
      </c>
      <c r="D66">
        <f t="shared" si="11"/>
        <v>9.4209964554209389</v>
      </c>
      <c r="E66">
        <f t="shared" si="12"/>
        <v>1.3217895959936978</v>
      </c>
      <c r="F66">
        <v>1.7339386613309242E-2</v>
      </c>
      <c r="G66">
        <f t="shared" si="13"/>
        <v>2.2919020826384556E-2</v>
      </c>
      <c r="H66">
        <f t="shared" si="14"/>
        <v>0.16335429982315966</v>
      </c>
      <c r="I66">
        <v>5533.1199335282308</v>
      </c>
      <c r="J66">
        <f t="shared" si="4"/>
        <v>8.6185071187029916</v>
      </c>
      <c r="K66">
        <f t="shared" si="5"/>
        <v>1.6282041582481774</v>
      </c>
      <c r="L66">
        <v>1.5671750938549781E-2</v>
      </c>
      <c r="M66">
        <v>0</v>
      </c>
      <c r="N66">
        <v>1</v>
      </c>
      <c r="O66">
        <v>0</v>
      </c>
      <c r="P66">
        <v>0</v>
      </c>
      <c r="Q66">
        <v>0</v>
      </c>
      <c r="R66">
        <v>25.5</v>
      </c>
      <c r="S66">
        <v>11.7</v>
      </c>
      <c r="T66">
        <f t="shared" si="6"/>
        <v>1.9548148148148172</v>
      </c>
      <c r="U66">
        <f t="shared" ref="U66:U129" si="15">S66-(SUM(S$2:S$126)+SUM(S$128:S$137))/135</f>
        <v>-3.2407407407407387</v>
      </c>
      <c r="V66">
        <v>359.87119999999999</v>
      </c>
      <c r="W66">
        <f t="shared" si="7"/>
        <v>5.8885211079657607</v>
      </c>
      <c r="X66">
        <f t="shared" si="8"/>
        <v>1.6582871234909122</v>
      </c>
      <c r="Y66">
        <v>2.936585</v>
      </c>
      <c r="Z66">
        <v>21640</v>
      </c>
      <c r="AA66">
        <f t="shared" si="9"/>
        <v>-8.9050513913747302</v>
      </c>
      <c r="AB66">
        <f t="shared" si="10"/>
        <v>1.2878509575678763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209</v>
      </c>
      <c r="B67" s="1" t="s">
        <v>210</v>
      </c>
      <c r="C67">
        <v>11044.027380796955</v>
      </c>
      <c r="D67">
        <f t="shared" si="11"/>
        <v>9.3096450522933463</v>
      </c>
      <c r="E67">
        <f t="shared" ref="E67:E98" si="16">D67-AVERAGE(D$2:D$137)</f>
        <v>1.2104381928661052</v>
      </c>
      <c r="F67">
        <v>2.8224389302649974E-2</v>
      </c>
      <c r="G67">
        <f t="shared" ref="G67:G98" si="17">E67*F67</f>
        <v>3.4163878782249066E-2</v>
      </c>
      <c r="H67">
        <f t="shared" ref="H67:H98" si="18">F67*D67</f>
        <v>0.26275904622541657</v>
      </c>
      <c r="I67">
        <v>5802.3832052358475</v>
      </c>
      <c r="J67">
        <f t="shared" ref="J67:J130" si="19">LN(I67)</f>
        <v>8.6660240095937251</v>
      </c>
      <c r="K67">
        <f t="shared" si="5"/>
        <v>1.675721049138911</v>
      </c>
      <c r="L67">
        <v>1.2422679219968641E-2</v>
      </c>
      <c r="M67">
        <v>0</v>
      </c>
      <c r="N67">
        <v>0</v>
      </c>
      <c r="O67">
        <v>1</v>
      </c>
      <c r="P67">
        <v>0</v>
      </c>
      <c r="Q67">
        <v>0</v>
      </c>
      <c r="R67">
        <v>21</v>
      </c>
      <c r="S67">
        <v>6.1</v>
      </c>
      <c r="T67">
        <f t="shared" ref="T67:T130" si="20">R67-(SUM(R$2:R$126)+SUM(R$128:R$137))/135</f>
        <v>-2.5451851851851828</v>
      </c>
      <c r="U67">
        <f t="shared" si="15"/>
        <v>-8.8407407407407383</v>
      </c>
      <c r="V67">
        <v>177.83860000000001</v>
      </c>
      <c r="W67">
        <f t="shared" si="7"/>
        <v>5.1864837231087915</v>
      </c>
      <c r="X67">
        <f t="shared" ref="X67:X130" si="21">W67-(SUM(W$2:W$34)+SUM(W$36:W$126)+SUM(W$128:W$137))/134</f>
        <v>0.95624973863394302</v>
      </c>
      <c r="Y67">
        <v>53.700116999999999</v>
      </c>
      <c r="Z67">
        <v>294140</v>
      </c>
      <c r="AA67">
        <f t="shared" ref="AA67:AA130" si="22">LN(Y67/Z67)</f>
        <v>-8.6083959431709101</v>
      </c>
      <c r="AB67">
        <f t="shared" ref="AB67:AB130" si="23">AA67-(SUM(AA$2:AA$126)+SUM(AA$128:AA$137))/135</f>
        <v>1.5845064057716964</v>
      </c>
      <c r="AC67">
        <v>0</v>
      </c>
      <c r="AD67">
        <v>0</v>
      </c>
      <c r="AE67">
        <v>0</v>
      </c>
      <c r="AF67">
        <v>1</v>
      </c>
      <c r="AG67">
        <v>0</v>
      </c>
    </row>
    <row r="68" spans="1:33" x14ac:dyDescent="0.3">
      <c r="A68" t="s">
        <v>211</v>
      </c>
      <c r="B68" s="1" t="s">
        <v>212</v>
      </c>
      <c r="C68">
        <v>5389.3541127516119</v>
      </c>
      <c r="D68">
        <f t="shared" si="11"/>
        <v>8.5921808260644479</v>
      </c>
      <c r="E68">
        <f t="shared" si="16"/>
        <v>0.49297396663720683</v>
      </c>
      <c r="F68">
        <v>-4.4110456890407278E-3</v>
      </c>
      <c r="G68">
        <f t="shared" si="17"/>
        <v>-2.174530690344359E-3</v>
      </c>
      <c r="H68">
        <f t="shared" si="18"/>
        <v>-3.790050219226998E-2</v>
      </c>
      <c r="I68">
        <v>3034.9923433148938</v>
      </c>
      <c r="J68">
        <f t="shared" si="19"/>
        <v>8.0179641806946655</v>
      </c>
      <c r="K68">
        <f t="shared" ref="K68:K132" si="24">J68-AVERAGE(J$2:J$137)</f>
        <v>1.0276612202398514</v>
      </c>
      <c r="L68">
        <v>5.4775708445269434E-3</v>
      </c>
      <c r="M68">
        <v>0</v>
      </c>
      <c r="N68">
        <v>1</v>
      </c>
      <c r="O68">
        <v>0</v>
      </c>
      <c r="P68">
        <v>0</v>
      </c>
      <c r="Q68">
        <v>0</v>
      </c>
      <c r="R68">
        <v>26.1</v>
      </c>
      <c r="S68">
        <v>22.8</v>
      </c>
      <c r="T68">
        <f t="shared" si="20"/>
        <v>2.5548148148148186</v>
      </c>
      <c r="U68">
        <f t="shared" si="15"/>
        <v>7.8592592592592627</v>
      </c>
      <c r="V68">
        <v>0</v>
      </c>
      <c r="W68">
        <f t="shared" ref="W68:W132" si="25">LN(V68+1)</f>
        <v>0</v>
      </c>
      <c r="X68">
        <f t="shared" si="21"/>
        <v>-4.2302339844748484</v>
      </c>
      <c r="Y68">
        <v>1.895729</v>
      </c>
      <c r="Z68">
        <v>10830</v>
      </c>
      <c r="AA68">
        <f t="shared" si="22"/>
        <v>-8.6504718788674797</v>
      </c>
      <c r="AB68">
        <f t="shared" si="23"/>
        <v>1.5424304700751268</v>
      </c>
      <c r="AC68">
        <v>0</v>
      </c>
      <c r="AD68">
        <v>0</v>
      </c>
      <c r="AE68">
        <v>1</v>
      </c>
      <c r="AF68">
        <v>0</v>
      </c>
      <c r="AG68">
        <v>0</v>
      </c>
    </row>
    <row r="69" spans="1:33" x14ac:dyDescent="0.3">
      <c r="A69" t="s">
        <v>213</v>
      </c>
      <c r="B69" s="1" t="s">
        <v>214</v>
      </c>
      <c r="C69">
        <v>2617.8265738209975</v>
      </c>
      <c r="D69">
        <f t="shared" si="11"/>
        <v>7.870099700509777</v>
      </c>
      <c r="E69">
        <f t="shared" si="16"/>
        <v>-0.22910715891746403</v>
      </c>
      <c r="F69">
        <v>7.8330081462864593E-3</v>
      </c>
      <c r="G69">
        <f t="shared" si="17"/>
        <v>-1.7945982421730421E-3</v>
      </c>
      <c r="H69">
        <f t="shared" si="18"/>
        <v>6.1646555066179706E-2</v>
      </c>
      <c r="I69">
        <v>945.68060848216658</v>
      </c>
      <c r="J69">
        <f t="shared" si="19"/>
        <v>6.8519048888753877</v>
      </c>
      <c r="K69">
        <f t="shared" si="24"/>
        <v>-0.13839807157942641</v>
      </c>
      <c r="L69">
        <v>6.1559364398467743E-2</v>
      </c>
      <c r="M69">
        <v>0</v>
      </c>
      <c r="N69">
        <v>0</v>
      </c>
      <c r="O69">
        <v>1</v>
      </c>
      <c r="P69">
        <v>0</v>
      </c>
      <c r="Q69">
        <v>0</v>
      </c>
      <c r="R69">
        <v>26.4</v>
      </c>
      <c r="S69">
        <v>8.9</v>
      </c>
      <c r="T69">
        <f t="shared" si="20"/>
        <v>2.8548148148148158</v>
      </c>
      <c r="U69">
        <f t="shared" si="15"/>
        <v>-6.0407407407407376</v>
      </c>
      <c r="V69">
        <v>39.818539999999999</v>
      </c>
      <c r="W69">
        <f t="shared" si="25"/>
        <v>3.7091363899610625</v>
      </c>
      <c r="X69">
        <f t="shared" si="21"/>
        <v>-0.5210975945137859</v>
      </c>
      <c r="Y69">
        <v>1.7526889999999999</v>
      </c>
      <c r="Z69">
        <v>88780</v>
      </c>
      <c r="AA69">
        <f t="shared" si="22"/>
        <v>-10.832765498341994</v>
      </c>
      <c r="AB69">
        <f t="shared" si="23"/>
        <v>-0.63986314939938715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t="s">
        <v>215</v>
      </c>
      <c r="B70" s="1" t="s">
        <v>216</v>
      </c>
      <c r="C70">
        <v>11639.407357284468</v>
      </c>
      <c r="D70">
        <f t="shared" si="11"/>
        <v>9.3621518056666098</v>
      </c>
      <c r="E70">
        <f t="shared" si="16"/>
        <v>1.2629449462393687</v>
      </c>
      <c r="F70">
        <v>3.6475154045232959E-2</v>
      </c>
      <c r="G70">
        <f t="shared" si="17"/>
        <v>4.6066111464729428E-2</v>
      </c>
      <c r="H70">
        <f t="shared" si="18"/>
        <v>0.34148592930654548</v>
      </c>
      <c r="I70">
        <v>7585.1084807727284</v>
      </c>
      <c r="J70">
        <f t="shared" si="19"/>
        <v>8.9339421936939036</v>
      </c>
      <c r="K70">
        <f t="shared" si="24"/>
        <v>1.9436392332390895</v>
      </c>
      <c r="L70">
        <v>8.7417619057375134E-3</v>
      </c>
      <c r="M70">
        <v>0</v>
      </c>
      <c r="N70">
        <v>0</v>
      </c>
      <c r="O70">
        <v>0</v>
      </c>
      <c r="P70">
        <v>1</v>
      </c>
      <c r="Q70">
        <v>0</v>
      </c>
      <c r="R70">
        <v>21.1</v>
      </c>
      <c r="S70">
        <v>0.8</v>
      </c>
      <c r="T70">
        <f t="shared" si="20"/>
        <v>-2.4451851851851814</v>
      </c>
      <c r="U70">
        <f t="shared" si="15"/>
        <v>-14.140740740740737</v>
      </c>
      <c r="V70">
        <v>103.9915</v>
      </c>
      <c r="W70">
        <f t="shared" si="25"/>
        <v>4.6538793944997501</v>
      </c>
      <c r="X70">
        <f t="shared" si="21"/>
        <v>0.42364541002490164</v>
      </c>
      <c r="Y70">
        <v>105.145914</v>
      </c>
      <c r="Z70">
        <v>364500</v>
      </c>
      <c r="AA70">
        <f t="shared" si="22"/>
        <v>-8.1509327878103441</v>
      </c>
      <c r="AB70">
        <f t="shared" si="23"/>
        <v>2.0419695611322624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3">
      <c r="A71" t="s">
        <v>217</v>
      </c>
      <c r="B71" s="1" t="s">
        <v>218</v>
      </c>
      <c r="C71">
        <v>1337.177824374271</v>
      </c>
      <c r="D71">
        <f t="shared" si="11"/>
        <v>7.198316570781655</v>
      </c>
      <c r="E71">
        <f t="shared" si="16"/>
        <v>-0.90089028864558607</v>
      </c>
      <c r="F71">
        <v>8.9419009070301706E-3</v>
      </c>
      <c r="G71">
        <f t="shared" si="17"/>
        <v>-8.0556716891746379E-3</v>
      </c>
      <c r="H71">
        <f t="shared" si="18"/>
        <v>6.4366633473362786E-2</v>
      </c>
      <c r="I71">
        <v>316.13910262915471</v>
      </c>
      <c r="J71">
        <f t="shared" si="19"/>
        <v>5.7561823149216389</v>
      </c>
      <c r="K71">
        <f t="shared" si="24"/>
        <v>-1.2341206455331752</v>
      </c>
      <c r="L71">
        <v>-1.270146778292827E-2</v>
      </c>
      <c r="M71">
        <v>0</v>
      </c>
      <c r="N71">
        <v>1</v>
      </c>
      <c r="O71">
        <v>0</v>
      </c>
      <c r="P71">
        <v>0</v>
      </c>
      <c r="Q71">
        <v>0</v>
      </c>
      <c r="R71">
        <v>24.4</v>
      </c>
      <c r="S71">
        <v>23.4</v>
      </c>
      <c r="T71">
        <f t="shared" si="20"/>
        <v>0.8548148148148158</v>
      </c>
      <c r="U71">
        <f t="shared" si="15"/>
        <v>8.4592592592592606</v>
      </c>
      <c r="V71">
        <v>0</v>
      </c>
      <c r="W71">
        <f t="shared" si="25"/>
        <v>0</v>
      </c>
      <c r="X71">
        <f t="shared" si="21"/>
        <v>-4.2302339844748484</v>
      </c>
      <c r="Y71">
        <v>11.657321</v>
      </c>
      <c r="Z71">
        <v>569140</v>
      </c>
      <c r="AA71">
        <f t="shared" si="22"/>
        <v>-10.795947333877663</v>
      </c>
      <c r="AB71">
        <f t="shared" si="23"/>
        <v>-0.60304498493505676</v>
      </c>
      <c r="AC71">
        <v>1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t="s">
        <v>219</v>
      </c>
      <c r="B72" s="1" t="s">
        <v>220</v>
      </c>
      <c r="C72">
        <v>1364.7465518942377</v>
      </c>
      <c r="D72">
        <f t="shared" si="11"/>
        <v>7.21872401411113</v>
      </c>
      <c r="E72">
        <f t="shared" si="16"/>
        <v>-0.8804828453161111</v>
      </c>
      <c r="F72">
        <v>-2.4307144461252747E-2</v>
      </c>
      <c r="G72">
        <f t="shared" si="17"/>
        <v>2.1402023716753569E-2</v>
      </c>
      <c r="H72">
        <f t="shared" si="18"/>
        <v>-0.17546656743691355</v>
      </c>
      <c r="I72">
        <v>35.42249776652568</v>
      </c>
      <c r="J72">
        <f t="shared" si="19"/>
        <v>3.5673471484038237</v>
      </c>
      <c r="K72">
        <f t="shared" si="24"/>
        <v>-3.4229558120509904</v>
      </c>
      <c r="L72">
        <v>1.5240215281779023E-2</v>
      </c>
      <c r="M72">
        <v>1</v>
      </c>
      <c r="N72">
        <v>0</v>
      </c>
      <c r="O72">
        <v>1</v>
      </c>
      <c r="P72">
        <v>0</v>
      </c>
      <c r="Q72">
        <v>0</v>
      </c>
      <c r="R72">
        <v>27.4</v>
      </c>
      <c r="S72">
        <v>24.4</v>
      </c>
      <c r="T72">
        <f t="shared" si="20"/>
        <v>3.8548148148148158</v>
      </c>
      <c r="U72">
        <f t="shared" si="15"/>
        <v>9.4592592592592606</v>
      </c>
      <c r="V72">
        <v>0</v>
      </c>
      <c r="W72">
        <f t="shared" si="25"/>
        <v>0</v>
      </c>
      <c r="X72">
        <f t="shared" si="21"/>
        <v>-4.2302339844748484</v>
      </c>
      <c r="Y72">
        <v>7.0394810000000003</v>
      </c>
      <c r="Z72">
        <v>176520</v>
      </c>
      <c r="AA72">
        <f t="shared" si="22"/>
        <v>-10.129655017522012</v>
      </c>
      <c r="AB72">
        <f t="shared" si="23"/>
        <v>6.3247331420594577E-2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x14ac:dyDescent="0.3">
      <c r="A73" t="s">
        <v>221</v>
      </c>
      <c r="B73" s="1" t="s">
        <v>222</v>
      </c>
      <c r="C73">
        <v>2316.6682147031102</v>
      </c>
      <c r="D73">
        <f t="shared" si="11"/>
        <v>7.7478853181076746</v>
      </c>
      <c r="E73">
        <f t="shared" si="16"/>
        <v>-0.3513215413195665</v>
      </c>
      <c r="F73">
        <v>7.3402856284708759E-2</v>
      </c>
      <c r="G73">
        <f t="shared" si="17"/>
        <v>-2.578800460720251E-2</v>
      </c>
      <c r="H73">
        <f t="shared" si="18"/>
        <v>0.56871691251546264</v>
      </c>
      <c r="I73">
        <v>1826.3920386661596</v>
      </c>
      <c r="J73">
        <f t="shared" si="19"/>
        <v>7.5100977361752923</v>
      </c>
      <c r="K73">
        <f t="shared" si="24"/>
        <v>0.51979477572047816</v>
      </c>
      <c r="L73">
        <v>6.03195874588058E-2</v>
      </c>
      <c r="M73">
        <v>0</v>
      </c>
      <c r="N73">
        <v>0</v>
      </c>
      <c r="O73">
        <v>0</v>
      </c>
      <c r="P73">
        <v>1</v>
      </c>
      <c r="Q73">
        <v>0</v>
      </c>
      <c r="R73">
        <v>22.7</v>
      </c>
      <c r="S73">
        <v>-0.5</v>
      </c>
      <c r="T73">
        <f t="shared" si="20"/>
        <v>-0.84518518518518349</v>
      </c>
      <c r="U73">
        <f t="shared" si="15"/>
        <v>-15.440740740740738</v>
      </c>
      <c r="V73">
        <v>129.52719999999999</v>
      </c>
      <c r="W73">
        <f t="shared" si="25"/>
        <v>4.8715816341631912</v>
      </c>
      <c r="X73">
        <f t="shared" si="21"/>
        <v>0.64134764968834279</v>
      </c>
      <c r="Y73">
        <v>32.094420999999997</v>
      </c>
      <c r="Z73">
        <v>97100</v>
      </c>
      <c r="AA73">
        <f t="shared" si="22"/>
        <v>-8.0148144398715768</v>
      </c>
      <c r="AB73">
        <f t="shared" si="23"/>
        <v>2.1780879090710297</v>
      </c>
      <c r="AC73">
        <v>0</v>
      </c>
      <c r="AD73">
        <v>0</v>
      </c>
      <c r="AE73">
        <v>0</v>
      </c>
      <c r="AF73">
        <v>0</v>
      </c>
      <c r="AG73">
        <v>1</v>
      </c>
    </row>
    <row r="74" spans="1:33" x14ac:dyDescent="0.3">
      <c r="A74" t="s">
        <v>223</v>
      </c>
      <c r="B74" s="1" t="s">
        <v>224</v>
      </c>
      <c r="C74">
        <v>76354.104579153762</v>
      </c>
      <c r="D74">
        <f t="shared" si="11"/>
        <v>11.243137069243065</v>
      </c>
      <c r="E74">
        <f t="shared" si="16"/>
        <v>3.1439302098158244</v>
      </c>
      <c r="F74">
        <v>-7.9227973023487441E-2</v>
      </c>
      <c r="G74">
        <f t="shared" si="17"/>
        <v>-0.24908721785101534</v>
      </c>
      <c r="H74">
        <f t="shared" si="18"/>
        <v>-0.89077096042136128</v>
      </c>
      <c r="I74">
        <v>33456.486605431295</v>
      </c>
      <c r="J74">
        <f t="shared" si="19"/>
        <v>10.418000966201312</v>
      </c>
      <c r="K74">
        <f t="shared" si="24"/>
        <v>3.4276980057464979</v>
      </c>
      <c r="L74">
        <v>-1.9400392540612221E-2</v>
      </c>
      <c r="M74">
        <v>0</v>
      </c>
      <c r="N74">
        <v>0</v>
      </c>
      <c r="O74">
        <v>1</v>
      </c>
      <c r="P74">
        <v>0</v>
      </c>
      <c r="Q74">
        <v>0</v>
      </c>
      <c r="R74">
        <v>35.6</v>
      </c>
      <c r="S74">
        <v>13.6</v>
      </c>
      <c r="T74">
        <f t="shared" si="20"/>
        <v>12.054814814814819</v>
      </c>
      <c r="U74">
        <f t="shared" si="15"/>
        <v>-1.3407407407407383</v>
      </c>
      <c r="V74">
        <v>538675.19999999995</v>
      </c>
      <c r="W74">
        <f t="shared" si="25"/>
        <v>13.196869927258263</v>
      </c>
      <c r="X74">
        <f t="shared" si="21"/>
        <v>8.9666359427834141</v>
      </c>
      <c r="Y74">
        <v>0.81118699999999999</v>
      </c>
      <c r="Z74">
        <v>17820</v>
      </c>
      <c r="AA74">
        <f t="shared" si="22"/>
        <v>-9.9973333729394565</v>
      </c>
      <c r="AB74">
        <f t="shared" si="23"/>
        <v>0.19556897600315004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ht="28.8" x14ac:dyDescent="0.3">
      <c r="A75" t="s">
        <v>225</v>
      </c>
      <c r="B75" s="1" t="s">
        <v>226</v>
      </c>
      <c r="C75">
        <v>673.63805777642744</v>
      </c>
      <c r="D75">
        <f t="shared" si="11"/>
        <v>6.5126929604063735</v>
      </c>
      <c r="E75">
        <f t="shared" si="16"/>
        <v>-1.5865138990208676</v>
      </c>
      <c r="F75">
        <v>2.5328539468726315E-2</v>
      </c>
      <c r="G75">
        <f t="shared" si="17"/>
        <v>-4.0184079909032923E-2</v>
      </c>
      <c r="H75">
        <f t="shared" si="18"/>
        <v>0.16495700069534885</v>
      </c>
      <c r="I75">
        <v>152.6270396025736</v>
      </c>
      <c r="J75">
        <f t="shared" si="19"/>
        <v>5.0279972958310042</v>
      </c>
      <c r="K75">
        <f t="shared" si="24"/>
        <v>-1.96230566462381</v>
      </c>
      <c r="L75">
        <v>-5.2790369740340327E-2</v>
      </c>
      <c r="M75">
        <v>1</v>
      </c>
      <c r="N75">
        <v>0</v>
      </c>
      <c r="O75">
        <v>1</v>
      </c>
      <c r="P75">
        <v>0</v>
      </c>
      <c r="Q75">
        <v>0</v>
      </c>
      <c r="R75">
        <v>25.3</v>
      </c>
      <c r="S75">
        <v>18.100000000000001</v>
      </c>
      <c r="T75">
        <f t="shared" si="20"/>
        <v>1.7548148148148179</v>
      </c>
      <c r="U75">
        <f t="shared" si="15"/>
        <v>3.1592592592592634</v>
      </c>
      <c r="V75">
        <v>2.2578500000000001E-2</v>
      </c>
      <c r="W75">
        <f t="shared" si="25"/>
        <v>2.2327378604090266E-2</v>
      </c>
      <c r="X75">
        <f t="shared" si="21"/>
        <v>-4.2079066058707584</v>
      </c>
      <c r="Y75">
        <v>2.7629769999999998</v>
      </c>
      <c r="Z75">
        <v>230800</v>
      </c>
      <c r="AA75">
        <f t="shared" si="22"/>
        <v>-11.332998091994646</v>
      </c>
      <c r="AB75">
        <f t="shared" si="23"/>
        <v>-1.14009574305204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x14ac:dyDescent="0.3">
      <c r="A76" t="s">
        <v>227</v>
      </c>
      <c r="B76" s="1" t="s">
        <v>228</v>
      </c>
      <c r="C76">
        <v>6182.8350183592693</v>
      </c>
      <c r="D76">
        <f t="shared" si="11"/>
        <v>8.7295321860971615</v>
      </c>
      <c r="E76">
        <f t="shared" si="16"/>
        <v>0.63032532666992047</v>
      </c>
      <c r="F76">
        <v>-3.6965637415922972E-2</v>
      </c>
      <c r="G76">
        <f t="shared" si="17"/>
        <v>-2.3300377479753484E-2</v>
      </c>
      <c r="H76">
        <f t="shared" si="18"/>
        <v>-0.3226927216018971</v>
      </c>
      <c r="I76">
        <v>2102.9511280351426</v>
      </c>
      <c r="J76">
        <f t="shared" si="19"/>
        <v>7.6510969362672565</v>
      </c>
      <c r="K76">
        <f t="shared" si="24"/>
        <v>0.66079397581244237</v>
      </c>
      <c r="L76">
        <v>2.0181093836947057E-2</v>
      </c>
      <c r="M76">
        <v>0</v>
      </c>
      <c r="N76">
        <v>0</v>
      </c>
      <c r="O76">
        <v>1</v>
      </c>
      <c r="P76">
        <v>0</v>
      </c>
      <c r="Q76">
        <v>0</v>
      </c>
      <c r="R76">
        <v>23.8</v>
      </c>
      <c r="S76">
        <v>8.1999999999999993</v>
      </c>
      <c r="T76">
        <f t="shared" si="20"/>
        <v>0.25481481481481794</v>
      </c>
      <c r="U76">
        <f t="shared" si="15"/>
        <v>-6.7407407407407387</v>
      </c>
      <c r="V76">
        <v>0.21321119999999999</v>
      </c>
      <c r="W76">
        <f t="shared" si="25"/>
        <v>0.19327072857338878</v>
      </c>
      <c r="X76">
        <f t="shared" si="21"/>
        <v>-4.0369632559014601</v>
      </c>
      <c r="Y76">
        <v>2.5284230000000001</v>
      </c>
      <c r="Z76">
        <v>10230</v>
      </c>
      <c r="AA76">
        <f t="shared" si="22"/>
        <v>-8.3054840707091184</v>
      </c>
      <c r="AB76">
        <f t="shared" si="23"/>
        <v>1.8874182782334881</v>
      </c>
      <c r="AC76">
        <v>1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t="s">
        <v>229</v>
      </c>
      <c r="B77" s="1" t="s">
        <v>230</v>
      </c>
      <c r="C77">
        <v>1237.0469069293183</v>
      </c>
      <c r="D77">
        <f t="shared" ref="D77:D126" si="26">LN(C77)</f>
        <v>7.1204822915840706</v>
      </c>
      <c r="E77">
        <f t="shared" si="16"/>
        <v>-0.97872456784317041</v>
      </c>
      <c r="F77">
        <v>-4.9365191133300491E-2</v>
      </c>
      <c r="G77">
        <f t="shared" si="17"/>
        <v>4.8314925358435033E-2</v>
      </c>
      <c r="H77">
        <f t="shared" si="18"/>
        <v>-0.35150396928532912</v>
      </c>
      <c r="I77">
        <v>1030.842035340522</v>
      </c>
      <c r="J77">
        <f t="shared" si="19"/>
        <v>6.9381312572836995</v>
      </c>
      <c r="K77">
        <f t="shared" si="24"/>
        <v>-5.2171703171114636E-2</v>
      </c>
      <c r="L77">
        <v>-7.9511266055151616E-2</v>
      </c>
      <c r="M77">
        <v>0</v>
      </c>
      <c r="N77">
        <v>1</v>
      </c>
      <c r="O77">
        <v>0</v>
      </c>
      <c r="P77">
        <v>0</v>
      </c>
      <c r="Q77">
        <v>0</v>
      </c>
      <c r="R77">
        <v>24.4</v>
      </c>
      <c r="S77">
        <v>24.5</v>
      </c>
      <c r="T77">
        <f t="shared" si="20"/>
        <v>0.8548148148148158</v>
      </c>
      <c r="U77">
        <f t="shared" si="15"/>
        <v>9.559259259259262</v>
      </c>
      <c r="V77">
        <v>0</v>
      </c>
      <c r="W77">
        <f t="shared" si="25"/>
        <v>0</v>
      </c>
      <c r="X77">
        <f t="shared" si="21"/>
        <v>-4.2302339844748484</v>
      </c>
      <c r="Y77">
        <v>1.4798309999999999</v>
      </c>
      <c r="Z77">
        <v>96320</v>
      </c>
      <c r="AA77">
        <f t="shared" si="22"/>
        <v>-11.083503368475895</v>
      </c>
      <c r="AB77">
        <f t="shared" si="23"/>
        <v>-0.89060101953328896</v>
      </c>
      <c r="AC77">
        <v>1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t="s">
        <v>231</v>
      </c>
      <c r="B78" s="1" t="s">
        <v>232</v>
      </c>
      <c r="C78">
        <v>3559.712162407202</v>
      </c>
      <c r="D78">
        <f t="shared" si="26"/>
        <v>8.1774349673208722</v>
      </c>
      <c r="E78">
        <f t="shared" si="16"/>
        <v>7.8228107893631105E-2</v>
      </c>
      <c r="F78">
        <v>4.3709706588573163E-2</v>
      </c>
      <c r="G78">
        <f t="shared" si="17"/>
        <v>3.41932764300986E-3</v>
      </c>
      <c r="H78">
        <f t="shared" si="18"/>
        <v>0.35743328306873368</v>
      </c>
      <c r="I78">
        <v>662.48609381091387</v>
      </c>
      <c r="J78">
        <f t="shared" si="19"/>
        <v>6.495999567165982</v>
      </c>
      <c r="K78">
        <f t="shared" si="24"/>
        <v>-0.4943033932888321</v>
      </c>
      <c r="L78">
        <v>3.1064952841935632E-2</v>
      </c>
      <c r="M78">
        <v>0</v>
      </c>
      <c r="N78">
        <v>1</v>
      </c>
      <c r="O78">
        <v>0</v>
      </c>
      <c r="P78">
        <v>0</v>
      </c>
      <c r="Q78">
        <v>0</v>
      </c>
      <c r="R78">
        <v>26.4</v>
      </c>
      <c r="S78">
        <v>23.5</v>
      </c>
      <c r="T78">
        <f t="shared" si="20"/>
        <v>2.8548148148148158</v>
      </c>
      <c r="U78">
        <f t="shared" si="15"/>
        <v>8.559259259259262</v>
      </c>
      <c r="V78">
        <v>0</v>
      </c>
      <c r="W78">
        <f t="shared" si="25"/>
        <v>0</v>
      </c>
      <c r="X78">
        <f t="shared" si="21"/>
        <v>-4.2302339844748484</v>
      </c>
      <c r="Y78">
        <v>0.105169</v>
      </c>
      <c r="Z78">
        <v>610</v>
      </c>
      <c r="AA78">
        <f t="shared" si="22"/>
        <v>-8.6656456560777091</v>
      </c>
      <c r="AB78">
        <f t="shared" si="23"/>
        <v>1.5272566928648974</v>
      </c>
      <c r="AC78">
        <v>0</v>
      </c>
      <c r="AD78">
        <v>0</v>
      </c>
      <c r="AE78">
        <v>1</v>
      </c>
      <c r="AF78">
        <v>0</v>
      </c>
      <c r="AG78">
        <v>0</v>
      </c>
    </row>
    <row r="79" spans="1:33" x14ac:dyDescent="0.3">
      <c r="A79" t="s">
        <v>233</v>
      </c>
      <c r="B79" s="1" t="s">
        <v>234</v>
      </c>
      <c r="C79">
        <v>2513.1953762669264</v>
      </c>
      <c r="D79">
        <f t="shared" si="26"/>
        <v>7.8293102807479045</v>
      </c>
      <c r="E79">
        <f t="shared" si="16"/>
        <v>-0.26989657867933659</v>
      </c>
      <c r="F79">
        <v>2.7863715959411096E-2</v>
      </c>
      <c r="G79">
        <f t="shared" si="17"/>
        <v>-7.5203216067378838E-3</v>
      </c>
      <c r="H79">
        <f t="shared" si="18"/>
        <v>0.21815367782085676</v>
      </c>
      <c r="I79">
        <v>248.14143041194365</v>
      </c>
      <c r="J79">
        <f t="shared" si="19"/>
        <v>5.5139988675340321</v>
      </c>
      <c r="K79">
        <f t="shared" si="24"/>
        <v>-1.476304092920782</v>
      </c>
      <c r="L79">
        <v>-6.9014714345161099E-3</v>
      </c>
      <c r="M79">
        <v>0</v>
      </c>
      <c r="N79">
        <v>1</v>
      </c>
      <c r="O79">
        <v>0</v>
      </c>
      <c r="P79">
        <v>0</v>
      </c>
      <c r="Q79">
        <v>0</v>
      </c>
      <c r="R79">
        <v>27.6</v>
      </c>
      <c r="S79">
        <v>24.7</v>
      </c>
      <c r="T79">
        <f t="shared" si="20"/>
        <v>4.0548148148148186</v>
      </c>
      <c r="U79">
        <f t="shared" si="15"/>
        <v>9.7592592592592613</v>
      </c>
      <c r="V79">
        <v>0</v>
      </c>
      <c r="W79">
        <f t="shared" si="25"/>
        <v>0</v>
      </c>
      <c r="X79">
        <f t="shared" si="21"/>
        <v>-4.2302339844748484</v>
      </c>
      <c r="Y79">
        <v>12.812407</v>
      </c>
      <c r="Z79">
        <v>62710</v>
      </c>
      <c r="AA79">
        <f t="shared" si="22"/>
        <v>-8.4958622052013677</v>
      </c>
      <c r="AB79">
        <f t="shared" si="23"/>
        <v>1.6970401437412388</v>
      </c>
      <c r="AC79">
        <v>0</v>
      </c>
      <c r="AD79">
        <v>0</v>
      </c>
      <c r="AE79">
        <v>0</v>
      </c>
      <c r="AF79">
        <v>0</v>
      </c>
      <c r="AG79">
        <v>1</v>
      </c>
    </row>
    <row r="80" spans="1:33" x14ac:dyDescent="0.3">
      <c r="A80" t="s">
        <v>235</v>
      </c>
      <c r="B80" s="1" t="s">
        <v>236</v>
      </c>
      <c r="C80">
        <v>19109.460295276742</v>
      </c>
      <c r="D80">
        <f t="shared" si="26"/>
        <v>9.8579387948301029</v>
      </c>
      <c r="E80">
        <f t="shared" si="16"/>
        <v>1.7587319354028619</v>
      </c>
      <c r="F80">
        <v>3.1863220504304762E-2</v>
      </c>
      <c r="G80">
        <f t="shared" si="17"/>
        <v>5.6038863465704067E-2</v>
      </c>
      <c r="H80">
        <f t="shared" si="18"/>
        <v>0.31410567753761193</v>
      </c>
      <c r="I80">
        <v>38536.898645492758</v>
      </c>
      <c r="J80">
        <f t="shared" si="19"/>
        <v>10.559371467674154</v>
      </c>
      <c r="K80">
        <f t="shared" si="24"/>
        <v>3.56906850721934</v>
      </c>
      <c r="L80">
        <v>-2.0226738560029042E-2</v>
      </c>
      <c r="M80">
        <v>0</v>
      </c>
      <c r="N80">
        <v>0</v>
      </c>
      <c r="O80">
        <v>1</v>
      </c>
      <c r="P80">
        <v>0</v>
      </c>
      <c r="Q80">
        <v>0</v>
      </c>
      <c r="R80">
        <v>16.3</v>
      </c>
      <c r="S80">
        <v>1</v>
      </c>
      <c r="T80">
        <f t="shared" si="20"/>
        <v>-7.2451851851851821</v>
      </c>
      <c r="U80">
        <f t="shared" si="15"/>
        <v>-13.940740740740738</v>
      </c>
      <c r="V80">
        <v>0</v>
      </c>
      <c r="W80">
        <f t="shared" si="25"/>
        <v>0</v>
      </c>
      <c r="X80">
        <f t="shared" si="21"/>
        <v>-4.2302339844748484</v>
      </c>
      <c r="Y80">
        <v>0.34255999999999998</v>
      </c>
      <c r="Z80">
        <v>2590</v>
      </c>
      <c r="AA80">
        <f t="shared" si="22"/>
        <v>-8.9307216088343484</v>
      </c>
      <c r="AB80">
        <f t="shared" si="23"/>
        <v>1.2621807401082581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x14ac:dyDescent="0.3">
      <c r="A81" t="s">
        <v>237</v>
      </c>
      <c r="B81" s="1" t="s">
        <v>238</v>
      </c>
      <c r="C81">
        <v>5342.1377577384501</v>
      </c>
      <c r="D81">
        <f t="shared" si="26"/>
        <v>8.583381181008404</v>
      </c>
      <c r="E81">
        <f t="shared" si="16"/>
        <v>0.48417432158116291</v>
      </c>
      <c r="F81">
        <v>5.5540499576746838E-2</v>
      </c>
      <c r="G81">
        <f t="shared" si="17"/>
        <v>2.6891283702850266E-2</v>
      </c>
      <c r="H81">
        <f t="shared" si="18"/>
        <v>0.47672527885085403</v>
      </c>
      <c r="I81">
        <v>895.52109469471668</v>
      </c>
      <c r="J81">
        <f t="shared" si="19"/>
        <v>6.7974057775546628</v>
      </c>
      <c r="K81">
        <f t="shared" si="24"/>
        <v>-0.19289718290015134</v>
      </c>
      <c r="L81">
        <v>6.1386057379763492E-2</v>
      </c>
      <c r="M81">
        <v>0</v>
      </c>
      <c r="N81">
        <v>0</v>
      </c>
      <c r="O81">
        <v>1</v>
      </c>
      <c r="P81">
        <v>0</v>
      </c>
      <c r="Q81">
        <v>0</v>
      </c>
      <c r="R81">
        <v>28.4</v>
      </c>
      <c r="S81">
        <v>15.3</v>
      </c>
      <c r="T81">
        <f t="shared" si="20"/>
        <v>4.8548148148148158</v>
      </c>
      <c r="U81">
        <f t="shared" si="15"/>
        <v>0.35925925925926272</v>
      </c>
      <c r="V81">
        <v>0</v>
      </c>
      <c r="W81">
        <f t="shared" si="25"/>
        <v>0</v>
      </c>
      <c r="X81">
        <f t="shared" si="21"/>
        <v>-4.2302339844748484</v>
      </c>
      <c r="Y81">
        <v>0.25387900000000002</v>
      </c>
      <c r="Z81">
        <v>28</v>
      </c>
      <c r="AA81">
        <f t="shared" si="22"/>
        <v>-4.7031020135955854</v>
      </c>
      <c r="AB81">
        <f t="shared" si="23"/>
        <v>5.4898003353470211</v>
      </c>
      <c r="AC81">
        <v>0</v>
      </c>
      <c r="AD81">
        <v>0</v>
      </c>
      <c r="AE81">
        <v>0</v>
      </c>
      <c r="AF81">
        <v>0</v>
      </c>
      <c r="AG81">
        <v>1</v>
      </c>
    </row>
    <row r="82" spans="1:33" x14ac:dyDescent="0.3">
      <c r="A82" t="s">
        <v>239</v>
      </c>
      <c r="B82" s="1" t="s">
        <v>240</v>
      </c>
      <c r="C82">
        <v>1914.2948570999806</v>
      </c>
      <c r="D82">
        <f t="shared" si="26"/>
        <v>7.5571046129692885</v>
      </c>
      <c r="E82">
        <f t="shared" si="16"/>
        <v>-0.54210224645795257</v>
      </c>
      <c r="F82">
        <v>2.0744379687704161E-2</v>
      </c>
      <c r="G82">
        <f t="shared" si="17"/>
        <v>-1.1245574830081146E-2</v>
      </c>
      <c r="H82">
        <f t="shared" si="18"/>
        <v>0.15676744743113552</v>
      </c>
      <c r="I82">
        <v>522.28199186742893</v>
      </c>
      <c r="J82">
        <f t="shared" si="19"/>
        <v>6.2582076563248394</v>
      </c>
      <c r="K82">
        <f t="shared" si="24"/>
        <v>-0.7320953041299747</v>
      </c>
      <c r="L82">
        <v>3.1487271675175559E-2</v>
      </c>
      <c r="M82">
        <v>0</v>
      </c>
      <c r="N82">
        <v>0</v>
      </c>
      <c r="O82">
        <v>1</v>
      </c>
      <c r="P82">
        <v>0</v>
      </c>
      <c r="Q82">
        <v>0</v>
      </c>
      <c r="R82">
        <v>24.3</v>
      </c>
      <c r="S82">
        <v>10.1</v>
      </c>
      <c r="T82">
        <f t="shared" si="20"/>
        <v>0.75481481481481794</v>
      </c>
      <c r="U82">
        <f t="shared" si="15"/>
        <v>-4.8407407407407383</v>
      </c>
      <c r="V82">
        <v>9.5969490000000004</v>
      </c>
      <c r="W82">
        <f t="shared" si="25"/>
        <v>2.3605661294982831</v>
      </c>
      <c r="X82">
        <f t="shared" si="21"/>
        <v>-1.8696678549765653</v>
      </c>
      <c r="Y82">
        <v>15.706225999999999</v>
      </c>
      <c r="Z82">
        <v>446300</v>
      </c>
      <c r="AA82">
        <f t="shared" si="22"/>
        <v>-10.254689456362883</v>
      </c>
      <c r="AB82">
        <f t="shared" si="23"/>
        <v>-6.1787107420276044E-2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t="s">
        <v>241</v>
      </c>
      <c r="B83" s="1" t="s">
        <v>242</v>
      </c>
      <c r="C83">
        <v>1183.8822332799457</v>
      </c>
      <c r="D83">
        <f t="shared" si="26"/>
        <v>7.0765543453617852</v>
      </c>
      <c r="E83">
        <f t="shared" si="16"/>
        <v>-1.0226525140654559</v>
      </c>
      <c r="F83">
        <v>-2.0895243908416749E-2</v>
      </c>
      <c r="G83">
        <f t="shared" si="17"/>
        <v>2.1368573714953289E-2</v>
      </c>
      <c r="H83">
        <f t="shared" si="18"/>
        <v>-0.14786632907750091</v>
      </c>
      <c r="I83">
        <v>152.66294817494654</v>
      </c>
      <c r="J83">
        <f t="shared" si="19"/>
        <v>5.0282325382167761</v>
      </c>
      <c r="K83">
        <f t="shared" si="24"/>
        <v>-1.9620704222380381</v>
      </c>
      <c r="L83">
        <v>-2.9328101150638081E-2</v>
      </c>
      <c r="M83">
        <v>0</v>
      </c>
      <c r="N83">
        <v>0</v>
      </c>
      <c r="O83">
        <v>1</v>
      </c>
      <c r="P83">
        <v>0</v>
      </c>
      <c r="Q83">
        <v>0</v>
      </c>
      <c r="R83">
        <v>23.9</v>
      </c>
      <c r="S83">
        <v>19.899999999999999</v>
      </c>
      <c r="T83">
        <f t="shared" si="20"/>
        <v>0.3548148148148158</v>
      </c>
      <c r="U83">
        <f t="shared" si="15"/>
        <v>4.9592592592592606</v>
      </c>
      <c r="V83">
        <v>1.43634E-2</v>
      </c>
      <c r="W83">
        <f t="shared" si="25"/>
        <v>1.4261223608269171E-2</v>
      </c>
      <c r="X83">
        <f t="shared" si="21"/>
        <v>-4.2159727608665793</v>
      </c>
      <c r="Y83">
        <v>6.7256660000000004</v>
      </c>
      <c r="Z83">
        <v>581540</v>
      </c>
      <c r="AA83">
        <f t="shared" si="22"/>
        <v>-11.367504082151662</v>
      </c>
      <c r="AB83">
        <f t="shared" si="23"/>
        <v>-1.1746017332090553</v>
      </c>
      <c r="AC83">
        <v>1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t="s">
        <v>243</v>
      </c>
      <c r="B84" s="1" t="s">
        <v>244</v>
      </c>
      <c r="C84">
        <v>2036.4467260060349</v>
      </c>
      <c r="D84">
        <f t="shared" si="26"/>
        <v>7.6189617671617347</v>
      </c>
      <c r="E84">
        <f t="shared" si="16"/>
        <v>-0.48024509226550638</v>
      </c>
      <c r="F84">
        <v>5.3324517127984174E-2</v>
      </c>
      <c r="G84">
        <f t="shared" si="17"/>
        <v>-2.5608837648142334E-2</v>
      </c>
      <c r="H84">
        <f t="shared" si="18"/>
        <v>0.40627745725047248</v>
      </c>
      <c r="I84">
        <v>30.735575150031849</v>
      </c>
      <c r="J84">
        <f t="shared" si="19"/>
        <v>3.425420783378347</v>
      </c>
      <c r="K84">
        <f t="shared" si="24"/>
        <v>-3.5648821770764672</v>
      </c>
      <c r="L84">
        <v>0.16463916992116079</v>
      </c>
      <c r="M84">
        <v>0</v>
      </c>
      <c r="N84">
        <v>1</v>
      </c>
      <c r="O84">
        <v>0</v>
      </c>
      <c r="P84">
        <v>0</v>
      </c>
      <c r="Q84">
        <v>0</v>
      </c>
      <c r="R84">
        <v>27.5</v>
      </c>
      <c r="S84">
        <v>26.5</v>
      </c>
      <c r="T84">
        <f t="shared" si="20"/>
        <v>3.9548148148148172</v>
      </c>
      <c r="U84">
        <f t="shared" si="15"/>
        <v>11.559259259259262</v>
      </c>
      <c r="V84">
        <v>0</v>
      </c>
      <c r="W84">
        <f t="shared" si="25"/>
        <v>0</v>
      </c>
      <c r="X84">
        <f t="shared" si="21"/>
        <v>-4.2302339844748484</v>
      </c>
      <c r="Y84">
        <v>0.119308</v>
      </c>
      <c r="Z84">
        <v>300</v>
      </c>
      <c r="AA84">
        <f t="shared" si="22"/>
        <v>-7.8298293689453589</v>
      </c>
      <c r="AB84">
        <f t="shared" si="23"/>
        <v>2.3630729799972476</v>
      </c>
      <c r="AC84">
        <v>0</v>
      </c>
      <c r="AD84">
        <v>0</v>
      </c>
      <c r="AE84">
        <v>0</v>
      </c>
      <c r="AF84">
        <v>0</v>
      </c>
      <c r="AG84">
        <v>1</v>
      </c>
    </row>
    <row r="85" spans="1:33" x14ac:dyDescent="0.3">
      <c r="A85" t="s">
        <v>245</v>
      </c>
      <c r="B85" s="1" t="s">
        <v>246</v>
      </c>
      <c r="C85">
        <v>6998.3257345265311</v>
      </c>
      <c r="D85">
        <f t="shared" si="26"/>
        <v>8.8534262186472414</v>
      </c>
      <c r="E85">
        <f t="shared" si="16"/>
        <v>0.75421935922000038</v>
      </c>
      <c r="F85">
        <v>1.6920997233911945E-2</v>
      </c>
      <c r="G85">
        <f t="shared" si="17"/>
        <v>1.2762143691124467E-2</v>
      </c>
      <c r="H85">
        <f t="shared" si="18"/>
        <v>0.14980880055637347</v>
      </c>
      <c r="I85">
        <v>2364.0448664076453</v>
      </c>
      <c r="J85">
        <f t="shared" si="19"/>
        <v>7.7681293573677364</v>
      </c>
      <c r="K85">
        <f t="shared" si="24"/>
        <v>0.77782639691292221</v>
      </c>
      <c r="L85">
        <v>2.3993811602934314E-2</v>
      </c>
      <c r="M85">
        <v>0</v>
      </c>
      <c r="N85">
        <v>0</v>
      </c>
      <c r="O85">
        <v>1</v>
      </c>
      <c r="P85">
        <v>0</v>
      </c>
      <c r="Q85">
        <v>0</v>
      </c>
      <c r="R85">
        <v>25.2</v>
      </c>
      <c r="S85">
        <v>15.5</v>
      </c>
      <c r="T85">
        <f t="shared" si="20"/>
        <v>1.6548148148148165</v>
      </c>
      <c r="U85">
        <f t="shared" si="15"/>
        <v>0.55925925925926201</v>
      </c>
      <c r="V85">
        <v>3485.4850000000001</v>
      </c>
      <c r="W85">
        <f t="shared" si="25"/>
        <v>8.1566493443429042</v>
      </c>
      <c r="X85">
        <f t="shared" si="21"/>
        <v>3.9264153598680558</v>
      </c>
      <c r="Y85">
        <v>53.441943000000002</v>
      </c>
      <c r="Z85">
        <v>1943950</v>
      </c>
      <c r="AA85">
        <f t="shared" si="22"/>
        <v>-10.501636656406774</v>
      </c>
      <c r="AB85">
        <f t="shared" si="23"/>
        <v>-0.3087343074641673</v>
      </c>
      <c r="AC85">
        <v>0</v>
      </c>
      <c r="AD85">
        <v>0</v>
      </c>
      <c r="AE85">
        <v>1</v>
      </c>
      <c r="AF85">
        <v>0</v>
      </c>
      <c r="AG85">
        <v>0</v>
      </c>
    </row>
    <row r="86" spans="1:33" x14ac:dyDescent="0.3">
      <c r="A86" t="s">
        <v>247</v>
      </c>
      <c r="B86" s="1" t="s">
        <v>248</v>
      </c>
      <c r="C86">
        <v>450.59923277842796</v>
      </c>
      <c r="D86">
        <f t="shared" si="26"/>
        <v>6.1105783253300903</v>
      </c>
      <c r="E86">
        <f t="shared" si="16"/>
        <v>-1.9886285340971508</v>
      </c>
      <c r="F86">
        <v>2.011631442010741E-2</v>
      </c>
      <c r="G86">
        <f t="shared" si="17"/>
        <v>-4.0003876856695576E-2</v>
      </c>
      <c r="H86">
        <f t="shared" si="18"/>
        <v>0.12292231488103349</v>
      </c>
      <c r="I86">
        <v>37.037821409650803</v>
      </c>
      <c r="J86">
        <f t="shared" si="19"/>
        <v>3.6119395908141279</v>
      </c>
      <c r="K86">
        <f t="shared" si="24"/>
        <v>-3.3783633696406863</v>
      </c>
      <c r="L86">
        <v>1.4324573405210188E-2</v>
      </c>
      <c r="M86">
        <v>0</v>
      </c>
      <c r="N86">
        <v>0</v>
      </c>
      <c r="O86">
        <v>1</v>
      </c>
      <c r="P86">
        <v>0</v>
      </c>
      <c r="Q86">
        <v>0</v>
      </c>
      <c r="R86">
        <v>32.1</v>
      </c>
      <c r="S86">
        <v>21.4</v>
      </c>
      <c r="T86">
        <f t="shared" si="20"/>
        <v>8.5548148148148186</v>
      </c>
      <c r="U86">
        <f t="shared" si="15"/>
        <v>6.4592592592592606</v>
      </c>
      <c r="V86">
        <v>0</v>
      </c>
      <c r="W86">
        <f t="shared" si="25"/>
        <v>0</v>
      </c>
      <c r="X86">
        <f t="shared" si="21"/>
        <v>-4.2302339844748484</v>
      </c>
      <c r="Y86">
        <v>6.1384280000000002</v>
      </c>
      <c r="Z86">
        <v>1220190</v>
      </c>
      <c r="AA86">
        <f t="shared" si="22"/>
        <v>-12.199948458968347</v>
      </c>
      <c r="AB86">
        <f t="shared" si="23"/>
        <v>-2.0070461100257404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t="s">
        <v>249</v>
      </c>
      <c r="B87" s="1" t="s">
        <v>250</v>
      </c>
      <c r="C87">
        <v>4450.3055250042853</v>
      </c>
      <c r="D87">
        <f t="shared" si="26"/>
        <v>8.400728030107814</v>
      </c>
      <c r="E87">
        <f t="shared" si="16"/>
        <v>0.30152117068057294</v>
      </c>
      <c r="F87">
        <v>6.1085004399132121E-2</v>
      </c>
      <c r="G87">
        <f t="shared" si="17"/>
        <v>1.8418422037454266E-2</v>
      </c>
      <c r="H87">
        <f t="shared" si="18"/>
        <v>0.51315850867504831</v>
      </c>
      <c r="I87">
        <v>2175.9885012758045</v>
      </c>
      <c r="J87">
        <f t="shared" si="19"/>
        <v>7.6852383236217081</v>
      </c>
      <c r="K87">
        <f t="shared" si="24"/>
        <v>0.69493536316689397</v>
      </c>
      <c r="L87">
        <v>5.2735870587856566E-2</v>
      </c>
      <c r="M87">
        <v>0</v>
      </c>
      <c r="N87">
        <v>0</v>
      </c>
      <c r="O87">
        <v>1</v>
      </c>
      <c r="P87">
        <v>0</v>
      </c>
      <c r="Q87">
        <v>0</v>
      </c>
      <c r="R87">
        <v>25.9</v>
      </c>
      <c r="S87">
        <v>12.5</v>
      </c>
      <c r="T87">
        <f t="shared" si="20"/>
        <v>2.3548148148148158</v>
      </c>
      <c r="U87">
        <f t="shared" si="15"/>
        <v>-2.440740740740738</v>
      </c>
      <c r="V87">
        <v>0</v>
      </c>
      <c r="W87">
        <f t="shared" si="25"/>
        <v>0</v>
      </c>
      <c r="X87">
        <f t="shared" si="21"/>
        <v>-4.2302339844748484</v>
      </c>
      <c r="Y87">
        <v>0.303338</v>
      </c>
      <c r="Z87">
        <v>320</v>
      </c>
      <c r="AA87">
        <f t="shared" si="22"/>
        <v>-6.9612285794360806</v>
      </c>
      <c r="AB87">
        <f t="shared" si="23"/>
        <v>3.2316737695065259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1:33" x14ac:dyDescent="0.3">
      <c r="A88" t="s">
        <v>251</v>
      </c>
      <c r="B88" s="1" t="s">
        <v>252</v>
      </c>
      <c r="C88">
        <v>931.28469038581864</v>
      </c>
      <c r="D88">
        <f t="shared" si="26"/>
        <v>6.8365650204209656</v>
      </c>
      <c r="E88">
        <f t="shared" si="16"/>
        <v>-1.2626418390062755</v>
      </c>
      <c r="F88">
        <v>2.7746761463011815E-2</v>
      </c>
      <c r="G88">
        <f t="shared" si="17"/>
        <v>-3.5034221920125695E-2</v>
      </c>
      <c r="H88">
        <f t="shared" si="18"/>
        <v>0.18969253884799103</v>
      </c>
      <c r="I88">
        <v>2300.5280277493016</v>
      </c>
      <c r="J88">
        <f t="shared" si="19"/>
        <v>7.7408939528507146</v>
      </c>
      <c r="K88">
        <f t="shared" si="24"/>
        <v>0.75059099239590044</v>
      </c>
      <c r="L88">
        <v>3.6250604590073232E-2</v>
      </c>
      <c r="M88">
        <v>1</v>
      </c>
      <c r="N88">
        <v>0</v>
      </c>
      <c r="O88">
        <v>0</v>
      </c>
      <c r="P88">
        <v>1</v>
      </c>
      <c r="Q88">
        <v>0</v>
      </c>
      <c r="R88">
        <v>15.8</v>
      </c>
      <c r="S88">
        <v>-18.399999999999999</v>
      </c>
      <c r="T88">
        <f t="shared" si="20"/>
        <v>-7.7451851851851821</v>
      </c>
      <c r="U88">
        <f t="shared" si="15"/>
        <v>-33.340740740740735</v>
      </c>
      <c r="V88">
        <v>17.288969999999999</v>
      </c>
      <c r="W88">
        <f t="shared" si="25"/>
        <v>2.9062981458908399</v>
      </c>
      <c r="X88">
        <f t="shared" si="21"/>
        <v>-1.3239358385840085</v>
      </c>
      <c r="Y88">
        <v>1.319817</v>
      </c>
      <c r="Z88">
        <v>1553560</v>
      </c>
      <c r="AA88">
        <f t="shared" si="22"/>
        <v>-13.978566538911078</v>
      </c>
      <c r="AB88">
        <f t="shared" si="23"/>
        <v>-3.7856641899684718</v>
      </c>
      <c r="AC88">
        <v>0</v>
      </c>
      <c r="AD88">
        <v>0</v>
      </c>
      <c r="AE88">
        <v>0</v>
      </c>
      <c r="AF88">
        <v>0</v>
      </c>
      <c r="AG88">
        <v>1</v>
      </c>
    </row>
    <row r="89" spans="1:33" x14ac:dyDescent="0.3">
      <c r="A89" t="s">
        <v>253</v>
      </c>
      <c r="B89" s="1" t="s">
        <v>254</v>
      </c>
      <c r="C89">
        <v>389.28246923647191</v>
      </c>
      <c r="D89">
        <f t="shared" si="26"/>
        <v>5.9643052221009762</v>
      </c>
      <c r="E89">
        <f t="shared" si="16"/>
        <v>-2.1349016373262648</v>
      </c>
      <c r="F89">
        <v>-4.1037052244706565E-3</v>
      </c>
      <c r="G89">
        <f t="shared" si="17"/>
        <v>8.7610070028267522E-3</v>
      </c>
      <c r="H89">
        <f t="shared" si="18"/>
        <v>-2.4475750500273397E-2</v>
      </c>
      <c r="I89">
        <v>374.07663183683513</v>
      </c>
      <c r="J89">
        <f t="shared" si="19"/>
        <v>5.9244606743852639</v>
      </c>
      <c r="K89">
        <f t="shared" si="24"/>
        <v>-1.0658422860695502</v>
      </c>
      <c r="L89">
        <v>-8.5357143199587121E-2</v>
      </c>
      <c r="M89">
        <v>0</v>
      </c>
      <c r="N89">
        <v>0</v>
      </c>
      <c r="O89">
        <v>1</v>
      </c>
      <c r="P89">
        <v>0</v>
      </c>
      <c r="Q89">
        <v>0</v>
      </c>
      <c r="R89">
        <v>25.2</v>
      </c>
      <c r="S89">
        <v>20.399999999999999</v>
      </c>
      <c r="T89">
        <f t="shared" si="20"/>
        <v>1.6548148148148165</v>
      </c>
      <c r="U89">
        <f t="shared" si="15"/>
        <v>5.4592592592592606</v>
      </c>
      <c r="V89">
        <v>294.49529999999999</v>
      </c>
      <c r="W89">
        <f t="shared" si="25"/>
        <v>5.6886529314743166</v>
      </c>
      <c r="X89">
        <f t="shared" si="21"/>
        <v>1.4584189469994682</v>
      </c>
      <c r="Y89">
        <v>9.6655650000000009</v>
      </c>
      <c r="Z89">
        <v>786380</v>
      </c>
      <c r="AA89">
        <f t="shared" si="22"/>
        <v>-11.306625845835176</v>
      </c>
      <c r="AB89">
        <f t="shared" si="23"/>
        <v>-1.11372349689257</v>
      </c>
      <c r="AC89">
        <v>1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t="s">
        <v>255</v>
      </c>
      <c r="B90" s="1" t="s">
        <v>256</v>
      </c>
      <c r="C90">
        <v>1538.058445388004</v>
      </c>
      <c r="D90">
        <f t="shared" si="26"/>
        <v>7.3382761502460463</v>
      </c>
      <c r="E90">
        <f t="shared" si="16"/>
        <v>-0.76093070918119476</v>
      </c>
      <c r="F90">
        <v>-8.7792504687736941E-3</v>
      </c>
      <c r="G90">
        <f t="shared" si="17"/>
        <v>6.6804012852833038E-3</v>
      </c>
      <c r="H90">
        <f t="shared" si="18"/>
        <v>-6.4424564332038414E-2</v>
      </c>
      <c r="I90">
        <v>342.53905490096264</v>
      </c>
      <c r="J90">
        <f t="shared" si="19"/>
        <v>5.8363856801093981</v>
      </c>
      <c r="K90">
        <f t="shared" si="24"/>
        <v>-1.1539172803454161</v>
      </c>
      <c r="L90">
        <v>7.1631367746009464E-2</v>
      </c>
      <c r="M90">
        <v>0</v>
      </c>
      <c r="N90">
        <v>0</v>
      </c>
      <c r="O90">
        <v>1</v>
      </c>
      <c r="P90">
        <v>0</v>
      </c>
      <c r="Q90">
        <v>0</v>
      </c>
      <c r="R90">
        <v>32.9</v>
      </c>
      <c r="S90">
        <v>20.399999999999999</v>
      </c>
      <c r="T90">
        <f t="shared" si="20"/>
        <v>9.3548148148148158</v>
      </c>
      <c r="U90">
        <f t="shared" si="15"/>
        <v>5.4592592592592606</v>
      </c>
      <c r="V90">
        <v>0</v>
      </c>
      <c r="W90">
        <f t="shared" si="25"/>
        <v>0</v>
      </c>
      <c r="X90">
        <f t="shared" si="21"/>
        <v>-4.2302339844748484</v>
      </c>
      <c r="Y90">
        <v>1.1668829999999999</v>
      </c>
      <c r="Z90">
        <v>1030700</v>
      </c>
      <c r="AA90">
        <f t="shared" si="22"/>
        <v>-13.69141264981595</v>
      </c>
      <c r="AB90">
        <f t="shared" si="23"/>
        <v>-3.4985103008733436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t="s">
        <v>257</v>
      </c>
      <c r="B91" s="1" t="s">
        <v>258</v>
      </c>
      <c r="C91">
        <v>3867.5894897962526</v>
      </c>
      <c r="D91">
        <f t="shared" si="26"/>
        <v>8.2603867211055064</v>
      </c>
      <c r="E91">
        <f t="shared" si="16"/>
        <v>0.16117986167826537</v>
      </c>
      <c r="F91">
        <v>4.5933477725367988E-2</v>
      </c>
      <c r="G91">
        <f t="shared" si="17"/>
        <v>7.4035515861764958E-3</v>
      </c>
      <c r="H91">
        <f t="shared" si="18"/>
        <v>0.37942828945682527</v>
      </c>
      <c r="I91">
        <v>471.41081860903603</v>
      </c>
      <c r="J91">
        <f t="shared" si="19"/>
        <v>6.1557299401942132</v>
      </c>
      <c r="K91">
        <f t="shared" si="24"/>
        <v>-0.83457302026060098</v>
      </c>
      <c r="L91">
        <v>5.6566471773472272E-2</v>
      </c>
      <c r="M91">
        <v>0</v>
      </c>
      <c r="N91">
        <v>0</v>
      </c>
      <c r="O91">
        <v>1</v>
      </c>
      <c r="P91">
        <v>0</v>
      </c>
      <c r="Q91">
        <v>0</v>
      </c>
      <c r="R91">
        <v>23.9</v>
      </c>
      <c r="S91">
        <v>19.8</v>
      </c>
      <c r="T91">
        <f t="shared" si="20"/>
        <v>0.3548148148148158</v>
      </c>
      <c r="U91">
        <f t="shared" si="15"/>
        <v>4.8592592592592627</v>
      </c>
      <c r="V91">
        <v>0</v>
      </c>
      <c r="W91">
        <f t="shared" si="25"/>
        <v>0</v>
      </c>
      <c r="X91">
        <f t="shared" si="21"/>
        <v>-4.2302339844748484</v>
      </c>
      <c r="Y91">
        <v>0.84010799999999997</v>
      </c>
      <c r="Z91">
        <v>2030</v>
      </c>
      <c r="AA91">
        <f t="shared" si="22"/>
        <v>-7.7900158960166372</v>
      </c>
      <c r="AB91">
        <f t="shared" si="23"/>
        <v>2.4028864529259693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t="s">
        <v>259</v>
      </c>
      <c r="B92" s="1" t="s">
        <v>260</v>
      </c>
      <c r="C92">
        <v>801.57206267383401</v>
      </c>
      <c r="D92">
        <f t="shared" si="26"/>
        <v>6.6865748777694574</v>
      </c>
      <c r="E92">
        <f t="shared" si="16"/>
        <v>-1.4126319816577837</v>
      </c>
      <c r="F92">
        <v>3.6351865580806759E-4</v>
      </c>
      <c r="G92">
        <f t="shared" si="17"/>
        <v>-5.1351807912372431E-4</v>
      </c>
      <c r="H92">
        <f t="shared" si="18"/>
        <v>2.430694711526747E-3</v>
      </c>
      <c r="I92">
        <v>107.62445293793404</v>
      </c>
      <c r="J92">
        <f t="shared" si="19"/>
        <v>4.6786478796960358</v>
      </c>
      <c r="K92">
        <f t="shared" si="24"/>
        <v>-2.3116550807587783</v>
      </c>
      <c r="L92">
        <v>-2.6313422770301E-2</v>
      </c>
      <c r="M92">
        <v>0</v>
      </c>
      <c r="N92">
        <v>1</v>
      </c>
      <c r="O92">
        <v>0</v>
      </c>
      <c r="P92">
        <v>0</v>
      </c>
      <c r="Q92">
        <v>0</v>
      </c>
      <c r="R92">
        <v>22.7</v>
      </c>
      <c r="S92">
        <v>18.7</v>
      </c>
      <c r="T92">
        <f t="shared" si="20"/>
        <v>-0.84518518518518349</v>
      </c>
      <c r="U92">
        <f t="shared" si="15"/>
        <v>3.7592592592592613</v>
      </c>
      <c r="V92">
        <v>0</v>
      </c>
      <c r="W92">
        <f t="shared" si="25"/>
        <v>0</v>
      </c>
      <c r="X92">
        <f t="shared" si="21"/>
        <v>-4.2302339844748484</v>
      </c>
      <c r="Y92">
        <v>4.6678889999999997</v>
      </c>
      <c r="Z92">
        <v>94280</v>
      </c>
      <c r="AA92">
        <f t="shared" si="22"/>
        <v>-9.9133174218287898</v>
      </c>
      <c r="AB92">
        <f t="shared" si="23"/>
        <v>0.27958492711381666</v>
      </c>
      <c r="AC92">
        <v>1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t="s">
        <v>261</v>
      </c>
      <c r="B93" s="1" t="s">
        <v>262</v>
      </c>
      <c r="C93">
        <v>3590.9200684397979</v>
      </c>
      <c r="D93">
        <f t="shared" si="26"/>
        <v>8.1861637351200383</v>
      </c>
      <c r="E93">
        <f t="shared" si="16"/>
        <v>8.6956875692797198E-2</v>
      </c>
      <c r="F93">
        <v>4.1145196955936596E-2</v>
      </c>
      <c r="G93">
        <f t="shared" si="17"/>
        <v>3.5778577770530363E-3</v>
      </c>
      <c r="H93">
        <f t="shared" si="18"/>
        <v>0.33682131919505953</v>
      </c>
      <c r="I93">
        <v>1491.3319515295002</v>
      </c>
      <c r="J93">
        <f t="shared" si="19"/>
        <v>7.3074249268255462</v>
      </c>
      <c r="K93">
        <f t="shared" si="24"/>
        <v>0.31712196637073209</v>
      </c>
      <c r="L93">
        <v>3.8648441691751717E-2</v>
      </c>
      <c r="M93">
        <v>0</v>
      </c>
      <c r="N93">
        <v>1</v>
      </c>
      <c r="O93">
        <v>0</v>
      </c>
      <c r="P93">
        <v>0</v>
      </c>
      <c r="Q93">
        <v>0</v>
      </c>
      <c r="R93">
        <v>25.5</v>
      </c>
      <c r="S93">
        <v>24.1</v>
      </c>
      <c r="T93">
        <f t="shared" si="20"/>
        <v>1.9548148148148172</v>
      </c>
      <c r="U93">
        <f t="shared" si="15"/>
        <v>9.1592592592592634</v>
      </c>
      <c r="V93">
        <v>4505.2089999999998</v>
      </c>
      <c r="W93">
        <f t="shared" si="25"/>
        <v>8.4132115025175267</v>
      </c>
      <c r="X93">
        <f t="shared" si="21"/>
        <v>4.1829775180426783</v>
      </c>
      <c r="Y93">
        <v>11.182967</v>
      </c>
      <c r="Z93">
        <v>328550</v>
      </c>
      <c r="AA93">
        <f t="shared" si="22"/>
        <v>-10.288052495191945</v>
      </c>
      <c r="AB93">
        <f t="shared" si="23"/>
        <v>-9.5150146249338263E-2</v>
      </c>
      <c r="AC93">
        <v>0</v>
      </c>
      <c r="AD93">
        <v>0</v>
      </c>
      <c r="AE93">
        <v>0</v>
      </c>
      <c r="AF93">
        <v>0</v>
      </c>
      <c r="AG93">
        <v>1</v>
      </c>
    </row>
    <row r="94" spans="1:33" x14ac:dyDescent="0.3">
      <c r="A94" t="s">
        <v>263</v>
      </c>
      <c r="B94" s="1" t="s">
        <v>264</v>
      </c>
      <c r="C94">
        <v>1059.1801161019223</v>
      </c>
      <c r="D94">
        <f t="shared" si="26"/>
        <v>6.9652504124441528</v>
      </c>
      <c r="E94">
        <f t="shared" si="16"/>
        <v>-1.1339564469830883</v>
      </c>
      <c r="F94">
        <v>-3.1672124227359225E-2</v>
      </c>
      <c r="G94">
        <f t="shared" si="17"/>
        <v>3.5914809457263254E-2</v>
      </c>
      <c r="H94">
        <f t="shared" si="18"/>
        <v>-0.22060427633759627</v>
      </c>
      <c r="I94">
        <v>51.280816192077367</v>
      </c>
      <c r="J94">
        <f t="shared" si="19"/>
        <v>3.9373167288679141</v>
      </c>
      <c r="K94">
        <f t="shared" si="24"/>
        <v>-3.0529862315869001</v>
      </c>
      <c r="L94">
        <v>3.8652508778267786E-2</v>
      </c>
      <c r="M94">
        <v>0</v>
      </c>
      <c r="N94">
        <v>0</v>
      </c>
      <c r="O94">
        <v>1</v>
      </c>
      <c r="P94">
        <v>0</v>
      </c>
      <c r="Q94">
        <v>0</v>
      </c>
      <c r="R94">
        <v>31.5</v>
      </c>
      <c r="S94">
        <v>19.5</v>
      </c>
      <c r="T94">
        <f t="shared" si="20"/>
        <v>7.9548148148148172</v>
      </c>
      <c r="U94">
        <f t="shared" si="15"/>
        <v>4.559259259259262</v>
      </c>
      <c r="V94">
        <v>133.5675</v>
      </c>
      <c r="W94">
        <f t="shared" si="25"/>
        <v>4.9020659318889752</v>
      </c>
      <c r="X94">
        <f t="shared" si="21"/>
        <v>0.67183194741412677</v>
      </c>
      <c r="Y94">
        <v>4.5050179999999997</v>
      </c>
      <c r="Z94">
        <v>1266700</v>
      </c>
      <c r="AA94">
        <f t="shared" si="22"/>
        <v>-12.546733764858917</v>
      </c>
      <c r="AB94">
        <f t="shared" si="23"/>
        <v>-2.3538314159163107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t="s">
        <v>265</v>
      </c>
      <c r="B95" s="1" t="s">
        <v>266</v>
      </c>
      <c r="C95">
        <v>1757.5080247544784</v>
      </c>
      <c r="D95">
        <f t="shared" si="26"/>
        <v>7.4716521896797889</v>
      </c>
      <c r="E95">
        <f t="shared" si="16"/>
        <v>-0.62755466974745211</v>
      </c>
      <c r="F95">
        <v>-1.4242810084799551E-2</v>
      </c>
      <c r="G95">
        <f t="shared" si="17"/>
        <v>8.9381419790420628E-3</v>
      </c>
      <c r="H95">
        <f t="shared" si="18"/>
        <v>-0.10641732315728594</v>
      </c>
      <c r="I95">
        <v>549.49996009049971</v>
      </c>
      <c r="J95">
        <f t="shared" si="19"/>
        <v>6.3090087012149194</v>
      </c>
      <c r="K95">
        <f t="shared" si="24"/>
        <v>-0.68129425923989473</v>
      </c>
      <c r="L95">
        <v>-8.7720099738864219E-3</v>
      </c>
      <c r="M95">
        <v>0</v>
      </c>
      <c r="N95">
        <v>1</v>
      </c>
      <c r="O95">
        <v>0</v>
      </c>
      <c r="P95">
        <v>0</v>
      </c>
      <c r="Q95">
        <v>0</v>
      </c>
      <c r="R95">
        <v>26.2</v>
      </c>
      <c r="S95">
        <v>24.5</v>
      </c>
      <c r="T95">
        <f t="shared" si="20"/>
        <v>2.6548148148148165</v>
      </c>
      <c r="U95">
        <f t="shared" si="15"/>
        <v>9.559259259259262</v>
      </c>
      <c r="V95">
        <v>3514.2</v>
      </c>
      <c r="W95">
        <f t="shared" si="25"/>
        <v>8.1648517016303455</v>
      </c>
      <c r="X95">
        <f t="shared" si="21"/>
        <v>3.934617717155497</v>
      </c>
      <c r="Y95">
        <v>58.745410999999997</v>
      </c>
      <c r="Z95">
        <v>910770</v>
      </c>
      <c r="AA95">
        <f t="shared" si="22"/>
        <v>-9.6488326352176585</v>
      </c>
      <c r="AB95">
        <f t="shared" si="23"/>
        <v>0.54406971372494795</v>
      </c>
      <c r="AC95">
        <v>1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t="s">
        <v>267</v>
      </c>
      <c r="B96" s="1" t="s">
        <v>268</v>
      </c>
      <c r="C96">
        <v>15221.951442329386</v>
      </c>
      <c r="D96">
        <f t="shared" si="26"/>
        <v>9.6304938388557133</v>
      </c>
      <c r="E96">
        <f t="shared" si="16"/>
        <v>1.5312869794284723</v>
      </c>
      <c r="F96">
        <v>1.8778486892916269E-2</v>
      </c>
      <c r="G96">
        <f t="shared" si="17"/>
        <v>2.8755252472490909E-2</v>
      </c>
      <c r="H96">
        <f t="shared" si="18"/>
        <v>0.18084610232526291</v>
      </c>
      <c r="I96">
        <v>10756.084540183279</v>
      </c>
      <c r="J96">
        <f t="shared" si="19"/>
        <v>9.2832268771740889</v>
      </c>
      <c r="K96">
        <f t="shared" si="24"/>
        <v>2.2929239167192748</v>
      </c>
      <c r="L96">
        <v>1.0751154934234193E-3</v>
      </c>
      <c r="M96">
        <v>0</v>
      </c>
      <c r="N96">
        <v>0</v>
      </c>
      <c r="O96">
        <v>1</v>
      </c>
      <c r="P96">
        <v>0</v>
      </c>
      <c r="Q96">
        <v>0</v>
      </c>
      <c r="R96">
        <v>15.9</v>
      </c>
      <c r="S96">
        <v>2.6</v>
      </c>
      <c r="T96">
        <f t="shared" si="20"/>
        <v>-7.6451851851851824</v>
      </c>
      <c r="U96">
        <f t="shared" si="15"/>
        <v>-12.340740740740738</v>
      </c>
      <c r="V96">
        <v>2606.721</v>
      </c>
      <c r="W96">
        <f t="shared" si="25"/>
        <v>7.8662319387963251</v>
      </c>
      <c r="X96">
        <f t="shared" si="21"/>
        <v>3.6359979543214767</v>
      </c>
      <c r="Y96">
        <v>13.097251</v>
      </c>
      <c r="Z96">
        <v>33730</v>
      </c>
      <c r="AA96">
        <f t="shared" si="22"/>
        <v>-7.8537405671978657</v>
      </c>
      <c r="AB96">
        <f t="shared" si="23"/>
        <v>2.3391617817447408</v>
      </c>
      <c r="AC96">
        <v>0</v>
      </c>
      <c r="AD96">
        <v>0</v>
      </c>
      <c r="AE96">
        <v>0</v>
      </c>
      <c r="AF96">
        <v>1</v>
      </c>
      <c r="AG96">
        <v>0</v>
      </c>
    </row>
    <row r="97" spans="1:33" x14ac:dyDescent="0.3">
      <c r="A97" t="s">
        <v>269</v>
      </c>
      <c r="B97" s="1" t="s">
        <v>270</v>
      </c>
      <c r="C97">
        <v>11083.458032338494</v>
      </c>
      <c r="D97">
        <f t="shared" si="26"/>
        <v>9.3132090083906576</v>
      </c>
      <c r="E97">
        <f t="shared" si="16"/>
        <v>1.2140021489634165</v>
      </c>
      <c r="F97">
        <v>2.9960952942738536E-2</v>
      </c>
      <c r="G97">
        <f t="shared" si="17"/>
        <v>3.6372661257476381E-2</v>
      </c>
      <c r="H97">
        <f t="shared" si="18"/>
        <v>0.27903261684628111</v>
      </c>
      <c r="I97">
        <v>6962.2958205447858</v>
      </c>
      <c r="J97">
        <f t="shared" si="19"/>
        <v>8.8482645582105324</v>
      </c>
      <c r="K97">
        <f t="shared" si="24"/>
        <v>1.8579615977557182</v>
      </c>
      <c r="L97">
        <v>3.1701718255144093E-3</v>
      </c>
      <c r="M97">
        <v>0</v>
      </c>
      <c r="N97">
        <v>0</v>
      </c>
      <c r="O97">
        <v>0</v>
      </c>
      <c r="P97">
        <v>0</v>
      </c>
      <c r="Q97">
        <v>1</v>
      </c>
      <c r="R97">
        <v>10.7</v>
      </c>
      <c r="S97">
        <v>-6.9</v>
      </c>
      <c r="T97">
        <f t="shared" si="20"/>
        <v>-12.845185185185183</v>
      </c>
      <c r="U97">
        <f t="shared" si="15"/>
        <v>-21.840740740740738</v>
      </c>
      <c r="V97">
        <v>29766.99</v>
      </c>
      <c r="W97">
        <f t="shared" si="25"/>
        <v>10.301188934095201</v>
      </c>
      <c r="X97">
        <f t="shared" si="21"/>
        <v>6.0709549496203525</v>
      </c>
      <c r="Y97">
        <v>3.9064899999999998</v>
      </c>
      <c r="Z97">
        <v>304250</v>
      </c>
      <c r="AA97">
        <f t="shared" si="22"/>
        <v>-11.262965738234559</v>
      </c>
      <c r="AB97">
        <f t="shared" si="23"/>
        <v>-1.0700633892919527</v>
      </c>
      <c r="AC97">
        <v>0</v>
      </c>
      <c r="AD97">
        <v>0</v>
      </c>
      <c r="AE97">
        <v>0</v>
      </c>
      <c r="AF97">
        <v>1</v>
      </c>
      <c r="AG97">
        <v>0</v>
      </c>
    </row>
    <row r="98" spans="1:33" x14ac:dyDescent="0.3">
      <c r="A98" t="s">
        <v>271</v>
      </c>
      <c r="B98" s="1" t="s">
        <v>272</v>
      </c>
      <c r="C98">
        <v>720.8674840245684</v>
      </c>
      <c r="D98">
        <f t="shared" si="26"/>
        <v>6.5804553256971676</v>
      </c>
      <c r="E98">
        <f t="shared" si="16"/>
        <v>-1.5187515337300734</v>
      </c>
      <c r="F98">
        <v>1.2203144642728838E-2</v>
      </c>
      <c r="G98">
        <f t="shared" si="17"/>
        <v>-1.8533544642474351E-2</v>
      </c>
      <c r="H98">
        <f t="shared" si="18"/>
        <v>8.0302248154497838E-2</v>
      </c>
      <c r="I98">
        <v>16.244341248475795</v>
      </c>
      <c r="J98">
        <f t="shared" si="19"/>
        <v>2.7877446172662719</v>
      </c>
      <c r="K98">
        <f t="shared" si="24"/>
        <v>-4.2025583431885423</v>
      </c>
      <c r="L98">
        <v>3.7696022981906059E-2</v>
      </c>
      <c r="M98">
        <v>0</v>
      </c>
      <c r="N98">
        <v>1</v>
      </c>
      <c r="O98">
        <v>0</v>
      </c>
      <c r="P98">
        <v>0</v>
      </c>
      <c r="Q98">
        <v>0</v>
      </c>
      <c r="R98">
        <v>14.7</v>
      </c>
      <c r="S98">
        <v>0.5</v>
      </c>
      <c r="T98">
        <f t="shared" si="20"/>
        <v>-8.8451851851851835</v>
      </c>
      <c r="U98">
        <f t="shared" si="15"/>
        <v>-14.440740740740738</v>
      </c>
      <c r="V98">
        <v>1.464753</v>
      </c>
      <c r="W98">
        <f t="shared" si="25"/>
        <v>0.90209159963425689</v>
      </c>
      <c r="X98">
        <f t="shared" si="21"/>
        <v>-3.3281423848405915</v>
      </c>
      <c r="Y98">
        <v>12.189968</v>
      </c>
      <c r="Z98">
        <v>143350</v>
      </c>
      <c r="AA98">
        <f t="shared" si="22"/>
        <v>-9.3724311529243245</v>
      </c>
      <c r="AB98">
        <f t="shared" si="23"/>
        <v>0.820471196018282</v>
      </c>
      <c r="AC98">
        <v>0</v>
      </c>
      <c r="AD98">
        <v>0</v>
      </c>
      <c r="AE98">
        <v>0</v>
      </c>
      <c r="AF98">
        <v>0</v>
      </c>
      <c r="AG98">
        <v>1</v>
      </c>
    </row>
    <row r="99" spans="1:33" x14ac:dyDescent="0.3">
      <c r="A99" t="s">
        <v>273</v>
      </c>
      <c r="B99" s="1" t="s">
        <v>274</v>
      </c>
      <c r="C99">
        <v>14049.238348680397</v>
      </c>
      <c r="D99">
        <f t="shared" si="26"/>
        <v>9.5503234632341396</v>
      </c>
      <c r="E99">
        <f t="shared" ref="E99:E131" si="27">D99-AVERAGE(D$2:D$137)</f>
        <v>1.4511166038068986</v>
      </c>
      <c r="F99">
        <v>9.3392711905959901E-3</v>
      </c>
      <c r="G99">
        <f t="shared" ref="G99:G131" si="28">E99*F99</f>
        <v>1.3552371492129263E-2</v>
      </c>
      <c r="H99">
        <f t="shared" ref="H99:H131" si="29">F99*D99</f>
        <v>8.9193060781055516E-2</v>
      </c>
      <c r="I99">
        <v>5244.0710543771775</v>
      </c>
      <c r="J99">
        <f t="shared" si="19"/>
        <v>8.564853394444194</v>
      </c>
      <c r="K99">
        <f t="shared" si="24"/>
        <v>1.5745504339893799</v>
      </c>
      <c r="L99">
        <v>1.4928362751921977E-2</v>
      </c>
      <c r="M99">
        <v>0</v>
      </c>
      <c r="N99">
        <v>1</v>
      </c>
      <c r="O99">
        <v>0</v>
      </c>
      <c r="P99">
        <v>0</v>
      </c>
      <c r="Q99">
        <v>0</v>
      </c>
      <c r="R99">
        <v>14.4</v>
      </c>
      <c r="S99">
        <v>6</v>
      </c>
      <c r="T99">
        <f t="shared" si="20"/>
        <v>-9.1451851851851824</v>
      </c>
      <c r="U99">
        <f t="shared" si="15"/>
        <v>-8.940740740740738</v>
      </c>
      <c r="V99">
        <v>1292.048</v>
      </c>
      <c r="W99">
        <f t="shared" si="25"/>
        <v>7.1647575010526543</v>
      </c>
      <c r="X99">
        <f t="shared" si="21"/>
        <v>2.9345235165778059</v>
      </c>
      <c r="Y99">
        <v>2.8718849999999998</v>
      </c>
      <c r="Z99">
        <v>263310</v>
      </c>
      <c r="AA99">
        <f t="shared" si="22"/>
        <v>-11.426118715652718</v>
      </c>
      <c r="AB99">
        <f t="shared" si="23"/>
        <v>-1.2332163667101117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x14ac:dyDescent="0.3">
      <c r="A100" t="s">
        <v>275</v>
      </c>
      <c r="B100" s="1" t="s">
        <v>276</v>
      </c>
      <c r="C100">
        <v>5139.2719109882464</v>
      </c>
      <c r="D100">
        <f t="shared" si="26"/>
        <v>8.5446666968569751</v>
      </c>
      <c r="E100">
        <f t="shared" si="27"/>
        <v>0.44545983742973405</v>
      </c>
      <c r="F100">
        <v>4.7826461862785462E-2</v>
      </c>
      <c r="G100">
        <f t="shared" si="28"/>
        <v>2.1304767926235788E-2</v>
      </c>
      <c r="H100">
        <f t="shared" si="29"/>
        <v>0.40866117590744316</v>
      </c>
      <c r="I100">
        <v>2762.1256892594256</v>
      </c>
      <c r="J100">
        <f t="shared" si="19"/>
        <v>7.9237558395447865</v>
      </c>
      <c r="K100">
        <f t="shared" si="24"/>
        <v>0.93345287908997232</v>
      </c>
      <c r="L100">
        <v>4.1657329541260897E-2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28.9</v>
      </c>
      <c r="S100">
        <v>20.100000000000001</v>
      </c>
      <c r="T100">
        <f t="shared" si="20"/>
        <v>5.3548148148148158</v>
      </c>
      <c r="U100">
        <f t="shared" si="15"/>
        <v>5.1592592592592634</v>
      </c>
      <c r="V100">
        <v>65998.649999999994</v>
      </c>
      <c r="W100">
        <f t="shared" si="25"/>
        <v>11.097404717964199</v>
      </c>
      <c r="X100">
        <f t="shared" si="21"/>
        <v>6.8671707334893508</v>
      </c>
      <c r="Y100">
        <v>0.75805999999999996</v>
      </c>
      <c r="Z100">
        <v>309500</v>
      </c>
      <c r="AA100">
        <f t="shared" si="22"/>
        <v>-12.919706111906375</v>
      </c>
      <c r="AB100">
        <f t="shared" si="23"/>
        <v>-2.7268037629637689</v>
      </c>
      <c r="AC100">
        <v>1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t="s">
        <v>277</v>
      </c>
      <c r="B101" s="1" t="s">
        <v>278</v>
      </c>
      <c r="C101">
        <v>4723.4760061253892</v>
      </c>
      <c r="D101">
        <f t="shared" si="26"/>
        <v>8.4603002495149902</v>
      </c>
      <c r="E101">
        <f t="shared" si="27"/>
        <v>0.3610933900877491</v>
      </c>
      <c r="F101">
        <v>1.2649161383740027E-2</v>
      </c>
      <c r="G101">
        <f t="shared" si="28"/>
        <v>4.5675285658217293E-3</v>
      </c>
      <c r="H101">
        <f t="shared" si="29"/>
        <v>0.10701570321101113</v>
      </c>
      <c r="I101">
        <v>1677.1354639391748</v>
      </c>
      <c r="J101">
        <f t="shared" si="19"/>
        <v>7.4248425361036183</v>
      </c>
      <c r="K101">
        <f t="shared" si="24"/>
        <v>0.43453957564880419</v>
      </c>
      <c r="L101">
        <v>-2.0043870959464152E-2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25.5</v>
      </c>
      <c r="S101">
        <v>24.1</v>
      </c>
      <c r="T101">
        <f t="shared" si="20"/>
        <v>1.9548148148148172</v>
      </c>
      <c r="U101">
        <f t="shared" si="15"/>
        <v>9.1592592592592634</v>
      </c>
      <c r="V101">
        <v>0</v>
      </c>
      <c r="W101">
        <f t="shared" si="25"/>
        <v>0</v>
      </c>
      <c r="X101">
        <f t="shared" si="21"/>
        <v>-4.2302339844748484</v>
      </c>
      <c r="Y101">
        <v>1.5523910000000001</v>
      </c>
      <c r="Z101">
        <v>74340</v>
      </c>
      <c r="AA101">
        <f t="shared" si="22"/>
        <v>-10.776608120830312</v>
      </c>
      <c r="AB101">
        <f t="shared" si="23"/>
        <v>-0.58370577188770589</v>
      </c>
      <c r="AC101">
        <v>0</v>
      </c>
      <c r="AD101">
        <v>0</v>
      </c>
      <c r="AE101">
        <v>1</v>
      </c>
      <c r="AF101">
        <v>0</v>
      </c>
      <c r="AG101">
        <v>0</v>
      </c>
    </row>
    <row r="102" spans="1:33" x14ac:dyDescent="0.3">
      <c r="A102" t="s">
        <v>279</v>
      </c>
      <c r="B102" s="1" t="s">
        <v>280</v>
      </c>
      <c r="C102">
        <v>3275.1487803538898</v>
      </c>
      <c r="D102">
        <f t="shared" si="26"/>
        <v>8.0941185761531731</v>
      </c>
      <c r="E102">
        <f t="shared" si="27"/>
        <v>-5.0882832740679618E-3</v>
      </c>
      <c r="F102">
        <v>-1.3546815755867709E-2</v>
      </c>
      <c r="G102">
        <f t="shared" si="28"/>
        <v>6.8930036027461998E-5</v>
      </c>
      <c r="H102">
        <f t="shared" si="29"/>
        <v>-0.10964953305729332</v>
      </c>
      <c r="I102">
        <v>1372.7203055640121</v>
      </c>
      <c r="J102">
        <f t="shared" si="19"/>
        <v>7.2245496745748206</v>
      </c>
      <c r="K102">
        <f t="shared" si="24"/>
        <v>0.23424671412000642</v>
      </c>
      <c r="L102">
        <v>-1.7940745845627895E-2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19.600000000000001</v>
      </c>
      <c r="S102">
        <v>18.399999999999999</v>
      </c>
      <c r="T102">
        <f t="shared" si="20"/>
        <v>-3.9451851851851814</v>
      </c>
      <c r="U102">
        <f t="shared" si="15"/>
        <v>3.4592592592592606</v>
      </c>
      <c r="V102">
        <v>1096.0260000000001</v>
      </c>
      <c r="W102">
        <f t="shared" si="25"/>
        <v>7.0003581609971004</v>
      </c>
      <c r="X102">
        <f t="shared" si="21"/>
        <v>2.770124176522252</v>
      </c>
      <c r="Y102">
        <v>13.559711999999999</v>
      </c>
      <c r="Z102">
        <v>1280000</v>
      </c>
      <c r="AA102">
        <f t="shared" si="22"/>
        <v>-11.455267592547154</v>
      </c>
      <c r="AB102">
        <f t="shared" si="23"/>
        <v>-1.2623652436045472</v>
      </c>
      <c r="AC102">
        <v>0</v>
      </c>
      <c r="AD102">
        <v>0</v>
      </c>
      <c r="AE102">
        <v>1</v>
      </c>
      <c r="AF102">
        <v>0</v>
      </c>
      <c r="AG102">
        <v>0</v>
      </c>
    </row>
    <row r="103" spans="1:33" x14ac:dyDescent="0.3">
      <c r="A103" t="s">
        <v>281</v>
      </c>
      <c r="B103" s="1" t="s">
        <v>282</v>
      </c>
      <c r="C103">
        <v>2103.3231601151101</v>
      </c>
      <c r="D103">
        <f t="shared" si="26"/>
        <v>7.6512738301431433</v>
      </c>
      <c r="E103">
        <f t="shared" si="27"/>
        <v>-0.44793302928409773</v>
      </c>
      <c r="F103">
        <v>8.6798049745618385E-3</v>
      </c>
      <c r="G103">
        <f t="shared" si="28"/>
        <v>-3.887971335850665E-3</v>
      </c>
      <c r="H103">
        <f t="shared" si="29"/>
        <v>6.6411564652611263E-2</v>
      </c>
      <c r="I103">
        <v>756.11262626560244</v>
      </c>
      <c r="J103">
        <f t="shared" si="19"/>
        <v>6.628190341625432</v>
      </c>
      <c r="K103">
        <f t="shared" si="24"/>
        <v>-0.36211261882938217</v>
      </c>
      <c r="L103">
        <v>-5.7652814816630798E-3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26.2</v>
      </c>
      <c r="S103">
        <v>23.9</v>
      </c>
      <c r="T103">
        <f t="shared" si="20"/>
        <v>2.6548148148148165</v>
      </c>
      <c r="U103">
        <f t="shared" si="15"/>
        <v>8.9592592592592606</v>
      </c>
      <c r="V103">
        <v>48.715679999999999</v>
      </c>
      <c r="W103">
        <f t="shared" si="25"/>
        <v>3.9063203763028915</v>
      </c>
      <c r="X103">
        <f t="shared" si="21"/>
        <v>-0.32391360817195691</v>
      </c>
      <c r="Y103">
        <v>36.485095000000001</v>
      </c>
      <c r="Z103">
        <v>298170</v>
      </c>
      <c r="AA103">
        <f t="shared" si="22"/>
        <v>-9.0085152516061822</v>
      </c>
      <c r="AB103">
        <f t="shared" si="23"/>
        <v>1.1843870973364243</v>
      </c>
      <c r="AC103">
        <v>0</v>
      </c>
      <c r="AD103">
        <v>0</v>
      </c>
      <c r="AE103">
        <v>0</v>
      </c>
      <c r="AF103">
        <v>0</v>
      </c>
      <c r="AG103">
        <v>1</v>
      </c>
    </row>
    <row r="104" spans="1:33" x14ac:dyDescent="0.3">
      <c r="A104" t="s">
        <v>283</v>
      </c>
      <c r="B104" s="1" t="s">
        <v>284</v>
      </c>
      <c r="C104">
        <v>4727.2887218266069</v>
      </c>
      <c r="D104">
        <f t="shared" si="26"/>
        <v>8.4611071082227909</v>
      </c>
      <c r="E104">
        <f t="shared" si="27"/>
        <v>0.36190024879554983</v>
      </c>
      <c r="F104">
        <v>1.0989530192900198E-2</v>
      </c>
      <c r="G104">
        <f t="shared" si="28"/>
        <v>3.9771137109567882E-3</v>
      </c>
      <c r="H104">
        <f t="shared" si="29"/>
        <v>9.2983592031176843E-2</v>
      </c>
      <c r="I104">
        <v>9549.2937261449533</v>
      </c>
      <c r="J104">
        <f t="shared" si="19"/>
        <v>9.1642224753624504</v>
      </c>
      <c r="K104">
        <f t="shared" si="24"/>
        <v>2.1739195149076362</v>
      </c>
      <c r="L104">
        <v>4.8492249319629559E-4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16.899999999999999</v>
      </c>
      <c r="S104">
        <v>-1.7</v>
      </c>
      <c r="T104">
        <f t="shared" si="20"/>
        <v>-6.6451851851851842</v>
      </c>
      <c r="U104">
        <f t="shared" si="15"/>
        <v>-16.640740740740739</v>
      </c>
      <c r="V104">
        <v>8391.9140000000007</v>
      </c>
      <c r="W104">
        <f t="shared" si="25"/>
        <v>9.0351430573962315</v>
      </c>
      <c r="X104">
        <f t="shared" si="21"/>
        <v>4.804909072921383</v>
      </c>
      <c r="Y104">
        <v>32.803069000000001</v>
      </c>
      <c r="Z104">
        <v>304200</v>
      </c>
      <c r="AA104">
        <f t="shared" si="22"/>
        <v>-9.1349185807211857</v>
      </c>
      <c r="AB104">
        <f t="shared" si="23"/>
        <v>1.0579837682214208</v>
      </c>
      <c r="AC104">
        <v>0</v>
      </c>
      <c r="AD104">
        <v>1</v>
      </c>
      <c r="AE104">
        <v>0</v>
      </c>
      <c r="AF104">
        <v>0</v>
      </c>
      <c r="AG104">
        <v>0</v>
      </c>
    </row>
    <row r="105" spans="1:33" x14ac:dyDescent="0.3">
      <c r="A105" t="s">
        <v>285</v>
      </c>
      <c r="B105" s="1" t="s">
        <v>286</v>
      </c>
      <c r="C105">
        <v>7359.0024280920024</v>
      </c>
      <c r="D105">
        <f t="shared" si="26"/>
        <v>8.9036796628751791</v>
      </c>
      <c r="E105">
        <f t="shared" si="27"/>
        <v>0.80447280344793803</v>
      </c>
      <c r="F105">
        <v>3.1095061510747788E-2</v>
      </c>
      <c r="G105">
        <f t="shared" si="28"/>
        <v>2.501513130693735E-2</v>
      </c>
      <c r="H105">
        <f t="shared" si="29"/>
        <v>0.27686046678909781</v>
      </c>
      <c r="I105">
        <v>1878.8190557553596</v>
      </c>
      <c r="J105">
        <f t="shared" si="19"/>
        <v>7.5383986966154355</v>
      </c>
      <c r="K105">
        <f t="shared" si="24"/>
        <v>0.54809573616062135</v>
      </c>
      <c r="L105">
        <v>4.2977954285548646E-2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21.1</v>
      </c>
      <c r="S105">
        <v>9.1999999999999993</v>
      </c>
      <c r="T105">
        <f t="shared" si="20"/>
        <v>-2.4451851851851814</v>
      </c>
      <c r="U105">
        <f t="shared" si="15"/>
        <v>-5.7407407407407387</v>
      </c>
      <c r="V105">
        <v>6.6670959999999999</v>
      </c>
      <c r="W105">
        <f t="shared" si="25"/>
        <v>2.0369379256930986</v>
      </c>
      <c r="X105">
        <f t="shared" si="21"/>
        <v>-2.1932960587817498</v>
      </c>
      <c r="Y105">
        <v>8.7321650000000002</v>
      </c>
      <c r="Z105">
        <v>91470</v>
      </c>
      <c r="AA105">
        <f t="shared" si="22"/>
        <v>-9.2567529941265807</v>
      </c>
      <c r="AB105">
        <f t="shared" si="23"/>
        <v>0.93614935481602579</v>
      </c>
      <c r="AC105">
        <v>0</v>
      </c>
      <c r="AD105">
        <v>0</v>
      </c>
      <c r="AE105">
        <v>0</v>
      </c>
      <c r="AF105">
        <v>1</v>
      </c>
      <c r="AG105">
        <v>0</v>
      </c>
    </row>
    <row r="106" spans="1:33" x14ac:dyDescent="0.3">
      <c r="A106" t="s">
        <v>287</v>
      </c>
      <c r="B106" s="1" t="s">
        <v>288</v>
      </c>
      <c r="C106">
        <v>1939.2543352960388</v>
      </c>
      <c r="D106">
        <f t="shared" si="26"/>
        <v>7.5700588149214223</v>
      </c>
      <c r="E106">
        <f t="shared" si="27"/>
        <v>-0.52914804450581876</v>
      </c>
      <c r="F106">
        <v>3.0379574750583421E-2</v>
      </c>
      <c r="G106">
        <f t="shared" si="28"/>
        <v>-1.6075292572189565E-2</v>
      </c>
      <c r="H106">
        <f t="shared" si="29"/>
        <v>0.2299751676342183</v>
      </c>
      <c r="I106">
        <v>249.33205259314514</v>
      </c>
      <c r="J106">
        <f t="shared" si="19"/>
        <v>5.5187855526346663</v>
      </c>
      <c r="K106">
        <f t="shared" si="24"/>
        <v>-1.4715174078201478</v>
      </c>
      <c r="L106">
        <v>3.999916462629946E-2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26.4</v>
      </c>
      <c r="S106">
        <v>19.2</v>
      </c>
      <c r="T106">
        <f t="shared" si="20"/>
        <v>2.8548148148148158</v>
      </c>
      <c r="U106">
        <f t="shared" si="15"/>
        <v>4.2592592592592613</v>
      </c>
      <c r="V106">
        <v>0</v>
      </c>
      <c r="W106">
        <f t="shared" si="25"/>
        <v>0</v>
      </c>
      <c r="X106">
        <f t="shared" si="21"/>
        <v>-4.2302339844748484</v>
      </c>
      <c r="Y106">
        <v>2.544362</v>
      </c>
      <c r="Z106">
        <v>397300</v>
      </c>
      <c r="AA106">
        <f t="shared" si="22"/>
        <v>-11.958567010850389</v>
      </c>
      <c r="AB106">
        <f t="shared" si="23"/>
        <v>-1.7656646619077829</v>
      </c>
      <c r="AC106">
        <v>0</v>
      </c>
      <c r="AD106">
        <v>0</v>
      </c>
      <c r="AE106">
        <v>1</v>
      </c>
      <c r="AF106">
        <v>0</v>
      </c>
      <c r="AG106">
        <v>0</v>
      </c>
    </row>
    <row r="107" spans="1:33" x14ac:dyDescent="0.3">
      <c r="A107" t="s">
        <v>289</v>
      </c>
      <c r="B107" s="1" t="s">
        <v>290</v>
      </c>
      <c r="C107">
        <v>65158.780421231284</v>
      </c>
      <c r="D107">
        <f t="shared" si="26"/>
        <v>11.084582345862358</v>
      </c>
      <c r="E107">
        <f t="shared" si="27"/>
        <v>2.9853754864351174</v>
      </c>
      <c r="F107">
        <v>-4.1510436323888157E-2</v>
      </c>
      <c r="G107">
        <f t="shared" si="28"/>
        <v>-0.12392423903256157</v>
      </c>
      <c r="H107">
        <f t="shared" si="29"/>
        <v>-0.46012584964481423</v>
      </c>
      <c r="I107">
        <v>77428.576262583549</v>
      </c>
      <c r="J107">
        <f t="shared" si="19"/>
        <v>11.257111193798359</v>
      </c>
      <c r="K107">
        <f t="shared" si="24"/>
        <v>4.2668082333435446</v>
      </c>
      <c r="L107">
        <v>-5.9803420178165E-2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35</v>
      </c>
      <c r="S107">
        <v>17.5</v>
      </c>
      <c r="T107">
        <f t="shared" si="20"/>
        <v>11.454814814814817</v>
      </c>
      <c r="U107">
        <f t="shared" si="15"/>
        <v>2.559259259259262</v>
      </c>
      <c r="V107">
        <v>2592729</v>
      </c>
      <c r="W107">
        <f t="shared" si="25"/>
        <v>14.768221932604854</v>
      </c>
      <c r="X107">
        <f t="shared" si="21"/>
        <v>10.537987948130006</v>
      </c>
      <c r="Y107">
        <v>0.11821</v>
      </c>
      <c r="Z107">
        <v>11610</v>
      </c>
      <c r="AA107">
        <f t="shared" si="22"/>
        <v>-11.494914649911788</v>
      </c>
      <c r="AB107">
        <f t="shared" si="23"/>
        <v>-1.3020123009691815</v>
      </c>
      <c r="AC107">
        <v>1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t="s">
        <v>291</v>
      </c>
      <c r="B108" s="1" t="s">
        <v>292</v>
      </c>
      <c r="C108">
        <v>2727.8238506319917</v>
      </c>
      <c r="D108">
        <f t="shared" si="26"/>
        <v>7.9112594459958627</v>
      </c>
      <c r="E108">
        <f t="shared" si="27"/>
        <v>-0.18794741343137833</v>
      </c>
      <c r="F108">
        <v>3.7531681596714404E-2</v>
      </c>
      <c r="G108">
        <f t="shared" si="28"/>
        <v>-7.053982477832536E-3</v>
      </c>
      <c r="H108">
        <f t="shared" si="29"/>
        <v>0.29692287055611594</v>
      </c>
      <c r="I108">
        <v>6145.9820615453764</v>
      </c>
      <c r="J108">
        <f t="shared" si="19"/>
        <v>8.7235538239659256</v>
      </c>
      <c r="K108">
        <f t="shared" si="24"/>
        <v>1.7332508635111115</v>
      </c>
      <c r="L108">
        <v>5.6733728638124637E-3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18.5</v>
      </c>
      <c r="S108">
        <v>-2</v>
      </c>
      <c r="T108">
        <f t="shared" si="20"/>
        <v>-5.0451851851851828</v>
      </c>
      <c r="U108">
        <f t="shared" si="15"/>
        <v>-16.940740740740736</v>
      </c>
      <c r="V108">
        <v>896.36900000000003</v>
      </c>
      <c r="W108">
        <f t="shared" si="25"/>
        <v>6.799467148706305</v>
      </c>
      <c r="X108">
        <f t="shared" si="21"/>
        <v>2.5692331642314565</v>
      </c>
      <c r="Y108">
        <v>20.473447</v>
      </c>
      <c r="Z108">
        <v>230050</v>
      </c>
      <c r="AA108">
        <f t="shared" si="22"/>
        <v>-9.3269231773169796</v>
      </c>
      <c r="AB108">
        <f t="shared" si="23"/>
        <v>0.86597917162562688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1:33" x14ac:dyDescent="0.3">
      <c r="A109" t="s">
        <v>293</v>
      </c>
      <c r="B109" s="1" t="s">
        <v>294</v>
      </c>
      <c r="C109">
        <v>871.54297318007934</v>
      </c>
      <c r="D109">
        <f t="shared" si="26"/>
        <v>6.7702651731879842</v>
      </c>
      <c r="E109">
        <f t="shared" si="27"/>
        <v>-1.3289416862392569</v>
      </c>
      <c r="F109">
        <v>4.9441936043813197E-3</v>
      </c>
      <c r="G109">
        <f t="shared" si="28"/>
        <v>-6.5705449856998605E-3</v>
      </c>
      <c r="H109">
        <f t="shared" si="29"/>
        <v>3.3473501769241618E-2</v>
      </c>
      <c r="I109">
        <v>16.122845952968849</v>
      </c>
      <c r="J109">
        <f t="shared" si="19"/>
        <v>2.7802372694466477</v>
      </c>
      <c r="K109">
        <f t="shared" si="24"/>
        <v>-4.2100656910081664</v>
      </c>
      <c r="L109">
        <v>9.3865580555514042E-2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17.3</v>
      </c>
      <c r="S109">
        <v>17.600000000000001</v>
      </c>
      <c r="T109">
        <f t="shared" si="20"/>
        <v>-6.2451851851851821</v>
      </c>
      <c r="U109">
        <f t="shared" si="15"/>
        <v>2.6592592592592634</v>
      </c>
      <c r="V109">
        <v>104.0115</v>
      </c>
      <c r="W109">
        <f t="shared" si="25"/>
        <v>4.6540698679697527</v>
      </c>
      <c r="X109">
        <f t="shared" si="21"/>
        <v>0.42383588349490431</v>
      </c>
      <c r="Y109">
        <v>3.866501</v>
      </c>
      <c r="Z109">
        <v>24670</v>
      </c>
      <c r="AA109">
        <f t="shared" si="22"/>
        <v>-8.7609932458246451</v>
      </c>
      <c r="AB109">
        <f t="shared" si="23"/>
        <v>1.4319091031179614</v>
      </c>
      <c r="AC109">
        <v>1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t="s">
        <v>295</v>
      </c>
      <c r="B110" s="1" t="s">
        <v>296</v>
      </c>
      <c r="C110">
        <v>16050.00444126557</v>
      </c>
      <c r="D110">
        <f t="shared" si="26"/>
        <v>9.6834644052724901</v>
      </c>
      <c r="E110">
        <f t="shared" si="27"/>
        <v>1.584257545845249</v>
      </c>
      <c r="F110">
        <v>-6.3333026202345424E-3</v>
      </c>
      <c r="G110">
        <f t="shared" si="28"/>
        <v>-1.0033582466228061E-2</v>
      </c>
      <c r="H110">
        <f t="shared" si="29"/>
        <v>-6.1328310490860183E-2</v>
      </c>
      <c r="I110">
        <v>9920.6958331059486</v>
      </c>
      <c r="J110">
        <f t="shared" si="19"/>
        <v>9.2023783422852361</v>
      </c>
      <c r="K110">
        <f t="shared" si="24"/>
        <v>2.212075381830422</v>
      </c>
      <c r="L110">
        <v>1.6231164063151483E-2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32</v>
      </c>
      <c r="S110">
        <v>15.8</v>
      </c>
      <c r="T110">
        <f t="shared" si="20"/>
        <v>8.4548148148148172</v>
      </c>
      <c r="U110">
        <f t="shared" si="15"/>
        <v>0.85925925925926272</v>
      </c>
      <c r="V110">
        <v>244082.7</v>
      </c>
      <c r="W110">
        <f t="shared" si="25"/>
        <v>12.405266478239929</v>
      </c>
      <c r="X110">
        <f t="shared" si="21"/>
        <v>8.1750324937650802</v>
      </c>
      <c r="Y110">
        <v>6.0286869999999997</v>
      </c>
      <c r="Z110">
        <v>2149690</v>
      </c>
      <c r="AA110">
        <f t="shared" si="22"/>
        <v>-12.784304961242514</v>
      </c>
      <c r="AB110">
        <f t="shared" si="23"/>
        <v>-2.5914026122999072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t="s">
        <v>297</v>
      </c>
      <c r="B111" s="1" t="s">
        <v>298</v>
      </c>
      <c r="C111">
        <v>1036.8710010874406</v>
      </c>
      <c r="D111">
        <f t="shared" si="26"/>
        <v>6.9439628042404093</v>
      </c>
      <c r="E111">
        <f t="shared" si="27"/>
        <v>-1.1552440551868317</v>
      </c>
      <c r="F111">
        <v>1.5274580313584072E-3</v>
      </c>
      <c r="G111">
        <f t="shared" si="28"/>
        <v>-1.7645868102741811E-3</v>
      </c>
      <c r="H111">
        <f t="shared" si="29"/>
        <v>1.060661175479106E-2</v>
      </c>
      <c r="I111">
        <v>415.90051063929423</v>
      </c>
      <c r="J111">
        <f t="shared" si="19"/>
        <v>6.0304460745415582</v>
      </c>
      <c r="K111">
        <f t="shared" si="24"/>
        <v>-0.95985688591325591</v>
      </c>
      <c r="L111">
        <v>-2.3537358835948322E-2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29.1</v>
      </c>
      <c r="S111">
        <v>21.9</v>
      </c>
      <c r="T111">
        <f t="shared" si="20"/>
        <v>5.5548148148148186</v>
      </c>
      <c r="U111">
        <f t="shared" si="15"/>
        <v>6.9592592592592606</v>
      </c>
      <c r="V111">
        <v>143.87780000000001</v>
      </c>
      <c r="W111">
        <f t="shared" si="25"/>
        <v>4.9758906284791911</v>
      </c>
      <c r="X111">
        <f t="shared" si="21"/>
        <v>0.74565664400434262</v>
      </c>
      <c r="Y111">
        <v>11.9823199840264</v>
      </c>
      <c r="Z111">
        <v>2376000</v>
      </c>
      <c r="AA111">
        <f t="shared" si="22"/>
        <v>-12.197496730765899</v>
      </c>
      <c r="AB111">
        <f t="shared" si="23"/>
        <v>-2.0045943818232921</v>
      </c>
      <c r="AC111">
        <v>1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t="s">
        <v>299</v>
      </c>
      <c r="B112" s="1" t="s">
        <v>300</v>
      </c>
      <c r="C112">
        <v>1492.0177764412567</v>
      </c>
      <c r="D112">
        <f t="shared" si="26"/>
        <v>7.3078846951975924</v>
      </c>
      <c r="E112">
        <f t="shared" si="27"/>
        <v>-0.79132216422964863</v>
      </c>
      <c r="F112">
        <v>-3.2211548893593058E-3</v>
      </c>
      <c r="G112">
        <f t="shared" si="28"/>
        <v>2.5489712583667201E-3</v>
      </c>
      <c r="H112">
        <f t="shared" si="29"/>
        <v>-2.3539828516809764E-2</v>
      </c>
      <c r="I112">
        <v>319.80936084121362</v>
      </c>
      <c r="J112">
        <f t="shared" si="19"/>
        <v>5.7677250708945884</v>
      </c>
      <c r="K112">
        <f t="shared" si="24"/>
        <v>-1.2225778895602257</v>
      </c>
      <c r="L112">
        <v>1.6736951834874721E-2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28.8</v>
      </c>
      <c r="S112">
        <v>24.1</v>
      </c>
      <c r="T112">
        <f t="shared" si="20"/>
        <v>5.2548148148148179</v>
      </c>
      <c r="U112">
        <f t="shared" si="15"/>
        <v>9.1592592592592634</v>
      </c>
      <c r="V112">
        <v>0.70134220000000003</v>
      </c>
      <c r="W112">
        <f t="shared" si="25"/>
        <v>0.53141746895954478</v>
      </c>
      <c r="X112">
        <f t="shared" si="21"/>
        <v>-3.6988165155153037</v>
      </c>
      <c r="Y112">
        <v>4.2310299999999996</v>
      </c>
      <c r="Z112">
        <v>192530</v>
      </c>
      <c r="AA112">
        <f t="shared" si="22"/>
        <v>-10.725561802488253</v>
      </c>
      <c r="AB112">
        <f t="shared" si="23"/>
        <v>-0.53265945354564614</v>
      </c>
      <c r="AC112">
        <v>1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t="s">
        <v>301</v>
      </c>
      <c r="B113" s="1" t="s">
        <v>302</v>
      </c>
      <c r="C113">
        <v>5971.874537071657</v>
      </c>
      <c r="D113">
        <f t="shared" si="26"/>
        <v>8.6948161499105456</v>
      </c>
      <c r="E113">
        <f t="shared" si="27"/>
        <v>0.59560929048330458</v>
      </c>
      <c r="F113">
        <v>6.0073522794984562E-2</v>
      </c>
      <c r="G113">
        <f t="shared" si="28"/>
        <v>3.5780348288753379E-2</v>
      </c>
      <c r="H113">
        <f t="shared" si="29"/>
        <v>0.52232823617985102</v>
      </c>
      <c r="I113">
        <v>7853.2406522195943</v>
      </c>
      <c r="J113">
        <f t="shared" si="19"/>
        <v>8.9686815475277228</v>
      </c>
      <c r="K113">
        <f t="shared" si="24"/>
        <v>1.9783785870729087</v>
      </c>
      <c r="L113">
        <v>3.599118884843585E-2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26.5</v>
      </c>
      <c r="S113">
        <v>25.1</v>
      </c>
      <c r="T113">
        <f t="shared" si="20"/>
        <v>2.9548148148148172</v>
      </c>
      <c r="U113">
        <f t="shared" si="15"/>
        <v>10.159259259259263</v>
      </c>
      <c r="V113">
        <v>9.4557909999999996</v>
      </c>
      <c r="W113">
        <f t="shared" si="25"/>
        <v>2.3471559875988115</v>
      </c>
      <c r="X113">
        <f t="shared" si="21"/>
        <v>-1.8830779968760369</v>
      </c>
      <c r="Y113">
        <v>2.112908</v>
      </c>
      <c r="Z113">
        <v>700</v>
      </c>
      <c r="AA113">
        <f t="shared" si="22"/>
        <v>-5.8030151373479129</v>
      </c>
      <c r="AB113">
        <f t="shared" si="23"/>
        <v>4.3898872115946936</v>
      </c>
      <c r="AC113">
        <v>0</v>
      </c>
      <c r="AD113">
        <v>0</v>
      </c>
      <c r="AE113">
        <v>0</v>
      </c>
      <c r="AF113">
        <v>0</v>
      </c>
      <c r="AG113">
        <v>1</v>
      </c>
    </row>
    <row r="114" spans="1:33" x14ac:dyDescent="0.3">
      <c r="A114" t="s">
        <v>303</v>
      </c>
      <c r="B114" s="1" t="s">
        <v>304</v>
      </c>
      <c r="C114">
        <v>1081.0329581980247</v>
      </c>
      <c r="D114">
        <f t="shared" si="26"/>
        <v>6.9856723057942594</v>
      </c>
      <c r="E114">
        <f t="shared" si="27"/>
        <v>-1.1135345536329817</v>
      </c>
      <c r="F114">
        <v>2.7545457510607077E-3</v>
      </c>
      <c r="G114">
        <f t="shared" si="28"/>
        <v>-3.0672818733690115E-3</v>
      </c>
      <c r="H114">
        <f t="shared" si="29"/>
        <v>1.9242353968228033E-2</v>
      </c>
      <c r="I114">
        <v>304.16390179163898</v>
      </c>
      <c r="J114">
        <f t="shared" si="19"/>
        <v>5.7175667067471316</v>
      </c>
      <c r="K114">
        <f t="shared" si="24"/>
        <v>-1.2727362537076825</v>
      </c>
      <c r="L114">
        <v>-5.9812062313071547E-2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25.2</v>
      </c>
      <c r="S114">
        <v>24.9</v>
      </c>
      <c r="T114">
        <f t="shared" si="20"/>
        <v>1.6548148148148165</v>
      </c>
      <c r="U114">
        <f t="shared" si="15"/>
        <v>9.9592592592592606</v>
      </c>
      <c r="V114">
        <v>0</v>
      </c>
      <c r="W114">
        <f t="shared" si="25"/>
        <v>0</v>
      </c>
      <c r="X114">
        <f t="shared" si="21"/>
        <v>-4.2302339844748484</v>
      </c>
      <c r="Y114">
        <v>2.6402640000000002</v>
      </c>
      <c r="Z114">
        <v>71620</v>
      </c>
      <c r="AA114">
        <f t="shared" si="22"/>
        <v>-10.208250731393866</v>
      </c>
      <c r="AB114">
        <f t="shared" si="23"/>
        <v>-1.5348382451259468E-2</v>
      </c>
      <c r="AC114">
        <v>1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t="s">
        <v>305</v>
      </c>
      <c r="B115" s="1" t="s">
        <v>306</v>
      </c>
      <c r="C115">
        <v>728.44665932857231</v>
      </c>
      <c r="D115">
        <f t="shared" si="26"/>
        <v>6.5909144030898625</v>
      </c>
      <c r="E115">
        <f t="shared" si="27"/>
        <v>-1.5082924563373785</v>
      </c>
      <c r="F115">
        <v>-3.1442811050420121E-3</v>
      </c>
      <c r="G115">
        <f t="shared" si="28"/>
        <v>4.7424954713390236E-3</v>
      </c>
      <c r="H115">
        <f t="shared" si="29"/>
        <v>-2.0723687622584707E-2</v>
      </c>
      <c r="I115">
        <v>393.75805992571054</v>
      </c>
      <c r="J115">
        <f t="shared" si="19"/>
        <v>5.9757366595829406</v>
      </c>
      <c r="K115">
        <f t="shared" si="24"/>
        <v>-1.0145663008718735</v>
      </c>
      <c r="L115">
        <v>1.1612415132522608E-2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24.7</v>
      </c>
      <c r="S115">
        <v>22.7</v>
      </c>
      <c r="T115">
        <f t="shared" si="20"/>
        <v>1.1548148148148165</v>
      </c>
      <c r="U115">
        <f t="shared" si="15"/>
        <v>7.7592592592592613</v>
      </c>
      <c r="V115">
        <v>0</v>
      </c>
      <c r="W115">
        <f t="shared" si="25"/>
        <v>0</v>
      </c>
      <c r="X115">
        <f t="shared" si="21"/>
        <v>-4.2302339844748484</v>
      </c>
      <c r="Y115">
        <v>3.836884</v>
      </c>
      <c r="Z115">
        <v>20720</v>
      </c>
      <c r="AA115">
        <f t="shared" si="22"/>
        <v>-8.5941941175176453</v>
      </c>
      <c r="AB115">
        <f t="shared" si="23"/>
        <v>1.5987082314249612</v>
      </c>
      <c r="AC115">
        <v>0</v>
      </c>
      <c r="AD115">
        <v>0</v>
      </c>
      <c r="AE115">
        <v>1</v>
      </c>
      <c r="AF115">
        <v>0</v>
      </c>
      <c r="AG115">
        <v>0</v>
      </c>
    </row>
    <row r="116" spans="1:33" ht="28.8" x14ac:dyDescent="0.3">
      <c r="A116" t="s">
        <v>307</v>
      </c>
      <c r="B116" s="1" t="s">
        <v>308</v>
      </c>
      <c r="C116">
        <v>1344.7398796590915</v>
      </c>
      <c r="D116">
        <f t="shared" si="26"/>
        <v>7.2039558753091502</v>
      </c>
      <c r="E116">
        <f t="shared" si="27"/>
        <v>-0.8952509841180909</v>
      </c>
      <c r="F116">
        <v>-2.2597210901465969E-3</v>
      </c>
      <c r="G116">
        <f t="shared" si="28"/>
        <v>2.0230175297861462E-3</v>
      </c>
      <c r="H116">
        <f t="shared" si="29"/>
        <v>-1.6278931023921573E-2</v>
      </c>
      <c r="I116">
        <v>146.02968115326414</v>
      </c>
      <c r="J116">
        <f t="shared" si="19"/>
        <v>4.9838098966168944</v>
      </c>
      <c r="K116">
        <f t="shared" si="24"/>
        <v>-2.0064930638379197</v>
      </c>
      <c r="L116">
        <v>5.440370133873821E-2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22.4</v>
      </c>
      <c r="S116">
        <v>23.7</v>
      </c>
      <c r="T116">
        <f t="shared" si="20"/>
        <v>-1.1451851851851842</v>
      </c>
      <c r="U116">
        <f t="shared" si="15"/>
        <v>8.7592592592592613</v>
      </c>
      <c r="V116">
        <v>0</v>
      </c>
      <c r="W116">
        <f t="shared" si="25"/>
        <v>0</v>
      </c>
      <c r="X116">
        <f t="shared" si="21"/>
        <v>-4.2302339844748484</v>
      </c>
      <c r="Y116">
        <v>7.5333999999999998E-2</v>
      </c>
      <c r="Z116">
        <v>960</v>
      </c>
      <c r="AA116">
        <f t="shared" si="22"/>
        <v>-9.4527570033214783</v>
      </c>
      <c r="AB116">
        <f t="shared" si="23"/>
        <v>0.74014534562112821</v>
      </c>
      <c r="AC116">
        <v>1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t="s">
        <v>309</v>
      </c>
      <c r="B117" s="1" t="s">
        <v>310</v>
      </c>
      <c r="C117">
        <v>4575.3783224469562</v>
      </c>
      <c r="D117">
        <f t="shared" si="26"/>
        <v>8.4284446677217364</v>
      </c>
      <c r="E117">
        <f t="shared" si="27"/>
        <v>0.32923780829449534</v>
      </c>
      <c r="F117">
        <v>1.0483673517115124E-2</v>
      </c>
      <c r="G117">
        <f t="shared" si="28"/>
        <v>3.451621691650027E-3</v>
      </c>
      <c r="H117">
        <f t="shared" si="29"/>
        <v>8.8361062153464551E-2</v>
      </c>
      <c r="I117">
        <v>4591.1689562460706</v>
      </c>
      <c r="J117">
        <f t="shared" si="19"/>
        <v>8.4318899451939426</v>
      </c>
      <c r="K117">
        <f t="shared" si="24"/>
        <v>1.4415869847391285</v>
      </c>
      <c r="L117">
        <v>-1.6193757146014704E-3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25.7</v>
      </c>
      <c r="S117">
        <v>24.3</v>
      </c>
      <c r="T117">
        <f t="shared" si="20"/>
        <v>2.1548148148148165</v>
      </c>
      <c r="U117">
        <f t="shared" si="15"/>
        <v>9.3592592592592627</v>
      </c>
      <c r="V117">
        <v>2494.5309999999999</v>
      </c>
      <c r="W117">
        <f t="shared" si="25"/>
        <v>7.8222568111927551</v>
      </c>
      <c r="X117">
        <f t="shared" si="21"/>
        <v>3.5920228267179066</v>
      </c>
      <c r="Y117">
        <v>0.37379499999999999</v>
      </c>
      <c r="Z117">
        <v>156000</v>
      </c>
      <c r="AA117">
        <f t="shared" si="22"/>
        <v>-12.941659046418781</v>
      </c>
      <c r="AB117">
        <f t="shared" si="23"/>
        <v>-2.7487566974761748</v>
      </c>
      <c r="AC117">
        <v>0</v>
      </c>
      <c r="AD117">
        <v>0</v>
      </c>
      <c r="AE117">
        <v>1</v>
      </c>
      <c r="AF117">
        <v>0</v>
      </c>
      <c r="AG117">
        <v>0</v>
      </c>
    </row>
    <row r="118" spans="1:33" x14ac:dyDescent="0.3">
      <c r="A118" t="s">
        <v>311</v>
      </c>
      <c r="B118" s="1" t="s">
        <v>312</v>
      </c>
      <c r="C118">
        <v>15468.090307131817</v>
      </c>
      <c r="D118">
        <f t="shared" si="26"/>
        <v>9.6465344910300193</v>
      </c>
      <c r="E118">
        <f t="shared" si="27"/>
        <v>1.5473276316027782</v>
      </c>
      <c r="F118">
        <v>1.8149671089998654E-2</v>
      </c>
      <c r="G118">
        <f t="shared" si="28"/>
        <v>2.8083487582057032E-2</v>
      </c>
      <c r="H118">
        <f t="shared" si="29"/>
        <v>0.17508142817052241</v>
      </c>
      <c r="I118">
        <v>10462.674359134517</v>
      </c>
      <c r="J118">
        <f t="shared" si="19"/>
        <v>9.2555693798091205</v>
      </c>
      <c r="K118">
        <f t="shared" si="24"/>
        <v>2.2652664193543064</v>
      </c>
      <c r="L118">
        <v>-2.9496105434489245E-2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12.8</v>
      </c>
      <c r="S118">
        <v>-8.1</v>
      </c>
      <c r="T118">
        <f t="shared" si="20"/>
        <v>-10.745185185185182</v>
      </c>
      <c r="U118">
        <f t="shared" si="15"/>
        <v>-23.040740740740738</v>
      </c>
      <c r="V118">
        <v>1.4623809999999999</v>
      </c>
      <c r="W118">
        <f t="shared" si="25"/>
        <v>0.90112876802332598</v>
      </c>
      <c r="X118">
        <f t="shared" si="21"/>
        <v>-3.3291052164515227</v>
      </c>
      <c r="Y118">
        <v>8.0849650000000004</v>
      </c>
      <c r="Z118">
        <v>410340</v>
      </c>
      <c r="AA118">
        <f t="shared" si="22"/>
        <v>-10.834735199304825</v>
      </c>
      <c r="AB118">
        <f t="shared" si="23"/>
        <v>-0.64183285036221882</v>
      </c>
      <c r="AC118">
        <v>0</v>
      </c>
      <c r="AD118">
        <v>0</v>
      </c>
      <c r="AE118">
        <v>0</v>
      </c>
      <c r="AF118">
        <v>1</v>
      </c>
      <c r="AG118">
        <v>0</v>
      </c>
    </row>
    <row r="119" spans="1:33" x14ac:dyDescent="0.3">
      <c r="A119" t="s">
        <v>313</v>
      </c>
      <c r="B119" s="1" t="s">
        <v>314</v>
      </c>
      <c r="C119">
        <v>1396.1745910818211</v>
      </c>
      <c r="D119">
        <f t="shared" si="26"/>
        <v>7.2414913407471699</v>
      </c>
      <c r="E119">
        <f t="shared" si="27"/>
        <v>-0.85771551868007112</v>
      </c>
      <c r="F119">
        <v>3.4604841962306961E-2</v>
      </c>
      <c r="G119">
        <f t="shared" si="28"/>
        <v>-2.9681109972542006E-2</v>
      </c>
      <c r="H119">
        <f t="shared" si="29"/>
        <v>0.25059066341797015</v>
      </c>
      <c r="I119">
        <v>871.55127112084097</v>
      </c>
      <c r="J119">
        <f t="shared" si="19"/>
        <v>6.7702746941198431</v>
      </c>
      <c r="K119">
        <f t="shared" si="24"/>
        <v>-0.22002826633497108</v>
      </c>
      <c r="L119">
        <v>-2.9995190024550037E-2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24</v>
      </c>
      <c r="S119">
        <v>17.399999999999999</v>
      </c>
      <c r="T119">
        <f t="shared" si="20"/>
        <v>0.45481481481481723</v>
      </c>
      <c r="U119">
        <f t="shared" si="15"/>
        <v>2.4592592592592606</v>
      </c>
      <c r="V119">
        <v>4033.0459999999998</v>
      </c>
      <c r="W119">
        <f t="shared" si="25"/>
        <v>8.3025251215230149</v>
      </c>
      <c r="X119">
        <f t="shared" si="21"/>
        <v>4.0722911370481665</v>
      </c>
      <c r="Y119">
        <v>0.45861099999999999</v>
      </c>
      <c r="Z119">
        <v>17200</v>
      </c>
      <c r="AA119">
        <f t="shared" si="22"/>
        <v>-10.532217585603055</v>
      </c>
      <c r="AB119">
        <f t="shared" si="23"/>
        <v>-0.3393152366604486</v>
      </c>
      <c r="AC119">
        <v>1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t="s">
        <v>315</v>
      </c>
      <c r="B120" s="1" t="s">
        <v>316</v>
      </c>
      <c r="C120">
        <v>2752.7129143081675</v>
      </c>
      <c r="D120">
        <f t="shared" si="26"/>
        <v>7.9203422186690622</v>
      </c>
      <c r="E120">
        <f t="shared" si="27"/>
        <v>-0.17886464075817887</v>
      </c>
      <c r="F120">
        <v>1.6888478303979323E-2</v>
      </c>
      <c r="G120">
        <f t="shared" si="28"/>
        <v>-3.0207516047935598E-3</v>
      </c>
      <c r="H120">
        <f t="shared" si="29"/>
        <v>0.1337625277200839</v>
      </c>
      <c r="I120">
        <v>1348.4940512398359</v>
      </c>
      <c r="J120">
        <f t="shared" si="19"/>
        <v>7.2067437311794986</v>
      </c>
      <c r="K120">
        <f t="shared" si="24"/>
        <v>0.21644077072468448</v>
      </c>
      <c r="L120">
        <v>4.2762571698382365E-2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28</v>
      </c>
      <c r="S120">
        <v>6.9</v>
      </c>
      <c r="T120">
        <f t="shared" si="20"/>
        <v>4.4548148148148172</v>
      </c>
      <c r="U120">
        <f t="shared" si="15"/>
        <v>-8.0407407407407376</v>
      </c>
      <c r="V120">
        <v>3617.585</v>
      </c>
      <c r="W120">
        <f t="shared" si="25"/>
        <v>8.1938383444268599</v>
      </c>
      <c r="X120">
        <f t="shared" si="21"/>
        <v>3.9636043599520114</v>
      </c>
      <c r="Y120">
        <v>6.5889360000000003</v>
      </c>
      <c r="Z120">
        <v>183630</v>
      </c>
      <c r="AA120">
        <f t="shared" si="22"/>
        <v>-10.235286263787009</v>
      </c>
      <c r="AB120">
        <f t="shared" si="23"/>
        <v>-4.2383914844402071E-2</v>
      </c>
      <c r="AC120">
        <v>1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t="s">
        <v>317</v>
      </c>
      <c r="B121" s="1" t="s">
        <v>318</v>
      </c>
      <c r="C121">
        <v>1009.9738573348814</v>
      </c>
      <c r="D121">
        <f t="shared" si="26"/>
        <v>6.9176797256734632</v>
      </c>
      <c r="E121">
        <f t="shared" si="27"/>
        <v>-1.1815271337537778</v>
      </c>
      <c r="F121">
        <v>-1.0517705544625373E-2</v>
      </c>
      <c r="G121">
        <f t="shared" si="28"/>
        <v>1.2426954485807433E-2</v>
      </c>
      <c r="H121">
        <f t="shared" si="29"/>
        <v>-7.2758118406658315E-2</v>
      </c>
      <c r="I121">
        <v>40.172020370974032</v>
      </c>
      <c r="J121">
        <f t="shared" si="19"/>
        <v>3.6931707426248113</v>
      </c>
      <c r="K121">
        <f t="shared" si="24"/>
        <v>-3.2971322178300029</v>
      </c>
      <c r="L121">
        <v>-2.6239251989396223E-2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29.3</v>
      </c>
      <c r="S121">
        <v>20.8</v>
      </c>
      <c r="T121">
        <f t="shared" si="20"/>
        <v>5.7548148148148179</v>
      </c>
      <c r="U121">
        <f t="shared" si="15"/>
        <v>5.8592592592592627</v>
      </c>
      <c r="V121">
        <v>0</v>
      </c>
      <c r="W121">
        <f t="shared" si="25"/>
        <v>0</v>
      </c>
      <c r="X121">
        <f t="shared" si="21"/>
        <v>-4.2302339844748484</v>
      </c>
      <c r="Y121">
        <v>3.7425799999999998</v>
      </c>
      <c r="Z121">
        <v>1259200</v>
      </c>
      <c r="AA121">
        <f t="shared" si="22"/>
        <v>-12.72621194347659</v>
      </c>
      <c r="AB121">
        <f t="shared" si="23"/>
        <v>-2.5333095945339839</v>
      </c>
      <c r="AC121">
        <v>1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t="s">
        <v>319</v>
      </c>
      <c r="B122" s="1" t="s">
        <v>320</v>
      </c>
      <c r="C122">
        <v>1122.8471954830316</v>
      </c>
      <c r="D122">
        <f t="shared" si="26"/>
        <v>7.0236228773441205</v>
      </c>
      <c r="E122">
        <f t="shared" si="27"/>
        <v>-1.0755839820831206</v>
      </c>
      <c r="F122">
        <v>-1.0648948760913069E-2</v>
      </c>
      <c r="G122">
        <f t="shared" si="28"/>
        <v>1.145383871326199E-2</v>
      </c>
      <c r="H122">
        <f t="shared" si="29"/>
        <v>-7.4794200136814357E-2</v>
      </c>
      <c r="I122">
        <v>145.64120563330846</v>
      </c>
      <c r="J122">
        <f t="shared" si="19"/>
        <v>4.9811461014472922</v>
      </c>
      <c r="K122">
        <f t="shared" si="24"/>
        <v>-2.0091568590075219</v>
      </c>
      <c r="L122">
        <v>1.953256390067255E-2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25.7</v>
      </c>
      <c r="S122">
        <v>26.6</v>
      </c>
      <c r="T122">
        <f t="shared" si="20"/>
        <v>2.1548148148148165</v>
      </c>
      <c r="U122">
        <f t="shared" si="15"/>
        <v>11.659259259259263</v>
      </c>
      <c r="V122">
        <v>0</v>
      </c>
      <c r="W122">
        <f t="shared" si="25"/>
        <v>0</v>
      </c>
      <c r="X122">
        <f t="shared" si="21"/>
        <v>-4.2302339844748484</v>
      </c>
      <c r="Y122">
        <v>2.1653349999999998</v>
      </c>
      <c r="Z122">
        <v>54390</v>
      </c>
      <c r="AA122">
        <f t="shared" si="22"/>
        <v>-10.131360508521603</v>
      </c>
      <c r="AB122">
        <f t="shared" si="23"/>
        <v>6.1541840421003968E-2</v>
      </c>
      <c r="AC122">
        <v>1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t="s">
        <v>321</v>
      </c>
      <c r="B123" s="1" t="s">
        <v>322</v>
      </c>
      <c r="C123">
        <v>2089.1056407402903</v>
      </c>
      <c r="D123">
        <f t="shared" si="26"/>
        <v>7.6444913302828725</v>
      </c>
      <c r="E123">
        <f t="shared" si="27"/>
        <v>-0.45471552914436852</v>
      </c>
      <c r="F123">
        <v>5.0240269942255826E-2</v>
      </c>
      <c r="G123">
        <f t="shared" si="28"/>
        <v>-2.2845030931148771E-2</v>
      </c>
      <c r="H123">
        <f t="shared" si="29"/>
        <v>0.38406130800464583</v>
      </c>
      <c r="I123">
        <v>506.469029873387</v>
      </c>
      <c r="J123">
        <f t="shared" si="19"/>
        <v>6.2274631764557835</v>
      </c>
      <c r="K123">
        <f t="shared" si="24"/>
        <v>-0.76283978399903063</v>
      </c>
      <c r="L123">
        <v>6.3083605016121827E-2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27.2</v>
      </c>
      <c r="S123">
        <v>23.1</v>
      </c>
      <c r="T123">
        <f t="shared" si="20"/>
        <v>3.6548148148148165</v>
      </c>
      <c r="U123">
        <f t="shared" si="15"/>
        <v>8.1592592592592634</v>
      </c>
      <c r="V123">
        <v>200.65299999999999</v>
      </c>
      <c r="W123">
        <f t="shared" si="25"/>
        <v>5.3065483984712953</v>
      </c>
      <c r="X123">
        <f t="shared" si="21"/>
        <v>1.0763144139964469</v>
      </c>
      <c r="Y123">
        <v>38.004461999999997</v>
      </c>
      <c r="Z123">
        <v>510890</v>
      </c>
      <c r="AA123">
        <f t="shared" si="22"/>
        <v>-9.5062060079396087</v>
      </c>
      <c r="AB123">
        <f t="shared" si="23"/>
        <v>0.68669634100299781</v>
      </c>
      <c r="AC123">
        <v>0</v>
      </c>
      <c r="AD123">
        <v>0</v>
      </c>
      <c r="AE123">
        <v>0</v>
      </c>
      <c r="AF123">
        <v>0</v>
      </c>
      <c r="AG123">
        <v>1</v>
      </c>
    </row>
    <row r="124" spans="1:33" x14ac:dyDescent="0.3">
      <c r="A124" t="s">
        <v>323</v>
      </c>
      <c r="B124" s="1" t="s">
        <v>324</v>
      </c>
      <c r="C124">
        <v>10564.747366594762</v>
      </c>
      <c r="D124">
        <f t="shared" si="26"/>
        <v>9.265278017468443</v>
      </c>
      <c r="E124">
        <f t="shared" si="27"/>
        <v>1.166071158041202</v>
      </c>
      <c r="F124">
        <v>2.3351090379458684E-3</v>
      </c>
      <c r="G124">
        <f t="shared" si="28"/>
        <v>2.7229033000300156E-3</v>
      </c>
      <c r="H124">
        <f t="shared" si="29"/>
        <v>2.1635434437671738E-2</v>
      </c>
      <c r="I124">
        <v>8289.0907956496976</v>
      </c>
      <c r="J124">
        <f t="shared" si="19"/>
        <v>9.0226955672834581</v>
      </c>
      <c r="K124">
        <f t="shared" si="24"/>
        <v>2.032392606828644</v>
      </c>
      <c r="L124">
        <v>2.7408389117401521E-2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26.1</v>
      </c>
      <c r="S124">
        <v>24</v>
      </c>
      <c r="T124">
        <f t="shared" si="20"/>
        <v>2.5548148148148186</v>
      </c>
      <c r="U124">
        <f t="shared" si="15"/>
        <v>9.059259259259262</v>
      </c>
      <c r="V124">
        <v>15570.21</v>
      </c>
      <c r="W124">
        <f t="shared" si="25"/>
        <v>9.6531789753602038</v>
      </c>
      <c r="X124">
        <f t="shared" si="21"/>
        <v>5.4229449908853553</v>
      </c>
      <c r="Y124">
        <v>0.97767899999999996</v>
      </c>
      <c r="Z124">
        <v>5130</v>
      </c>
      <c r="AA124">
        <f t="shared" si="22"/>
        <v>-8.5654348218472869</v>
      </c>
      <c r="AB124">
        <f t="shared" si="23"/>
        <v>1.6274675270953196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1:33" x14ac:dyDescent="0.3">
      <c r="A125" t="s">
        <v>325</v>
      </c>
      <c r="B125" s="1" t="s">
        <v>326</v>
      </c>
      <c r="C125">
        <v>2374.3081848166194</v>
      </c>
      <c r="D125">
        <f t="shared" si="26"/>
        <v>7.7724613834318648</v>
      </c>
      <c r="E125">
        <f t="shared" si="27"/>
        <v>-0.32674547599537629</v>
      </c>
      <c r="F125">
        <v>2.683420732649568E-2</v>
      </c>
      <c r="G125">
        <f t="shared" si="28"/>
        <v>-8.7679558458544447E-3</v>
      </c>
      <c r="H125">
        <f t="shared" si="29"/>
        <v>0.20856784020019209</v>
      </c>
      <c r="I125">
        <v>806.0859408853895</v>
      </c>
      <c r="J125">
        <f t="shared" si="19"/>
        <v>6.6921903632311084</v>
      </c>
      <c r="K125">
        <f t="shared" si="24"/>
        <v>-0.29811259722370576</v>
      </c>
      <c r="L125">
        <v>3.6572890976149512E-2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27.3</v>
      </c>
      <c r="S125">
        <v>11</v>
      </c>
      <c r="T125">
        <f t="shared" si="20"/>
        <v>3.7548148148148179</v>
      </c>
      <c r="U125">
        <f t="shared" si="15"/>
        <v>-3.940740740740738</v>
      </c>
      <c r="V125">
        <v>1163.498</v>
      </c>
      <c r="W125">
        <f t="shared" si="25"/>
        <v>7.0600453718476093</v>
      </c>
      <c r="X125">
        <f t="shared" si="21"/>
        <v>2.8298113873727608</v>
      </c>
      <c r="Y125">
        <v>5.2269649999999999</v>
      </c>
      <c r="Z125">
        <v>155360</v>
      </c>
      <c r="AA125">
        <f t="shared" si="22"/>
        <v>-10.299669479818316</v>
      </c>
      <c r="AB125">
        <f t="shared" si="23"/>
        <v>-0.10676713087570988</v>
      </c>
      <c r="AC125">
        <v>1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t="s">
        <v>327</v>
      </c>
      <c r="B126" s="1" t="s">
        <v>328</v>
      </c>
      <c r="C126">
        <v>5713.7689444248317</v>
      </c>
      <c r="D126">
        <f t="shared" si="26"/>
        <v>8.6506341452256397</v>
      </c>
      <c r="E126">
        <f t="shared" si="27"/>
        <v>0.55142728579839861</v>
      </c>
      <c r="F126">
        <v>2.3742410178298055E-2</v>
      </c>
      <c r="G126">
        <f t="shared" si="28"/>
        <v>1.309221280293117E-2</v>
      </c>
      <c r="H126">
        <f t="shared" si="29"/>
        <v>0.20538690417833794</v>
      </c>
      <c r="I126">
        <v>1316.9359469285178</v>
      </c>
      <c r="J126">
        <f t="shared" si="19"/>
        <v>7.1830630649709484</v>
      </c>
      <c r="K126">
        <f t="shared" si="24"/>
        <v>0.19276010451613423</v>
      </c>
      <c r="L126">
        <v>3.767953502546393E-2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20.6</v>
      </c>
      <c r="S126">
        <v>1.1000000000000001</v>
      </c>
      <c r="T126">
        <f t="shared" si="20"/>
        <v>-2.9451851851851814</v>
      </c>
      <c r="U126">
        <f t="shared" si="15"/>
        <v>-13.840740740740738</v>
      </c>
      <c r="V126">
        <v>245.54179999999999</v>
      </c>
      <c r="W126">
        <f t="shared" si="25"/>
        <v>5.5075315531432043</v>
      </c>
      <c r="X126">
        <f t="shared" si="21"/>
        <v>1.2772975686683559</v>
      </c>
      <c r="Y126">
        <v>36.245756</v>
      </c>
      <c r="Z126">
        <v>769630</v>
      </c>
      <c r="AA126">
        <f t="shared" si="22"/>
        <v>-9.9633428602781624</v>
      </c>
      <c r="AB126">
        <f t="shared" si="23"/>
        <v>0.22955948866444409</v>
      </c>
      <c r="AC126">
        <v>0</v>
      </c>
      <c r="AD126">
        <v>0</v>
      </c>
      <c r="AE126">
        <v>0</v>
      </c>
      <c r="AF126">
        <v>1</v>
      </c>
      <c r="AG126">
        <v>0</v>
      </c>
    </row>
    <row r="127" spans="1:33" ht="15.6" x14ac:dyDescent="0.3">
      <c r="A127" t="s">
        <v>329</v>
      </c>
      <c r="B127" s="1" t="s">
        <v>330</v>
      </c>
      <c r="C127">
        <v>4133.9247131839184</v>
      </c>
      <c r="D127">
        <f>LN(C127)</f>
        <v>8.3269825284609595</v>
      </c>
      <c r="E127">
        <f t="shared" si="27"/>
        <v>0.22777566903371849</v>
      </c>
      <c r="F127">
        <v>6.5154067485929931E-2</v>
      </c>
      <c r="G127">
        <f t="shared" si="28"/>
        <v>1.4840511311875734E-2</v>
      </c>
      <c r="H127">
        <f t="shared" si="29"/>
        <v>0.54253678161350483</v>
      </c>
      <c r="I127">
        <v>2113.6149615209351</v>
      </c>
      <c r="J127">
        <f t="shared" si="19"/>
        <v>7.6561550124338353</v>
      </c>
      <c r="K127">
        <f>J127-AVERAGE(J$2:J$137)</f>
        <v>0.6658520519790212</v>
      </c>
      <c r="L127">
        <v>5.6727277977577185E-2</v>
      </c>
      <c r="M127">
        <v>0</v>
      </c>
      <c r="N127">
        <v>0</v>
      </c>
      <c r="O127">
        <v>0</v>
      </c>
      <c r="P127">
        <v>1</v>
      </c>
      <c r="Q127">
        <v>0</v>
      </c>
      <c r="R127" t="e">
        <f>NA()</f>
        <v>#N/A</v>
      </c>
      <c r="S127" t="e">
        <f>NA()</f>
        <v>#N/A</v>
      </c>
      <c r="T127" t="e">
        <f t="shared" si="20"/>
        <v>#N/A</v>
      </c>
      <c r="U127" t="e">
        <f t="shared" si="15"/>
        <v>#N/A</v>
      </c>
      <c r="V127" s="2" t="e">
        <v>#N/A</v>
      </c>
      <c r="W127" t="e">
        <f>NA()</f>
        <v>#N/A</v>
      </c>
      <c r="X127" t="e">
        <f t="shared" si="21"/>
        <v>#N/A</v>
      </c>
      <c r="Y127">
        <v>14.913563999999999</v>
      </c>
      <c r="Z127" t="e">
        <v>#N/A</v>
      </c>
      <c r="AA127" t="e">
        <f t="shared" si="22"/>
        <v>#N/A</v>
      </c>
      <c r="AB127" t="e">
        <f t="shared" si="23"/>
        <v>#N/A</v>
      </c>
      <c r="AC127">
        <v>0</v>
      </c>
      <c r="AD127">
        <v>0</v>
      </c>
      <c r="AE127">
        <v>0</v>
      </c>
      <c r="AF127">
        <v>0</v>
      </c>
      <c r="AG127">
        <v>1</v>
      </c>
    </row>
    <row r="128" spans="1:33" x14ac:dyDescent="0.3">
      <c r="A128" t="s">
        <v>331</v>
      </c>
      <c r="B128" s="1" t="s">
        <v>332</v>
      </c>
      <c r="C128">
        <v>1252.9907490789976</v>
      </c>
      <c r="D128">
        <f t="shared" ref="D128:D137" si="30">LN(C128)</f>
        <v>7.1332885718512538</v>
      </c>
      <c r="E128">
        <f t="shared" si="27"/>
        <v>-0.9659182875759873</v>
      </c>
      <c r="F128">
        <v>-3.4104798733508308E-4</v>
      </c>
      <c r="G128">
        <f t="shared" si="28"/>
        <v>3.2942448790794043E-4</v>
      </c>
      <c r="H128">
        <f t="shared" si="29"/>
        <v>-2.4327937105102192E-3</v>
      </c>
      <c r="I128">
        <v>175.45854314292873</v>
      </c>
      <c r="J128">
        <f t="shared" si="19"/>
        <v>5.1674027935934355</v>
      </c>
      <c r="K128">
        <f t="shared" si="24"/>
        <v>-1.8229001668613787</v>
      </c>
      <c r="L128">
        <v>-3.1919658939362841E-2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22.4</v>
      </c>
      <c r="S128">
        <v>20.6</v>
      </c>
      <c r="T128">
        <f t="shared" si="20"/>
        <v>-1.1451851851851842</v>
      </c>
      <c r="U128">
        <f t="shared" si="15"/>
        <v>5.6592592592592634</v>
      </c>
      <c r="V128">
        <v>172.55889999999999</v>
      </c>
      <c r="W128">
        <f t="shared" si="25"/>
        <v>5.1565170230441977</v>
      </c>
      <c r="X128">
        <f t="shared" si="21"/>
        <v>0.92628303856934924</v>
      </c>
      <c r="Y128">
        <v>14.04448</v>
      </c>
      <c r="Z128">
        <v>885800</v>
      </c>
      <c r="AA128">
        <f t="shared" si="22"/>
        <v>-11.052017034452332</v>
      </c>
      <c r="AB128">
        <f t="shared" si="23"/>
        <v>-0.85911468550972536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t="s">
        <v>333</v>
      </c>
      <c r="B129" s="1" t="s">
        <v>334</v>
      </c>
      <c r="C129">
        <v>877.64521220278277</v>
      </c>
      <c r="D129">
        <f t="shared" si="30"/>
        <v>6.7772424256408303</v>
      </c>
      <c r="E129">
        <f t="shared" si="27"/>
        <v>-1.3219644337864107</v>
      </c>
      <c r="F129">
        <v>-2.1798832396265407E-2</v>
      </c>
      <c r="G129">
        <f t="shared" si="28"/>
        <v>2.8817281125933864E-2</v>
      </c>
      <c r="H129">
        <f t="shared" si="29"/>
        <v>-0.14773597174540368</v>
      </c>
      <c r="I129">
        <v>148.10947882329751</v>
      </c>
      <c r="J129">
        <f t="shared" si="19"/>
        <v>4.9979517220838447</v>
      </c>
      <c r="K129">
        <f t="shared" si="24"/>
        <v>-1.9923512383709694</v>
      </c>
      <c r="L129">
        <v>-6.2266039680502767E-2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21.9</v>
      </c>
      <c r="S129">
        <v>22.6</v>
      </c>
      <c r="T129">
        <f t="shared" si="20"/>
        <v>-1.6451851851851842</v>
      </c>
      <c r="U129">
        <f t="shared" si="15"/>
        <v>7.6592592592592634</v>
      </c>
      <c r="V129">
        <v>0</v>
      </c>
      <c r="W129">
        <f t="shared" si="25"/>
        <v>0</v>
      </c>
      <c r="X129">
        <f t="shared" si="21"/>
        <v>-4.2302339844748484</v>
      </c>
      <c r="Y129">
        <v>9.7301739999999999</v>
      </c>
      <c r="Z129">
        <v>199810</v>
      </c>
      <c r="AA129">
        <f t="shared" si="22"/>
        <v>-9.9298904151195728</v>
      </c>
      <c r="AB129">
        <f t="shared" si="23"/>
        <v>0.26301193382303367</v>
      </c>
      <c r="AC129">
        <v>1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t="s">
        <v>335</v>
      </c>
      <c r="B130" s="1" t="s">
        <v>336</v>
      </c>
      <c r="C130">
        <v>6857.7852142550146</v>
      </c>
      <c r="D130">
        <f t="shared" si="30"/>
        <v>8.833139813526147</v>
      </c>
      <c r="E130">
        <f t="shared" si="27"/>
        <v>0.73393295409890591</v>
      </c>
      <c r="F130">
        <v>1.2850324537317173E-2</v>
      </c>
      <c r="G130">
        <f t="shared" si="28"/>
        <v>9.4312766488028488E-3</v>
      </c>
      <c r="H130">
        <f t="shared" si="29"/>
        <v>0.11350871328730829</v>
      </c>
      <c r="I130">
        <v>2061.5330122300115</v>
      </c>
      <c r="J130">
        <f t="shared" si="19"/>
        <v>7.6312051657126547</v>
      </c>
      <c r="K130">
        <f t="shared" si="24"/>
        <v>0.64090220525784058</v>
      </c>
      <c r="L130">
        <v>-2.4902974995299716E-2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22.4</v>
      </c>
      <c r="S130">
        <v>12.1</v>
      </c>
      <c r="T130">
        <f t="shared" si="20"/>
        <v>-1.1451851851851842</v>
      </c>
      <c r="U130">
        <f t="shared" ref="U130:U137" si="31">S130-(SUM(S$2:S$126)+SUM(S$128:S$137))/135</f>
        <v>-2.8407407407407383</v>
      </c>
      <c r="V130">
        <v>0.2163274</v>
      </c>
      <c r="W130">
        <f t="shared" si="25"/>
        <v>0.19583599072552266</v>
      </c>
      <c r="X130">
        <f t="shared" si="21"/>
        <v>-4.0343979937493257</v>
      </c>
      <c r="Y130">
        <v>2.817577</v>
      </c>
      <c r="Z130">
        <v>175020</v>
      </c>
      <c r="AA130">
        <f t="shared" si="22"/>
        <v>-11.036778236338916</v>
      </c>
      <c r="AB130">
        <f t="shared" si="23"/>
        <v>-0.84387588739630992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1:33" x14ac:dyDescent="0.3">
      <c r="A131" t="s">
        <v>337</v>
      </c>
      <c r="B131" s="1" t="s">
        <v>338</v>
      </c>
      <c r="C131">
        <v>20744.184080464722</v>
      </c>
      <c r="D131">
        <f t="shared" si="30"/>
        <v>9.940021201092776</v>
      </c>
      <c r="E131">
        <f t="shared" si="27"/>
        <v>1.8408143416655349</v>
      </c>
      <c r="F131">
        <v>2.2173829318594823E-2</v>
      </c>
      <c r="G131">
        <f t="shared" si="28"/>
        <v>4.0817903019313068E-2</v>
      </c>
      <c r="H131">
        <f t="shared" si="29"/>
        <v>0.22040833353624512</v>
      </c>
      <c r="I131">
        <v>20613.466109041321</v>
      </c>
      <c r="J131">
        <f t="shared" ref="J131:J137" si="32">LN(I131)</f>
        <v>9.9336998358260704</v>
      </c>
      <c r="K131">
        <f t="shared" si="24"/>
        <v>2.9433968753712563</v>
      </c>
      <c r="L131">
        <v>-4.787492176747672E-3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19.7</v>
      </c>
      <c r="S131">
        <v>-2.7</v>
      </c>
      <c r="T131">
        <f t="shared" ref="T131:T137" si="33">R131-(SUM(R$2:R$126)+SUM(R$128:R$137))/135</f>
        <v>-3.8451851851851835</v>
      </c>
      <c r="U131">
        <f t="shared" si="31"/>
        <v>-17.640740740740739</v>
      </c>
      <c r="V131">
        <v>8038.56</v>
      </c>
      <c r="W131">
        <f t="shared" si="25"/>
        <v>8.9921296343073109</v>
      </c>
      <c r="X131">
        <f t="shared" ref="X131:X137" si="34">W131-(SUM(W$2:W$34)+SUM(W$36:W$126)+SUM(W$128:W$137))/134</f>
        <v>4.7618956498324625</v>
      </c>
      <c r="Y131">
        <v>211.35552899999999</v>
      </c>
      <c r="Z131">
        <v>9147420</v>
      </c>
      <c r="AA131">
        <f t="shared" ref="AA131:AA137" si="35">LN(Y131/Z131)</f>
        <v>-10.675440743210293</v>
      </c>
      <c r="AB131">
        <f t="shared" ref="AB131:AB137" si="36">AA131-(SUM(AA$2:AA$126)+SUM(AA$128:AA$137))/135</f>
        <v>-0.48253839426768685</v>
      </c>
      <c r="AC131">
        <v>0</v>
      </c>
      <c r="AD131">
        <v>0</v>
      </c>
      <c r="AE131">
        <v>0</v>
      </c>
      <c r="AF131">
        <v>1</v>
      </c>
      <c r="AG131">
        <v>0</v>
      </c>
    </row>
    <row r="132" spans="1:33" ht="28.8" x14ac:dyDescent="0.3">
      <c r="A132" t="s">
        <v>339</v>
      </c>
      <c r="B132" s="1" t="s">
        <v>340</v>
      </c>
      <c r="C132">
        <v>2938.2545812843459</v>
      </c>
      <c r="D132">
        <f t="shared" si="30"/>
        <v>7.9855710041998176</v>
      </c>
      <c r="E132">
        <f t="shared" ref="E132:E137" si="37">D132-AVERAGE(D$2:D$137)</f>
        <v>-0.11363585522742348</v>
      </c>
      <c r="F132">
        <v>3.6197782517608142E-2</v>
      </c>
      <c r="G132">
        <f t="shared" ref="G132:G137" si="38">E132*F132</f>
        <v>-4.1133659737246789E-3</v>
      </c>
      <c r="H132">
        <f t="shared" ref="H132:H137" si="39">F132*D132</f>
        <v>0.28905996248894267</v>
      </c>
      <c r="I132">
        <v>320.80485537754936</v>
      </c>
      <c r="J132">
        <f t="shared" si="32"/>
        <v>5.7708330110946227</v>
      </c>
      <c r="K132">
        <f t="shared" si="24"/>
        <v>-1.2194699493601915</v>
      </c>
      <c r="L132">
        <v>4.4753804944424436E-2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27.7</v>
      </c>
      <c r="S132">
        <v>24.5</v>
      </c>
      <c r="T132">
        <f t="shared" si="33"/>
        <v>4.1548148148148165</v>
      </c>
      <c r="U132">
        <f t="shared" si="31"/>
        <v>9.559259259259262</v>
      </c>
      <c r="V132">
        <v>0</v>
      </c>
      <c r="W132">
        <f t="shared" si="25"/>
        <v>0</v>
      </c>
      <c r="X132">
        <f t="shared" si="34"/>
        <v>-4.2302339844748484</v>
      </c>
      <c r="Y132">
        <v>9.1444999999999999E-2</v>
      </c>
      <c r="Z132">
        <v>390</v>
      </c>
      <c r="AA132">
        <f t="shared" si="35"/>
        <v>-8.3581643194492905</v>
      </c>
      <c r="AB132">
        <f t="shared" si="36"/>
        <v>1.834738029493316</v>
      </c>
      <c r="AC132">
        <v>0</v>
      </c>
      <c r="AD132">
        <v>0</v>
      </c>
      <c r="AE132">
        <v>1</v>
      </c>
      <c r="AF132">
        <v>0</v>
      </c>
      <c r="AG132">
        <v>0</v>
      </c>
    </row>
    <row r="133" spans="1:33" x14ac:dyDescent="0.3">
      <c r="A133" t="s">
        <v>341</v>
      </c>
      <c r="B133" s="1" t="s">
        <v>342</v>
      </c>
      <c r="C133">
        <v>8799.1596066941765</v>
      </c>
      <c r="D133">
        <f t="shared" si="30"/>
        <v>9.0824114966666567</v>
      </c>
      <c r="E133">
        <f t="shared" si="37"/>
        <v>0.98320463723941565</v>
      </c>
      <c r="F133">
        <v>-7.4543872538806602E-3</v>
      </c>
      <c r="G133">
        <f t="shared" si="38"/>
        <v>-7.3291881157938584E-3</v>
      </c>
      <c r="H133">
        <f t="shared" si="39"/>
        <v>-6.7703812495251092E-2</v>
      </c>
      <c r="I133">
        <v>5663.8529076560935</v>
      </c>
      <c r="J133">
        <f t="shared" si="32"/>
        <v>8.6418596653428512</v>
      </c>
      <c r="K133">
        <f>J133-AVERAGE(J$2:J$137)</f>
        <v>1.6515567048880371</v>
      </c>
      <c r="L133">
        <v>4.8095429373753214E-3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24.9</v>
      </c>
      <c r="S133">
        <v>24.2</v>
      </c>
      <c r="T133">
        <f t="shared" si="33"/>
        <v>1.3548148148148158</v>
      </c>
      <c r="U133">
        <f t="shared" si="31"/>
        <v>9.2592592592592613</v>
      </c>
      <c r="V133">
        <v>37033.32</v>
      </c>
      <c r="W133">
        <f>LN(V133+1)</f>
        <v>10.519600329268968</v>
      </c>
      <c r="X133">
        <f t="shared" si="34"/>
        <v>6.2893663447941197</v>
      </c>
      <c r="Y133">
        <v>11.045959</v>
      </c>
      <c r="Z133">
        <v>882050</v>
      </c>
      <c r="AA133">
        <f t="shared" si="35"/>
        <v>-11.287939363003305</v>
      </c>
      <c r="AB133">
        <f t="shared" si="36"/>
        <v>-1.0950370140606989</v>
      </c>
      <c r="AC133">
        <v>0</v>
      </c>
      <c r="AD133">
        <v>0</v>
      </c>
      <c r="AE133">
        <v>1</v>
      </c>
      <c r="AF133">
        <v>0</v>
      </c>
      <c r="AG133">
        <v>0</v>
      </c>
    </row>
    <row r="134" spans="1:33" x14ac:dyDescent="0.3">
      <c r="A134" t="s">
        <v>343</v>
      </c>
      <c r="B134" s="1" t="s">
        <v>344</v>
      </c>
      <c r="C134">
        <v>726.99960723370179</v>
      </c>
      <c r="D134">
        <f t="shared" si="30"/>
        <v>6.588925937277117</v>
      </c>
      <c r="E134">
        <f t="shared" si="37"/>
        <v>-1.5102809221501241</v>
      </c>
      <c r="F134">
        <v>2.6373202821704977E-2</v>
      </c>
      <c r="G134">
        <f t="shared" si="38"/>
        <v>-3.983094507761685E-2</v>
      </c>
      <c r="H134">
        <f t="shared" si="39"/>
        <v>0.17377108012100198</v>
      </c>
      <c r="I134">
        <v>533.71704172186287</v>
      </c>
      <c r="J134">
        <f t="shared" si="32"/>
        <v>6.2798658141058477</v>
      </c>
      <c r="K134">
        <f>J134-AVERAGE(J$2:J$137)</f>
        <v>-0.71043714634896649</v>
      </c>
      <c r="L134">
        <v>-2.7081895208221234E-2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27.3</v>
      </c>
      <c r="S134">
        <v>19.899999999999999</v>
      </c>
      <c r="T134">
        <f t="shared" si="33"/>
        <v>3.7548148148148179</v>
      </c>
      <c r="U134">
        <f t="shared" si="31"/>
        <v>4.9592592592592606</v>
      </c>
      <c r="V134">
        <v>156.5668</v>
      </c>
      <c r="W134">
        <f>LN(V134+1)</f>
        <v>5.0598494953333883</v>
      </c>
      <c r="X134">
        <f t="shared" si="34"/>
        <v>0.82961551085853991</v>
      </c>
      <c r="Y134">
        <v>45.957991</v>
      </c>
      <c r="Z134">
        <v>310070</v>
      </c>
      <c r="AA134">
        <f t="shared" si="35"/>
        <v>-8.8168256173207524</v>
      </c>
      <c r="AB134">
        <f t="shared" si="36"/>
        <v>1.3760767316218541</v>
      </c>
      <c r="AC134">
        <v>0</v>
      </c>
      <c r="AD134">
        <v>0</v>
      </c>
      <c r="AE134">
        <v>0</v>
      </c>
      <c r="AF134">
        <v>0</v>
      </c>
      <c r="AG134">
        <v>1</v>
      </c>
    </row>
    <row r="135" spans="1:33" x14ac:dyDescent="0.3">
      <c r="A135" t="s">
        <v>345</v>
      </c>
      <c r="B135" s="1" t="s">
        <v>346</v>
      </c>
      <c r="C135">
        <v>5413.3458103326739</v>
      </c>
      <c r="D135">
        <f t="shared" si="30"/>
        <v>8.596622629909314</v>
      </c>
      <c r="E135">
        <f t="shared" si="37"/>
        <v>0.49741577048207297</v>
      </c>
      <c r="F135">
        <v>-1.3562649441012594E-3</v>
      </c>
      <c r="G135">
        <f t="shared" si="38"/>
        <v>-6.746275721479536E-4</v>
      </c>
      <c r="H135">
        <f t="shared" si="39"/>
        <v>-1.1659297910613578E-2</v>
      </c>
      <c r="I135">
        <v>7295.250695645881</v>
      </c>
      <c r="J135">
        <f t="shared" si="32"/>
        <v>8.8949788257736575</v>
      </c>
      <c r="K135">
        <f>J135-AVERAGE(J$2:J$137)</f>
        <v>1.9046758653188434</v>
      </c>
      <c r="L135">
        <v>1.1427788760390606E-2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22</v>
      </c>
      <c r="S135">
        <v>12</v>
      </c>
      <c r="T135">
        <f t="shared" si="33"/>
        <v>-1.5451851851851828</v>
      </c>
      <c r="U135">
        <f t="shared" si="31"/>
        <v>-2.940740740740738</v>
      </c>
      <c r="V135">
        <v>17809.02</v>
      </c>
      <c r="W135">
        <f>LN(V135+1)</f>
        <v>9.7875164992477028</v>
      </c>
      <c r="X135">
        <f t="shared" si="34"/>
        <v>5.5572825147728544</v>
      </c>
      <c r="Y135">
        <v>23.106584000000002</v>
      </c>
      <c r="Z135">
        <v>1213090</v>
      </c>
      <c r="AA135">
        <f t="shared" si="35"/>
        <v>-10.868563782819717</v>
      </c>
      <c r="AB135">
        <f t="shared" si="36"/>
        <v>-0.67566143387711008</v>
      </c>
      <c r="AC135">
        <v>1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t="s">
        <v>347</v>
      </c>
      <c r="B136" s="1" t="s">
        <v>348</v>
      </c>
      <c r="C136">
        <v>2142.3735351102614</v>
      </c>
      <c r="D136">
        <f t="shared" si="30"/>
        <v>7.6696696219434433</v>
      </c>
      <c r="E136">
        <f t="shared" si="37"/>
        <v>-0.4295372374837978</v>
      </c>
      <c r="F136">
        <v>-2.0494821998034013E-2</v>
      </c>
      <c r="G136">
        <f t="shared" si="38"/>
        <v>8.8032892237576987E-3</v>
      </c>
      <c r="H136">
        <f t="shared" si="39"/>
        <v>-0.15718851368545969</v>
      </c>
      <c r="I136">
        <v>886.14148197780571</v>
      </c>
      <c r="J136">
        <f t="shared" si="32"/>
        <v>6.7868766240617946</v>
      </c>
      <c r="K136">
        <f>J136-AVERAGE(J$2:J$137)</f>
        <v>-0.20342633639301955</v>
      </c>
      <c r="L136">
        <v>-5.5079265183047774E-2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22</v>
      </c>
      <c r="S136">
        <v>17.8</v>
      </c>
      <c r="T136">
        <f t="shared" si="33"/>
        <v>-1.5451851851851828</v>
      </c>
      <c r="U136">
        <f t="shared" si="31"/>
        <v>2.8592592592592627</v>
      </c>
      <c r="V136">
        <v>29.53443</v>
      </c>
      <c r="W136">
        <f>LN(V136+1)</f>
        <v>3.4188548993975414</v>
      </c>
      <c r="X136">
        <f t="shared" si="34"/>
        <v>-0.81137908507730705</v>
      </c>
      <c r="Y136">
        <v>4.2788630000000003</v>
      </c>
      <c r="Z136">
        <v>743390</v>
      </c>
      <c r="AA136">
        <f t="shared" si="35"/>
        <v>-12.065288764950678</v>
      </c>
      <c r="AB136">
        <f t="shared" si="36"/>
        <v>-1.8723864160080712</v>
      </c>
      <c r="AC136">
        <v>1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t="s">
        <v>349</v>
      </c>
      <c r="B137" s="1" t="s">
        <v>350</v>
      </c>
      <c r="C137">
        <v>2178.207204834498</v>
      </c>
      <c r="D137">
        <f t="shared" si="30"/>
        <v>7.6862574343371985</v>
      </c>
      <c r="E137">
        <f t="shared" si="37"/>
        <v>-0.41294942509004251</v>
      </c>
      <c r="F137">
        <v>-2.3916521202971101E-3</v>
      </c>
      <c r="G137">
        <f t="shared" si="38"/>
        <v>9.8763136809207276E-4</v>
      </c>
      <c r="H137">
        <f t="shared" si="39"/>
        <v>-1.8382853889981985E-2</v>
      </c>
      <c r="I137">
        <v>1623.3518586846658</v>
      </c>
      <c r="J137">
        <f t="shared" si="32"/>
        <v>7.3922483392641487</v>
      </c>
      <c r="K137">
        <f>J137-AVERAGE(J$2:J$137)</f>
        <v>0.40194537880933456</v>
      </c>
      <c r="L137">
        <v>-4.8330477577638326E-3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22.9</v>
      </c>
      <c r="S137">
        <v>16.5</v>
      </c>
      <c r="T137">
        <f t="shared" si="33"/>
        <v>-0.6451851851851842</v>
      </c>
      <c r="U137">
        <f t="shared" si="31"/>
        <v>1.559259259259262</v>
      </c>
      <c r="V137">
        <v>1185.4880000000001</v>
      </c>
      <c r="W137">
        <f>LN(V137+1)</f>
        <v>7.0787529620446481</v>
      </c>
      <c r="X137">
        <f t="shared" si="34"/>
        <v>2.8485189775697997</v>
      </c>
      <c r="Y137">
        <v>5.3852330000000004</v>
      </c>
      <c r="Z137">
        <v>386850</v>
      </c>
      <c r="AA137">
        <f t="shared" si="35"/>
        <v>-11.18213172196732</v>
      </c>
      <c r="AB137">
        <f t="shared" si="36"/>
        <v>-0.98922937302471325</v>
      </c>
      <c r="AC137">
        <v>1</v>
      </c>
      <c r="AD137">
        <v>0</v>
      </c>
      <c r="AE137">
        <v>0</v>
      </c>
      <c r="AF137">
        <v>0</v>
      </c>
      <c r="AG137">
        <v>0</v>
      </c>
    </row>
  </sheetData>
  <pageMargins left="0.7" right="0.7" top="0.75" bottom="0.75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B302-787B-4C57-BB09-214771728BC1}">
  <dimension ref="A1:AG137"/>
  <sheetViews>
    <sheetView topLeftCell="G1" zoomScale="89" workbookViewId="0">
      <pane ySplit="1" topLeftCell="A2" activePane="bottomLeft" state="frozen"/>
      <selection pane="bottomLeft" activeCell="M1" sqref="M1:M65536"/>
    </sheetView>
  </sheetViews>
  <sheetFormatPr defaultColWidth="9.33203125" defaultRowHeight="14.4" x14ac:dyDescent="0.3"/>
  <cols>
    <col min="1" max="1" width="9.77734375" customWidth="1"/>
    <col min="2" max="2" width="18.6640625" style="1" customWidth="1"/>
    <col min="3" max="3" width="11.44140625" customWidth="1"/>
    <col min="4" max="5" width="13.44140625" customWidth="1"/>
    <col min="6" max="6" width="11.44140625" customWidth="1"/>
    <col min="7" max="8" width="13.44140625" customWidth="1"/>
    <col min="9" max="9" width="11.44140625" customWidth="1"/>
    <col min="10" max="11" width="13.44140625" customWidth="1"/>
    <col min="12" max="12" width="11.44140625" customWidth="1"/>
    <col min="13" max="13" width="10.77734375" customWidth="1"/>
    <col min="14" max="14" width="7.6640625" customWidth="1"/>
    <col min="15" max="15" width="7" customWidth="1"/>
    <col min="16" max="16" width="7.6640625" customWidth="1"/>
    <col min="17" max="17" width="7.33203125" customWidth="1"/>
    <col min="18" max="21" width="12.44140625" customWidth="1"/>
    <col min="22" max="22" width="12" customWidth="1"/>
    <col min="25" max="25" width="12.44140625" customWidth="1"/>
    <col min="26" max="26" width="11.44140625" customWidth="1"/>
    <col min="27" max="27" width="14" customWidth="1"/>
    <col min="28" max="28" width="12.44140625" customWidth="1"/>
  </cols>
  <sheetData>
    <row r="1" spans="1:33" x14ac:dyDescent="0.3">
      <c r="A1" t="s">
        <v>63</v>
      </c>
      <c r="B1" s="1" t="s">
        <v>64</v>
      </c>
      <c r="C1" t="s">
        <v>351</v>
      </c>
      <c r="D1" t="s">
        <v>352</v>
      </c>
      <c r="E1" t="s">
        <v>353</v>
      </c>
      <c r="F1" s="3" t="s">
        <v>7</v>
      </c>
      <c r="G1" t="s">
        <v>9</v>
      </c>
      <c r="H1" t="s">
        <v>11</v>
      </c>
      <c r="I1" t="s">
        <v>354</v>
      </c>
      <c r="J1" t="s">
        <v>355</v>
      </c>
      <c r="K1" t="s">
        <v>356</v>
      </c>
      <c r="L1" s="3" t="s">
        <v>19</v>
      </c>
      <c r="M1" t="s">
        <v>21</v>
      </c>
      <c r="N1" s="4" t="s">
        <v>23</v>
      </c>
      <c r="O1" s="4" t="s">
        <v>25</v>
      </c>
      <c r="P1" s="4" t="s">
        <v>27</v>
      </c>
      <c r="Q1" s="4" t="s">
        <v>29</v>
      </c>
      <c r="R1" t="s">
        <v>31</v>
      </c>
      <c r="S1" t="s">
        <v>33</v>
      </c>
      <c r="T1" s="4" t="s">
        <v>35</v>
      </c>
      <c r="U1" s="4" t="s">
        <v>37</v>
      </c>
      <c r="V1" t="s">
        <v>75</v>
      </c>
      <c r="W1" s="8" t="s">
        <v>41</v>
      </c>
      <c r="X1" s="8" t="s">
        <v>43</v>
      </c>
      <c r="Y1" t="s">
        <v>357</v>
      </c>
      <c r="Z1" t="s">
        <v>47</v>
      </c>
      <c r="AA1" s="8" t="s">
        <v>358</v>
      </c>
      <c r="AB1" s="8" t="s">
        <v>359</v>
      </c>
      <c r="AC1" t="s">
        <v>53</v>
      </c>
      <c r="AD1" t="s">
        <v>55</v>
      </c>
      <c r="AE1" t="s">
        <v>57</v>
      </c>
      <c r="AF1" t="s">
        <v>59</v>
      </c>
      <c r="AG1" t="s">
        <v>61</v>
      </c>
    </row>
    <row r="2" spans="1:33" ht="15.6" x14ac:dyDescent="0.3">
      <c r="A2" t="s">
        <v>79</v>
      </c>
      <c r="B2" s="1" t="s">
        <v>80</v>
      </c>
      <c r="C2" s="7">
        <v>1895.1546140624162</v>
      </c>
      <c r="D2">
        <f>LN(C2)</f>
        <v>7.5470557047224567</v>
      </c>
      <c r="E2">
        <f t="shared" ref="E2:E65" si="0">D2-AVERAGE(D$2:D$137)</f>
        <v>-0.79461667293425009</v>
      </c>
      <c r="F2">
        <v>2.8527839029787137E-2</v>
      </c>
      <c r="G2">
        <f t="shared" ref="G2:G65" si="1">E2*F2</f>
        <v>-2.2668696535853301E-2</v>
      </c>
      <c r="H2">
        <f t="shared" ref="H2:H65" si="2">F2*D2</f>
        <v>0.21530119029315897</v>
      </c>
      <c r="I2" s="7">
        <v>428.61284103843894</v>
      </c>
      <c r="J2">
        <f>LN(I2)</f>
        <v>6.0605540430163343</v>
      </c>
      <c r="K2">
        <f>J2-AVERAGE(J$2:J$137)</f>
        <v>-1.1572466026769614</v>
      </c>
      <c r="L2">
        <v>6.5674358902715196E-2</v>
      </c>
      <c r="M2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>R2-(SUM(R$2:R$126)+SUM(R$128:R$137))/135</f>
        <v>-3.7451851851851821</v>
      </c>
      <c r="U2">
        <f t="shared" ref="U2:U65" si="3">S2-(SUM(S$2:S$126)+SUM(S$128:S$137))/135</f>
        <v>-12.040740740740738</v>
      </c>
      <c r="V2">
        <v>5972.1360000000004</v>
      </c>
      <c r="W2">
        <f>LN(V2+1)</f>
        <v>8.6950273616008342</v>
      </c>
      <c r="X2">
        <f>W2-(SUM(W$2:W$34)+SUM(W$36:W$126)+SUM(W$128:W$137))/134</f>
        <v>4.4647933771259858</v>
      </c>
      <c r="Y2">
        <v>10.653515000000001</v>
      </c>
      <c r="Z2">
        <v>1246700</v>
      </c>
      <c r="AA2">
        <f t="shared" ref="AA2:AA65" si="4">LN(Y2*1000000/Z2)</f>
        <v>2.1453898242814859</v>
      </c>
      <c r="AB2">
        <f>AA2-(SUM(AA$2:AA$126)+SUM(AA$128:AA$137))/135</f>
        <v>-1.8857667169170091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3" ht="15.6" x14ac:dyDescent="0.3">
      <c r="A3" t="s">
        <v>81</v>
      </c>
      <c r="B3" s="1" t="s">
        <v>82</v>
      </c>
      <c r="C3" s="7">
        <v>4392.0916865963436</v>
      </c>
      <c r="D3">
        <f t="shared" ref="D3:D66" si="5">LN(C3)</f>
        <v>8.3875608587903088</v>
      </c>
      <c r="E3">
        <f t="shared" si="0"/>
        <v>4.5888481133601999E-2</v>
      </c>
      <c r="F3">
        <v>3.538192062396181E-2</v>
      </c>
      <c r="G3">
        <f t="shared" si="1"/>
        <v>1.6236225970232749E-3</v>
      </c>
      <c r="H3">
        <f t="shared" si="2"/>
        <v>0.29676801253436763</v>
      </c>
      <c r="I3" s="7">
        <v>2276.3498093773396</v>
      </c>
      <c r="J3">
        <f t="shared" ref="J3:J66" si="6">LN(I3)</f>
        <v>7.7303284782418942</v>
      </c>
      <c r="K3">
        <f t="shared" ref="K3:K66" si="7">J3-AVERAGE(J$2:J$137)</f>
        <v>0.51252783254859846</v>
      </c>
      <c r="L3">
        <v>-2.6619754512171145E-2</v>
      </c>
      <c r="M3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ref="T3:T66" si="8">R3-(SUM(R$2:R$126)+SUM(R$128:R$137))/135</f>
        <v>-1.6451851851851842</v>
      </c>
      <c r="U3">
        <f t="shared" si="3"/>
        <v>3.8592592592592627</v>
      </c>
      <c r="V3">
        <v>1381.44</v>
      </c>
      <c r="W3">
        <f t="shared" ref="W3:W67" si="9">LN(V3+1)</f>
        <v>7.2316053328163621</v>
      </c>
      <c r="X3">
        <f t="shared" ref="X3:X66" si="10">W3-(SUM(W$2:W$34)+SUM(W$36:W$126)+SUM(W$128:W$137))/134</f>
        <v>3.0013713483415136</v>
      </c>
      <c r="Y3">
        <v>3.2916949999999998</v>
      </c>
      <c r="Z3">
        <v>27400</v>
      </c>
      <c r="AA3">
        <f t="shared" si="4"/>
        <v>4.7886148952650798</v>
      </c>
      <c r="AB3">
        <f t="shared" ref="AB3:AB66" si="11">AA3-(SUM(AA$2:AA$126)+SUM(AA$128:AA$137))/135</f>
        <v>0.75745835406658468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 ht="15.6" x14ac:dyDescent="0.3">
      <c r="A4" t="s">
        <v>83</v>
      </c>
      <c r="B4" s="1" t="s">
        <v>84</v>
      </c>
      <c r="C4" s="7">
        <v>4756.1617594357676</v>
      </c>
      <c r="D4">
        <f t="shared" si="5"/>
        <v>8.4671962688882534</v>
      </c>
      <c r="E4">
        <f t="shared" si="0"/>
        <v>0.12552389123154661</v>
      </c>
      <c r="F4">
        <v>3.121729456147752E-2</v>
      </c>
      <c r="G4">
        <f t="shared" si="1"/>
        <v>3.9185162870780561E-3</v>
      </c>
      <c r="H4">
        <f t="shared" si="2"/>
        <v>0.26432296003572803</v>
      </c>
      <c r="I4" s="7">
        <v>3449.9125402443842</v>
      </c>
      <c r="J4">
        <f t="shared" si="6"/>
        <v>8.146104159050271</v>
      </c>
      <c r="K4">
        <f t="shared" si="7"/>
        <v>0.92830351335697525</v>
      </c>
      <c r="L4">
        <v>1.2915543676563446E-2</v>
      </c>
      <c r="M4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8"/>
        <v>-3.4451851851851814</v>
      </c>
      <c r="U4">
        <f t="shared" si="3"/>
        <v>-6.3407407407407383</v>
      </c>
      <c r="V4">
        <v>1744.2349999999999</v>
      </c>
      <c r="W4">
        <f t="shared" si="9"/>
        <v>7.4646444960563771</v>
      </c>
      <c r="X4">
        <f t="shared" si="10"/>
        <v>3.2344105115815287</v>
      </c>
      <c r="Y4">
        <v>33.093578999999998</v>
      </c>
      <c r="Z4">
        <v>2736690</v>
      </c>
      <c r="AA4">
        <f t="shared" si="4"/>
        <v>2.4925901147020646</v>
      </c>
      <c r="AB4">
        <f t="shared" si="11"/>
        <v>-1.5385664264964305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3" ht="15.6" x14ac:dyDescent="0.3">
      <c r="A5" t="s">
        <v>85</v>
      </c>
      <c r="B5" s="1" t="s">
        <v>86</v>
      </c>
      <c r="C5" s="7">
        <v>10196.870632299799</v>
      </c>
      <c r="D5">
        <f t="shared" si="5"/>
        <v>9.2298361514444611</v>
      </c>
      <c r="E5">
        <f t="shared" si="0"/>
        <v>0.88816377378775435</v>
      </c>
      <c r="F5">
        <v>7.9790779887646025E-3</v>
      </c>
      <c r="G5">
        <f t="shared" si="1"/>
        <v>7.0867280178479744E-3</v>
      </c>
      <c r="H5">
        <f t="shared" si="2"/>
        <v>7.3645582475894283E-2</v>
      </c>
      <c r="I5" s="7">
        <v>4834.1532426610074</v>
      </c>
      <c r="J5">
        <f t="shared" si="6"/>
        <v>8.4834612617665499</v>
      </c>
      <c r="K5">
        <f t="shared" si="7"/>
        <v>1.2656606160732542</v>
      </c>
      <c r="L5">
        <v>8.9968853190792938E-3</v>
      </c>
      <c r="M5">
        <v>0</v>
      </c>
      <c r="N5">
        <v>1</v>
      </c>
      <c r="O5">
        <v>0</v>
      </c>
      <c r="P5">
        <v>0</v>
      </c>
      <c r="Q5">
        <v>0</v>
      </c>
      <c r="R5">
        <v>26.9</v>
      </c>
      <c r="S5">
        <v>24</v>
      </c>
      <c r="T5">
        <f t="shared" si="8"/>
        <v>3.3548148148148158</v>
      </c>
      <c r="U5">
        <f t="shared" si="3"/>
        <v>9.059259259259262</v>
      </c>
      <c r="V5">
        <v>0</v>
      </c>
      <c r="W5">
        <f t="shared" si="9"/>
        <v>0</v>
      </c>
      <c r="X5">
        <f t="shared" si="10"/>
        <v>-4.2302339844748484</v>
      </c>
      <c r="Y5">
        <v>6.2754000000000004E-2</v>
      </c>
      <c r="Z5">
        <v>440</v>
      </c>
      <c r="AA5">
        <f t="shared" si="4"/>
        <v>4.9602028730700169</v>
      </c>
      <c r="AB5">
        <f t="shared" si="11"/>
        <v>0.92904633187152186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ht="15.6" x14ac:dyDescent="0.3">
      <c r="A6" t="s">
        <v>87</v>
      </c>
      <c r="B6" s="1" t="s">
        <v>88</v>
      </c>
      <c r="C6" s="7">
        <v>24258.01765169041</v>
      </c>
      <c r="D6">
        <f t="shared" si="5"/>
        <v>10.096502466533266</v>
      </c>
      <c r="E6">
        <f t="shared" si="0"/>
        <v>1.7548300888765596</v>
      </c>
      <c r="F6">
        <v>1.9344184389316888E-2</v>
      </c>
      <c r="G6">
        <f t="shared" si="1"/>
        <v>3.3945756811149509E-2</v>
      </c>
      <c r="H6">
        <f t="shared" si="2"/>
        <v>0.19530860539981226</v>
      </c>
      <c r="I6" s="7">
        <v>16806.789925195451</v>
      </c>
      <c r="J6">
        <f t="shared" si="6"/>
        <v>9.7295382459538171</v>
      </c>
      <c r="K6">
        <f t="shared" si="7"/>
        <v>2.5117376002605214</v>
      </c>
      <c r="L6">
        <v>-1.5782265684140398E-4</v>
      </c>
      <c r="M6">
        <v>0</v>
      </c>
      <c r="N6">
        <v>1</v>
      </c>
      <c r="O6">
        <v>0</v>
      </c>
      <c r="P6">
        <v>0</v>
      </c>
      <c r="Q6">
        <v>0</v>
      </c>
      <c r="R6">
        <v>26.3</v>
      </c>
      <c r="S6">
        <v>15.2</v>
      </c>
      <c r="T6">
        <f t="shared" si="8"/>
        <v>2.7548148148148179</v>
      </c>
      <c r="U6">
        <f t="shared" si="3"/>
        <v>0.2592592592592613</v>
      </c>
      <c r="V6">
        <v>33018.33</v>
      </c>
      <c r="W6">
        <f t="shared" si="9"/>
        <v>10.40484842653537</v>
      </c>
      <c r="X6">
        <f t="shared" si="10"/>
        <v>6.1746144420605216</v>
      </c>
      <c r="Y6">
        <v>17.320633000000001</v>
      </c>
      <c r="Z6">
        <v>7682300</v>
      </c>
      <c r="AA6">
        <f t="shared" si="4"/>
        <v>0.81297946831924894</v>
      </c>
      <c r="AB6">
        <f t="shared" si="11"/>
        <v>-3.218177072879246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ht="15.6" x14ac:dyDescent="0.3">
      <c r="A7" t="s">
        <v>89</v>
      </c>
      <c r="B7" s="1" t="s">
        <v>90</v>
      </c>
      <c r="C7" s="7">
        <v>21619.037654326381</v>
      </c>
      <c r="D7">
        <f t="shared" si="5"/>
        <v>9.9813295783767266</v>
      </c>
      <c r="E7">
        <f t="shared" si="0"/>
        <v>1.6396572007200199</v>
      </c>
      <c r="F7">
        <v>1.6330568443070573E-2</v>
      </c>
      <c r="G7">
        <f t="shared" si="1"/>
        <v>2.677653413953179E-2</v>
      </c>
      <c r="H7">
        <f t="shared" si="2"/>
        <v>0.16300078583252589</v>
      </c>
      <c r="I7" s="7">
        <v>7916.7482018477776</v>
      </c>
      <c r="J7">
        <f t="shared" si="6"/>
        <v>8.9767358199224141</v>
      </c>
      <c r="K7">
        <f t="shared" si="7"/>
        <v>1.7589351742291184</v>
      </c>
      <c r="L7">
        <v>3.3500200945531537E-4</v>
      </c>
      <c r="M7">
        <v>0</v>
      </c>
      <c r="N7">
        <v>0</v>
      </c>
      <c r="O7">
        <v>0</v>
      </c>
      <c r="P7">
        <v>1</v>
      </c>
      <c r="Q7">
        <v>0</v>
      </c>
      <c r="R7">
        <v>14.7</v>
      </c>
      <c r="S7">
        <v>-2.4</v>
      </c>
      <c r="T7">
        <f t="shared" si="8"/>
        <v>-8.8451851851851835</v>
      </c>
      <c r="U7">
        <f t="shared" si="3"/>
        <v>-17.340740740740738</v>
      </c>
      <c r="V7">
        <v>241.21680000000001</v>
      </c>
      <c r="W7">
        <f t="shared" si="9"/>
        <v>5.4898331928752597</v>
      </c>
      <c r="X7">
        <f t="shared" si="10"/>
        <v>1.2595992084004113</v>
      </c>
      <c r="Y7">
        <v>7.7195770000000001</v>
      </c>
      <c r="Z7">
        <v>82409</v>
      </c>
      <c r="AA7">
        <f t="shared" si="4"/>
        <v>4.5398201945195638</v>
      </c>
      <c r="AB7">
        <f t="shared" si="11"/>
        <v>0.50866365332106867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3" ht="15.6" x14ac:dyDescent="0.3">
      <c r="A8" t="s">
        <v>91</v>
      </c>
      <c r="B8" s="1" t="s">
        <v>92</v>
      </c>
      <c r="C8" s="7">
        <v>561.07601284181465</v>
      </c>
      <c r="D8">
        <f t="shared" si="5"/>
        <v>6.3298563916057438</v>
      </c>
      <c r="E8">
        <f t="shared" si="0"/>
        <v>-2.011815986050963</v>
      </c>
      <c r="F8">
        <v>-7.6003114696921907E-3</v>
      </c>
      <c r="G8">
        <f t="shared" si="1"/>
        <v>1.5290428113693239E-2</v>
      </c>
      <c r="H8">
        <f t="shared" si="2"/>
        <v>-4.810888013462556E-2</v>
      </c>
      <c r="I8" s="7">
        <v>54.333490427939985</v>
      </c>
      <c r="J8">
        <f t="shared" si="6"/>
        <v>3.9951408034462519</v>
      </c>
      <c r="K8">
        <f t="shared" si="7"/>
        <v>-3.2226598422470438</v>
      </c>
      <c r="L8">
        <v>-1.9556897418130107E-2</v>
      </c>
      <c r="M8">
        <v>0</v>
      </c>
      <c r="N8">
        <v>0</v>
      </c>
      <c r="O8">
        <v>1</v>
      </c>
      <c r="P8">
        <v>0</v>
      </c>
      <c r="Q8">
        <v>0</v>
      </c>
      <c r="R8">
        <v>19.100000000000001</v>
      </c>
      <c r="S8">
        <v>19.3</v>
      </c>
      <c r="T8">
        <f t="shared" si="8"/>
        <v>-4.4451851851851814</v>
      </c>
      <c r="U8">
        <f t="shared" si="3"/>
        <v>4.3592592592592627</v>
      </c>
      <c r="V8">
        <v>0</v>
      </c>
      <c r="W8">
        <f t="shared" si="9"/>
        <v>0</v>
      </c>
      <c r="X8">
        <f t="shared" si="10"/>
        <v>-4.2302339844748484</v>
      </c>
      <c r="Y8">
        <v>5.72403</v>
      </c>
      <c r="Z8">
        <v>25680</v>
      </c>
      <c r="AA8">
        <f t="shared" si="4"/>
        <v>5.4067159029309932</v>
      </c>
      <c r="AB8">
        <f t="shared" si="11"/>
        <v>1.3755593617324982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3" ht="15.6" x14ac:dyDescent="0.3">
      <c r="A9" t="s">
        <v>93</v>
      </c>
      <c r="B9" s="1" t="s">
        <v>94</v>
      </c>
      <c r="C9" s="7">
        <v>20912.440274262215</v>
      </c>
      <c r="D9">
        <f t="shared" si="5"/>
        <v>9.948099489308321</v>
      </c>
      <c r="E9">
        <f t="shared" si="0"/>
        <v>1.6064271116516142</v>
      </c>
      <c r="F9">
        <v>1.4266779480126682E-2</v>
      </c>
      <c r="G9">
        <f t="shared" si="1"/>
        <v>2.2918541352830425E-2</v>
      </c>
      <c r="H9">
        <f t="shared" si="2"/>
        <v>0.14192734166032267</v>
      </c>
      <c r="I9" s="7">
        <v>10902.568383877848</v>
      </c>
      <c r="J9">
        <f t="shared" si="6"/>
        <v>9.2967536720089079</v>
      </c>
      <c r="K9">
        <f t="shared" si="7"/>
        <v>2.0789530263156122</v>
      </c>
      <c r="L9">
        <v>-3.4755792073685211E-3</v>
      </c>
      <c r="M9">
        <v>0</v>
      </c>
      <c r="N9">
        <v>0</v>
      </c>
      <c r="O9">
        <v>1</v>
      </c>
      <c r="P9">
        <v>0</v>
      </c>
      <c r="Q9">
        <v>0</v>
      </c>
      <c r="R9">
        <v>16.600000000000001</v>
      </c>
      <c r="S9">
        <v>2.4</v>
      </c>
      <c r="T9">
        <f t="shared" si="8"/>
        <v>-6.9451851851851814</v>
      </c>
      <c r="U9">
        <f t="shared" si="3"/>
        <v>-12.540740740740738</v>
      </c>
      <c r="V9">
        <v>137.37289999999999</v>
      </c>
      <c r="W9">
        <f t="shared" si="9"/>
        <v>4.9299522147618804</v>
      </c>
      <c r="X9">
        <f t="shared" si="10"/>
        <v>0.69971823028703195</v>
      </c>
      <c r="Y9">
        <v>9.9763249999999992</v>
      </c>
      <c r="Z9">
        <v>30280</v>
      </c>
      <c r="AA9">
        <f t="shared" si="4"/>
        <v>5.7974826364476169</v>
      </c>
      <c r="AB9">
        <f t="shared" si="11"/>
        <v>1.7663260952491218</v>
      </c>
      <c r="AC9">
        <v>0</v>
      </c>
      <c r="AD9">
        <v>0</v>
      </c>
      <c r="AE9">
        <v>0</v>
      </c>
      <c r="AF9">
        <v>1</v>
      </c>
      <c r="AG9">
        <v>0</v>
      </c>
    </row>
    <row r="10" spans="1:33" ht="15.6" x14ac:dyDescent="0.3">
      <c r="A10" t="s">
        <v>95</v>
      </c>
      <c r="B10" s="1" t="s">
        <v>96</v>
      </c>
      <c r="C10" s="7">
        <v>1069.4468252089769</v>
      </c>
      <c r="D10">
        <f t="shared" si="5"/>
        <v>6.9748968079867204</v>
      </c>
      <c r="E10">
        <f t="shared" si="0"/>
        <v>-1.3667755696699864</v>
      </c>
      <c r="F10">
        <v>1.2317161614214285E-2</v>
      </c>
      <c r="G10">
        <f t="shared" si="1"/>
        <v>-1.6834795581985019E-2</v>
      </c>
      <c r="H10">
        <f t="shared" si="2"/>
        <v>8.591093122643978E-2</v>
      </c>
      <c r="I10" s="7">
        <v>149.81028200112419</v>
      </c>
      <c r="J10">
        <f t="shared" si="6"/>
        <v>5.0093697069193768</v>
      </c>
      <c r="K10">
        <f t="shared" si="7"/>
        <v>-2.2084309387739189</v>
      </c>
      <c r="L10">
        <v>6.822418683458023E-2</v>
      </c>
      <c r="M10">
        <v>0</v>
      </c>
      <c r="N10">
        <v>0</v>
      </c>
      <c r="O10">
        <v>1</v>
      </c>
      <c r="P10">
        <v>0</v>
      </c>
      <c r="Q10">
        <v>0</v>
      </c>
      <c r="R10">
        <v>26.3</v>
      </c>
      <c r="S10">
        <v>26.2</v>
      </c>
      <c r="T10">
        <f t="shared" si="8"/>
        <v>2.7548148148148179</v>
      </c>
      <c r="U10">
        <f t="shared" si="3"/>
        <v>11.259259259259261</v>
      </c>
      <c r="V10">
        <v>56.509650000000001</v>
      </c>
      <c r="W10">
        <f t="shared" si="9"/>
        <v>4.0519527598090388</v>
      </c>
      <c r="X10">
        <f t="shared" si="10"/>
        <v>-0.17828122466580965</v>
      </c>
      <c r="Y10">
        <v>4.9340770000000003</v>
      </c>
      <c r="Z10">
        <v>112760</v>
      </c>
      <c r="AA10">
        <f t="shared" si="4"/>
        <v>3.7786592367208072</v>
      </c>
      <c r="AB10">
        <f t="shared" si="11"/>
        <v>-0.25249730447768792</v>
      </c>
      <c r="AC10">
        <v>1</v>
      </c>
      <c r="AD10">
        <v>0</v>
      </c>
      <c r="AE10">
        <v>0</v>
      </c>
      <c r="AF10">
        <v>0</v>
      </c>
      <c r="AG10">
        <v>0</v>
      </c>
    </row>
    <row r="11" spans="1:33" ht="15.6" x14ac:dyDescent="0.3">
      <c r="A11" t="s">
        <v>97</v>
      </c>
      <c r="B11" s="1" t="s">
        <v>98</v>
      </c>
      <c r="C11" s="7">
        <v>626.33204480876554</v>
      </c>
      <c r="D11">
        <f t="shared" si="5"/>
        <v>6.4398806534927324</v>
      </c>
      <c r="E11">
        <f t="shared" si="0"/>
        <v>-1.9017917241639744</v>
      </c>
      <c r="F11">
        <v>2.5504559709710765E-2</v>
      </c>
      <c r="G11">
        <f t="shared" si="1"/>
        <v>-4.8504360584373872E-2</v>
      </c>
      <c r="H11">
        <f t="shared" si="2"/>
        <v>0.16424632065041658</v>
      </c>
      <c r="I11" s="7">
        <v>62.925809920982388</v>
      </c>
      <c r="J11">
        <f t="shared" si="6"/>
        <v>4.1419564121500265</v>
      </c>
      <c r="K11">
        <f t="shared" si="7"/>
        <v>-3.0758442335432692</v>
      </c>
      <c r="L11">
        <v>2.4250261360935773E-2</v>
      </c>
      <c r="M11">
        <v>0</v>
      </c>
      <c r="N11">
        <v>0</v>
      </c>
      <c r="O11">
        <v>1</v>
      </c>
      <c r="P11">
        <v>0</v>
      </c>
      <c r="Q11">
        <v>0</v>
      </c>
      <c r="R11">
        <v>27.8</v>
      </c>
      <c r="S11">
        <v>25</v>
      </c>
      <c r="T11">
        <f t="shared" si="8"/>
        <v>4.2548148148148179</v>
      </c>
      <c r="U11">
        <f t="shared" si="3"/>
        <v>10.059259259259262</v>
      </c>
      <c r="V11">
        <v>0</v>
      </c>
      <c r="W11">
        <f t="shared" si="9"/>
        <v>0</v>
      </c>
      <c r="X11">
        <f t="shared" si="10"/>
        <v>-4.2302339844748484</v>
      </c>
      <c r="Y11">
        <v>9.5800350000000005</v>
      </c>
      <c r="Z11">
        <v>273600</v>
      </c>
      <c r="AA11">
        <f t="shared" si="4"/>
        <v>3.5557693386545135</v>
      </c>
      <c r="AB11">
        <f t="shared" si="11"/>
        <v>-0.47538720254398159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3" ht="15.6" x14ac:dyDescent="0.3">
      <c r="A12" t="s">
        <v>99</v>
      </c>
      <c r="B12" s="1" t="s">
        <v>100</v>
      </c>
      <c r="C12" s="7">
        <v>7279.9816148018208</v>
      </c>
      <c r="D12">
        <f t="shared" si="5"/>
        <v>8.8928836157482323</v>
      </c>
      <c r="E12">
        <f t="shared" si="0"/>
        <v>0.5512112380915255</v>
      </c>
      <c r="F12">
        <v>1.9604990606579754E-2</v>
      </c>
      <c r="G12">
        <f t="shared" si="1"/>
        <v>1.0806491145025554E-2</v>
      </c>
      <c r="H12">
        <f t="shared" si="2"/>
        <v>0.17434489975215109</v>
      </c>
      <c r="I12" s="7">
        <v>8591.0667015160034</v>
      </c>
      <c r="J12">
        <f t="shared" si="6"/>
        <v>9.0584781867233861</v>
      </c>
      <c r="K12">
        <f t="shared" si="7"/>
        <v>1.8406775410300904</v>
      </c>
      <c r="L12">
        <v>-1.8268620227886948E-2</v>
      </c>
      <c r="M12">
        <v>1</v>
      </c>
      <c r="N12">
        <v>0</v>
      </c>
      <c r="O12">
        <v>0</v>
      </c>
      <c r="P12">
        <v>1</v>
      </c>
      <c r="Q12">
        <v>0</v>
      </c>
      <c r="R12">
        <v>20.2</v>
      </c>
      <c r="S12">
        <v>0.4</v>
      </c>
      <c r="T12">
        <f t="shared" si="8"/>
        <v>-3.3451851851851835</v>
      </c>
      <c r="U12">
        <f t="shared" si="3"/>
        <v>-14.540740740740738</v>
      </c>
      <c r="V12">
        <v>32.479950000000002</v>
      </c>
      <c r="W12">
        <f t="shared" si="9"/>
        <v>3.5109467521912467</v>
      </c>
      <c r="X12">
        <f t="shared" si="10"/>
        <v>-0.7192872322836017</v>
      </c>
      <c r="Y12">
        <v>8.7430339999999998</v>
      </c>
      <c r="Z12">
        <v>108560</v>
      </c>
      <c r="AA12">
        <f t="shared" si="4"/>
        <v>4.3887095324720615</v>
      </c>
      <c r="AB12">
        <f t="shared" si="11"/>
        <v>0.35755299127356643</v>
      </c>
      <c r="AC12">
        <v>0</v>
      </c>
      <c r="AD12">
        <v>1</v>
      </c>
      <c r="AE12">
        <v>0</v>
      </c>
      <c r="AF12">
        <v>0</v>
      </c>
      <c r="AG12">
        <v>0</v>
      </c>
    </row>
    <row r="13" spans="1:33" ht="15.6" x14ac:dyDescent="0.3">
      <c r="A13" t="s">
        <v>101</v>
      </c>
      <c r="B13" s="1" t="s">
        <v>102</v>
      </c>
      <c r="C13" s="7">
        <v>15095.352281234593</v>
      </c>
      <c r="D13">
        <f t="shared" si="5"/>
        <v>9.6221421794793933</v>
      </c>
      <c r="E13">
        <f t="shared" si="0"/>
        <v>1.2804698018226865</v>
      </c>
      <c r="F13">
        <v>3.8490984450904623E-3</v>
      </c>
      <c r="G13">
        <f t="shared" si="1"/>
        <v>4.9286543231809952E-3</v>
      </c>
      <c r="H13">
        <f t="shared" si="2"/>
        <v>3.7036572501473485E-2</v>
      </c>
      <c r="I13" s="7">
        <v>24112.323008535353</v>
      </c>
      <c r="J13">
        <f t="shared" si="6"/>
        <v>10.090478316950046</v>
      </c>
      <c r="K13">
        <f t="shared" si="7"/>
        <v>2.8726776712567501</v>
      </c>
      <c r="L13">
        <v>-1.1442325528403147E-2</v>
      </c>
      <c r="M13">
        <v>0</v>
      </c>
      <c r="N13">
        <v>1</v>
      </c>
      <c r="O13">
        <v>0</v>
      </c>
      <c r="P13">
        <v>0</v>
      </c>
      <c r="Q13">
        <v>0</v>
      </c>
      <c r="R13">
        <v>36</v>
      </c>
      <c r="S13">
        <v>16.600000000000001</v>
      </c>
      <c r="T13">
        <f t="shared" si="8"/>
        <v>12.454814814814817</v>
      </c>
      <c r="U13">
        <f t="shared" si="3"/>
        <v>1.6592592592592634</v>
      </c>
      <c r="V13">
        <v>29187.37</v>
      </c>
      <c r="W13">
        <f t="shared" si="9"/>
        <v>10.281525621247539</v>
      </c>
      <c r="X13">
        <f t="shared" si="10"/>
        <v>6.0512916367726906</v>
      </c>
      <c r="Y13">
        <v>0.50668500000000005</v>
      </c>
      <c r="Z13">
        <v>760</v>
      </c>
      <c r="AA13">
        <f t="shared" si="4"/>
        <v>6.502326354429866</v>
      </c>
      <c r="AB13">
        <f t="shared" si="11"/>
        <v>2.4711698132313709</v>
      </c>
      <c r="AC13">
        <v>1</v>
      </c>
      <c r="AD13">
        <v>0</v>
      </c>
      <c r="AE13">
        <v>0</v>
      </c>
      <c r="AF13">
        <v>0</v>
      </c>
      <c r="AG13">
        <v>0</v>
      </c>
    </row>
    <row r="14" spans="1:33" ht="15.6" x14ac:dyDescent="0.3">
      <c r="A14" t="s">
        <v>103</v>
      </c>
      <c r="B14" s="1" t="s">
        <v>104</v>
      </c>
      <c r="C14" s="7">
        <v>16944.799466111668</v>
      </c>
      <c r="D14">
        <f t="shared" si="5"/>
        <v>9.7377162495722853</v>
      </c>
      <c r="E14">
        <f t="shared" si="0"/>
        <v>1.3960438719155785</v>
      </c>
      <c r="F14">
        <v>5.8086448636864948E-5</v>
      </c>
      <c r="G14">
        <f t="shared" si="1"/>
        <v>8.1091230660834318E-5</v>
      </c>
      <c r="H14">
        <f t="shared" si="2"/>
        <v>5.6562935477114573E-4</v>
      </c>
      <c r="I14" s="7">
        <v>7616.6760369815083</v>
      </c>
      <c r="J14">
        <f t="shared" si="6"/>
        <v>8.938095337891756</v>
      </c>
      <c r="K14">
        <f t="shared" si="7"/>
        <v>1.7202946921984603</v>
      </c>
      <c r="L14">
        <v>-2.903980578378311E-3</v>
      </c>
      <c r="M14">
        <v>0</v>
      </c>
      <c r="N14">
        <v>1</v>
      </c>
      <c r="O14">
        <v>0</v>
      </c>
      <c r="P14">
        <v>0</v>
      </c>
      <c r="Q14">
        <v>0</v>
      </c>
      <c r="R14">
        <v>27.6</v>
      </c>
      <c r="S14">
        <v>20.9</v>
      </c>
      <c r="T14">
        <f t="shared" si="8"/>
        <v>4.0548148148148186</v>
      </c>
      <c r="U14">
        <f t="shared" si="3"/>
        <v>5.9592592592592606</v>
      </c>
      <c r="V14">
        <v>0</v>
      </c>
      <c r="W14">
        <f t="shared" si="9"/>
        <v>0</v>
      </c>
      <c r="X14">
        <f t="shared" si="10"/>
        <v>-4.2302339844748484</v>
      </c>
      <c r="Y14">
        <v>0.26084499999999999</v>
      </c>
      <c r="Z14">
        <v>10010</v>
      </c>
      <c r="AA14">
        <f t="shared" si="4"/>
        <v>3.2603417678532876</v>
      </c>
      <c r="AB14">
        <f t="shared" si="11"/>
        <v>-0.77081477334520754</v>
      </c>
      <c r="AC14">
        <v>0</v>
      </c>
      <c r="AD14">
        <v>0</v>
      </c>
      <c r="AE14">
        <v>1</v>
      </c>
      <c r="AF14">
        <v>0</v>
      </c>
      <c r="AG14">
        <v>0</v>
      </c>
    </row>
    <row r="15" spans="1:33" ht="15.6" x14ac:dyDescent="0.3">
      <c r="A15" t="s">
        <v>105</v>
      </c>
      <c r="B15" s="1" t="s">
        <v>106</v>
      </c>
      <c r="C15" s="7">
        <v>5061.9627676826713</v>
      </c>
      <c r="D15">
        <f t="shared" si="5"/>
        <v>8.5295095858197563</v>
      </c>
      <c r="E15">
        <f t="shared" si="0"/>
        <v>0.1878372081630495</v>
      </c>
      <c r="F15">
        <v>1.9715440286117998E-2</v>
      </c>
      <c r="G15">
        <f t="shared" si="1"/>
        <v>3.7032932610497186E-3</v>
      </c>
      <c r="H15">
        <f t="shared" si="2"/>
        <v>0.16816303690910045</v>
      </c>
      <c r="I15" s="7">
        <v>1638.4217913068162</v>
      </c>
      <c r="J15">
        <f t="shared" si="6"/>
        <v>7.4014887351149037</v>
      </c>
      <c r="K15">
        <f t="shared" si="7"/>
        <v>0.18368808942160797</v>
      </c>
      <c r="L15">
        <v>-9.5617199236885768E-3</v>
      </c>
      <c r="M15">
        <v>0</v>
      </c>
      <c r="N15">
        <v>1</v>
      </c>
      <c r="O15">
        <v>0</v>
      </c>
      <c r="P15">
        <v>0</v>
      </c>
      <c r="Q15">
        <v>0</v>
      </c>
      <c r="R15">
        <v>26.8</v>
      </c>
      <c r="S15">
        <v>22.2</v>
      </c>
      <c r="T15">
        <f t="shared" si="8"/>
        <v>3.2548148148148179</v>
      </c>
      <c r="U15">
        <f t="shared" si="3"/>
        <v>7.2592592592592613</v>
      </c>
      <c r="V15">
        <v>0</v>
      </c>
      <c r="W15">
        <f t="shared" si="9"/>
        <v>0</v>
      </c>
      <c r="X15">
        <f t="shared" si="10"/>
        <v>-4.2302339844748484</v>
      </c>
      <c r="Y15">
        <v>0.19589500000000001</v>
      </c>
      <c r="Z15">
        <v>22810</v>
      </c>
      <c r="AA15">
        <f t="shared" si="4"/>
        <v>2.1503797651023393</v>
      </c>
      <c r="AB15">
        <f t="shared" si="11"/>
        <v>-1.8807767760961558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ht="15.6" x14ac:dyDescent="0.3">
      <c r="A16" t="s">
        <v>107</v>
      </c>
      <c r="B16" s="1" t="s">
        <v>108</v>
      </c>
      <c r="C16" s="7">
        <v>1897.1629634591291</v>
      </c>
      <c r="D16">
        <f t="shared" si="5"/>
        <v>7.5481148721278295</v>
      </c>
      <c r="E16">
        <f t="shared" si="0"/>
        <v>-0.79355750552887727</v>
      </c>
      <c r="F16">
        <v>1.7352564294706406E-2</v>
      </c>
      <c r="G16">
        <f t="shared" si="1"/>
        <v>-1.3770257636236677E-2</v>
      </c>
      <c r="H16">
        <f t="shared" si="2"/>
        <v>0.13097914862242779</v>
      </c>
      <c r="I16" s="7">
        <v>826.6423988002033</v>
      </c>
      <c r="J16">
        <f t="shared" si="6"/>
        <v>6.7173721937699371</v>
      </c>
      <c r="K16">
        <f t="shared" si="7"/>
        <v>-0.50042845192335861</v>
      </c>
      <c r="L16">
        <v>3.1643064712943057E-2</v>
      </c>
      <c r="M16">
        <v>0</v>
      </c>
      <c r="N16">
        <v>0</v>
      </c>
      <c r="O16">
        <v>1</v>
      </c>
      <c r="P16">
        <v>0</v>
      </c>
      <c r="Q16">
        <v>0</v>
      </c>
      <c r="R16">
        <v>22.3</v>
      </c>
      <c r="S16">
        <v>18.899999999999999</v>
      </c>
      <c r="T16">
        <f t="shared" si="8"/>
        <v>-1.2451851851851821</v>
      </c>
      <c r="U16">
        <f t="shared" si="3"/>
        <v>3.9592592592592606</v>
      </c>
      <c r="V16">
        <v>1766.5119999999999</v>
      </c>
      <c r="W16">
        <f t="shared" si="9"/>
        <v>7.4773281869980348</v>
      </c>
      <c r="X16">
        <f t="shared" si="10"/>
        <v>3.2470942025231864</v>
      </c>
      <c r="Y16">
        <v>6.8138339999999999</v>
      </c>
      <c r="Z16">
        <v>1083300</v>
      </c>
      <c r="AA16">
        <f t="shared" si="4"/>
        <v>1.838943019364188</v>
      </c>
      <c r="AB16">
        <f t="shared" si="11"/>
        <v>-2.1922135218343071</v>
      </c>
      <c r="AC16">
        <v>0</v>
      </c>
      <c r="AD16">
        <v>0</v>
      </c>
      <c r="AE16">
        <v>1</v>
      </c>
      <c r="AF16">
        <v>0</v>
      </c>
      <c r="AG16">
        <v>0</v>
      </c>
    </row>
    <row r="17" spans="1:33" ht="15.6" x14ac:dyDescent="0.3">
      <c r="A17" t="s">
        <v>109</v>
      </c>
      <c r="B17" s="1" t="s">
        <v>110</v>
      </c>
      <c r="C17" s="7">
        <v>5122.2511347562058</v>
      </c>
      <c r="D17">
        <f t="shared" si="5"/>
        <v>8.5413492961620019</v>
      </c>
      <c r="E17">
        <f t="shared" si="0"/>
        <v>0.19967691850529512</v>
      </c>
      <c r="F17">
        <v>1.7061782336467705E-2</v>
      </c>
      <c r="G17">
        <f t="shared" si="1"/>
        <v>3.4068441211539458E-3</v>
      </c>
      <c r="H17">
        <f t="shared" si="2"/>
        <v>0.14573064255085771</v>
      </c>
      <c r="I17" s="7">
        <v>1395.8349512729703</v>
      </c>
      <c r="J17">
        <f t="shared" si="6"/>
        <v>7.2412480465854747</v>
      </c>
      <c r="K17">
        <f t="shared" si="7"/>
        <v>2.3447400892179004E-2</v>
      </c>
      <c r="L17">
        <v>2.1672571068961501E-2</v>
      </c>
      <c r="M17">
        <v>0</v>
      </c>
      <c r="N17">
        <v>0</v>
      </c>
      <c r="O17">
        <v>1</v>
      </c>
      <c r="P17">
        <v>0</v>
      </c>
      <c r="Q17">
        <v>0</v>
      </c>
      <c r="R17">
        <v>24.8</v>
      </c>
      <c r="S17">
        <v>23.7</v>
      </c>
      <c r="T17">
        <f t="shared" si="8"/>
        <v>1.2548148148148179</v>
      </c>
      <c r="U17">
        <f t="shared" si="3"/>
        <v>8.7592592592592613</v>
      </c>
      <c r="V17">
        <v>291.70859999999999</v>
      </c>
      <c r="W17">
        <f t="shared" si="9"/>
        <v>5.6791775748856139</v>
      </c>
      <c r="X17">
        <f t="shared" si="10"/>
        <v>1.4489435904107655</v>
      </c>
      <c r="Y17">
        <v>152.14688699999999</v>
      </c>
      <c r="Z17">
        <v>8459420</v>
      </c>
      <c r="AA17">
        <f t="shared" si="4"/>
        <v>2.8895658027130642</v>
      </c>
      <c r="AB17">
        <f t="shared" si="11"/>
        <v>-1.1415907384854309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1:33" ht="15.6" x14ac:dyDescent="0.3">
      <c r="A18" t="s">
        <v>111</v>
      </c>
      <c r="B18" s="1" t="s">
        <v>112</v>
      </c>
      <c r="C18" s="7">
        <v>14637.108289683856</v>
      </c>
      <c r="D18">
        <f t="shared" si="5"/>
        <v>9.5913152468089642</v>
      </c>
      <c r="E18">
        <f t="shared" si="0"/>
        <v>1.2496428691522574</v>
      </c>
      <c r="F18">
        <v>7.0972279659031832E-3</v>
      </c>
      <c r="G18">
        <f t="shared" si="1"/>
        <v>8.8690003183388936E-3</v>
      </c>
      <c r="H18">
        <f t="shared" si="2"/>
        <v>6.8071750799446176E-2</v>
      </c>
      <c r="I18" s="7">
        <v>4140.3732548236812</v>
      </c>
      <c r="J18">
        <f t="shared" si="6"/>
        <v>8.3285412209253273</v>
      </c>
      <c r="K18">
        <f t="shared" si="7"/>
        <v>1.1107405752320316</v>
      </c>
      <c r="L18">
        <v>1.4203079593798259E-2</v>
      </c>
      <c r="M18">
        <v>0</v>
      </c>
      <c r="N18">
        <v>1</v>
      </c>
      <c r="O18">
        <v>0</v>
      </c>
      <c r="P18">
        <v>0</v>
      </c>
      <c r="Q18">
        <v>0</v>
      </c>
      <c r="R18">
        <v>26.6</v>
      </c>
      <c r="S18">
        <v>24.2</v>
      </c>
      <c r="T18">
        <f t="shared" si="8"/>
        <v>3.0548148148148186</v>
      </c>
      <c r="U18">
        <f t="shared" si="3"/>
        <v>9.2592592592592613</v>
      </c>
      <c r="V18">
        <v>253.31720000000001</v>
      </c>
      <c r="W18">
        <f t="shared" si="9"/>
        <v>5.5385823067904454</v>
      </c>
      <c r="X18">
        <f t="shared" si="10"/>
        <v>1.3083483223155969</v>
      </c>
      <c r="Y18">
        <v>0.260351</v>
      </c>
      <c r="Z18">
        <v>430</v>
      </c>
      <c r="AA18">
        <f t="shared" si="4"/>
        <v>6.4060007908793519</v>
      </c>
      <c r="AB18">
        <f t="shared" si="11"/>
        <v>2.3748442496808568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ht="15.6" x14ac:dyDescent="0.3">
      <c r="A19" t="s">
        <v>113</v>
      </c>
      <c r="B19" s="1" t="s">
        <v>114</v>
      </c>
      <c r="C19" s="7">
        <v>40460.457207486368</v>
      </c>
      <c r="D19">
        <f t="shared" si="5"/>
        <v>10.608080410892352</v>
      </c>
      <c r="E19">
        <f t="shared" si="0"/>
        <v>2.2664080332356455</v>
      </c>
      <c r="F19">
        <v>-5.0999128572914946E-3</v>
      </c>
      <c r="G19">
        <f t="shared" si="1"/>
        <v>-1.1558483468567199E-2</v>
      </c>
      <c r="H19">
        <f t="shared" si="2"/>
        <v>-5.4100285678691948E-2</v>
      </c>
      <c r="I19" s="7">
        <v>25467.196826970747</v>
      </c>
      <c r="J19">
        <f t="shared" si="6"/>
        <v>10.145146504082803</v>
      </c>
      <c r="K19">
        <f t="shared" si="7"/>
        <v>2.9273458583895069</v>
      </c>
      <c r="L19">
        <v>-5.1766270429810159E-3</v>
      </c>
      <c r="M19">
        <v>0</v>
      </c>
      <c r="N19">
        <v>1</v>
      </c>
      <c r="O19">
        <v>0</v>
      </c>
      <c r="P19">
        <v>0</v>
      </c>
      <c r="Q19">
        <v>0</v>
      </c>
      <c r="R19">
        <v>27.2</v>
      </c>
      <c r="S19">
        <v>25.3</v>
      </c>
      <c r="T19">
        <f t="shared" si="8"/>
        <v>3.6548148148148165</v>
      </c>
      <c r="U19">
        <f t="shared" si="3"/>
        <v>10.359259259259263</v>
      </c>
      <c r="V19">
        <v>137155</v>
      </c>
      <c r="W19">
        <f t="shared" si="9"/>
        <v>11.828874243130318</v>
      </c>
      <c r="X19">
        <f t="shared" si="10"/>
        <v>7.59864025865547</v>
      </c>
      <c r="Y19">
        <v>0.259357</v>
      </c>
      <c r="Z19">
        <v>5270</v>
      </c>
      <c r="AA19">
        <f t="shared" si="4"/>
        <v>3.8961751284332062</v>
      </c>
      <c r="AB19">
        <f t="shared" si="11"/>
        <v>-0.13498141276528886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ht="15.6" x14ac:dyDescent="0.3">
      <c r="A20" t="s">
        <v>115</v>
      </c>
      <c r="B20" s="1" t="s">
        <v>116</v>
      </c>
      <c r="C20" s="7">
        <v>1880.9924830041361</v>
      </c>
      <c r="D20">
        <f t="shared" si="5"/>
        <v>7.5395548330166688</v>
      </c>
      <c r="E20">
        <f t="shared" si="0"/>
        <v>-0.80211754464003793</v>
      </c>
      <c r="F20">
        <v>5.3506641244526143E-2</v>
      </c>
      <c r="G20">
        <f t="shared" si="1"/>
        <v>-4.2918615696994691E-2</v>
      </c>
      <c r="H20">
        <f t="shared" si="2"/>
        <v>0.40341625559365613</v>
      </c>
      <c r="I20" s="7">
        <v>229.80304386750223</v>
      </c>
      <c r="J20">
        <f t="shared" si="6"/>
        <v>5.4372226110514843</v>
      </c>
      <c r="K20">
        <f t="shared" si="7"/>
        <v>-1.7805780346418114</v>
      </c>
      <c r="L20">
        <v>5.249868203469913E-2</v>
      </c>
      <c r="M20">
        <v>0</v>
      </c>
      <c r="N20">
        <v>1</v>
      </c>
      <c r="O20">
        <v>0</v>
      </c>
      <c r="P20">
        <v>0</v>
      </c>
      <c r="Q20">
        <v>0</v>
      </c>
      <c r="R20">
        <v>13.7</v>
      </c>
      <c r="S20">
        <v>0.2</v>
      </c>
      <c r="T20">
        <f t="shared" si="8"/>
        <v>-9.8451851851851835</v>
      </c>
      <c r="U20">
        <f t="shared" si="3"/>
        <v>-14.740740740740739</v>
      </c>
      <c r="V20">
        <v>15.25465</v>
      </c>
      <c r="W20">
        <f t="shared" si="9"/>
        <v>2.7883790216876974</v>
      </c>
      <c r="X20">
        <f t="shared" si="10"/>
        <v>-1.4418549627871511</v>
      </c>
      <c r="Y20">
        <v>0.55574699999999999</v>
      </c>
      <c r="Z20">
        <v>38394</v>
      </c>
      <c r="AA20">
        <f t="shared" si="4"/>
        <v>2.6724119573336966</v>
      </c>
      <c r="AB20">
        <f t="shared" si="11"/>
        <v>-1.3587445838647985</v>
      </c>
      <c r="AC20">
        <v>0</v>
      </c>
      <c r="AD20">
        <v>0</v>
      </c>
      <c r="AE20">
        <v>0</v>
      </c>
      <c r="AF20">
        <v>0</v>
      </c>
      <c r="AG20">
        <v>1</v>
      </c>
    </row>
    <row r="21" spans="1:33" ht="28.8" x14ac:dyDescent="0.3">
      <c r="A21" t="s">
        <v>117</v>
      </c>
      <c r="B21" s="1" t="s">
        <v>118</v>
      </c>
      <c r="C21" s="7">
        <v>741.14879778344323</v>
      </c>
      <c r="D21">
        <f t="shared" si="5"/>
        <v>6.6082014118624093</v>
      </c>
      <c r="E21">
        <f t="shared" si="0"/>
        <v>-1.7334709657942975</v>
      </c>
      <c r="F21">
        <v>-4.4549699151026547E-3</v>
      </c>
      <c r="G21">
        <f t="shared" si="1"/>
        <v>7.7225610013175383E-3</v>
      </c>
      <c r="H21">
        <f t="shared" si="2"/>
        <v>-2.9439338482785921E-2</v>
      </c>
      <c r="I21" s="7">
        <v>67.472928948264212</v>
      </c>
      <c r="J21">
        <f t="shared" si="6"/>
        <v>4.2117264648170663</v>
      </c>
      <c r="K21">
        <f t="shared" si="7"/>
        <v>-3.0060741808762295</v>
      </c>
      <c r="L21">
        <v>-5.8764916374512361E-3</v>
      </c>
      <c r="M21">
        <v>0</v>
      </c>
      <c r="N21">
        <v>0</v>
      </c>
      <c r="O21">
        <v>1</v>
      </c>
      <c r="P21">
        <v>0</v>
      </c>
      <c r="Q21">
        <v>0</v>
      </c>
      <c r="R21">
        <v>24.1</v>
      </c>
      <c r="S21">
        <v>23.8</v>
      </c>
      <c r="T21">
        <f t="shared" si="8"/>
        <v>0.55481481481481865</v>
      </c>
      <c r="U21">
        <f t="shared" si="3"/>
        <v>8.8592592592592627</v>
      </c>
      <c r="V21">
        <v>0</v>
      </c>
      <c r="W21">
        <f t="shared" si="9"/>
        <v>0</v>
      </c>
      <c r="X21">
        <f t="shared" si="10"/>
        <v>-4.2302339844748484</v>
      </c>
      <c r="Y21">
        <v>3.0073470000000002</v>
      </c>
      <c r="Z21">
        <v>622980</v>
      </c>
      <c r="AA21">
        <f t="shared" si="4"/>
        <v>1.5742991581933956</v>
      </c>
      <c r="AB21">
        <f t="shared" si="11"/>
        <v>-2.4568573830050995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ht="15.6" x14ac:dyDescent="0.3">
      <c r="A22" t="s">
        <v>119</v>
      </c>
      <c r="B22" s="1" t="s">
        <v>120</v>
      </c>
      <c r="C22" s="7">
        <v>26644.410944875563</v>
      </c>
      <c r="D22">
        <f t="shared" si="5"/>
        <v>10.190334686956973</v>
      </c>
      <c r="E22">
        <f t="shared" si="0"/>
        <v>1.8486623093002663</v>
      </c>
      <c r="F22">
        <v>1.3400424841926859E-2</v>
      </c>
      <c r="G22">
        <f t="shared" si="1"/>
        <v>2.4772860333881163E-2</v>
      </c>
      <c r="H22">
        <f t="shared" si="2"/>
        <v>0.13655481408664719</v>
      </c>
      <c r="I22" s="7">
        <v>16247.751026015298</v>
      </c>
      <c r="J22">
        <f t="shared" si="6"/>
        <v>9.6957097797808824</v>
      </c>
      <c r="K22">
        <f t="shared" si="7"/>
        <v>2.4779091340875867</v>
      </c>
      <c r="L22">
        <v>-5.0960791662477333E-3</v>
      </c>
      <c r="M22">
        <v>0</v>
      </c>
      <c r="N22">
        <v>1</v>
      </c>
      <c r="O22">
        <v>0</v>
      </c>
      <c r="P22">
        <v>0</v>
      </c>
      <c r="Q22">
        <v>0</v>
      </c>
      <c r="R22">
        <v>10.3</v>
      </c>
      <c r="S22">
        <v>-20.399999999999999</v>
      </c>
      <c r="T22">
        <f t="shared" si="8"/>
        <v>-13.245185185185182</v>
      </c>
      <c r="U22">
        <f t="shared" si="3"/>
        <v>-35.340740740740735</v>
      </c>
      <c r="V22">
        <v>37175.550000000003</v>
      </c>
      <c r="W22">
        <f t="shared" si="9"/>
        <v>10.523433465146447</v>
      </c>
      <c r="X22">
        <f t="shared" si="10"/>
        <v>6.2931994806715981</v>
      </c>
      <c r="Y22">
        <v>28.051725000000001</v>
      </c>
      <c r="Z22">
        <v>9093510</v>
      </c>
      <c r="AA22">
        <f t="shared" si="4"/>
        <v>1.1264891551331053</v>
      </c>
      <c r="AB22">
        <f t="shared" si="11"/>
        <v>-2.9046673860653898</v>
      </c>
      <c r="AC22">
        <v>0</v>
      </c>
      <c r="AD22">
        <v>0</v>
      </c>
      <c r="AE22">
        <v>0</v>
      </c>
      <c r="AF22">
        <v>1</v>
      </c>
      <c r="AG22">
        <v>0</v>
      </c>
    </row>
    <row r="23" spans="1:33" ht="15.6" x14ac:dyDescent="0.3">
      <c r="A23" t="s">
        <v>121</v>
      </c>
      <c r="B23" s="1" t="s">
        <v>122</v>
      </c>
      <c r="C23" s="7">
        <v>32143.799603011084</v>
      </c>
      <c r="D23">
        <f t="shared" si="5"/>
        <v>10.377974852683959</v>
      </c>
      <c r="E23">
        <f t="shared" si="0"/>
        <v>2.0363024750272523</v>
      </c>
      <c r="F23">
        <v>7.0651738317486293E-3</v>
      </c>
      <c r="G23">
        <f t="shared" si="1"/>
        <v>1.4386830960087509E-2</v>
      </c>
      <c r="H23">
        <f t="shared" si="2"/>
        <v>7.3322196355728037E-2</v>
      </c>
      <c r="I23" s="7">
        <v>6422.7218689136425</v>
      </c>
      <c r="J23">
        <f t="shared" si="6"/>
        <v>8.7675972739558468</v>
      </c>
      <c r="K23">
        <f t="shared" si="7"/>
        <v>1.549796628262551</v>
      </c>
      <c r="L23">
        <v>-1.1955922517909119E-2</v>
      </c>
      <c r="M23">
        <v>0</v>
      </c>
      <c r="N23">
        <v>0</v>
      </c>
      <c r="O23">
        <v>0</v>
      </c>
      <c r="P23">
        <v>1</v>
      </c>
      <c r="Q23">
        <v>0</v>
      </c>
      <c r="R23">
        <v>13</v>
      </c>
      <c r="S23">
        <v>-1.9</v>
      </c>
      <c r="T23">
        <f t="shared" si="8"/>
        <v>-10.545185185185183</v>
      </c>
      <c r="U23">
        <f t="shared" si="3"/>
        <v>-16.840740740740738</v>
      </c>
      <c r="V23">
        <v>0.44334020000000002</v>
      </c>
      <c r="W23">
        <f t="shared" si="9"/>
        <v>0.36696001084074553</v>
      </c>
      <c r="X23">
        <f t="shared" si="10"/>
        <v>-3.8632739736341031</v>
      </c>
      <c r="Y23">
        <v>6.7401039999999997</v>
      </c>
      <c r="Z23">
        <v>40000</v>
      </c>
      <c r="AA23">
        <f t="shared" si="4"/>
        <v>5.1269511799404333</v>
      </c>
      <c r="AB23">
        <f t="shared" si="11"/>
        <v>1.0957946387419382</v>
      </c>
      <c r="AC23">
        <v>0</v>
      </c>
      <c r="AD23">
        <v>0</v>
      </c>
      <c r="AE23">
        <v>0</v>
      </c>
      <c r="AF23">
        <v>1</v>
      </c>
      <c r="AG23">
        <v>0</v>
      </c>
    </row>
    <row r="24" spans="1:33" ht="15.6" x14ac:dyDescent="0.3">
      <c r="A24" t="s">
        <v>123</v>
      </c>
      <c r="B24" s="1" t="s">
        <v>124</v>
      </c>
      <c r="C24" s="7">
        <v>6686.3958941738747</v>
      </c>
      <c r="D24">
        <f t="shared" si="5"/>
        <v>8.8078302776371498</v>
      </c>
      <c r="E24">
        <f t="shared" si="0"/>
        <v>0.46615789998044299</v>
      </c>
      <c r="F24">
        <v>3.8366438210874133E-2</v>
      </c>
      <c r="G24">
        <f t="shared" si="1"/>
        <v>1.7884818266110509E-2</v>
      </c>
      <c r="H24">
        <f t="shared" si="2"/>
        <v>0.33792507611883205</v>
      </c>
      <c r="I24" s="7">
        <v>2589.0127717080782</v>
      </c>
      <c r="J24">
        <f t="shared" si="6"/>
        <v>7.8590319128054489</v>
      </c>
      <c r="K24">
        <f t="shared" si="7"/>
        <v>0.64123126711215317</v>
      </c>
      <c r="L24">
        <v>2.4454552738574366E-2</v>
      </c>
      <c r="M24">
        <v>0</v>
      </c>
      <c r="N24">
        <v>0</v>
      </c>
      <c r="O24">
        <v>1</v>
      </c>
      <c r="P24">
        <v>0</v>
      </c>
      <c r="Q24">
        <v>0</v>
      </c>
      <c r="R24">
        <v>11.8</v>
      </c>
      <c r="S24">
        <v>4.7</v>
      </c>
      <c r="T24">
        <f t="shared" si="8"/>
        <v>-11.745185185185182</v>
      </c>
      <c r="U24">
        <f t="shared" si="3"/>
        <v>-10.240740740740737</v>
      </c>
      <c r="V24">
        <v>342.03960000000001</v>
      </c>
      <c r="W24">
        <f t="shared" si="9"/>
        <v>5.8378458923969268</v>
      </c>
      <c r="X24">
        <f t="shared" si="10"/>
        <v>1.6076119079220783</v>
      </c>
      <c r="Y24">
        <v>13.429315000000001</v>
      </c>
      <c r="Z24">
        <v>743532</v>
      </c>
      <c r="AA24">
        <f t="shared" si="4"/>
        <v>2.8937834783530301</v>
      </c>
      <c r="AB24">
        <f t="shared" si="11"/>
        <v>-1.137373062845465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ht="15.6" x14ac:dyDescent="0.3">
      <c r="A25" t="s">
        <v>125</v>
      </c>
      <c r="B25" s="1" t="s">
        <v>126</v>
      </c>
      <c r="C25" s="7">
        <v>1997.636146548032</v>
      </c>
      <c r="D25">
        <f t="shared" si="5"/>
        <v>7.5997198337898526</v>
      </c>
      <c r="E25">
        <f t="shared" si="0"/>
        <v>-0.74195254386685416</v>
      </c>
      <c r="F25">
        <v>9.1459943475291045E-2</v>
      </c>
      <c r="G25">
        <f t="shared" si="1"/>
        <v>-6.7858937723410881E-2</v>
      </c>
      <c r="H25">
        <f t="shared" si="2"/>
        <v>0.69506994642646813</v>
      </c>
      <c r="I25" s="7">
        <v>2187.7287603484601</v>
      </c>
      <c r="J25">
        <f t="shared" si="6"/>
        <v>7.6906191889233604</v>
      </c>
      <c r="K25">
        <f t="shared" si="7"/>
        <v>0.47281854323006467</v>
      </c>
      <c r="L25">
        <v>5.2778327360295016E-2</v>
      </c>
      <c r="M25">
        <v>1</v>
      </c>
      <c r="N25">
        <v>0</v>
      </c>
      <c r="O25">
        <v>0</v>
      </c>
      <c r="P25">
        <v>1</v>
      </c>
      <c r="Q25">
        <v>0</v>
      </c>
      <c r="R25">
        <v>18.600000000000001</v>
      </c>
      <c r="S25">
        <v>-5.8</v>
      </c>
      <c r="T25">
        <f t="shared" si="8"/>
        <v>-4.9451851851851814</v>
      </c>
      <c r="U25">
        <f t="shared" si="3"/>
        <v>-20.740740740740737</v>
      </c>
      <c r="V25">
        <v>1013.407</v>
      </c>
      <c r="W25">
        <f t="shared" si="9"/>
        <v>6.9220594842900667</v>
      </c>
      <c r="X25">
        <f t="shared" si="10"/>
        <v>2.6918254998152182</v>
      </c>
      <c r="Y25">
        <v>1140.193683</v>
      </c>
      <c r="Z25">
        <v>9327489.6999999993</v>
      </c>
      <c r="AA25">
        <f t="shared" si="4"/>
        <v>4.8059875024750651</v>
      </c>
      <c r="AB25">
        <f t="shared" si="11"/>
        <v>0.77483096127657003</v>
      </c>
      <c r="AC25">
        <v>0</v>
      </c>
      <c r="AD25">
        <v>0</v>
      </c>
      <c r="AE25">
        <v>0</v>
      </c>
      <c r="AF25">
        <v>0</v>
      </c>
      <c r="AG25">
        <v>1</v>
      </c>
    </row>
    <row r="26" spans="1:33" ht="15.6" x14ac:dyDescent="0.3">
      <c r="A26" t="s">
        <v>127</v>
      </c>
      <c r="B26" s="1" t="s">
        <v>128</v>
      </c>
      <c r="C26" s="7">
        <v>1926.7118394269567</v>
      </c>
      <c r="D26">
        <f t="shared" si="5"/>
        <v>7.5635701187928133</v>
      </c>
      <c r="E26">
        <f t="shared" si="0"/>
        <v>-0.7781022588638935</v>
      </c>
      <c r="F26">
        <v>-5.0197681733693518E-3</v>
      </c>
      <c r="G26">
        <f t="shared" si="1"/>
        <v>3.9058929546717733E-3</v>
      </c>
      <c r="H26">
        <f t="shared" si="2"/>
        <v>-3.7967368559363612E-2</v>
      </c>
      <c r="I26" s="7">
        <v>463.14523479896116</v>
      </c>
      <c r="J26">
        <f t="shared" si="6"/>
        <v>6.1380406869694895</v>
      </c>
      <c r="K26">
        <f t="shared" si="7"/>
        <v>-1.0797599587238063</v>
      </c>
      <c r="L26">
        <v>-2.2706265847944399E-2</v>
      </c>
      <c r="M26">
        <v>0</v>
      </c>
      <c r="N26">
        <v>0</v>
      </c>
      <c r="O26">
        <v>1</v>
      </c>
      <c r="P26">
        <v>0</v>
      </c>
      <c r="Q26">
        <v>0</v>
      </c>
      <c r="R26">
        <v>25.2</v>
      </c>
      <c r="S26">
        <v>25.6</v>
      </c>
      <c r="T26">
        <f t="shared" si="8"/>
        <v>1.6548148148148165</v>
      </c>
      <c r="U26">
        <f t="shared" si="3"/>
        <v>10.659259259259263</v>
      </c>
      <c r="V26">
        <v>176.42949999999999</v>
      </c>
      <c r="W26">
        <f t="shared" si="9"/>
        <v>5.17857334691878</v>
      </c>
      <c r="X26">
        <f t="shared" si="10"/>
        <v>0.94833936244393158</v>
      </c>
      <c r="Y26">
        <v>12.945880000000001</v>
      </c>
      <c r="Z26">
        <v>318000</v>
      </c>
      <c r="AA26">
        <f t="shared" si="4"/>
        <v>3.7064814870099565</v>
      </c>
      <c r="AB26">
        <f t="shared" si="11"/>
        <v>-0.32467505418853859</v>
      </c>
      <c r="AC26">
        <v>1</v>
      </c>
      <c r="AD26">
        <v>0</v>
      </c>
      <c r="AE26">
        <v>0</v>
      </c>
      <c r="AF26">
        <v>0</v>
      </c>
      <c r="AG26">
        <v>0</v>
      </c>
    </row>
    <row r="27" spans="1:33" ht="15.6" x14ac:dyDescent="0.3">
      <c r="A27" t="s">
        <v>129</v>
      </c>
      <c r="B27" s="1" t="s">
        <v>130</v>
      </c>
      <c r="C27" s="7">
        <v>2093.5498954339605</v>
      </c>
      <c r="D27">
        <f t="shared" si="5"/>
        <v>7.6466164186760013</v>
      </c>
      <c r="E27">
        <f t="shared" si="0"/>
        <v>-0.69505595898070549</v>
      </c>
      <c r="F27">
        <v>8.0144940629603878E-4</v>
      </c>
      <c r="G27">
        <f t="shared" si="1"/>
        <v>-5.5705218566761035E-4</v>
      </c>
      <c r="H27">
        <f t="shared" si="2"/>
        <v>6.1283761889214233E-3</v>
      </c>
      <c r="I27" s="7">
        <v>142.69631623292324</v>
      </c>
      <c r="J27">
        <f t="shared" si="6"/>
        <v>4.9607187093838041</v>
      </c>
      <c r="K27">
        <f t="shared" si="7"/>
        <v>-2.2570819363094916</v>
      </c>
      <c r="L27">
        <v>4.75246402385789E-2</v>
      </c>
      <c r="M27">
        <v>0</v>
      </c>
      <c r="N27">
        <v>0</v>
      </c>
      <c r="O27">
        <v>1</v>
      </c>
      <c r="P27">
        <v>0</v>
      </c>
      <c r="Q27">
        <v>0</v>
      </c>
      <c r="R27">
        <v>23.7</v>
      </c>
      <c r="S27">
        <v>23.5</v>
      </c>
      <c r="T27">
        <f t="shared" si="8"/>
        <v>0.15481481481481651</v>
      </c>
      <c r="U27">
        <f t="shared" si="3"/>
        <v>8.559259259259262</v>
      </c>
      <c r="V27">
        <v>752.34460000000001</v>
      </c>
      <c r="W27">
        <f t="shared" si="9"/>
        <v>6.624522759238598</v>
      </c>
      <c r="X27">
        <f t="shared" si="10"/>
        <v>2.3942887747637496</v>
      </c>
      <c r="Y27">
        <v>12.529904</v>
      </c>
      <c r="Z27">
        <v>472710</v>
      </c>
      <c r="AA27">
        <f t="shared" si="4"/>
        <v>3.277391293606569</v>
      </c>
      <c r="AB27">
        <f t="shared" si="11"/>
        <v>-0.75376524759192609</v>
      </c>
      <c r="AC27">
        <v>1</v>
      </c>
      <c r="AD27">
        <v>0</v>
      </c>
      <c r="AE27">
        <v>0</v>
      </c>
      <c r="AF27">
        <v>0</v>
      </c>
      <c r="AG27">
        <v>0</v>
      </c>
    </row>
    <row r="28" spans="1:33" ht="43.2" x14ac:dyDescent="0.3">
      <c r="A28" t="s">
        <v>131</v>
      </c>
      <c r="B28" s="1" t="s">
        <v>132</v>
      </c>
      <c r="C28" s="7">
        <v>459.14230911699008</v>
      </c>
      <c r="D28">
        <f t="shared" si="5"/>
        <v>6.1293602036567805</v>
      </c>
      <c r="E28">
        <f t="shared" si="0"/>
        <v>-2.2123121739999263</v>
      </c>
      <c r="F28">
        <v>-3.3989618589679707E-2</v>
      </c>
      <c r="G28">
        <f t="shared" si="1"/>
        <v>7.5195646995562623E-2</v>
      </c>
      <c r="H28">
        <f t="shared" si="2"/>
        <v>-0.20833461552105551</v>
      </c>
      <c r="I28" s="7">
        <v>111.80422821085602</v>
      </c>
      <c r="J28">
        <f t="shared" si="6"/>
        <v>4.7167493794231792</v>
      </c>
      <c r="K28">
        <f t="shared" si="7"/>
        <v>-2.5010512662701165</v>
      </c>
      <c r="L28">
        <v>-4.4314584265374421E-2</v>
      </c>
      <c r="M28">
        <v>0</v>
      </c>
      <c r="N28">
        <v>0</v>
      </c>
      <c r="O28">
        <v>1</v>
      </c>
      <c r="P28">
        <v>0</v>
      </c>
      <c r="Q28">
        <v>0</v>
      </c>
      <c r="R28">
        <v>23.3</v>
      </c>
      <c r="S28">
        <v>23.2</v>
      </c>
      <c r="T28">
        <f t="shared" si="8"/>
        <v>-0.24518518518518206</v>
      </c>
      <c r="U28">
        <f t="shared" si="3"/>
        <v>8.2592592592592613</v>
      </c>
      <c r="V28">
        <v>171.3321</v>
      </c>
      <c r="W28">
        <f t="shared" si="9"/>
        <v>5.1494234291415966</v>
      </c>
      <c r="X28">
        <f t="shared" si="10"/>
        <v>0.91918944466674812</v>
      </c>
      <c r="Y28">
        <v>37.856211999999999</v>
      </c>
      <c r="Z28">
        <v>2267050</v>
      </c>
      <c r="AA28">
        <f t="shared" si="4"/>
        <v>2.8153156610871242</v>
      </c>
      <c r="AB28">
        <f t="shared" si="11"/>
        <v>-1.2158408801113709</v>
      </c>
      <c r="AC28">
        <v>1</v>
      </c>
      <c r="AD28">
        <v>0</v>
      </c>
      <c r="AE28">
        <v>0</v>
      </c>
      <c r="AF28">
        <v>0</v>
      </c>
      <c r="AG28">
        <v>0</v>
      </c>
    </row>
    <row r="29" spans="1:33" ht="15.6" x14ac:dyDescent="0.3">
      <c r="A29" t="s">
        <v>133</v>
      </c>
      <c r="B29" s="1" t="s">
        <v>134</v>
      </c>
      <c r="C29" s="7">
        <v>1790.153578859137</v>
      </c>
      <c r="D29">
        <f t="shared" si="5"/>
        <v>7.4900566933996693</v>
      </c>
      <c r="E29">
        <f t="shared" si="0"/>
        <v>-0.85161568425703749</v>
      </c>
      <c r="F29">
        <v>3.6153515890248781E-3</v>
      </c>
      <c r="G29">
        <f t="shared" si="1"/>
        <v>-3.0788901173171893E-3</v>
      </c>
      <c r="H29">
        <f t="shared" si="2"/>
        <v>2.7079188368368919E-2</v>
      </c>
      <c r="I29" s="7">
        <v>497.34480527037107</v>
      </c>
      <c r="J29">
        <f t="shared" si="6"/>
        <v>6.2092835587270887</v>
      </c>
      <c r="K29">
        <f t="shared" si="7"/>
        <v>-1.008517086966207</v>
      </c>
      <c r="L29">
        <v>4.2431614936307583E-4</v>
      </c>
      <c r="M29">
        <v>0</v>
      </c>
      <c r="N29">
        <v>0</v>
      </c>
      <c r="O29">
        <v>1</v>
      </c>
      <c r="P29">
        <v>0</v>
      </c>
      <c r="Q29">
        <v>0</v>
      </c>
      <c r="R29">
        <v>24</v>
      </c>
      <c r="S29">
        <v>23.4</v>
      </c>
      <c r="T29">
        <f t="shared" si="8"/>
        <v>0.45481481481481723</v>
      </c>
      <c r="U29">
        <f t="shared" si="3"/>
        <v>8.4592592592592606</v>
      </c>
      <c r="V29">
        <v>8365.5709999999999</v>
      </c>
      <c r="W29">
        <f t="shared" si="9"/>
        <v>9.0319994021234464</v>
      </c>
      <c r="X29">
        <f t="shared" si="10"/>
        <v>4.801765417648598</v>
      </c>
      <c r="Y29">
        <v>2.453938</v>
      </c>
      <c r="Z29">
        <v>341500</v>
      </c>
      <c r="AA29">
        <f t="shared" si="4"/>
        <v>1.9721016810671741</v>
      </c>
      <c r="AB29">
        <f t="shared" si="11"/>
        <v>-2.059054860131321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ht="15.6" x14ac:dyDescent="0.3">
      <c r="A30" t="s">
        <v>135</v>
      </c>
      <c r="B30" s="1" t="s">
        <v>136</v>
      </c>
      <c r="C30" s="7">
        <v>6115.5168409208218</v>
      </c>
      <c r="D30">
        <f t="shared" si="5"/>
        <v>8.7185845647329341</v>
      </c>
      <c r="E30">
        <f t="shared" si="0"/>
        <v>0.37691218707622731</v>
      </c>
      <c r="F30">
        <v>1.6447331199830863E-2</v>
      </c>
      <c r="G30">
        <f t="shared" si="1"/>
        <v>6.1991995740953206E-3</v>
      </c>
      <c r="H30">
        <f t="shared" si="2"/>
        <v>0.14339744792989575</v>
      </c>
      <c r="I30" s="7">
        <v>1726.8517206456545</v>
      </c>
      <c r="J30">
        <f t="shared" si="6"/>
        <v>7.4540552149617882</v>
      </c>
      <c r="K30">
        <f t="shared" si="7"/>
        <v>0.23625456926849253</v>
      </c>
      <c r="L30">
        <v>-2.7411269797443186E-3</v>
      </c>
      <c r="M30">
        <v>0</v>
      </c>
      <c r="N30">
        <v>0</v>
      </c>
      <c r="O30">
        <v>1</v>
      </c>
      <c r="P30">
        <v>0</v>
      </c>
      <c r="Q30">
        <v>0</v>
      </c>
      <c r="R30">
        <v>24</v>
      </c>
      <c r="S30">
        <v>23.9</v>
      </c>
      <c r="T30">
        <f t="shared" si="8"/>
        <v>0.45481481481481723</v>
      </c>
      <c r="U30">
        <f t="shared" si="3"/>
        <v>8.9592592592592606</v>
      </c>
      <c r="V30">
        <v>4083.0189999999998</v>
      </c>
      <c r="W30">
        <f t="shared" si="9"/>
        <v>8.3148368315753984</v>
      </c>
      <c r="X30">
        <f t="shared" si="10"/>
        <v>4.08460284710055</v>
      </c>
      <c r="Y30">
        <v>33.849970999999996</v>
      </c>
      <c r="Z30">
        <v>1109500</v>
      </c>
      <c r="AA30">
        <f t="shared" si="4"/>
        <v>3.4180286792465782</v>
      </c>
      <c r="AB30">
        <f t="shared" si="11"/>
        <v>-0.61312786195191693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ht="15.6" x14ac:dyDescent="0.3">
      <c r="A31" t="s">
        <v>137</v>
      </c>
      <c r="B31" s="1" t="s">
        <v>138</v>
      </c>
      <c r="C31" s="7">
        <v>1247.3628300752521</v>
      </c>
      <c r="D31">
        <f t="shared" si="5"/>
        <v>7.1287868657285847</v>
      </c>
      <c r="E31">
        <f t="shared" si="0"/>
        <v>-1.2128855119281221</v>
      </c>
      <c r="F31">
        <v>-9.025674486424308E-3</v>
      </c>
      <c r="G31">
        <f t="shared" si="1"/>
        <v>1.0947109819963337E-2</v>
      </c>
      <c r="H31">
        <f t="shared" si="2"/>
        <v>-6.4342109733163191E-2</v>
      </c>
      <c r="I31" s="7">
        <v>175.86485671742685</v>
      </c>
      <c r="J31">
        <f t="shared" si="6"/>
        <v>5.169715840522926</v>
      </c>
      <c r="K31">
        <f t="shared" si="7"/>
        <v>-2.0480848051703697</v>
      </c>
      <c r="L31">
        <v>3.7734590987879629E-3</v>
      </c>
      <c r="M31">
        <v>0</v>
      </c>
      <c r="N31">
        <v>0</v>
      </c>
      <c r="O31">
        <v>1</v>
      </c>
      <c r="P31">
        <v>0</v>
      </c>
      <c r="Q31">
        <v>0</v>
      </c>
      <c r="R31">
        <v>25.7</v>
      </c>
      <c r="S31">
        <v>23.8</v>
      </c>
      <c r="T31">
        <f t="shared" si="8"/>
        <v>2.1548148148148165</v>
      </c>
      <c r="U31">
        <f t="shared" si="3"/>
        <v>8.8592592592592627</v>
      </c>
      <c r="V31">
        <v>0</v>
      </c>
      <c r="W31">
        <f t="shared" si="9"/>
        <v>0</v>
      </c>
      <c r="X31">
        <f t="shared" si="10"/>
        <v>-4.2302339844748484</v>
      </c>
      <c r="Y31">
        <v>0.44857599999999997</v>
      </c>
      <c r="Z31">
        <v>1861</v>
      </c>
      <c r="AA31">
        <f t="shared" si="4"/>
        <v>5.4849641432177458</v>
      </c>
      <c r="AB31">
        <f t="shared" si="11"/>
        <v>1.4538076020192507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ht="15.6" x14ac:dyDescent="0.3">
      <c r="A32" t="s">
        <v>139</v>
      </c>
      <c r="B32" s="1" t="s">
        <v>140</v>
      </c>
      <c r="C32" s="7">
        <v>1392.1772649776342</v>
      </c>
      <c r="D32">
        <f t="shared" si="5"/>
        <v>7.2386241783165213</v>
      </c>
      <c r="E32">
        <f t="shared" si="0"/>
        <v>-1.1030481993401855</v>
      </c>
      <c r="F32">
        <v>4.4529551870861495E-2</v>
      </c>
      <c r="G32">
        <f t="shared" si="1"/>
        <v>-4.9118242008579158E-2</v>
      </c>
      <c r="H32">
        <f t="shared" si="2"/>
        <v>0.32233269082201771</v>
      </c>
      <c r="I32" s="7">
        <v>252.77670070225324</v>
      </c>
      <c r="J32">
        <f t="shared" si="6"/>
        <v>5.5325064930816348</v>
      </c>
      <c r="K32">
        <f t="shared" si="7"/>
        <v>-1.6852941526116609</v>
      </c>
      <c r="L32">
        <v>5.2137987144960575E-2</v>
      </c>
      <c r="M32">
        <v>0</v>
      </c>
      <c r="N32">
        <v>0</v>
      </c>
      <c r="O32">
        <v>1</v>
      </c>
      <c r="P32">
        <v>0</v>
      </c>
      <c r="Q32">
        <v>0</v>
      </c>
      <c r="R32">
        <v>24.4</v>
      </c>
      <c r="S32">
        <v>20.8</v>
      </c>
      <c r="T32">
        <f t="shared" si="8"/>
        <v>0.8548148148148158</v>
      </c>
      <c r="U32">
        <f t="shared" si="3"/>
        <v>5.8592592592592627</v>
      </c>
      <c r="V32">
        <v>0</v>
      </c>
      <c r="W32">
        <f t="shared" si="9"/>
        <v>0</v>
      </c>
      <c r="X32">
        <f t="shared" si="10"/>
        <v>-4.2302339844748484</v>
      </c>
      <c r="Y32">
        <v>0.355655</v>
      </c>
      <c r="Z32">
        <v>4030</v>
      </c>
      <c r="AA32">
        <f t="shared" si="4"/>
        <v>4.4801947838877494</v>
      </c>
      <c r="AB32">
        <f t="shared" si="11"/>
        <v>0.4490382426892543</v>
      </c>
      <c r="AC32">
        <v>1</v>
      </c>
      <c r="AD32">
        <v>0</v>
      </c>
      <c r="AE32">
        <v>0</v>
      </c>
      <c r="AF32">
        <v>0</v>
      </c>
      <c r="AG32">
        <v>0</v>
      </c>
    </row>
    <row r="33" spans="1:33" ht="15.6" x14ac:dyDescent="0.3">
      <c r="A33" t="s">
        <v>141</v>
      </c>
      <c r="B33" s="1" t="s">
        <v>142</v>
      </c>
      <c r="C33" s="7">
        <v>6650.9859316779794</v>
      </c>
      <c r="D33">
        <f t="shared" si="5"/>
        <v>8.8025203830631167</v>
      </c>
      <c r="E33">
        <f t="shared" si="0"/>
        <v>0.46084800540640991</v>
      </c>
      <c r="F33">
        <v>2.5650800235455157E-2</v>
      </c>
      <c r="G33">
        <f t="shared" si="1"/>
        <v>1.1821120125587779E-2</v>
      </c>
      <c r="H33">
        <f t="shared" si="2"/>
        <v>0.22579169191447421</v>
      </c>
      <c r="I33" s="7">
        <v>962.66155088852986</v>
      </c>
      <c r="J33">
        <f t="shared" si="6"/>
        <v>6.8697018971565225</v>
      </c>
      <c r="K33">
        <f t="shared" si="7"/>
        <v>-0.34809874853677325</v>
      </c>
      <c r="L33">
        <v>2.7479748589611525E-2</v>
      </c>
      <c r="M33">
        <v>0</v>
      </c>
      <c r="N33">
        <v>0</v>
      </c>
      <c r="O33">
        <v>1</v>
      </c>
      <c r="P33">
        <v>0</v>
      </c>
      <c r="Q33">
        <v>0</v>
      </c>
      <c r="R33">
        <v>24.8</v>
      </c>
      <c r="S33">
        <v>23.5</v>
      </c>
      <c r="T33">
        <f t="shared" si="8"/>
        <v>1.2548148148148179</v>
      </c>
      <c r="U33">
        <f t="shared" si="3"/>
        <v>8.559259259259262</v>
      </c>
      <c r="V33">
        <v>7.3303400000000005E-2</v>
      </c>
      <c r="W33">
        <f t="shared" si="9"/>
        <v>7.0741182300566349E-2</v>
      </c>
      <c r="X33">
        <f t="shared" si="10"/>
        <v>-4.1594928021742819</v>
      </c>
      <c r="Y33">
        <v>3.1474510000000002</v>
      </c>
      <c r="Z33">
        <v>51060</v>
      </c>
      <c r="AA33">
        <f t="shared" si="4"/>
        <v>4.1213467860729427</v>
      </c>
      <c r="AB33">
        <f t="shared" si="11"/>
        <v>9.01902448744476E-2</v>
      </c>
      <c r="AC33">
        <v>0</v>
      </c>
      <c r="AD33">
        <v>0</v>
      </c>
      <c r="AE33">
        <v>1</v>
      </c>
      <c r="AF33">
        <v>0</v>
      </c>
      <c r="AG33">
        <v>0</v>
      </c>
    </row>
    <row r="34" spans="1:33" ht="15.6" x14ac:dyDescent="0.3">
      <c r="A34" t="s">
        <v>143</v>
      </c>
      <c r="B34" s="1" t="s">
        <v>144</v>
      </c>
      <c r="C34" s="7">
        <v>17182.393019718675</v>
      </c>
      <c r="D34">
        <f t="shared" si="5"/>
        <v>9.7516404768578671</v>
      </c>
      <c r="E34">
        <f t="shared" si="0"/>
        <v>1.4099680992011603</v>
      </c>
      <c r="F34">
        <v>1.91931505420238E-2</v>
      </c>
      <c r="G34">
        <f t="shared" si="1"/>
        <v>2.7061729987419018E-2</v>
      </c>
      <c r="H34">
        <f t="shared" si="2"/>
        <v>0.1871647037040258</v>
      </c>
      <c r="I34" s="7">
        <v>8031.4515015533307</v>
      </c>
      <c r="J34">
        <f t="shared" si="6"/>
        <v>8.9911205504504643</v>
      </c>
      <c r="K34">
        <f t="shared" si="7"/>
        <v>1.7733199047571686</v>
      </c>
      <c r="L34">
        <v>8.5204060808376711E-3</v>
      </c>
      <c r="M34">
        <v>0</v>
      </c>
      <c r="N34">
        <v>1</v>
      </c>
      <c r="O34">
        <v>0</v>
      </c>
      <c r="P34">
        <v>0</v>
      </c>
      <c r="Q34">
        <v>0</v>
      </c>
      <c r="R34">
        <v>26.2</v>
      </c>
      <c r="S34">
        <v>10.3</v>
      </c>
      <c r="T34">
        <f t="shared" si="8"/>
        <v>2.6548148148148165</v>
      </c>
      <c r="U34">
        <f t="shared" si="3"/>
        <v>-4.6407407407407373</v>
      </c>
      <c r="V34">
        <v>0</v>
      </c>
      <c r="W34">
        <f t="shared" si="9"/>
        <v>0</v>
      </c>
      <c r="X34">
        <f t="shared" si="10"/>
        <v>-4.2302339844748484</v>
      </c>
      <c r="Y34">
        <v>0.59489999999999998</v>
      </c>
      <c r="Z34">
        <v>9240</v>
      </c>
      <c r="AA34">
        <f t="shared" si="4"/>
        <v>4.1648514385402668</v>
      </c>
      <c r="AB34">
        <f t="shared" si="11"/>
        <v>0.13369489734177176</v>
      </c>
      <c r="AC34">
        <v>0</v>
      </c>
      <c r="AD34">
        <v>1</v>
      </c>
      <c r="AE34">
        <v>0</v>
      </c>
      <c r="AF34">
        <v>0</v>
      </c>
      <c r="AG34">
        <v>0</v>
      </c>
    </row>
    <row r="35" spans="1:33" ht="15.6" x14ac:dyDescent="0.3">
      <c r="A35" t="s">
        <v>145</v>
      </c>
      <c r="B35" s="1" t="s">
        <v>146</v>
      </c>
      <c r="C35" s="7">
        <v>21722.919138860663</v>
      </c>
      <c r="D35">
        <f t="shared" si="5"/>
        <v>9.9861231636755914</v>
      </c>
      <c r="E35">
        <f t="shared" si="0"/>
        <v>1.6444507860188846</v>
      </c>
      <c r="F35">
        <v>1.2467157851533021E-2</v>
      </c>
      <c r="G35">
        <f t="shared" si="1"/>
        <v>2.0501627528374984E-2</v>
      </c>
      <c r="H35">
        <f t="shared" si="2"/>
        <v>0.12449857380639391</v>
      </c>
      <c r="I35" s="7">
        <v>12814.735320929476</v>
      </c>
      <c r="J35">
        <f t="shared" si="6"/>
        <v>9.4583509847362226</v>
      </c>
      <c r="K35">
        <f t="shared" si="7"/>
        <v>2.2405503390429269</v>
      </c>
      <c r="L35">
        <v>-1.7354878495223391E-2</v>
      </c>
      <c r="M35">
        <v>0</v>
      </c>
      <c r="N35">
        <v>0</v>
      </c>
      <c r="O35">
        <v>0</v>
      </c>
      <c r="P35">
        <v>1</v>
      </c>
      <c r="Q35">
        <v>9</v>
      </c>
      <c r="R35">
        <v>16.5</v>
      </c>
      <c r="S35">
        <v>0.2</v>
      </c>
      <c r="T35">
        <f t="shared" si="8"/>
        <v>-7.0451851851851828</v>
      </c>
      <c r="U35">
        <f t="shared" si="3"/>
        <v>-14.740740740740739</v>
      </c>
      <c r="V35" s="3" t="e">
        <v>#N/A</v>
      </c>
      <c r="W35" t="e">
        <f>NA()</f>
        <v>#N/A</v>
      </c>
      <c r="X35" t="e">
        <f t="shared" si="10"/>
        <v>#N/A</v>
      </c>
      <c r="Y35">
        <v>79.651903000000004</v>
      </c>
      <c r="Z35">
        <v>348570</v>
      </c>
      <c r="AA35">
        <f t="shared" si="4"/>
        <v>5.4315821362175249</v>
      </c>
      <c r="AB35">
        <f t="shared" si="11"/>
        <v>1.4004255950190299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ht="15.6" x14ac:dyDescent="0.3">
      <c r="A36" t="s">
        <v>147</v>
      </c>
      <c r="B36" s="1" t="s">
        <v>148</v>
      </c>
      <c r="C36" s="7">
        <v>2026.4040936394033</v>
      </c>
      <c r="D36">
        <f t="shared" si="5"/>
        <v>7.6140181188390983</v>
      </c>
      <c r="E36">
        <f t="shared" si="0"/>
        <v>-0.72765425881760848</v>
      </c>
      <c r="F36">
        <v>5.7885806024930778E-3</v>
      </c>
      <c r="G36">
        <f t="shared" si="1"/>
        <v>-4.2120853279130864E-3</v>
      </c>
      <c r="H36">
        <f t="shared" si="2"/>
        <v>4.4074357589742839E-2</v>
      </c>
      <c r="I36" s="7">
        <v>710.84849454907612</v>
      </c>
      <c r="J36">
        <f t="shared" si="6"/>
        <v>6.5664593192614662</v>
      </c>
      <c r="K36">
        <f t="shared" si="7"/>
        <v>-0.65134132643182951</v>
      </c>
      <c r="L36">
        <v>-7.9337644409789888E-3</v>
      </c>
      <c r="M36">
        <v>0</v>
      </c>
      <c r="N36">
        <v>0</v>
      </c>
      <c r="O36">
        <v>1</v>
      </c>
      <c r="P36">
        <v>0</v>
      </c>
      <c r="Q36">
        <v>0</v>
      </c>
      <c r="R36">
        <v>32</v>
      </c>
      <c r="S36">
        <v>23.3</v>
      </c>
      <c r="T36">
        <f t="shared" si="8"/>
        <v>8.4548148148148172</v>
      </c>
      <c r="U36">
        <f t="shared" si="3"/>
        <v>8.3592592592592627</v>
      </c>
      <c r="V36">
        <v>0</v>
      </c>
      <c r="W36">
        <f t="shared" si="9"/>
        <v>0</v>
      </c>
      <c r="X36">
        <f t="shared" si="10"/>
        <v>-4.2302339844748484</v>
      </c>
      <c r="Y36">
        <v>0.58164099999999996</v>
      </c>
      <c r="Z36">
        <v>23180</v>
      </c>
      <c r="AA36">
        <f t="shared" si="4"/>
        <v>3.2225635810087296</v>
      </c>
      <c r="AB36">
        <f t="shared" si="11"/>
        <v>-0.80859296018976545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ht="15.6" x14ac:dyDescent="0.3">
      <c r="A37" t="s">
        <v>149</v>
      </c>
      <c r="B37" s="1" t="s">
        <v>150</v>
      </c>
      <c r="C37" s="7">
        <v>6316.6331005147467</v>
      </c>
      <c r="D37">
        <f t="shared" si="5"/>
        <v>8.7509416079256646</v>
      </c>
      <c r="E37">
        <f t="shared" si="0"/>
        <v>0.40926923026895778</v>
      </c>
      <c r="F37">
        <v>2.5448336781499964E-2</v>
      </c>
      <c r="G37">
        <f t="shared" si="1"/>
        <v>1.0415221206189696E-2</v>
      </c>
      <c r="H37">
        <f t="shared" si="2"/>
        <v>0.22269690919373314</v>
      </c>
      <c r="I37" s="7">
        <v>827.22837887375567</v>
      </c>
      <c r="J37">
        <f t="shared" si="6"/>
        <v>6.7180808103148122</v>
      </c>
      <c r="K37">
        <f t="shared" si="7"/>
        <v>-0.49971983537848352</v>
      </c>
      <c r="L37">
        <v>4.4201924747248392E-2</v>
      </c>
      <c r="M37">
        <v>0</v>
      </c>
      <c r="N37">
        <v>1</v>
      </c>
      <c r="O37">
        <v>0</v>
      </c>
      <c r="P37">
        <v>0</v>
      </c>
      <c r="Q37">
        <v>0</v>
      </c>
      <c r="R37">
        <v>23.3</v>
      </c>
      <c r="S37">
        <v>20.5</v>
      </c>
      <c r="T37">
        <f t="shared" si="8"/>
        <v>-0.24518518518518206</v>
      </c>
      <c r="U37">
        <f t="shared" si="3"/>
        <v>5.559259259259262</v>
      </c>
      <c r="V37">
        <v>0</v>
      </c>
      <c r="W37">
        <f t="shared" si="9"/>
        <v>0</v>
      </c>
      <c r="X37">
        <f t="shared" si="10"/>
        <v>-4.2302339844748484</v>
      </c>
      <c r="Y37">
        <v>7.0842000000000002E-2</v>
      </c>
      <c r="Z37">
        <v>750</v>
      </c>
      <c r="AA37">
        <f t="shared" si="4"/>
        <v>4.5481341176048087</v>
      </c>
      <c r="AB37">
        <f t="shared" si="11"/>
        <v>0.51697757640631359</v>
      </c>
      <c r="AC37">
        <v>0</v>
      </c>
      <c r="AD37">
        <v>0</v>
      </c>
      <c r="AE37">
        <v>1</v>
      </c>
      <c r="AF37">
        <v>0</v>
      </c>
      <c r="AG37">
        <v>0</v>
      </c>
    </row>
    <row r="38" spans="1:33" ht="15.6" x14ac:dyDescent="0.3">
      <c r="A38" t="s">
        <v>151</v>
      </c>
      <c r="B38" s="1" t="s">
        <v>152</v>
      </c>
      <c r="C38" s="7">
        <v>22917.571761828454</v>
      </c>
      <c r="D38">
        <f t="shared" si="5"/>
        <v>10.039659221142404</v>
      </c>
      <c r="E38">
        <f t="shared" si="0"/>
        <v>1.6979868434856975</v>
      </c>
      <c r="F38">
        <v>1.1805578321419744E-2</v>
      </c>
      <c r="G38">
        <f t="shared" si="1"/>
        <v>2.0045716669510692E-2</v>
      </c>
      <c r="H38">
        <f t="shared" si="2"/>
        <v>0.1185239832555606</v>
      </c>
      <c r="I38" s="7">
        <v>9676.3651047629701</v>
      </c>
      <c r="J38">
        <f t="shared" si="6"/>
        <v>9.1774416040443967</v>
      </c>
      <c r="K38">
        <f t="shared" si="7"/>
        <v>1.959640958351101</v>
      </c>
      <c r="L38">
        <v>-7.4149285266575009E-3</v>
      </c>
      <c r="M38">
        <v>0</v>
      </c>
      <c r="N38">
        <v>0</v>
      </c>
      <c r="O38">
        <v>0</v>
      </c>
      <c r="P38">
        <v>0</v>
      </c>
      <c r="Q38">
        <v>1</v>
      </c>
      <c r="R38">
        <v>15.7</v>
      </c>
      <c r="S38">
        <v>-0.4</v>
      </c>
      <c r="T38">
        <f t="shared" si="8"/>
        <v>-7.8451851851851835</v>
      </c>
      <c r="U38">
        <f t="shared" si="3"/>
        <v>-15.340740740740738</v>
      </c>
      <c r="V38">
        <v>2204.8440000000001</v>
      </c>
      <c r="W38">
        <f t="shared" si="9"/>
        <v>7.6988654810844697</v>
      </c>
      <c r="X38">
        <f t="shared" si="10"/>
        <v>3.4686314966096212</v>
      </c>
      <c r="Y38">
        <v>5.1550380000000002</v>
      </c>
      <c r="Z38">
        <v>42430</v>
      </c>
      <c r="AA38">
        <f t="shared" si="4"/>
        <v>4.7998741086936541</v>
      </c>
      <c r="AB38">
        <f t="shared" si="11"/>
        <v>0.76871756749515896</v>
      </c>
      <c r="AC38">
        <v>0</v>
      </c>
      <c r="AD38">
        <v>0</v>
      </c>
      <c r="AE38">
        <v>0</v>
      </c>
      <c r="AF38">
        <v>1</v>
      </c>
      <c r="AG38">
        <v>0</v>
      </c>
    </row>
    <row r="39" spans="1:33" ht="15.6" x14ac:dyDescent="0.3">
      <c r="A39" t="s">
        <v>153</v>
      </c>
      <c r="B39" s="1" t="s">
        <v>154</v>
      </c>
      <c r="C39" s="7">
        <v>3908.7282356991973</v>
      </c>
      <c r="D39">
        <f t="shared" si="5"/>
        <v>8.2709673406591264</v>
      </c>
      <c r="E39">
        <f t="shared" si="0"/>
        <v>-7.0705036997580351E-2</v>
      </c>
      <c r="F39">
        <v>3.9059399254790322E-2</v>
      </c>
      <c r="G39">
        <f t="shared" si="1"/>
        <v>-2.7616962694132119E-3</v>
      </c>
      <c r="H39">
        <f t="shared" si="2"/>
        <v>0.32305901558213618</v>
      </c>
      <c r="I39" s="7">
        <v>1330.2730105886776</v>
      </c>
      <c r="J39">
        <f t="shared" si="6"/>
        <v>7.1931394712698724</v>
      </c>
      <c r="K39">
        <f t="shared" si="7"/>
        <v>-2.4661174423423304E-2</v>
      </c>
      <c r="L39">
        <v>2.3107166833871477E-2</v>
      </c>
      <c r="M39">
        <v>0</v>
      </c>
      <c r="N39">
        <v>0</v>
      </c>
      <c r="O39">
        <v>1</v>
      </c>
      <c r="P39">
        <v>0</v>
      </c>
      <c r="Q39">
        <v>0</v>
      </c>
      <c r="R39">
        <v>25.8</v>
      </c>
      <c r="S39">
        <v>22</v>
      </c>
      <c r="T39">
        <f t="shared" si="8"/>
        <v>2.2548148148148179</v>
      </c>
      <c r="U39">
        <f t="shared" si="3"/>
        <v>7.059259259259262</v>
      </c>
      <c r="V39">
        <v>0</v>
      </c>
      <c r="W39">
        <f t="shared" si="9"/>
        <v>0</v>
      </c>
      <c r="X39">
        <f t="shared" si="10"/>
        <v>-4.2302339844748484</v>
      </c>
      <c r="Y39">
        <v>7.3398260000000004</v>
      </c>
      <c r="Z39">
        <v>48320</v>
      </c>
      <c r="AA39">
        <f t="shared" si="4"/>
        <v>5.0232248619789459</v>
      </c>
      <c r="AB39">
        <f t="shared" si="11"/>
        <v>0.99206832078045082</v>
      </c>
      <c r="AC39">
        <v>0</v>
      </c>
      <c r="AD39">
        <v>0</v>
      </c>
      <c r="AE39">
        <v>1</v>
      </c>
      <c r="AF39">
        <v>0</v>
      </c>
      <c r="AG39">
        <v>0</v>
      </c>
    </row>
    <row r="40" spans="1:33" ht="15.6" x14ac:dyDescent="0.3">
      <c r="A40" t="s">
        <v>155</v>
      </c>
      <c r="B40" s="1" t="s">
        <v>156</v>
      </c>
      <c r="C40" s="7">
        <v>3874.9838946836085</v>
      </c>
      <c r="D40">
        <f t="shared" si="5"/>
        <v>8.2622967855681289</v>
      </c>
      <c r="E40">
        <f t="shared" si="0"/>
        <v>-7.9375592088577918E-2</v>
      </c>
      <c r="F40">
        <v>1.6036380963456855E-2</v>
      </c>
      <c r="G40">
        <f t="shared" si="1"/>
        <v>-1.2728972339323874E-3</v>
      </c>
      <c r="H40">
        <f t="shared" si="2"/>
        <v>0.13249733888651552</v>
      </c>
      <c r="I40" s="7">
        <v>1640.763535263626</v>
      </c>
      <c r="J40">
        <f t="shared" si="6"/>
        <v>7.4029169827567252</v>
      </c>
      <c r="K40">
        <f t="shared" si="7"/>
        <v>0.18511633706342945</v>
      </c>
      <c r="L40">
        <v>1.5927478367039401E-2</v>
      </c>
      <c r="M40">
        <v>0</v>
      </c>
      <c r="N40">
        <v>0</v>
      </c>
      <c r="O40">
        <v>1</v>
      </c>
      <c r="P40">
        <v>0</v>
      </c>
      <c r="Q40">
        <v>0</v>
      </c>
      <c r="R40">
        <v>21.4</v>
      </c>
      <c r="S40">
        <v>21.1</v>
      </c>
      <c r="T40">
        <f t="shared" si="8"/>
        <v>-2.1451851851851842</v>
      </c>
      <c r="U40">
        <f t="shared" si="3"/>
        <v>6.1592592592592634</v>
      </c>
      <c r="V40">
        <v>5095.8059999999996</v>
      </c>
      <c r="W40">
        <f t="shared" si="9"/>
        <v>8.5363693480108154</v>
      </c>
      <c r="X40">
        <f t="shared" si="10"/>
        <v>4.3061353635359669</v>
      </c>
      <c r="Y40">
        <v>10.493498000000001</v>
      </c>
      <c r="Z40">
        <v>248360</v>
      </c>
      <c r="AA40">
        <f t="shared" si="4"/>
        <v>3.7436317997465887</v>
      </c>
      <c r="AB40">
        <f t="shared" si="11"/>
        <v>-0.28752474145190643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ht="15.6" x14ac:dyDescent="0.3">
      <c r="A41" t="s">
        <v>157</v>
      </c>
      <c r="B41" s="1" t="s">
        <v>158</v>
      </c>
      <c r="C41" s="7">
        <v>1887.80412018836</v>
      </c>
      <c r="D41">
        <f t="shared" si="5"/>
        <v>7.5431695914228198</v>
      </c>
      <c r="E41">
        <f t="shared" si="0"/>
        <v>-0.79850278623388693</v>
      </c>
      <c r="F41">
        <v>3.0390796285370465E-2</v>
      </c>
      <c r="G41">
        <f t="shared" si="1"/>
        <v>-2.4267135509734777E-2</v>
      </c>
      <c r="H41">
        <f t="shared" si="2"/>
        <v>0.22924293039893207</v>
      </c>
      <c r="I41" s="7">
        <v>1336.0167935432994</v>
      </c>
      <c r="J41">
        <f t="shared" si="6"/>
        <v>7.1974479240350284</v>
      </c>
      <c r="K41">
        <f t="shared" si="7"/>
        <v>-2.0352721658267292E-2</v>
      </c>
      <c r="L41">
        <v>3.1814130479684517E-2</v>
      </c>
      <c r="M41">
        <v>0</v>
      </c>
      <c r="N41">
        <v>0</v>
      </c>
      <c r="O41">
        <v>1</v>
      </c>
      <c r="P41">
        <v>0</v>
      </c>
      <c r="Q41">
        <v>0</v>
      </c>
      <c r="R41">
        <v>29</v>
      </c>
      <c r="S41">
        <v>13.5</v>
      </c>
      <c r="T41">
        <f t="shared" si="8"/>
        <v>5.4548148148148172</v>
      </c>
      <c r="U41">
        <f t="shared" si="3"/>
        <v>-1.440740740740738</v>
      </c>
      <c r="V41">
        <v>1692.6690000000001</v>
      </c>
      <c r="W41">
        <f t="shared" si="9"/>
        <v>7.4346524606062321</v>
      </c>
      <c r="X41">
        <f t="shared" si="10"/>
        <v>3.2044184761313836</v>
      </c>
      <c r="Y41">
        <v>57.952385999999997</v>
      </c>
      <c r="Z41">
        <v>995450</v>
      </c>
      <c r="AA41">
        <f t="shared" si="4"/>
        <v>4.0641821251198564</v>
      </c>
      <c r="AB41">
        <f t="shared" si="11"/>
        <v>3.3025583921361346E-2</v>
      </c>
      <c r="AC41">
        <v>1</v>
      </c>
      <c r="AD41">
        <v>0</v>
      </c>
      <c r="AE41">
        <v>0</v>
      </c>
      <c r="AF41">
        <v>0</v>
      </c>
      <c r="AG41">
        <v>0</v>
      </c>
    </row>
    <row r="42" spans="1:33" ht="15.6" x14ac:dyDescent="0.3">
      <c r="A42" t="s">
        <v>159</v>
      </c>
      <c r="B42" s="1" t="s">
        <v>160</v>
      </c>
      <c r="C42" s="7">
        <v>15196.075021732277</v>
      </c>
      <c r="D42">
        <f t="shared" si="5"/>
        <v>9.6287924512348049</v>
      </c>
      <c r="E42">
        <f t="shared" si="0"/>
        <v>1.2871200735780981</v>
      </c>
      <c r="F42">
        <v>1.5425521331157746E-2</v>
      </c>
      <c r="G42">
        <f t="shared" si="1"/>
        <v>1.985449815074028E-2</v>
      </c>
      <c r="H42">
        <f t="shared" si="2"/>
        <v>0.14852914334981318</v>
      </c>
      <c r="I42" s="7">
        <v>5627.9154976818982</v>
      </c>
      <c r="J42">
        <f t="shared" si="6"/>
        <v>8.6354944034950307</v>
      </c>
      <c r="K42">
        <f t="shared" si="7"/>
        <v>1.417693757801735</v>
      </c>
      <c r="L42">
        <v>1.9582083514049298E-3</v>
      </c>
      <c r="M42">
        <v>0</v>
      </c>
      <c r="N42">
        <v>0</v>
      </c>
      <c r="O42">
        <v>1</v>
      </c>
      <c r="P42">
        <v>0</v>
      </c>
      <c r="Q42">
        <v>0</v>
      </c>
      <c r="R42">
        <v>20.9</v>
      </c>
      <c r="S42">
        <v>6.3</v>
      </c>
      <c r="T42">
        <f t="shared" si="8"/>
        <v>-2.6451851851851842</v>
      </c>
      <c r="U42">
        <f t="shared" si="3"/>
        <v>-8.6407407407407391</v>
      </c>
      <c r="V42">
        <v>205.1943</v>
      </c>
      <c r="W42">
        <f t="shared" si="9"/>
        <v>5.3288189281357976</v>
      </c>
      <c r="X42">
        <f t="shared" si="10"/>
        <v>1.0985849436609492</v>
      </c>
      <c r="Y42">
        <v>38.979222</v>
      </c>
      <c r="Z42">
        <v>498800</v>
      </c>
      <c r="AA42">
        <f t="shared" si="4"/>
        <v>4.358578800103178</v>
      </c>
      <c r="AB42">
        <f t="shared" si="11"/>
        <v>0.32742225890468291</v>
      </c>
      <c r="AC42">
        <v>0</v>
      </c>
      <c r="AD42">
        <v>0</v>
      </c>
      <c r="AE42">
        <v>0</v>
      </c>
      <c r="AF42">
        <v>1</v>
      </c>
      <c r="AG42">
        <v>0</v>
      </c>
    </row>
    <row r="43" spans="1:33" ht="15.6" x14ac:dyDescent="0.3">
      <c r="A43" t="s">
        <v>161</v>
      </c>
      <c r="B43" s="1" t="s">
        <v>162</v>
      </c>
      <c r="C43" s="7">
        <v>631.91991121807405</v>
      </c>
      <c r="D43">
        <f t="shared" si="5"/>
        <v>6.4487626633606387</v>
      </c>
      <c r="E43">
        <f t="shared" si="0"/>
        <v>-1.892909714296068</v>
      </c>
      <c r="F43">
        <v>2.8274855489512439E-2</v>
      </c>
      <c r="G43">
        <f t="shared" si="1"/>
        <v>-5.3521748626415601E-2</v>
      </c>
      <c r="H43">
        <f t="shared" si="2"/>
        <v>0.18233783239268542</v>
      </c>
      <c r="I43" s="7">
        <v>62.440252065756532</v>
      </c>
      <c r="J43">
        <f t="shared" si="6"/>
        <v>4.1342101325666381</v>
      </c>
      <c r="K43">
        <f t="shared" si="7"/>
        <v>-3.0835905131266577</v>
      </c>
      <c r="L43">
        <v>1.1311545556906428E-2</v>
      </c>
      <c r="M43">
        <v>0</v>
      </c>
      <c r="N43">
        <v>0</v>
      </c>
      <c r="O43">
        <v>1</v>
      </c>
      <c r="P43">
        <v>0</v>
      </c>
      <c r="Q43">
        <v>0</v>
      </c>
      <c r="R43">
        <v>22.4</v>
      </c>
      <c r="S43">
        <v>20.5</v>
      </c>
      <c r="T43">
        <f t="shared" si="8"/>
        <v>-1.1451851851851842</v>
      </c>
      <c r="U43">
        <f t="shared" si="3"/>
        <v>5.559259259259262</v>
      </c>
      <c r="V43">
        <v>7.381507</v>
      </c>
      <c r="W43">
        <f t="shared" si="9"/>
        <v>2.1260277312615483</v>
      </c>
      <c r="X43">
        <f t="shared" si="10"/>
        <v>-2.1042062532133001</v>
      </c>
      <c r="Y43">
        <v>49.998845000000003</v>
      </c>
      <c r="Z43">
        <v>1000000</v>
      </c>
      <c r="AA43">
        <f t="shared" si="4"/>
        <v>3.9119999051613372</v>
      </c>
      <c r="AB43">
        <f t="shared" si="11"/>
        <v>-0.11915663603715787</v>
      </c>
      <c r="AC43">
        <v>1</v>
      </c>
      <c r="AD43">
        <v>0</v>
      </c>
      <c r="AE43">
        <v>0</v>
      </c>
      <c r="AF43">
        <v>0</v>
      </c>
      <c r="AG43">
        <v>0</v>
      </c>
    </row>
    <row r="44" spans="1:33" ht="15.6" x14ac:dyDescent="0.3">
      <c r="A44" t="s">
        <v>163</v>
      </c>
      <c r="B44" s="1" t="s">
        <v>164</v>
      </c>
      <c r="C44" s="7">
        <v>21496.058636811304</v>
      </c>
      <c r="D44">
        <f t="shared" si="5"/>
        <v>9.9756248780926544</v>
      </c>
      <c r="E44">
        <f t="shared" si="0"/>
        <v>1.6339525004359476</v>
      </c>
      <c r="F44">
        <v>1.5105329257031216E-2</v>
      </c>
      <c r="G44">
        <f t="shared" si="1"/>
        <v>2.468139050943443E-2</v>
      </c>
      <c r="H44">
        <f t="shared" si="2"/>
        <v>0.15068509832822144</v>
      </c>
      <c r="I44" s="7">
        <v>10377.148150354129</v>
      </c>
      <c r="J44">
        <f t="shared" si="6"/>
        <v>9.2473613743034164</v>
      </c>
      <c r="K44">
        <f t="shared" si="7"/>
        <v>2.0295607286101207</v>
      </c>
      <c r="L44">
        <v>5.259825616656966E-3</v>
      </c>
      <c r="M44">
        <v>0</v>
      </c>
      <c r="N44">
        <v>0</v>
      </c>
      <c r="O44">
        <v>0</v>
      </c>
      <c r="P44">
        <v>0</v>
      </c>
      <c r="Q44">
        <v>1</v>
      </c>
      <c r="R44">
        <v>13.9</v>
      </c>
      <c r="S44">
        <v>-10</v>
      </c>
      <c r="T44">
        <f t="shared" si="8"/>
        <v>-9.6451851851851824</v>
      </c>
      <c r="U44">
        <f t="shared" si="3"/>
        <v>-24.940740740740736</v>
      </c>
      <c r="V44">
        <v>2.6774900000000001</v>
      </c>
      <c r="W44">
        <f t="shared" si="9"/>
        <v>1.3022304542511451</v>
      </c>
      <c r="X44">
        <f t="shared" si="10"/>
        <v>-2.9280035302237035</v>
      </c>
      <c r="Y44">
        <v>5.0091599999999996</v>
      </c>
      <c r="Z44">
        <v>303900</v>
      </c>
      <c r="AA44">
        <f t="shared" si="4"/>
        <v>2.8023248154282121</v>
      </c>
      <c r="AB44">
        <f t="shared" si="11"/>
        <v>-1.228831725770283</v>
      </c>
      <c r="AC44">
        <v>0</v>
      </c>
      <c r="AD44">
        <v>0</v>
      </c>
      <c r="AE44">
        <v>0</v>
      </c>
      <c r="AF44">
        <v>1</v>
      </c>
      <c r="AG44">
        <v>0</v>
      </c>
    </row>
    <row r="45" spans="1:33" ht="15.6" x14ac:dyDescent="0.3">
      <c r="A45" t="s">
        <v>165</v>
      </c>
      <c r="B45" s="1" t="s">
        <v>166</v>
      </c>
      <c r="C45" s="7">
        <v>5401.8229095161932</v>
      </c>
      <c r="D45">
        <f t="shared" si="5"/>
        <v>8.5944917514227956</v>
      </c>
      <c r="E45">
        <f t="shared" si="0"/>
        <v>0.25281937376608887</v>
      </c>
      <c r="F45">
        <v>1.0036643409396518E-2</v>
      </c>
      <c r="G45">
        <f t="shared" si="1"/>
        <v>2.537457901477171E-3</v>
      </c>
      <c r="H45">
        <f t="shared" si="2"/>
        <v>8.6259848994030344E-2</v>
      </c>
      <c r="I45" s="7">
        <v>1122.669174480704</v>
      </c>
      <c r="J45">
        <f t="shared" si="6"/>
        <v>7.0234643204927147</v>
      </c>
      <c r="K45">
        <f t="shared" si="7"/>
        <v>-0.19433632520058097</v>
      </c>
      <c r="L45">
        <v>1.4481973879450449E-2</v>
      </c>
      <c r="M45">
        <v>0</v>
      </c>
      <c r="N45">
        <v>1</v>
      </c>
      <c r="O45">
        <v>0</v>
      </c>
      <c r="P45">
        <v>0</v>
      </c>
      <c r="Q45">
        <v>0</v>
      </c>
      <c r="R45">
        <v>24.9</v>
      </c>
      <c r="S45">
        <v>22.8</v>
      </c>
      <c r="T45">
        <f t="shared" si="8"/>
        <v>1.3548148148148158</v>
      </c>
      <c r="U45">
        <f t="shared" si="3"/>
        <v>7.8592592592592627</v>
      </c>
      <c r="V45">
        <v>0</v>
      </c>
      <c r="W45">
        <f t="shared" si="9"/>
        <v>0</v>
      </c>
      <c r="X45">
        <f t="shared" si="10"/>
        <v>-4.2302339844748484</v>
      </c>
      <c r="Y45">
        <v>0.73526199999999997</v>
      </c>
      <c r="Z45">
        <v>18270</v>
      </c>
      <c r="AA45">
        <f t="shared" si="4"/>
        <v>3.6949665278902621</v>
      </c>
      <c r="AB45">
        <f t="shared" si="11"/>
        <v>-0.33619001330823295</v>
      </c>
      <c r="AC45">
        <v>0</v>
      </c>
      <c r="AD45">
        <v>0</v>
      </c>
      <c r="AE45">
        <v>0</v>
      </c>
      <c r="AF45">
        <v>1</v>
      </c>
      <c r="AG45">
        <v>0</v>
      </c>
    </row>
    <row r="46" spans="1:33" ht="15.6" x14ac:dyDescent="0.3">
      <c r="A46" t="s">
        <v>167</v>
      </c>
      <c r="B46" s="1" t="s">
        <v>168</v>
      </c>
      <c r="C46" s="7">
        <v>21506.41523956737</v>
      </c>
      <c r="D46">
        <f t="shared" si="5"/>
        <v>9.9761065528440209</v>
      </c>
      <c r="E46">
        <f t="shared" si="0"/>
        <v>1.6344341751873142</v>
      </c>
      <c r="F46">
        <v>9.9214115730299427E-3</v>
      </c>
      <c r="G46">
        <f t="shared" si="1"/>
        <v>1.6215894141059069E-2</v>
      </c>
      <c r="H46">
        <f t="shared" si="2"/>
        <v>9.8977059007166523E-2</v>
      </c>
      <c r="I46" s="7">
        <v>6858.1386089387288</v>
      </c>
      <c r="J46">
        <f t="shared" si="6"/>
        <v>8.8331913440957752</v>
      </c>
      <c r="K46">
        <f t="shared" si="7"/>
        <v>1.6153906984024795</v>
      </c>
      <c r="L46">
        <v>-1.030223852563502E-2</v>
      </c>
      <c r="M46">
        <v>0</v>
      </c>
      <c r="N46">
        <v>0</v>
      </c>
      <c r="O46">
        <v>1</v>
      </c>
      <c r="P46">
        <v>0</v>
      </c>
      <c r="Q46">
        <v>0</v>
      </c>
      <c r="R46">
        <v>17.600000000000001</v>
      </c>
      <c r="S46">
        <v>3.8</v>
      </c>
      <c r="T46">
        <f t="shared" si="8"/>
        <v>-5.9451851851851814</v>
      </c>
      <c r="U46">
        <f t="shared" si="3"/>
        <v>-11.140740740740739</v>
      </c>
      <c r="V46">
        <v>137.77260000000001</v>
      </c>
      <c r="W46">
        <f t="shared" si="9"/>
        <v>4.9328366222454507</v>
      </c>
      <c r="X46">
        <f t="shared" si="10"/>
        <v>0.70260263777060228</v>
      </c>
      <c r="Y46">
        <v>58.454894000000003</v>
      </c>
      <c r="Z46">
        <v>547660</v>
      </c>
      <c r="AA46">
        <f t="shared" si="4"/>
        <v>4.6703560366380357</v>
      </c>
      <c r="AB46">
        <f t="shared" si="11"/>
        <v>0.63919949543954058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ht="15.6" x14ac:dyDescent="0.3">
      <c r="A47" t="s">
        <v>169</v>
      </c>
      <c r="B47" s="1" t="s">
        <v>170</v>
      </c>
      <c r="C47" s="7">
        <v>8824.3936778021271</v>
      </c>
      <c r="D47">
        <f t="shared" si="5"/>
        <v>9.0852751743762816</v>
      </c>
      <c r="E47">
        <f t="shared" si="0"/>
        <v>0.74360279671957485</v>
      </c>
      <c r="F47">
        <v>-7.7088419741844615E-3</v>
      </c>
      <c r="G47">
        <f t="shared" si="1"/>
        <v>-5.7323164514728143E-3</v>
      </c>
      <c r="H47">
        <f t="shared" si="2"/>
        <v>-7.0036950611247928E-2</v>
      </c>
      <c r="I47" s="7">
        <v>5214.0770512483805</v>
      </c>
      <c r="J47">
        <f t="shared" si="6"/>
        <v>8.5591173721457423</v>
      </c>
      <c r="K47">
        <f t="shared" si="7"/>
        <v>1.3413167264524466</v>
      </c>
      <c r="L47">
        <v>-5.5745528555787217E-2</v>
      </c>
      <c r="M47">
        <v>0</v>
      </c>
      <c r="N47">
        <v>0</v>
      </c>
      <c r="O47">
        <v>1</v>
      </c>
      <c r="P47">
        <v>0</v>
      </c>
      <c r="Q47">
        <v>0</v>
      </c>
      <c r="R47">
        <v>23.5</v>
      </c>
      <c r="S47">
        <v>24.7</v>
      </c>
      <c r="T47">
        <f t="shared" si="8"/>
        <v>-4.5185185185182775E-2</v>
      </c>
      <c r="U47">
        <f t="shared" si="3"/>
        <v>9.7592592592592613</v>
      </c>
      <c r="V47">
        <v>40811.14</v>
      </c>
      <c r="W47">
        <f t="shared" si="9"/>
        <v>10.61673486515293</v>
      </c>
      <c r="X47">
        <f t="shared" si="10"/>
        <v>6.3865008806780814</v>
      </c>
      <c r="Y47">
        <v>0.95963100000000001</v>
      </c>
      <c r="Z47">
        <v>257670</v>
      </c>
      <c r="AA47">
        <f t="shared" si="4"/>
        <v>1.3148691391246332</v>
      </c>
      <c r="AB47">
        <f t="shared" si="11"/>
        <v>-2.7162874020738617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ht="15.6" x14ac:dyDescent="0.3">
      <c r="A48" t="s">
        <v>171</v>
      </c>
      <c r="B48" s="1" t="s">
        <v>172</v>
      </c>
      <c r="C48" s="7">
        <v>20283.01221470637</v>
      </c>
      <c r="D48">
        <f t="shared" si="5"/>
        <v>9.9175389779725975</v>
      </c>
      <c r="E48">
        <f t="shared" si="0"/>
        <v>1.5758666003158908</v>
      </c>
      <c r="F48">
        <v>1.7169491446523296E-2</v>
      </c>
      <c r="G48">
        <f t="shared" si="1"/>
        <v>2.7056828114985432E-2</v>
      </c>
      <c r="H48">
        <f t="shared" si="2"/>
        <v>0.17027910065286189</v>
      </c>
      <c r="I48" s="7">
        <v>9980.8819180964583</v>
      </c>
      <c r="J48">
        <f t="shared" si="6"/>
        <v>9.2084267339479791</v>
      </c>
      <c r="K48">
        <f t="shared" si="7"/>
        <v>1.9906260882546833</v>
      </c>
      <c r="L48">
        <v>-1.1342333916525605E-2</v>
      </c>
      <c r="M48">
        <v>0</v>
      </c>
      <c r="N48">
        <v>1</v>
      </c>
      <c r="O48">
        <v>0</v>
      </c>
      <c r="P48">
        <v>0</v>
      </c>
      <c r="Q48">
        <v>0</v>
      </c>
      <c r="R48">
        <v>13.7</v>
      </c>
      <c r="S48">
        <v>3.4</v>
      </c>
      <c r="T48">
        <f t="shared" si="8"/>
        <v>-9.8451851851851835</v>
      </c>
      <c r="U48">
        <f t="shared" si="3"/>
        <v>-11.540740740740738</v>
      </c>
      <c r="V48">
        <v>2439.96</v>
      </c>
      <c r="W48">
        <f t="shared" si="9"/>
        <v>7.8001466835319446</v>
      </c>
      <c r="X48">
        <f t="shared" si="10"/>
        <v>3.5699126990570962</v>
      </c>
      <c r="Y48">
        <v>57.369629000000003</v>
      </c>
      <c r="Z48">
        <v>241930</v>
      </c>
      <c r="AA48">
        <f t="shared" si="4"/>
        <v>5.4686219026648191</v>
      </c>
      <c r="AB48">
        <f t="shared" si="11"/>
        <v>1.437465361466324</v>
      </c>
      <c r="AC48">
        <v>0</v>
      </c>
      <c r="AD48">
        <v>0</v>
      </c>
      <c r="AE48">
        <v>0</v>
      </c>
      <c r="AF48">
        <v>1</v>
      </c>
      <c r="AG48">
        <v>0</v>
      </c>
    </row>
    <row r="49" spans="1:33" ht="15.6" x14ac:dyDescent="0.3">
      <c r="A49" t="s">
        <v>173</v>
      </c>
      <c r="B49" s="1" t="s">
        <v>174</v>
      </c>
      <c r="C49" s="7">
        <v>1365.9144330433508</v>
      </c>
      <c r="D49">
        <f t="shared" si="5"/>
        <v>7.2195793976441021</v>
      </c>
      <c r="E49">
        <f t="shared" si="0"/>
        <v>-1.1220929800126047</v>
      </c>
      <c r="F49">
        <v>2.3848609462669871E-2</v>
      </c>
      <c r="G49">
        <f t="shared" si="1"/>
        <v>-2.6760357261124038E-2</v>
      </c>
      <c r="H49">
        <f t="shared" si="2"/>
        <v>0.17217692953915159</v>
      </c>
      <c r="I49" s="7">
        <v>265.72796071765714</v>
      </c>
      <c r="J49">
        <f t="shared" si="6"/>
        <v>5.5824730813941041</v>
      </c>
      <c r="K49">
        <f t="shared" si="7"/>
        <v>-1.6353275642991916</v>
      </c>
      <c r="L49">
        <v>1.640637398919249E-2</v>
      </c>
      <c r="M49">
        <v>0</v>
      </c>
      <c r="N49">
        <v>1</v>
      </c>
      <c r="O49">
        <v>0</v>
      </c>
      <c r="P49">
        <v>0</v>
      </c>
      <c r="Q49">
        <v>0</v>
      </c>
      <c r="R49">
        <v>25.8</v>
      </c>
      <c r="S49">
        <v>26.5</v>
      </c>
      <c r="T49">
        <f t="shared" si="8"/>
        <v>2.2548148148148179</v>
      </c>
      <c r="U49">
        <f t="shared" si="3"/>
        <v>11.559259259259262</v>
      </c>
      <c r="V49">
        <v>53.238109999999999</v>
      </c>
      <c r="W49">
        <f t="shared" si="9"/>
        <v>3.993383797892291</v>
      </c>
      <c r="X49">
        <f t="shared" si="10"/>
        <v>-0.23685018658255741</v>
      </c>
      <c r="Y49">
        <v>15.216132999999999</v>
      </c>
      <c r="Z49">
        <v>227540</v>
      </c>
      <c r="AA49">
        <f t="shared" si="4"/>
        <v>4.2027854784345591</v>
      </c>
      <c r="AB49">
        <f t="shared" si="11"/>
        <v>0.17162893723606398</v>
      </c>
      <c r="AC49">
        <v>1</v>
      </c>
      <c r="AD49">
        <v>0</v>
      </c>
      <c r="AE49">
        <v>0</v>
      </c>
      <c r="AF49">
        <v>0</v>
      </c>
      <c r="AG49">
        <v>0</v>
      </c>
    </row>
    <row r="50" spans="1:33" ht="15.6" x14ac:dyDescent="0.3">
      <c r="A50" t="s">
        <v>175</v>
      </c>
      <c r="B50" s="1" t="s">
        <v>176</v>
      </c>
      <c r="C50" s="7">
        <v>1809.4516163996295</v>
      </c>
      <c r="D50">
        <f t="shared" si="5"/>
        <v>7.5007791039890206</v>
      </c>
      <c r="E50">
        <f t="shared" si="0"/>
        <v>-0.84089327366768618</v>
      </c>
      <c r="F50">
        <v>4.6212101798775683E-3</v>
      </c>
      <c r="G50">
        <f t="shared" si="1"/>
        <v>-3.8859445564636851E-3</v>
      </c>
      <c r="H50">
        <f t="shared" si="2"/>
        <v>3.4662676752367005E-2</v>
      </c>
      <c r="I50" s="7">
        <v>183.36992874572826</v>
      </c>
      <c r="J50">
        <f t="shared" si="6"/>
        <v>5.2115055809790496</v>
      </c>
      <c r="K50">
        <f t="shared" si="7"/>
        <v>-2.0062950647142461</v>
      </c>
      <c r="L50">
        <v>-1.9639557890414012E-2</v>
      </c>
      <c r="M50">
        <v>0</v>
      </c>
      <c r="N50">
        <v>0</v>
      </c>
      <c r="O50">
        <v>1</v>
      </c>
      <c r="P50">
        <v>0</v>
      </c>
      <c r="Q50">
        <v>0</v>
      </c>
      <c r="R50">
        <v>24.9</v>
      </c>
      <c r="S50">
        <v>24</v>
      </c>
      <c r="T50">
        <f t="shared" si="8"/>
        <v>1.3548148148148158</v>
      </c>
      <c r="U50">
        <f t="shared" si="3"/>
        <v>9.059259259259262</v>
      </c>
      <c r="V50">
        <v>0</v>
      </c>
      <c r="W50">
        <f t="shared" si="9"/>
        <v>0</v>
      </c>
      <c r="X50">
        <f t="shared" si="10"/>
        <v>-4.2302339844748484</v>
      </c>
      <c r="Y50">
        <v>6.0837950000000003</v>
      </c>
      <c r="Z50">
        <v>245720</v>
      </c>
      <c r="AA50">
        <f t="shared" si="4"/>
        <v>3.2091912815782284</v>
      </c>
      <c r="AB50">
        <f t="shared" si="11"/>
        <v>-0.82196525962026668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ht="15.6" x14ac:dyDescent="0.3">
      <c r="A51" t="s">
        <v>177</v>
      </c>
      <c r="B51" s="1" t="s">
        <v>178</v>
      </c>
      <c r="C51" s="7">
        <v>1108.3763166614226</v>
      </c>
      <c r="D51">
        <f t="shared" si="5"/>
        <v>7.0106514456199998</v>
      </c>
      <c r="E51">
        <f t="shared" si="0"/>
        <v>-1.331020932036707</v>
      </c>
      <c r="F51">
        <v>6.966547472800076E-3</v>
      </c>
      <c r="G51">
        <f t="shared" si="1"/>
        <v>-9.2726205103243232E-3</v>
      </c>
      <c r="H51">
        <f t="shared" si="2"/>
        <v>4.8840036111166212E-2</v>
      </c>
      <c r="I51" s="7">
        <v>197.36459414729168</v>
      </c>
      <c r="J51">
        <f t="shared" si="6"/>
        <v>5.2850527499563125</v>
      </c>
      <c r="K51">
        <f t="shared" si="7"/>
        <v>-1.9327478957369832</v>
      </c>
      <c r="L51">
        <v>1.6347044492179309E-2</v>
      </c>
      <c r="M51">
        <v>0</v>
      </c>
      <c r="N51">
        <v>1</v>
      </c>
      <c r="O51">
        <v>0</v>
      </c>
      <c r="P51">
        <v>0</v>
      </c>
      <c r="Q51">
        <v>0</v>
      </c>
      <c r="R51">
        <v>28.3</v>
      </c>
      <c r="S51">
        <v>24.1</v>
      </c>
      <c r="T51">
        <f t="shared" si="8"/>
        <v>4.7548148148148179</v>
      </c>
      <c r="U51">
        <f t="shared" si="3"/>
        <v>9.1592592592592634</v>
      </c>
      <c r="V51">
        <v>0</v>
      </c>
      <c r="W51">
        <f t="shared" si="9"/>
        <v>0</v>
      </c>
      <c r="X51">
        <f t="shared" si="10"/>
        <v>-4.2302339844748484</v>
      </c>
      <c r="Y51">
        <v>1.001252</v>
      </c>
      <c r="Z51">
        <v>10120</v>
      </c>
      <c r="AA51">
        <f t="shared" si="4"/>
        <v>4.5944928320243754</v>
      </c>
      <c r="AB51">
        <f t="shared" si="11"/>
        <v>0.56333629082588033</v>
      </c>
      <c r="AC51">
        <v>1</v>
      </c>
      <c r="AD51">
        <v>0</v>
      </c>
      <c r="AE51">
        <v>0</v>
      </c>
      <c r="AF51">
        <v>0</v>
      </c>
      <c r="AG51">
        <v>0</v>
      </c>
    </row>
    <row r="52" spans="1:33" ht="15.6" x14ac:dyDescent="0.3">
      <c r="A52" t="s">
        <v>179</v>
      </c>
      <c r="B52" s="1" t="s">
        <v>180</v>
      </c>
      <c r="C52" s="7">
        <v>957.58279632857557</v>
      </c>
      <c r="D52">
        <f t="shared" si="5"/>
        <v>6.8644121886778047</v>
      </c>
      <c r="E52">
        <f t="shared" si="0"/>
        <v>-1.4772601889789021</v>
      </c>
      <c r="F52">
        <v>-2.8948557024770548E-3</v>
      </c>
      <c r="G52">
        <f t="shared" si="1"/>
        <v>4.2764550821079066E-3</v>
      </c>
      <c r="H52">
        <f t="shared" si="2"/>
        <v>-1.9871482768546944E-2</v>
      </c>
      <c r="I52" s="7">
        <v>248.86814629756222</v>
      </c>
      <c r="J52">
        <f t="shared" si="6"/>
        <v>5.5169232232711085</v>
      </c>
      <c r="K52">
        <f t="shared" si="7"/>
        <v>-1.7008774224221872</v>
      </c>
      <c r="L52">
        <v>-2.2936267355182581E-2</v>
      </c>
      <c r="M52">
        <v>0</v>
      </c>
      <c r="N52">
        <v>0</v>
      </c>
      <c r="O52">
        <v>1</v>
      </c>
      <c r="P52">
        <v>0</v>
      </c>
      <c r="Q52">
        <v>0</v>
      </c>
      <c r="R52">
        <v>26.7</v>
      </c>
      <c r="S52">
        <v>24.1</v>
      </c>
      <c r="T52">
        <f t="shared" si="8"/>
        <v>3.1548148148148165</v>
      </c>
      <c r="U52">
        <f t="shared" si="3"/>
        <v>9.1592592592592634</v>
      </c>
      <c r="V52">
        <v>0</v>
      </c>
      <c r="W52">
        <f t="shared" si="9"/>
        <v>0</v>
      </c>
      <c r="X52">
        <f t="shared" si="10"/>
        <v>-4.2302339844748484</v>
      </c>
      <c r="Y52">
        <v>1.037431</v>
      </c>
      <c r="Z52">
        <v>28120</v>
      </c>
      <c r="AA52">
        <f t="shared" si="4"/>
        <v>3.6080216769266693</v>
      </c>
      <c r="AB52">
        <f t="shared" si="11"/>
        <v>-0.42313486427182578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1:33" ht="15.6" x14ac:dyDescent="0.3">
      <c r="A53" t="s">
        <v>181</v>
      </c>
      <c r="B53" s="1" t="s">
        <v>182</v>
      </c>
      <c r="C53" s="7">
        <v>211.06699860968607</v>
      </c>
      <c r="D53">
        <f t="shared" si="5"/>
        <v>5.3521756120302744</v>
      </c>
      <c r="E53">
        <f t="shared" si="0"/>
        <v>-2.9894967656264324</v>
      </c>
      <c r="F53">
        <v>0.14489750507895116</v>
      </c>
      <c r="G53">
        <f t="shared" si="1"/>
        <v>-0.43317062278086405</v>
      </c>
      <c r="H53">
        <f t="shared" si="2"/>
        <v>0.77551689292759518</v>
      </c>
      <c r="I53" s="7">
        <v>323.65661282687012</v>
      </c>
      <c r="J53">
        <f t="shared" si="6"/>
        <v>5.779683116813902</v>
      </c>
      <c r="K53">
        <f t="shared" si="7"/>
        <v>-1.4381175288793937</v>
      </c>
      <c r="L53">
        <v>0.15136392434979565</v>
      </c>
      <c r="M53">
        <v>0</v>
      </c>
      <c r="N53">
        <v>0</v>
      </c>
      <c r="O53">
        <v>1</v>
      </c>
      <c r="P53">
        <v>0</v>
      </c>
      <c r="Q53">
        <v>0</v>
      </c>
      <c r="R53">
        <v>23.5</v>
      </c>
      <c r="S53">
        <v>24.2</v>
      </c>
      <c r="T53">
        <f t="shared" si="8"/>
        <v>-4.5185185185182775E-2</v>
      </c>
      <c r="U53">
        <f t="shared" si="3"/>
        <v>9.2592592592592613</v>
      </c>
      <c r="V53">
        <v>1120.32</v>
      </c>
      <c r="W53">
        <f t="shared" si="9"/>
        <v>7.0222618417476141</v>
      </c>
      <c r="X53">
        <f t="shared" si="10"/>
        <v>2.7920278572727657</v>
      </c>
      <c r="Y53">
        <v>0.38653599999999999</v>
      </c>
      <c r="Z53">
        <v>28050</v>
      </c>
      <c r="AA53">
        <f t="shared" si="4"/>
        <v>2.6232363753175534</v>
      </c>
      <c r="AB53">
        <f t="shared" si="11"/>
        <v>-1.4079201658809417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ht="15.6" x14ac:dyDescent="0.3">
      <c r="A54" t="s">
        <v>183</v>
      </c>
      <c r="B54" s="1" t="s">
        <v>184</v>
      </c>
      <c r="C54" s="7">
        <v>13942.210502218346</v>
      </c>
      <c r="D54">
        <f t="shared" si="5"/>
        <v>9.5426762443557145</v>
      </c>
      <c r="E54">
        <f t="shared" si="0"/>
        <v>1.2010038666990077</v>
      </c>
      <c r="F54">
        <v>1.6549910886926759E-2</v>
      </c>
      <c r="G54">
        <f t="shared" si="1"/>
        <v>1.9876506968723041E-2</v>
      </c>
      <c r="H54">
        <f t="shared" si="2"/>
        <v>0.15793044146687998</v>
      </c>
      <c r="I54" s="7">
        <v>7157.5155595181777</v>
      </c>
      <c r="J54">
        <f t="shared" si="6"/>
        <v>8.875918210846006</v>
      </c>
      <c r="K54">
        <f t="shared" si="7"/>
        <v>1.6581175651527102</v>
      </c>
      <c r="L54">
        <v>3.222433038894077E-3</v>
      </c>
      <c r="M54">
        <v>0</v>
      </c>
      <c r="N54">
        <v>0</v>
      </c>
      <c r="O54">
        <v>1</v>
      </c>
      <c r="P54">
        <v>0</v>
      </c>
      <c r="Q54">
        <v>0</v>
      </c>
      <c r="R54">
        <v>23.5</v>
      </c>
      <c r="S54">
        <v>7.5</v>
      </c>
      <c r="T54">
        <f t="shared" si="8"/>
        <v>-4.5185185185182775E-2</v>
      </c>
      <c r="U54">
        <f t="shared" si="3"/>
        <v>-7.440740740740738</v>
      </c>
      <c r="V54">
        <v>56.206429999999997</v>
      </c>
      <c r="W54">
        <f t="shared" si="9"/>
        <v>4.0466663046553437</v>
      </c>
      <c r="X54">
        <f t="shared" si="10"/>
        <v>-0.18356767981950473</v>
      </c>
      <c r="Y54">
        <v>10.247132000000001</v>
      </c>
      <c r="Z54">
        <v>128900</v>
      </c>
      <c r="AA54">
        <f t="shared" si="4"/>
        <v>4.3757162305906752</v>
      </c>
      <c r="AB54">
        <f t="shared" si="11"/>
        <v>0.34455968939218007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ht="15.6" x14ac:dyDescent="0.3">
      <c r="A55" t="s">
        <v>185</v>
      </c>
      <c r="B55" s="1" t="s">
        <v>186</v>
      </c>
      <c r="C55" s="7">
        <v>3776.8354832258633</v>
      </c>
      <c r="D55">
        <f t="shared" si="5"/>
        <v>8.2366417642382146</v>
      </c>
      <c r="E55">
        <f t="shared" si="0"/>
        <v>-0.10503061341849218</v>
      </c>
      <c r="F55">
        <v>2.2359844943475898E-2</v>
      </c>
      <c r="G55">
        <f t="shared" si="1"/>
        <v>-2.3484682303556441E-3</v>
      </c>
      <c r="H55">
        <f t="shared" si="2"/>
        <v>0.18417003270332424</v>
      </c>
      <c r="I55" s="7">
        <v>1143.5550935550934</v>
      </c>
      <c r="J55">
        <f t="shared" si="6"/>
        <v>7.0418971920618203</v>
      </c>
      <c r="K55">
        <f t="shared" si="7"/>
        <v>-0.17590345363147541</v>
      </c>
      <c r="L55">
        <v>3.8942459564919533E-2</v>
      </c>
      <c r="M55">
        <v>0</v>
      </c>
      <c r="N55">
        <v>1</v>
      </c>
      <c r="O55">
        <v>0</v>
      </c>
      <c r="P55">
        <v>0</v>
      </c>
      <c r="Q55">
        <v>0</v>
      </c>
      <c r="R55">
        <v>27.3</v>
      </c>
      <c r="S55">
        <v>24.5</v>
      </c>
      <c r="T55">
        <f t="shared" si="8"/>
        <v>3.7548148148148179</v>
      </c>
      <c r="U55">
        <f t="shared" si="3"/>
        <v>9.559259259259262</v>
      </c>
      <c r="V55">
        <v>0</v>
      </c>
      <c r="W55">
        <f t="shared" si="9"/>
        <v>0</v>
      </c>
      <c r="X55">
        <f t="shared" si="10"/>
        <v>-4.2302339844748484</v>
      </c>
      <c r="Y55">
        <v>9.6367999999999995E-2</v>
      </c>
      <c r="Z55">
        <v>340</v>
      </c>
      <c r="AA55">
        <f t="shared" si="4"/>
        <v>5.6469838576732956</v>
      </c>
      <c r="AB55">
        <f t="shared" si="11"/>
        <v>1.6158273164748005</v>
      </c>
      <c r="AC55">
        <v>0</v>
      </c>
      <c r="AD55">
        <v>0</v>
      </c>
      <c r="AE55">
        <v>1</v>
      </c>
      <c r="AF55">
        <v>0</v>
      </c>
      <c r="AG55">
        <v>0</v>
      </c>
    </row>
    <row r="56" spans="1:33" ht="15.6" x14ac:dyDescent="0.3">
      <c r="A56" t="s">
        <v>187</v>
      </c>
      <c r="B56" s="1" t="s">
        <v>188</v>
      </c>
      <c r="C56" s="7">
        <v>3181.2870410201308</v>
      </c>
      <c r="D56">
        <f t="shared" si="5"/>
        <v>8.065041123773721</v>
      </c>
      <c r="E56">
        <f t="shared" si="0"/>
        <v>-0.27663125388298582</v>
      </c>
      <c r="F56">
        <v>1.2718494777222186E-2</v>
      </c>
      <c r="G56">
        <f t="shared" si="1"/>
        <v>-3.5183331577271796E-3</v>
      </c>
      <c r="H56">
        <f t="shared" si="2"/>
        <v>0.10257518341079822</v>
      </c>
      <c r="I56" s="7">
        <v>569.99376115849918</v>
      </c>
      <c r="J56">
        <f t="shared" si="6"/>
        <v>6.3456254154327292</v>
      </c>
      <c r="K56">
        <f t="shared" si="7"/>
        <v>-0.87217523026056654</v>
      </c>
      <c r="L56">
        <v>1.5213356448722357E-2</v>
      </c>
      <c r="M56">
        <v>0</v>
      </c>
      <c r="N56">
        <v>0</v>
      </c>
      <c r="O56">
        <v>1</v>
      </c>
      <c r="P56">
        <v>0</v>
      </c>
      <c r="Q56">
        <v>0</v>
      </c>
      <c r="R56">
        <v>24.5</v>
      </c>
      <c r="S56">
        <v>20.8</v>
      </c>
      <c r="T56">
        <f t="shared" si="8"/>
        <v>0.95481481481481723</v>
      </c>
      <c r="U56">
        <f t="shared" si="3"/>
        <v>5.8592592592592627</v>
      </c>
      <c r="V56">
        <v>352.79309999999998</v>
      </c>
      <c r="W56">
        <f t="shared" si="9"/>
        <v>5.8687122789916977</v>
      </c>
      <c r="X56">
        <f t="shared" si="10"/>
        <v>1.6384782945168492</v>
      </c>
      <c r="Y56">
        <v>9.1310880000000001</v>
      </c>
      <c r="Z56">
        <v>107160</v>
      </c>
      <c r="AA56">
        <f t="shared" si="4"/>
        <v>4.4451170893921228</v>
      </c>
      <c r="AB56">
        <f t="shared" si="11"/>
        <v>0.41396054819362771</v>
      </c>
      <c r="AC56">
        <v>0</v>
      </c>
      <c r="AD56">
        <v>0</v>
      </c>
      <c r="AE56">
        <v>1</v>
      </c>
      <c r="AF56">
        <v>0</v>
      </c>
      <c r="AG56">
        <v>0</v>
      </c>
    </row>
    <row r="57" spans="1:33" ht="15.6" x14ac:dyDescent="0.3">
      <c r="A57" t="s">
        <v>189</v>
      </c>
      <c r="B57" s="1" t="s">
        <v>190</v>
      </c>
      <c r="C57" s="7">
        <v>24644.895447022598</v>
      </c>
      <c r="D57">
        <f t="shared" si="5"/>
        <v>10.112325076769862</v>
      </c>
      <c r="E57">
        <f t="shared" si="0"/>
        <v>1.770652699113155</v>
      </c>
      <c r="F57">
        <v>2.9195392729282243E-2</v>
      </c>
      <c r="G57">
        <f t="shared" si="1"/>
        <v>5.1694900937772188E-2</v>
      </c>
      <c r="H57">
        <f t="shared" si="2"/>
        <v>0.29523330202246534</v>
      </c>
      <c r="I57" s="7">
        <v>4774.0531048660669</v>
      </c>
      <c r="J57">
        <f t="shared" si="6"/>
        <v>8.4709509306044115</v>
      </c>
      <c r="K57">
        <f t="shared" si="7"/>
        <v>1.2531502849111158</v>
      </c>
      <c r="L57">
        <v>3.7414508791240838E-3</v>
      </c>
      <c r="M57">
        <v>0</v>
      </c>
      <c r="N57">
        <v>1</v>
      </c>
      <c r="O57">
        <v>0</v>
      </c>
      <c r="P57">
        <v>0</v>
      </c>
      <c r="Q57">
        <v>0</v>
      </c>
      <c r="R57">
        <v>28.2</v>
      </c>
      <c r="S57">
        <v>15.3</v>
      </c>
      <c r="T57">
        <f t="shared" si="8"/>
        <v>4.6548148148148165</v>
      </c>
      <c r="U57">
        <f t="shared" si="3"/>
        <v>0.35925925925926272</v>
      </c>
      <c r="V57">
        <v>0</v>
      </c>
      <c r="W57">
        <f t="shared" si="9"/>
        <v>0</v>
      </c>
      <c r="X57">
        <f t="shared" si="10"/>
        <v>-4.2302339844748484</v>
      </c>
      <c r="Y57">
        <v>5.8570679999999999</v>
      </c>
      <c r="Z57">
        <v>1042</v>
      </c>
      <c r="AA57">
        <f t="shared" si="4"/>
        <v>8.6342624727304802</v>
      </c>
      <c r="AB57">
        <f t="shared" si="11"/>
        <v>4.6031059315319851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ht="15.6" x14ac:dyDescent="0.3">
      <c r="A58" t="s">
        <v>191</v>
      </c>
      <c r="B58" s="1" t="s">
        <v>192</v>
      </c>
      <c r="C58" s="7">
        <v>2588.9871356618551</v>
      </c>
      <c r="D58">
        <f t="shared" si="5"/>
        <v>7.8590220108947957</v>
      </c>
      <c r="E58">
        <f t="shared" si="0"/>
        <v>-0.48265036676191109</v>
      </c>
      <c r="F58">
        <v>1.402406641401548E-2</v>
      </c>
      <c r="G58">
        <f t="shared" si="1"/>
        <v>-6.7687207982179707E-3</v>
      </c>
      <c r="H58">
        <f t="shared" si="2"/>
        <v>0.1102154466299981</v>
      </c>
      <c r="I58" s="7">
        <v>530.25242206928544</v>
      </c>
      <c r="J58">
        <f t="shared" si="6"/>
        <v>6.2733531612217908</v>
      </c>
      <c r="K58">
        <f t="shared" si="7"/>
        <v>-0.94444748447150495</v>
      </c>
      <c r="L58">
        <v>3.4950185822044913E-2</v>
      </c>
      <c r="M58">
        <v>0</v>
      </c>
      <c r="N58">
        <v>0</v>
      </c>
      <c r="O58">
        <v>1</v>
      </c>
      <c r="P58">
        <v>0</v>
      </c>
      <c r="Q58">
        <v>0</v>
      </c>
      <c r="R58">
        <v>24.3</v>
      </c>
      <c r="S58">
        <v>21</v>
      </c>
      <c r="T58">
        <f t="shared" si="8"/>
        <v>0.75481481481481794</v>
      </c>
      <c r="U58">
        <f t="shared" si="3"/>
        <v>6.059259259259262</v>
      </c>
      <c r="V58">
        <v>0</v>
      </c>
      <c r="W58">
        <f t="shared" si="9"/>
        <v>0</v>
      </c>
      <c r="X58">
        <f t="shared" si="10"/>
        <v>-4.2302339844748484</v>
      </c>
      <c r="Y58">
        <v>5.0268430000000004</v>
      </c>
      <c r="Z58">
        <v>111890</v>
      </c>
      <c r="AA58">
        <f t="shared" si="4"/>
        <v>3.8050311860345305</v>
      </c>
      <c r="AB58">
        <f t="shared" si="11"/>
        <v>-0.22612535516396459</v>
      </c>
      <c r="AC58">
        <v>0</v>
      </c>
      <c r="AD58">
        <v>0</v>
      </c>
      <c r="AE58">
        <v>1</v>
      </c>
      <c r="AF58">
        <v>0</v>
      </c>
      <c r="AG58">
        <v>0</v>
      </c>
    </row>
    <row r="59" spans="1:33" ht="15.6" x14ac:dyDescent="0.3">
      <c r="A59" t="s">
        <v>193</v>
      </c>
      <c r="B59" s="1" t="s">
        <v>194</v>
      </c>
      <c r="C59" s="7">
        <v>10768.680364281365</v>
      </c>
      <c r="D59">
        <f t="shared" si="5"/>
        <v>9.2843972337927774</v>
      </c>
      <c r="E59">
        <f t="shared" si="0"/>
        <v>0.9427248561360706</v>
      </c>
      <c r="F59">
        <v>1.2972197996909166E-2</v>
      </c>
      <c r="G59">
        <f t="shared" si="1"/>
        <v>1.2229213490404817E-2</v>
      </c>
      <c r="H59">
        <f t="shared" si="2"/>
        <v>0.12043903919871567</v>
      </c>
      <c r="I59" s="7">
        <v>6067.1852834145438</v>
      </c>
      <c r="J59">
        <f t="shared" si="6"/>
        <v>8.7106500670201559</v>
      </c>
      <c r="K59">
        <f t="shared" si="7"/>
        <v>1.4928494213268602</v>
      </c>
      <c r="L59">
        <v>-9.0117719021807745E-3</v>
      </c>
      <c r="M59">
        <v>1</v>
      </c>
      <c r="N59">
        <v>0</v>
      </c>
      <c r="O59">
        <v>0</v>
      </c>
      <c r="P59">
        <v>1</v>
      </c>
      <c r="Q59">
        <v>0</v>
      </c>
      <c r="R59">
        <v>19.100000000000001</v>
      </c>
      <c r="S59">
        <v>-0.6</v>
      </c>
      <c r="T59">
        <f t="shared" si="8"/>
        <v>-4.4451851851851814</v>
      </c>
      <c r="U59">
        <f t="shared" si="3"/>
        <v>-15.540740740740738</v>
      </c>
      <c r="V59">
        <v>22748.62</v>
      </c>
      <c r="W59">
        <f t="shared" si="9"/>
        <v>10.032303720942892</v>
      </c>
      <c r="X59">
        <f t="shared" si="10"/>
        <v>5.8020697364680434</v>
      </c>
      <c r="Y59">
        <v>10.360830999999999</v>
      </c>
      <c r="Z59">
        <v>90530</v>
      </c>
      <c r="AA59">
        <f t="shared" si="4"/>
        <v>4.7401064374644983</v>
      </c>
      <c r="AB59">
        <f t="shared" si="11"/>
        <v>0.70894989626600324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1:33" ht="15.6" x14ac:dyDescent="0.3">
      <c r="A60" t="s">
        <v>195</v>
      </c>
      <c r="B60" s="1" t="s">
        <v>196</v>
      </c>
      <c r="C60" s="7">
        <v>2688.4841166537944</v>
      </c>
      <c r="D60">
        <f t="shared" si="5"/>
        <v>7.8967327883482543</v>
      </c>
      <c r="E60">
        <f t="shared" si="0"/>
        <v>-0.44493958930845245</v>
      </c>
      <c r="F60">
        <v>3.31923410680941E-2</v>
      </c>
      <c r="G60">
        <f t="shared" si="1"/>
        <v>-1.4768586603023869E-2</v>
      </c>
      <c r="H60">
        <f t="shared" si="2"/>
        <v>0.26211104803445701</v>
      </c>
      <c r="I60" s="7">
        <v>808.07536440128467</v>
      </c>
      <c r="J60">
        <f t="shared" si="6"/>
        <v>6.6946553269453277</v>
      </c>
      <c r="K60">
        <f t="shared" si="7"/>
        <v>-0.52314531874796799</v>
      </c>
      <c r="L60">
        <v>4.0300958044505605E-2</v>
      </c>
      <c r="M60">
        <v>0</v>
      </c>
      <c r="N60">
        <v>0</v>
      </c>
      <c r="O60">
        <v>1</v>
      </c>
      <c r="P60">
        <v>0</v>
      </c>
      <c r="Q60">
        <v>0</v>
      </c>
      <c r="R60">
        <v>24.9</v>
      </c>
      <c r="S60">
        <v>25.5</v>
      </c>
      <c r="T60">
        <f t="shared" si="8"/>
        <v>1.3548148148148158</v>
      </c>
      <c r="U60">
        <f t="shared" si="3"/>
        <v>10.559259259259262</v>
      </c>
      <c r="V60">
        <v>1041.634</v>
      </c>
      <c r="W60">
        <f t="shared" si="9"/>
        <v>6.9495054825830263</v>
      </c>
      <c r="X60">
        <f t="shared" si="10"/>
        <v>2.7192714981081778</v>
      </c>
      <c r="Y60">
        <v>188.219067</v>
      </c>
      <c r="Z60">
        <v>1811570</v>
      </c>
      <c r="AA60">
        <f t="shared" si="4"/>
        <v>4.6434126618373064</v>
      </c>
      <c r="AB60">
        <f t="shared" si="11"/>
        <v>0.6122561206388113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ht="15.6" x14ac:dyDescent="0.3">
      <c r="A61" t="s">
        <v>197</v>
      </c>
      <c r="B61" s="1" t="s">
        <v>198</v>
      </c>
      <c r="C61" s="7">
        <v>1211.8667130608169</v>
      </c>
      <c r="D61">
        <f t="shared" si="5"/>
        <v>7.0999171878597185</v>
      </c>
      <c r="E61">
        <f t="shared" si="0"/>
        <v>-1.2417551897969883</v>
      </c>
      <c r="F61">
        <v>4.6126739324806224E-2</v>
      </c>
      <c r="G61">
        <f t="shared" si="1"/>
        <v>-5.7278117944990957E-2</v>
      </c>
      <c r="H61">
        <f t="shared" si="2"/>
        <v>0.32749602935211647</v>
      </c>
      <c r="I61" s="7">
        <v>790.32761965803809</v>
      </c>
      <c r="J61">
        <f t="shared" si="6"/>
        <v>6.6724475679211901</v>
      </c>
      <c r="K61">
        <f t="shared" si="7"/>
        <v>-0.54535307777210562</v>
      </c>
      <c r="L61">
        <v>3.6511534939649024E-2</v>
      </c>
      <c r="M61">
        <v>0</v>
      </c>
      <c r="N61">
        <v>1</v>
      </c>
      <c r="O61">
        <v>0</v>
      </c>
      <c r="P61">
        <v>0</v>
      </c>
      <c r="Q61">
        <v>0</v>
      </c>
      <c r="R61">
        <v>27</v>
      </c>
      <c r="S61">
        <v>17.100000000000001</v>
      </c>
      <c r="T61">
        <f t="shared" si="8"/>
        <v>3.4548148148148172</v>
      </c>
      <c r="U61">
        <f t="shared" si="3"/>
        <v>2.1592592592592634</v>
      </c>
      <c r="V61">
        <v>1288.4480000000001</v>
      </c>
      <c r="W61">
        <f t="shared" si="9"/>
        <v>7.1619694988006577</v>
      </c>
      <c r="X61">
        <f t="shared" si="10"/>
        <v>2.9317355143258093</v>
      </c>
      <c r="Y61">
        <v>891.91017999999997</v>
      </c>
      <c r="Z61">
        <v>2973190</v>
      </c>
      <c r="AA61">
        <f t="shared" si="4"/>
        <v>5.7037299819588343</v>
      </c>
      <c r="AB61">
        <f t="shared" si="11"/>
        <v>1.6725734407603392</v>
      </c>
      <c r="AC61">
        <v>0</v>
      </c>
      <c r="AD61">
        <v>0</v>
      </c>
      <c r="AE61">
        <v>0</v>
      </c>
      <c r="AF61">
        <v>0</v>
      </c>
      <c r="AG61">
        <v>1</v>
      </c>
    </row>
    <row r="62" spans="1:33" ht="15.6" x14ac:dyDescent="0.3">
      <c r="A62" t="s">
        <v>199</v>
      </c>
      <c r="B62" s="1" t="s">
        <v>200</v>
      </c>
      <c r="C62" s="7">
        <v>15499.039823429246</v>
      </c>
      <c r="D62">
        <f t="shared" si="5"/>
        <v>9.6485333541130185</v>
      </c>
      <c r="E62">
        <f t="shared" si="0"/>
        <v>1.3068609764563117</v>
      </c>
      <c r="F62">
        <v>3.7071166313453793E-2</v>
      </c>
      <c r="G62">
        <f t="shared" si="1"/>
        <v>4.8446860606774556E-2</v>
      </c>
      <c r="H62">
        <f t="shared" si="2"/>
        <v>0.35768238465122987</v>
      </c>
      <c r="I62" s="7">
        <v>8894.3379042761153</v>
      </c>
      <c r="J62">
        <f t="shared" si="6"/>
        <v>9.0931701627343902</v>
      </c>
      <c r="K62">
        <f t="shared" si="7"/>
        <v>1.8753695170410944</v>
      </c>
      <c r="L62">
        <v>3.0447166548478978E-4</v>
      </c>
      <c r="M62">
        <v>0</v>
      </c>
      <c r="N62">
        <v>1</v>
      </c>
      <c r="O62">
        <v>0</v>
      </c>
      <c r="P62">
        <v>0</v>
      </c>
      <c r="Q62">
        <v>0</v>
      </c>
      <c r="R62">
        <v>14</v>
      </c>
      <c r="S62">
        <v>4.9000000000000004</v>
      </c>
      <c r="T62">
        <f t="shared" si="8"/>
        <v>-9.5451851851851828</v>
      </c>
      <c r="U62">
        <f t="shared" si="3"/>
        <v>-10.040740740740738</v>
      </c>
      <c r="V62">
        <v>180.483</v>
      </c>
      <c r="W62">
        <f t="shared" si="9"/>
        <v>5.2011619854063218</v>
      </c>
      <c r="X62">
        <f t="shared" si="10"/>
        <v>0.97092800093147336</v>
      </c>
      <c r="Y62">
        <v>3.5376259999999999</v>
      </c>
      <c r="Z62">
        <v>68890</v>
      </c>
      <c r="AA62">
        <f t="shared" si="4"/>
        <v>3.9387001300866276</v>
      </c>
      <c r="AB62">
        <f t="shared" si="11"/>
        <v>-9.2456411111867531E-2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1:33" ht="15.6" x14ac:dyDescent="0.3">
      <c r="A63" t="s">
        <v>201</v>
      </c>
      <c r="B63" s="1" t="s">
        <v>202</v>
      </c>
      <c r="C63" s="7">
        <v>2656.0201665799686</v>
      </c>
      <c r="D63">
        <f t="shared" si="5"/>
        <v>7.8845841034063424</v>
      </c>
      <c r="E63">
        <f t="shared" si="0"/>
        <v>-0.45708827425036436</v>
      </c>
      <c r="F63">
        <v>3.0413062030105985E-2</v>
      </c>
      <c r="G63">
        <f t="shared" si="1"/>
        <v>-1.3901454038010427E-2</v>
      </c>
      <c r="H63">
        <f t="shared" si="2"/>
        <v>0.23979434541848468</v>
      </c>
      <c r="I63" s="7">
        <v>3847.8697957337172</v>
      </c>
      <c r="J63">
        <f t="shared" si="6"/>
        <v>8.2552749743455802</v>
      </c>
      <c r="K63">
        <f t="shared" si="7"/>
        <v>1.0374743286522845</v>
      </c>
      <c r="L63">
        <v>3.4861599792583325E-2</v>
      </c>
      <c r="M63">
        <v>0</v>
      </c>
      <c r="N63">
        <v>0</v>
      </c>
      <c r="O63">
        <v>1</v>
      </c>
      <c r="P63">
        <v>0</v>
      </c>
      <c r="Q63">
        <v>0</v>
      </c>
      <c r="R63">
        <v>27.6</v>
      </c>
      <c r="S63">
        <v>6</v>
      </c>
      <c r="T63">
        <f t="shared" si="8"/>
        <v>4.0548148148148186</v>
      </c>
      <c r="U63">
        <f t="shared" si="3"/>
        <v>-8.940740740740738</v>
      </c>
      <c r="V63">
        <v>21932.9</v>
      </c>
      <c r="W63">
        <f t="shared" si="9"/>
        <v>9.9957886641778195</v>
      </c>
      <c r="X63">
        <f t="shared" si="10"/>
        <v>5.7655546797029711</v>
      </c>
      <c r="Y63">
        <v>56.071545</v>
      </c>
      <c r="Z63">
        <v>1628550</v>
      </c>
      <c r="AA63">
        <f t="shared" si="4"/>
        <v>3.5389384162342812</v>
      </c>
      <c r="AB63">
        <f t="shared" si="11"/>
        <v>-0.49221812496421391</v>
      </c>
      <c r="AC63">
        <v>1</v>
      </c>
      <c r="AD63">
        <v>0</v>
      </c>
      <c r="AE63">
        <v>0</v>
      </c>
      <c r="AF63">
        <v>0</v>
      </c>
      <c r="AG63">
        <v>0</v>
      </c>
    </row>
    <row r="64" spans="1:33" ht="15.6" x14ac:dyDescent="0.3">
      <c r="A64" t="s">
        <v>203</v>
      </c>
      <c r="B64" s="1" t="s">
        <v>204</v>
      </c>
      <c r="C64" s="7">
        <v>3635.1761322112811</v>
      </c>
      <c r="D64">
        <f t="shared" si="5"/>
        <v>8.1984128433222878</v>
      </c>
      <c r="E64">
        <f t="shared" si="0"/>
        <v>-0.14325953433441896</v>
      </c>
      <c r="F64">
        <v>4.0348150831863308E-3</v>
      </c>
      <c r="G64">
        <f t="shared" si="1"/>
        <v>-5.780257299427637E-4</v>
      </c>
      <c r="H64">
        <f t="shared" si="2"/>
        <v>3.3079079798425302E-2</v>
      </c>
      <c r="I64" s="7">
        <v>3024.9884207610239</v>
      </c>
      <c r="J64">
        <f t="shared" si="6"/>
        <v>8.0146625426100204</v>
      </c>
      <c r="K64">
        <f t="shared" si="7"/>
        <v>0.79686189691672471</v>
      </c>
      <c r="L64">
        <v>8.98528504125784E-3</v>
      </c>
      <c r="M64">
        <v>0</v>
      </c>
      <c r="N64">
        <v>0</v>
      </c>
      <c r="O64">
        <v>1</v>
      </c>
      <c r="P64">
        <v>0</v>
      </c>
      <c r="Q64">
        <v>0</v>
      </c>
      <c r="R64">
        <v>32.200000000000003</v>
      </c>
      <c r="S64">
        <v>9.5</v>
      </c>
      <c r="T64">
        <f t="shared" si="8"/>
        <v>8.6548148148148201</v>
      </c>
      <c r="U64">
        <f t="shared" si="3"/>
        <v>-5.440740740740738</v>
      </c>
      <c r="V64">
        <v>30734.799999999999</v>
      </c>
      <c r="W64">
        <f t="shared" si="9"/>
        <v>10.333183377959577</v>
      </c>
      <c r="X64">
        <f t="shared" si="10"/>
        <v>6.1029493934847281</v>
      </c>
      <c r="Y64">
        <v>17.871623</v>
      </c>
      <c r="Z64">
        <v>434320</v>
      </c>
      <c r="AA64">
        <f t="shared" si="4"/>
        <v>3.7171878370398774</v>
      </c>
      <c r="AB64">
        <f t="shared" si="11"/>
        <v>-0.31396870415861766</v>
      </c>
      <c r="AC64">
        <v>1</v>
      </c>
      <c r="AD64">
        <v>0</v>
      </c>
      <c r="AE64">
        <v>0</v>
      </c>
      <c r="AF64">
        <v>0</v>
      </c>
      <c r="AG64">
        <v>0</v>
      </c>
    </row>
    <row r="65" spans="1:33" ht="15.6" x14ac:dyDescent="0.3">
      <c r="A65" t="s">
        <v>205</v>
      </c>
      <c r="B65" s="1" t="s">
        <v>206</v>
      </c>
      <c r="C65" s="7">
        <v>27081.065484407933</v>
      </c>
      <c r="D65">
        <f t="shared" si="5"/>
        <v>10.2065900720575</v>
      </c>
      <c r="E65">
        <f t="shared" si="0"/>
        <v>1.864917694400793</v>
      </c>
      <c r="F65">
        <v>1.1966627069220546E-2</v>
      </c>
      <c r="G65">
        <f t="shared" si="1"/>
        <v>2.2316774563684902E-2</v>
      </c>
      <c r="H65">
        <f t="shared" si="2"/>
        <v>0.12213845704072096</v>
      </c>
      <c r="I65" s="7">
        <v>7814.8967985776681</v>
      </c>
      <c r="J65">
        <f t="shared" si="6"/>
        <v>8.9637870372121018</v>
      </c>
      <c r="K65">
        <f t="shared" si="7"/>
        <v>1.7459863915188061</v>
      </c>
      <c r="L65">
        <v>-1.215685138758112E-2</v>
      </c>
      <c r="M65">
        <v>0</v>
      </c>
      <c r="N65">
        <v>0</v>
      </c>
      <c r="O65">
        <v>0</v>
      </c>
      <c r="P65">
        <v>0</v>
      </c>
      <c r="Q65">
        <v>1</v>
      </c>
      <c r="R65">
        <v>7.7</v>
      </c>
      <c r="S65">
        <v>-2.6</v>
      </c>
      <c r="T65">
        <f t="shared" si="8"/>
        <v>-15.845185185185183</v>
      </c>
      <c r="U65">
        <f t="shared" si="3"/>
        <v>-17.540740740740738</v>
      </c>
      <c r="V65">
        <v>0</v>
      </c>
      <c r="W65">
        <f t="shared" si="9"/>
        <v>0</v>
      </c>
      <c r="X65">
        <f t="shared" si="10"/>
        <v>-4.2302339844748484</v>
      </c>
      <c r="Y65">
        <v>0.257359</v>
      </c>
      <c r="Z65">
        <v>100250</v>
      </c>
      <c r="AA65">
        <f t="shared" si="4"/>
        <v>0.94280493112883423</v>
      </c>
      <c r="AB65">
        <f t="shared" si="11"/>
        <v>-3.0883516100696609</v>
      </c>
      <c r="AC65">
        <v>0</v>
      </c>
      <c r="AD65">
        <v>0</v>
      </c>
      <c r="AE65">
        <v>0</v>
      </c>
      <c r="AF65">
        <v>1</v>
      </c>
      <c r="AG65">
        <v>0</v>
      </c>
    </row>
    <row r="66" spans="1:33" ht="15.6" x14ac:dyDescent="0.3">
      <c r="A66" t="s">
        <v>207</v>
      </c>
      <c r="B66" s="1" t="s">
        <v>208</v>
      </c>
      <c r="C66" s="7">
        <v>18161.990558115212</v>
      </c>
      <c r="D66">
        <f t="shared" si="5"/>
        <v>9.8070862583793161</v>
      </c>
      <c r="E66">
        <f t="shared" ref="E66:E129" si="12">D66-AVERAGE(D$2:D$137)</f>
        <v>1.4654138807226094</v>
      </c>
      <c r="F66">
        <v>1.8532618296281313E-2</v>
      </c>
      <c r="G66">
        <f t="shared" ref="G66:G129" si="13">E66*F66</f>
        <v>2.7157956097504432E-2</v>
      </c>
      <c r="H66">
        <f t="shared" ref="H66:H129" si="14">F66*D66</f>
        <v>0.18175098622524954</v>
      </c>
      <c r="I66" s="7">
        <v>7452.2433476468277</v>
      </c>
      <c r="J66">
        <f t="shared" si="6"/>
        <v>8.9162703865354374</v>
      </c>
      <c r="K66">
        <f t="shared" si="7"/>
        <v>1.6984697408421416</v>
      </c>
      <c r="L66">
        <v>1.2267053489999211E-2</v>
      </c>
      <c r="M66">
        <v>0</v>
      </c>
      <c r="N66">
        <v>1</v>
      </c>
      <c r="O66">
        <v>0</v>
      </c>
      <c r="P66">
        <v>0</v>
      </c>
      <c r="Q66">
        <v>0</v>
      </c>
      <c r="R66">
        <v>25.5</v>
      </c>
      <c r="S66">
        <v>11.7</v>
      </c>
      <c r="T66">
        <f t="shared" si="8"/>
        <v>1.9548148148148172</v>
      </c>
      <c r="U66">
        <f t="shared" ref="U66:U129" si="15">S66-(SUM(S$2:S$126)+SUM(S$128:S$137))/135</f>
        <v>-3.2407407407407387</v>
      </c>
      <c r="V66">
        <v>359.87119999999999</v>
      </c>
      <c r="W66">
        <f t="shared" si="9"/>
        <v>5.8885211079657607</v>
      </c>
      <c r="X66">
        <f t="shared" si="10"/>
        <v>1.6582871234909122</v>
      </c>
      <c r="Y66">
        <v>4.6423240000000003</v>
      </c>
      <c r="Z66">
        <v>21640</v>
      </c>
      <c r="AA66">
        <f t="shared" ref="AA66:AA126" si="16">LN(Y66*1000000/Z66)</f>
        <v>5.3684269279214467</v>
      </c>
      <c r="AB66">
        <f t="shared" si="11"/>
        <v>1.3372703867229516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ht="15.6" x14ac:dyDescent="0.3">
      <c r="A67" t="s">
        <v>209</v>
      </c>
      <c r="B67" s="1" t="s">
        <v>210</v>
      </c>
      <c r="C67" s="7">
        <v>21972.425290323306</v>
      </c>
      <c r="D67">
        <f t="shared" ref="D67:D130" si="17">LN(C67)</f>
        <v>9.9975435502884444</v>
      </c>
      <c r="E67">
        <f t="shared" si="12"/>
        <v>1.6558711726317377</v>
      </c>
      <c r="F67">
        <v>6.6166736375170201E-3</v>
      </c>
      <c r="G67">
        <f t="shared" si="13"/>
        <v>1.0956359135076813E-2</v>
      </c>
      <c r="H67">
        <f t="shared" si="14"/>
        <v>6.6150482849121867E-2</v>
      </c>
      <c r="I67" s="7">
        <v>7347.0556107764714</v>
      </c>
      <c r="J67">
        <f t="shared" ref="J67:J130" si="18">LN(I67)</f>
        <v>8.9020549147731298</v>
      </c>
      <c r="K67">
        <f t="shared" ref="K67:K130" si="19">J67-AVERAGE(J$2:J$137)</f>
        <v>1.6842542690798341</v>
      </c>
      <c r="L67">
        <v>-4.5336711007102895E-3</v>
      </c>
      <c r="M67">
        <v>0</v>
      </c>
      <c r="N67">
        <v>0</v>
      </c>
      <c r="O67">
        <v>1</v>
      </c>
      <c r="P67">
        <v>0</v>
      </c>
      <c r="Q67">
        <v>0</v>
      </c>
      <c r="R67">
        <v>21</v>
      </c>
      <c r="S67">
        <v>6.1</v>
      </c>
      <c r="T67">
        <f t="shared" ref="T67:T130" si="20">R67-(SUM(R$2:R$126)+SUM(R$128:R$137))/135</f>
        <v>-2.5451851851851828</v>
      </c>
      <c r="U67">
        <f t="shared" si="15"/>
        <v>-8.8407407407407383</v>
      </c>
      <c r="V67">
        <v>177.83860000000001</v>
      </c>
      <c r="W67">
        <f t="shared" si="9"/>
        <v>5.1864837231087915</v>
      </c>
      <c r="X67">
        <f t="shared" ref="X67:X130" si="21">W67-(SUM(W$2:W$34)+SUM(W$36:W$126)+SUM(W$128:W$137))/134</f>
        <v>0.95624973863394302</v>
      </c>
      <c r="Y67">
        <v>56.856059000000002</v>
      </c>
      <c r="Z67">
        <v>294140</v>
      </c>
      <c r="AA67">
        <f t="shared" si="16"/>
        <v>5.2642222277433257</v>
      </c>
      <c r="AB67">
        <f t="shared" ref="AB67:AB130" si="22">AA67-(SUM(AA$2:AA$126)+SUM(AA$128:AA$137))/135</f>
        <v>1.2330656865448306</v>
      </c>
      <c r="AC67">
        <v>0</v>
      </c>
      <c r="AD67">
        <v>0</v>
      </c>
      <c r="AE67">
        <v>0</v>
      </c>
      <c r="AF67">
        <v>1</v>
      </c>
      <c r="AG67">
        <v>0</v>
      </c>
    </row>
    <row r="68" spans="1:33" ht="15.6" x14ac:dyDescent="0.3">
      <c r="A68" t="s">
        <v>211</v>
      </c>
      <c r="B68" s="1" t="s">
        <v>212</v>
      </c>
      <c r="C68" s="7">
        <v>4081.0271399449198</v>
      </c>
      <c r="D68">
        <f t="shared" si="17"/>
        <v>8.3141039857009975</v>
      </c>
      <c r="E68">
        <f t="shared" si="12"/>
        <v>-2.7568391955709259E-2</v>
      </c>
      <c r="F68">
        <v>3.0983429683695499E-3</v>
      </c>
      <c r="G68">
        <f t="shared" si="13"/>
        <v>-8.5416333365227455E-5</v>
      </c>
      <c r="H68">
        <f t="shared" si="14"/>
        <v>2.5759945622389934E-2</v>
      </c>
      <c r="I68" s="7">
        <v>3367.8775800675626</v>
      </c>
      <c r="J68">
        <f t="shared" si="18"/>
        <v>8.1220380267406771</v>
      </c>
      <c r="K68">
        <f t="shared" si="19"/>
        <v>0.90423738104738138</v>
      </c>
      <c r="L68">
        <v>-1.271980794987751E-2</v>
      </c>
      <c r="M68">
        <v>0</v>
      </c>
      <c r="N68">
        <v>1</v>
      </c>
      <c r="O68">
        <v>0</v>
      </c>
      <c r="P68">
        <v>0</v>
      </c>
      <c r="Q68">
        <v>0</v>
      </c>
      <c r="R68">
        <v>26.1</v>
      </c>
      <c r="S68">
        <v>22.8</v>
      </c>
      <c r="T68">
        <f t="shared" si="20"/>
        <v>2.5548148148148186</v>
      </c>
      <c r="U68">
        <f t="shared" si="15"/>
        <v>7.8592592592592627</v>
      </c>
      <c r="V68">
        <v>0</v>
      </c>
      <c r="W68">
        <f t="shared" ref="W68:W132" si="23">LN(V68+1)</f>
        <v>0</v>
      </c>
      <c r="X68">
        <f t="shared" si="21"/>
        <v>-4.2302339844748484</v>
      </c>
      <c r="Y68">
        <v>2.3804470000000002</v>
      </c>
      <c r="Z68">
        <v>10830</v>
      </c>
      <c r="AA68">
        <f t="shared" si="16"/>
        <v>5.3927235031436185</v>
      </c>
      <c r="AB68">
        <f t="shared" si="22"/>
        <v>1.3615669619451234</v>
      </c>
      <c r="AC68">
        <v>0</v>
      </c>
      <c r="AD68">
        <v>0</v>
      </c>
      <c r="AE68">
        <v>1</v>
      </c>
      <c r="AF68">
        <v>0</v>
      </c>
      <c r="AG68">
        <v>0</v>
      </c>
    </row>
    <row r="69" spans="1:33" ht="15.6" x14ac:dyDescent="0.3">
      <c r="A69" t="s">
        <v>213</v>
      </c>
      <c r="B69" s="1" t="s">
        <v>214</v>
      </c>
      <c r="C69" s="7">
        <v>3566.0277886328977</v>
      </c>
      <c r="D69">
        <f t="shared" si="17"/>
        <v>8.1792075910547801</v>
      </c>
      <c r="E69">
        <f t="shared" si="12"/>
        <v>-0.16246478660192665</v>
      </c>
      <c r="F69">
        <v>2.3877529437232328E-2</v>
      </c>
      <c r="G69">
        <f t="shared" si="13"/>
        <v>-3.8792577246011717E-3</v>
      </c>
      <c r="H69">
        <f t="shared" si="14"/>
        <v>0.19529927002864464</v>
      </c>
      <c r="I69" s="7">
        <v>3045.8424618811459</v>
      </c>
      <c r="J69">
        <f t="shared" si="18"/>
        <v>8.0215328124462744</v>
      </c>
      <c r="K69">
        <f t="shared" si="19"/>
        <v>0.80373216675297865</v>
      </c>
      <c r="L69">
        <v>4.9854203983256441E-3</v>
      </c>
      <c r="M69">
        <v>0</v>
      </c>
      <c r="N69">
        <v>0</v>
      </c>
      <c r="O69">
        <v>1</v>
      </c>
      <c r="P69">
        <v>0</v>
      </c>
      <c r="Q69">
        <v>0</v>
      </c>
      <c r="R69">
        <v>26.4</v>
      </c>
      <c r="S69">
        <v>8.9</v>
      </c>
      <c r="T69">
        <f t="shared" si="20"/>
        <v>2.8548148148148158</v>
      </c>
      <c r="U69">
        <f t="shared" si="15"/>
        <v>-6.0407407407407376</v>
      </c>
      <c r="V69">
        <v>39.818539999999999</v>
      </c>
      <c r="W69">
        <f t="shared" si="23"/>
        <v>3.7091363899610625</v>
      </c>
      <c r="X69">
        <f t="shared" si="21"/>
        <v>-0.5210975945137859</v>
      </c>
      <c r="Y69">
        <v>3.5993590000000002</v>
      </c>
      <c r="Z69">
        <v>88780</v>
      </c>
      <c r="AA69">
        <f t="shared" si="16"/>
        <v>3.7023496536289842</v>
      </c>
      <c r="AB69">
        <f t="shared" si="22"/>
        <v>-0.32880688756951093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ht="15.6" x14ac:dyDescent="0.3">
      <c r="A70" t="s">
        <v>215</v>
      </c>
      <c r="B70" s="1" t="s">
        <v>216</v>
      </c>
      <c r="C70" s="7">
        <v>24267.104439659252</v>
      </c>
      <c r="D70">
        <f t="shared" si="17"/>
        <v>10.096876985449795</v>
      </c>
      <c r="E70">
        <f t="shared" si="12"/>
        <v>1.7552046077930878</v>
      </c>
      <c r="F70">
        <v>7.5806962832618355E-3</v>
      </c>
      <c r="G70">
        <f t="shared" si="13"/>
        <v>1.330567304666111E-2</v>
      </c>
      <c r="H70">
        <f t="shared" si="14"/>
        <v>7.6541357836151222E-2</v>
      </c>
      <c r="I70" s="7">
        <v>8955.6121436009962</v>
      </c>
      <c r="J70">
        <f t="shared" si="18"/>
        <v>9.1000356699029155</v>
      </c>
      <c r="K70">
        <f t="shared" si="19"/>
        <v>1.8822350242096197</v>
      </c>
      <c r="L70">
        <v>1.6281849400405508E-3</v>
      </c>
      <c r="M70">
        <v>0</v>
      </c>
      <c r="N70">
        <v>0</v>
      </c>
      <c r="O70">
        <v>0</v>
      </c>
      <c r="P70">
        <v>1</v>
      </c>
      <c r="Q70">
        <v>0</v>
      </c>
      <c r="R70">
        <v>21.1</v>
      </c>
      <c r="S70">
        <v>0.8</v>
      </c>
      <c r="T70">
        <f t="shared" si="20"/>
        <v>-2.4451851851851814</v>
      </c>
      <c r="U70">
        <f t="shared" si="15"/>
        <v>-14.140740740740737</v>
      </c>
      <c r="V70">
        <v>103.9915</v>
      </c>
      <c r="W70">
        <f t="shared" si="23"/>
        <v>4.6538793944997501</v>
      </c>
      <c r="X70">
        <f t="shared" si="21"/>
        <v>0.42364541002490164</v>
      </c>
      <c r="Y70">
        <v>122.703017</v>
      </c>
      <c r="Z70">
        <v>364500</v>
      </c>
      <c r="AA70">
        <f t="shared" si="16"/>
        <v>5.8189956673750576</v>
      </c>
      <c r="AB70">
        <f t="shared" si="22"/>
        <v>1.7878391261765625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ht="15.6" x14ac:dyDescent="0.3">
      <c r="A71" t="s">
        <v>217</v>
      </c>
      <c r="B71" s="1" t="s">
        <v>218</v>
      </c>
      <c r="C71" s="7">
        <v>1670.6680390031602</v>
      </c>
      <c r="D71">
        <f t="shared" si="17"/>
        <v>7.4209788487779749</v>
      </c>
      <c r="E71">
        <f t="shared" si="12"/>
        <v>-0.9206935288787319</v>
      </c>
      <c r="F71">
        <v>2.314365818778516E-3</v>
      </c>
      <c r="G71">
        <f t="shared" si="13"/>
        <v>-2.1308216328075075E-3</v>
      </c>
      <c r="H71">
        <f t="shared" si="14"/>
        <v>1.7174859789490089E-2</v>
      </c>
      <c r="I71" s="7">
        <v>248.35382101649165</v>
      </c>
      <c r="J71">
        <f t="shared" si="18"/>
        <v>5.5148544270460018</v>
      </c>
      <c r="K71">
        <f t="shared" si="19"/>
        <v>-1.7029462186472939</v>
      </c>
      <c r="L71">
        <v>1.055972863760297E-2</v>
      </c>
      <c r="M71">
        <v>0</v>
      </c>
      <c r="N71">
        <v>1</v>
      </c>
      <c r="O71">
        <v>0</v>
      </c>
      <c r="P71">
        <v>0</v>
      </c>
      <c r="Q71">
        <v>0</v>
      </c>
      <c r="R71">
        <v>24.4</v>
      </c>
      <c r="S71">
        <v>23.4</v>
      </c>
      <c r="T71">
        <f t="shared" si="20"/>
        <v>0.8548148148148158</v>
      </c>
      <c r="U71">
        <f t="shared" si="15"/>
        <v>8.4592592592592606</v>
      </c>
      <c r="V71">
        <v>0</v>
      </c>
      <c r="W71">
        <f t="shared" si="23"/>
        <v>0</v>
      </c>
      <c r="X71">
        <f t="shared" si="21"/>
        <v>-4.2302339844748484</v>
      </c>
      <c r="Y71">
        <v>24.240107999999999</v>
      </c>
      <c r="Z71">
        <v>569140</v>
      </c>
      <c r="AA71">
        <f t="shared" si="16"/>
        <v>3.7516374460626163</v>
      </c>
      <c r="AB71">
        <f t="shared" si="22"/>
        <v>-0.2795190951358788</v>
      </c>
      <c r="AC71">
        <v>1</v>
      </c>
      <c r="AD71">
        <v>0</v>
      </c>
      <c r="AE71">
        <v>0</v>
      </c>
      <c r="AF71">
        <v>0</v>
      </c>
      <c r="AG71">
        <v>0</v>
      </c>
    </row>
    <row r="72" spans="1:33" ht="15.6" x14ac:dyDescent="0.3">
      <c r="A72" t="s">
        <v>219</v>
      </c>
      <c r="B72" s="1" t="s">
        <v>220</v>
      </c>
      <c r="C72" s="7">
        <v>766.44481340435527</v>
      </c>
      <c r="D72">
        <f t="shared" si="17"/>
        <v>6.6417626975520427</v>
      </c>
      <c r="E72">
        <f t="shared" si="12"/>
        <v>-1.699909680104664</v>
      </c>
      <c r="F72">
        <v>5.1655527942347915E-2</v>
      </c>
      <c r="G72">
        <f t="shared" si="13"/>
        <v>-8.7809731980114172E-2</v>
      </c>
      <c r="H72">
        <f t="shared" si="14"/>
        <v>0.34308375860984358</v>
      </c>
      <c r="I72" s="7">
        <v>47.318968418561276</v>
      </c>
      <c r="J72">
        <f t="shared" si="18"/>
        <v>3.856911238757625</v>
      </c>
      <c r="K72">
        <f t="shared" si="19"/>
        <v>-3.3608894069356707</v>
      </c>
      <c r="L72">
        <v>9.1618097381830771E-2</v>
      </c>
      <c r="M72">
        <v>1</v>
      </c>
      <c r="N72">
        <v>0</v>
      </c>
      <c r="O72">
        <v>1</v>
      </c>
      <c r="P72">
        <v>0</v>
      </c>
      <c r="Q72">
        <v>0</v>
      </c>
      <c r="R72">
        <v>27.4</v>
      </c>
      <c r="S72">
        <v>24.4</v>
      </c>
      <c r="T72">
        <f t="shared" si="20"/>
        <v>3.8548148148148158</v>
      </c>
      <c r="U72">
        <f t="shared" si="15"/>
        <v>9.4592592592592606</v>
      </c>
      <c r="V72">
        <v>0</v>
      </c>
      <c r="W72">
        <f t="shared" si="23"/>
        <v>0</v>
      </c>
      <c r="X72">
        <f t="shared" si="21"/>
        <v>-4.2302339844748484</v>
      </c>
      <c r="Y72">
        <v>9.8682259999999999</v>
      </c>
      <c r="Z72">
        <v>176520</v>
      </c>
      <c r="AA72">
        <f t="shared" si="16"/>
        <v>4.0236411952961459</v>
      </c>
      <c r="AB72">
        <f t="shared" si="22"/>
        <v>-7.5153459023491465E-3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ht="15.6" x14ac:dyDescent="0.3">
      <c r="A73" t="s">
        <v>221</v>
      </c>
      <c r="B73" s="1" t="s">
        <v>222</v>
      </c>
      <c r="C73" s="7">
        <v>10983.341608429802</v>
      </c>
      <c r="D73">
        <f t="shared" si="17"/>
        <v>9.3041350046853069</v>
      </c>
      <c r="E73">
        <f t="shared" si="12"/>
        <v>0.96246262702860008</v>
      </c>
      <c r="F73">
        <v>4.6273082538595592E-2</v>
      </c>
      <c r="G73">
        <f t="shared" si="13"/>
        <v>4.4536112580807953E-2</v>
      </c>
      <c r="H73">
        <f t="shared" si="14"/>
        <v>0.43053100702203967</v>
      </c>
      <c r="I73" s="7">
        <v>5745.4866658298506</v>
      </c>
      <c r="J73">
        <f t="shared" si="18"/>
        <v>8.6561698978926032</v>
      </c>
      <c r="K73">
        <f t="shared" si="19"/>
        <v>1.4383692521993074</v>
      </c>
      <c r="L73">
        <v>3.5896312967560767E-2</v>
      </c>
      <c r="M73">
        <v>0</v>
      </c>
      <c r="N73">
        <v>0</v>
      </c>
      <c r="O73">
        <v>0</v>
      </c>
      <c r="P73">
        <v>1</v>
      </c>
      <c r="Q73">
        <v>0</v>
      </c>
      <c r="R73">
        <v>22.7</v>
      </c>
      <c r="S73">
        <v>-0.5</v>
      </c>
      <c r="T73">
        <f t="shared" si="20"/>
        <v>-0.84518518518518349</v>
      </c>
      <c r="U73">
        <f t="shared" si="15"/>
        <v>-15.440740740740738</v>
      </c>
      <c r="V73">
        <v>129.52719999999999</v>
      </c>
      <c r="W73">
        <f t="shared" si="23"/>
        <v>4.8715816341631912</v>
      </c>
      <c r="X73">
        <f t="shared" si="21"/>
        <v>0.64134764968834279</v>
      </c>
      <c r="Y73">
        <v>43.372546</v>
      </c>
      <c r="Z73">
        <v>97100</v>
      </c>
      <c r="AA73">
        <f t="shared" si="16"/>
        <v>6.1018405639825017</v>
      </c>
      <c r="AB73">
        <f t="shared" si="22"/>
        <v>2.0706840227840067</v>
      </c>
      <c r="AC73">
        <v>0</v>
      </c>
      <c r="AD73">
        <v>0</v>
      </c>
      <c r="AE73">
        <v>0</v>
      </c>
      <c r="AF73">
        <v>0</v>
      </c>
      <c r="AG73">
        <v>1</v>
      </c>
    </row>
    <row r="74" spans="1:33" ht="15.6" x14ac:dyDescent="0.3">
      <c r="A74" t="s">
        <v>223</v>
      </c>
      <c r="B74" s="1" t="s">
        <v>224</v>
      </c>
      <c r="C74" s="7">
        <v>13558.04350550394</v>
      </c>
      <c r="D74">
        <f t="shared" si="17"/>
        <v>9.5147352668295397</v>
      </c>
      <c r="E74">
        <f t="shared" si="12"/>
        <v>1.173062889172833</v>
      </c>
      <c r="F74">
        <v>3.1296072861372815E-2</v>
      </c>
      <c r="G74">
        <f t="shared" si="13"/>
        <v>3.6712261650525484E-2</v>
      </c>
      <c r="H74">
        <f t="shared" si="14"/>
        <v>0.29777384816737079</v>
      </c>
      <c r="I74" s="7">
        <v>23141.747302157844</v>
      </c>
      <c r="J74">
        <f t="shared" si="18"/>
        <v>10.049393507929679</v>
      </c>
      <c r="K74">
        <f t="shared" si="19"/>
        <v>2.8315928622363833</v>
      </c>
      <c r="L74">
        <v>1.9582380356611181E-2</v>
      </c>
      <c r="M74">
        <v>0</v>
      </c>
      <c r="N74">
        <v>0</v>
      </c>
      <c r="O74">
        <v>1</v>
      </c>
      <c r="P74">
        <v>0</v>
      </c>
      <c r="Q74">
        <v>0</v>
      </c>
      <c r="R74">
        <v>35.6</v>
      </c>
      <c r="S74">
        <v>13.6</v>
      </c>
      <c r="T74">
        <f t="shared" si="20"/>
        <v>12.054814814814819</v>
      </c>
      <c r="U74">
        <f t="shared" si="15"/>
        <v>-1.3407407407407383</v>
      </c>
      <c r="V74">
        <v>538675.19999999995</v>
      </c>
      <c r="W74">
        <f t="shared" si="23"/>
        <v>13.196869927258263</v>
      </c>
      <c r="X74">
        <f t="shared" si="21"/>
        <v>8.9666359427834141</v>
      </c>
      <c r="Y74">
        <v>2.0310039999999998</v>
      </c>
      <c r="Z74">
        <v>17820</v>
      </c>
      <c r="AA74">
        <f t="shared" si="16"/>
        <v>4.7359641090089477</v>
      </c>
      <c r="AB74">
        <f t="shared" si="22"/>
        <v>0.70480756781045262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ht="28.8" x14ac:dyDescent="0.3">
      <c r="A75" t="s">
        <v>225</v>
      </c>
      <c r="B75" s="1" t="s">
        <v>226</v>
      </c>
      <c r="C75" s="7">
        <v>1200.1632125757378</v>
      </c>
      <c r="D75">
        <f t="shared" si="17"/>
        <v>7.0902128370072868</v>
      </c>
      <c r="E75">
        <f t="shared" si="12"/>
        <v>-1.25145954064942</v>
      </c>
      <c r="F75">
        <v>4.4936318824106973E-2</v>
      </c>
      <c r="G75">
        <f t="shared" si="13"/>
        <v>-5.6235984914092797E-2</v>
      </c>
      <c r="H75">
        <f t="shared" si="14"/>
        <v>0.31860806457453544</v>
      </c>
      <c r="I75" s="7">
        <v>55.979204343845808</v>
      </c>
      <c r="J75">
        <f t="shared" si="18"/>
        <v>4.0249802707645372</v>
      </c>
      <c r="K75">
        <f t="shared" si="19"/>
        <v>-3.1928203749287585</v>
      </c>
      <c r="L75">
        <v>8.4303486666190669E-2</v>
      </c>
      <c r="M75">
        <v>1</v>
      </c>
      <c r="N75">
        <v>0</v>
      </c>
      <c r="O75">
        <v>1</v>
      </c>
      <c r="P75">
        <v>0</v>
      </c>
      <c r="Q75">
        <v>0</v>
      </c>
      <c r="R75">
        <v>25.3</v>
      </c>
      <c r="S75">
        <v>18.100000000000001</v>
      </c>
      <c r="T75">
        <f t="shared" si="20"/>
        <v>1.7548148148148179</v>
      </c>
      <c r="U75">
        <f t="shared" si="15"/>
        <v>3.1592592592592634</v>
      </c>
      <c r="V75">
        <v>2.2578500000000001E-2</v>
      </c>
      <c r="W75">
        <f t="shared" si="23"/>
        <v>2.2327378604090266E-2</v>
      </c>
      <c r="X75">
        <f t="shared" si="21"/>
        <v>-4.2079066058707584</v>
      </c>
      <c r="Y75">
        <v>4.3123480000000001</v>
      </c>
      <c r="Z75">
        <v>230800</v>
      </c>
      <c r="AA75">
        <f t="shared" si="16"/>
        <v>2.9276862797076908</v>
      </c>
      <c r="AB75">
        <f t="shared" si="22"/>
        <v>-1.1034702614908043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ht="15.6" x14ac:dyDescent="0.3">
      <c r="A76" t="s">
        <v>227</v>
      </c>
      <c r="B76" s="1" t="s">
        <v>228</v>
      </c>
      <c r="C76" s="7">
        <v>3642.1731875463815</v>
      </c>
      <c r="D76">
        <f t="shared" si="17"/>
        <v>8.2003358120252603</v>
      </c>
      <c r="E76">
        <f t="shared" si="12"/>
        <v>-0.14133656563144648</v>
      </c>
      <c r="F76">
        <v>3.9662573732411111E-2</v>
      </c>
      <c r="G76">
        <f t="shared" si="13"/>
        <v>-5.6057719554430075E-3</v>
      </c>
      <c r="H76">
        <f t="shared" si="14"/>
        <v>0.3252464237749832</v>
      </c>
      <c r="I76" s="7">
        <v>3085.7120471907883</v>
      </c>
      <c r="J76">
        <f t="shared" si="18"/>
        <v>8.0345377191692506</v>
      </c>
      <c r="K76">
        <f t="shared" si="19"/>
        <v>0.81673707347595492</v>
      </c>
      <c r="L76">
        <v>2.2363748821647478E-2</v>
      </c>
      <c r="M76">
        <v>0</v>
      </c>
      <c r="N76">
        <v>0</v>
      </c>
      <c r="O76">
        <v>1</v>
      </c>
      <c r="P76">
        <v>0</v>
      </c>
      <c r="Q76">
        <v>0</v>
      </c>
      <c r="R76">
        <v>23.8</v>
      </c>
      <c r="S76">
        <v>8.1999999999999993</v>
      </c>
      <c r="T76">
        <f t="shared" si="20"/>
        <v>0.25481481481481794</v>
      </c>
      <c r="U76">
        <f t="shared" si="15"/>
        <v>-6.7407407407407387</v>
      </c>
      <c r="V76">
        <v>0.21321119999999999</v>
      </c>
      <c r="W76">
        <f t="shared" si="23"/>
        <v>0.19327072857338878</v>
      </c>
      <c r="X76">
        <f t="shared" si="21"/>
        <v>-4.0369632559014601</v>
      </c>
      <c r="Y76">
        <v>3.0260609999999999</v>
      </c>
      <c r="Z76">
        <v>10230</v>
      </c>
      <c r="AA76">
        <f t="shared" si="16"/>
        <v>5.6896924728068319</v>
      </c>
      <c r="AB76">
        <f t="shared" si="22"/>
        <v>1.6585359316083368</v>
      </c>
      <c r="AC76">
        <v>1</v>
      </c>
      <c r="AD76">
        <v>0</v>
      </c>
      <c r="AE76">
        <v>0</v>
      </c>
      <c r="AF76">
        <v>0</v>
      </c>
      <c r="AG76">
        <v>0</v>
      </c>
    </row>
    <row r="77" spans="1:33" ht="15.6" x14ac:dyDescent="0.3">
      <c r="A77" t="s">
        <v>229</v>
      </c>
      <c r="B77" s="1" t="s">
        <v>230</v>
      </c>
      <c r="C77" s="7">
        <v>512.05230074246219</v>
      </c>
      <c r="D77">
        <f t="shared" si="17"/>
        <v>6.2384267697101849</v>
      </c>
      <c r="E77">
        <f t="shared" si="12"/>
        <v>-2.1032456079465218</v>
      </c>
      <c r="F77">
        <v>-9.7942376287110996E-3</v>
      </c>
      <c r="G77">
        <f t="shared" si="13"/>
        <v>2.0599687275771175E-2</v>
      </c>
      <c r="H77">
        <f t="shared" si="14"/>
        <v>-6.1100634211854125E-2</v>
      </c>
      <c r="I77" s="7">
        <v>227.56074238234436</v>
      </c>
      <c r="J77">
        <f t="shared" si="18"/>
        <v>5.4274172022358194</v>
      </c>
      <c r="K77">
        <f t="shared" si="19"/>
        <v>-1.7903834434574764</v>
      </c>
      <c r="L77">
        <v>-6.4186015351689303E-3</v>
      </c>
      <c r="M77">
        <v>0</v>
      </c>
      <c r="N77">
        <v>1</v>
      </c>
      <c r="O77">
        <v>0</v>
      </c>
      <c r="P77">
        <v>0</v>
      </c>
      <c r="Q77">
        <v>0</v>
      </c>
      <c r="R77">
        <v>24.4</v>
      </c>
      <c r="S77">
        <v>24.5</v>
      </c>
      <c r="T77">
        <f t="shared" si="20"/>
        <v>0.8548148148148158</v>
      </c>
      <c r="U77">
        <f t="shared" si="15"/>
        <v>9.559259259259262</v>
      </c>
      <c r="V77">
        <v>0</v>
      </c>
      <c r="W77">
        <f t="shared" si="23"/>
        <v>0</v>
      </c>
      <c r="X77">
        <f t="shared" si="21"/>
        <v>-4.2302339844748484</v>
      </c>
      <c r="Y77">
        <v>2.0913550000000001</v>
      </c>
      <c r="Z77">
        <v>96320</v>
      </c>
      <c r="AA77">
        <f t="shared" si="16"/>
        <v>3.0778914786851037</v>
      </c>
      <c r="AB77">
        <f t="shared" si="22"/>
        <v>-0.95326506251339138</v>
      </c>
      <c r="AC77">
        <v>1</v>
      </c>
      <c r="AD77">
        <v>0</v>
      </c>
      <c r="AE77">
        <v>0</v>
      </c>
      <c r="AF77">
        <v>0</v>
      </c>
      <c r="AG77">
        <v>0</v>
      </c>
    </row>
    <row r="78" spans="1:33" ht="15.6" x14ac:dyDescent="0.3">
      <c r="A78" t="s">
        <v>231</v>
      </c>
      <c r="B78" s="1" t="s">
        <v>232</v>
      </c>
      <c r="C78" s="7">
        <v>5607.7169547470185</v>
      </c>
      <c r="D78">
        <f t="shared" si="17"/>
        <v>8.6318989557479302</v>
      </c>
      <c r="E78">
        <f t="shared" si="12"/>
        <v>0.29022657809122343</v>
      </c>
      <c r="F78">
        <v>1.2486977654090344E-2</v>
      </c>
      <c r="G78">
        <f t="shared" si="13"/>
        <v>3.6240527952482132E-3</v>
      </c>
      <c r="H78">
        <f t="shared" si="14"/>
        <v>0.10778632937279019</v>
      </c>
      <c r="I78" s="7">
        <v>1195.3970530708045</v>
      </c>
      <c r="J78">
        <f t="shared" si="18"/>
        <v>7.0862336711627592</v>
      </c>
      <c r="K78">
        <f t="shared" si="19"/>
        <v>-0.13156697453053656</v>
      </c>
      <c r="L78">
        <v>3.3039362842175138E-2</v>
      </c>
      <c r="M78">
        <v>0</v>
      </c>
      <c r="N78">
        <v>1</v>
      </c>
      <c r="O78">
        <v>0</v>
      </c>
      <c r="P78">
        <v>0</v>
      </c>
      <c r="Q78">
        <v>0</v>
      </c>
      <c r="R78">
        <v>26.4</v>
      </c>
      <c r="S78">
        <v>23.5</v>
      </c>
      <c r="T78">
        <f t="shared" si="20"/>
        <v>2.8548148148148158</v>
      </c>
      <c r="U78">
        <f t="shared" si="15"/>
        <v>8.559259259259262</v>
      </c>
      <c r="V78">
        <v>0</v>
      </c>
      <c r="W78">
        <f t="shared" si="23"/>
        <v>0</v>
      </c>
      <c r="X78">
        <f t="shared" si="21"/>
        <v>-4.2302339844748484</v>
      </c>
      <c r="Y78">
        <v>0.14005600000000001</v>
      </c>
      <c r="Z78">
        <v>610</v>
      </c>
      <c r="AA78">
        <f t="shared" si="16"/>
        <v>5.4363386644454117</v>
      </c>
      <c r="AB78">
        <f t="shared" si="22"/>
        <v>1.4051821232469166</v>
      </c>
      <c r="AC78">
        <v>0</v>
      </c>
      <c r="AD78">
        <v>0</v>
      </c>
      <c r="AE78">
        <v>1</v>
      </c>
      <c r="AF78">
        <v>0</v>
      </c>
      <c r="AG78">
        <v>0</v>
      </c>
    </row>
    <row r="79" spans="1:33" ht="15.6" x14ac:dyDescent="0.3">
      <c r="A79" t="s">
        <v>233</v>
      </c>
      <c r="B79" s="1" t="s">
        <v>234</v>
      </c>
      <c r="C79" s="7">
        <v>2705.6378593114582</v>
      </c>
      <c r="D79">
        <f t="shared" si="17"/>
        <v>7.9030929709912181</v>
      </c>
      <c r="E79">
        <f t="shared" si="12"/>
        <v>-0.43857940666548867</v>
      </c>
      <c r="F79">
        <v>4.1623128246308663E-2</v>
      </c>
      <c r="G79">
        <f t="shared" si="13"/>
        <v>-1.8255046889827594E-2</v>
      </c>
      <c r="H79">
        <f t="shared" si="14"/>
        <v>0.32895145227406802</v>
      </c>
      <c r="I79" s="7">
        <v>217.64622212501229</v>
      </c>
      <c r="J79">
        <f t="shared" si="18"/>
        <v>5.3828709102782266</v>
      </c>
      <c r="K79">
        <f t="shared" si="19"/>
        <v>-1.8349297354150691</v>
      </c>
      <c r="L79">
        <v>5.14714222193721E-2</v>
      </c>
      <c r="M79">
        <v>0</v>
      </c>
      <c r="N79">
        <v>1</v>
      </c>
      <c r="O79">
        <v>0</v>
      </c>
      <c r="P79">
        <v>0</v>
      </c>
      <c r="Q79">
        <v>0</v>
      </c>
      <c r="R79">
        <v>27.6</v>
      </c>
      <c r="S79">
        <v>24.7</v>
      </c>
      <c r="T79">
        <f t="shared" si="20"/>
        <v>4.0548148148148186</v>
      </c>
      <c r="U79">
        <f t="shared" si="15"/>
        <v>9.7592592592592613</v>
      </c>
      <c r="V79">
        <v>0</v>
      </c>
      <c r="W79">
        <f t="shared" si="23"/>
        <v>0</v>
      </c>
      <c r="X79">
        <f t="shared" si="21"/>
        <v>-4.2302339844748484</v>
      </c>
      <c r="Y79">
        <v>17.542866</v>
      </c>
      <c r="Z79">
        <v>62710</v>
      </c>
      <c r="AA79">
        <f t="shared" si="16"/>
        <v>5.6338817259708023</v>
      </c>
      <c r="AB79">
        <f t="shared" si="22"/>
        <v>1.6027251847723072</v>
      </c>
      <c r="AC79">
        <v>0</v>
      </c>
      <c r="AD79">
        <v>0</v>
      </c>
      <c r="AE79">
        <v>0</v>
      </c>
      <c r="AF79">
        <v>0</v>
      </c>
      <c r="AG79">
        <v>1</v>
      </c>
    </row>
    <row r="80" spans="1:33" ht="15.6" x14ac:dyDescent="0.3">
      <c r="A80" t="s">
        <v>235</v>
      </c>
      <c r="B80" s="1" t="s">
        <v>236</v>
      </c>
      <c r="C80" s="7">
        <v>30859.695205423308</v>
      </c>
      <c r="D80">
        <f t="shared" si="17"/>
        <v>10.337206249180863</v>
      </c>
      <c r="E80">
        <f t="shared" si="12"/>
        <v>1.995533871524156</v>
      </c>
      <c r="F80">
        <v>2.3698875865705654E-2</v>
      </c>
      <c r="G80">
        <f t="shared" si="13"/>
        <v>4.729190950706199E-2</v>
      </c>
      <c r="H80">
        <f t="shared" si="14"/>
        <v>0.24498016769753403</v>
      </c>
      <c r="I80" s="7">
        <v>26240.608564496033</v>
      </c>
      <c r="J80">
        <f t="shared" si="18"/>
        <v>10.175063435033604</v>
      </c>
      <c r="K80">
        <f t="shared" si="19"/>
        <v>2.9572627893403078</v>
      </c>
      <c r="L80">
        <v>-1.0337581391520606E-2</v>
      </c>
      <c r="M80">
        <v>0</v>
      </c>
      <c r="N80">
        <v>0</v>
      </c>
      <c r="O80">
        <v>1</v>
      </c>
      <c r="P80">
        <v>0</v>
      </c>
      <c r="Q80">
        <v>0</v>
      </c>
      <c r="R80">
        <v>16.3</v>
      </c>
      <c r="S80">
        <v>1</v>
      </c>
      <c r="T80">
        <f t="shared" si="20"/>
        <v>-7.2451851851851821</v>
      </c>
      <c r="U80">
        <f t="shared" si="15"/>
        <v>-13.940740740740738</v>
      </c>
      <c r="V80">
        <v>0</v>
      </c>
      <c r="W80">
        <f t="shared" si="23"/>
        <v>0</v>
      </c>
      <c r="X80">
        <f t="shared" si="21"/>
        <v>-4.2302339844748484</v>
      </c>
      <c r="Y80">
        <v>0.38575500000000001</v>
      </c>
      <c r="Z80">
        <v>2590</v>
      </c>
      <c r="AA80">
        <f t="shared" si="16"/>
        <v>5.0035445772106204</v>
      </c>
      <c r="AB80">
        <f t="shared" si="22"/>
        <v>0.97238803601212531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ht="15.6" x14ac:dyDescent="0.3">
      <c r="A81" t="s">
        <v>237</v>
      </c>
      <c r="B81" s="1" t="s">
        <v>238</v>
      </c>
      <c r="C81" s="7">
        <v>18741.721552612667</v>
      </c>
      <c r="D81">
        <f t="shared" si="17"/>
        <v>9.8385074167071505</v>
      </c>
      <c r="E81">
        <f t="shared" si="12"/>
        <v>1.4968350390504437</v>
      </c>
      <c r="F81">
        <v>4.8067030653103263E-2</v>
      </c>
      <c r="G81">
        <f t="shared" si="13"/>
        <v>7.1948415704676694E-2</v>
      </c>
      <c r="H81">
        <f t="shared" si="14"/>
        <v>0.47290783757964638</v>
      </c>
      <c r="I81" s="7">
        <v>2874.8071357680792</v>
      </c>
      <c r="J81">
        <f t="shared" si="18"/>
        <v>7.9637408677701691</v>
      </c>
      <c r="K81">
        <f t="shared" si="19"/>
        <v>0.74594022207687338</v>
      </c>
      <c r="L81">
        <v>-2.0828686213020788E-2</v>
      </c>
      <c r="M81">
        <v>0</v>
      </c>
      <c r="N81">
        <v>0</v>
      </c>
      <c r="O81">
        <v>1</v>
      </c>
      <c r="P81">
        <v>0</v>
      </c>
      <c r="Q81">
        <v>0</v>
      </c>
      <c r="R81">
        <v>28.4</v>
      </c>
      <c r="S81">
        <v>15.3</v>
      </c>
      <c r="T81">
        <f t="shared" si="20"/>
        <v>4.8548148148148158</v>
      </c>
      <c r="U81">
        <f t="shared" si="15"/>
        <v>0.35925925925926272</v>
      </c>
      <c r="V81">
        <v>0</v>
      </c>
      <c r="W81">
        <f t="shared" si="23"/>
        <v>0</v>
      </c>
      <c r="X81">
        <f t="shared" si="21"/>
        <v>-4.2302339844748484</v>
      </c>
      <c r="Y81">
        <v>0.36949300000000002</v>
      </c>
      <c r="Z81">
        <v>28</v>
      </c>
      <c r="AA81">
        <f t="shared" si="16"/>
        <v>9.4876825644961187</v>
      </c>
      <c r="AB81">
        <f t="shared" si="22"/>
        <v>5.4565260232976236</v>
      </c>
      <c r="AC81">
        <v>0</v>
      </c>
      <c r="AD81">
        <v>0</v>
      </c>
      <c r="AE81">
        <v>0</v>
      </c>
      <c r="AF81">
        <v>0</v>
      </c>
      <c r="AG81">
        <v>1</v>
      </c>
    </row>
    <row r="82" spans="1:33" ht="15.6" x14ac:dyDescent="0.3">
      <c r="A82" t="s">
        <v>239</v>
      </c>
      <c r="B82" s="1" t="s">
        <v>240</v>
      </c>
      <c r="C82" s="7">
        <v>3592.5538076288367</v>
      </c>
      <c r="D82">
        <f t="shared" si="17"/>
        <v>8.1866185956082624</v>
      </c>
      <c r="E82">
        <f t="shared" si="12"/>
        <v>-0.15505378204844433</v>
      </c>
      <c r="F82">
        <v>2.306588811367585E-2</v>
      </c>
      <c r="G82">
        <f t="shared" si="13"/>
        <v>-3.5764531883316982E-3</v>
      </c>
      <c r="H82">
        <f t="shared" si="14"/>
        <v>0.18883162855563829</v>
      </c>
      <c r="I82" s="7">
        <v>950.00364188763979</v>
      </c>
      <c r="J82">
        <f t="shared" si="18"/>
        <v>6.8564658181531755</v>
      </c>
      <c r="K82">
        <f t="shared" si="19"/>
        <v>-0.36133482754012025</v>
      </c>
      <c r="L82">
        <v>2.5559401466191518E-2</v>
      </c>
      <c r="M82">
        <v>0</v>
      </c>
      <c r="N82">
        <v>0</v>
      </c>
      <c r="O82">
        <v>1</v>
      </c>
      <c r="P82">
        <v>0</v>
      </c>
      <c r="Q82">
        <v>0</v>
      </c>
      <c r="R82">
        <v>24.3</v>
      </c>
      <c r="S82">
        <v>10.1</v>
      </c>
      <c r="T82">
        <f t="shared" si="20"/>
        <v>0.75481481481481794</v>
      </c>
      <c r="U82">
        <f t="shared" si="15"/>
        <v>-4.8407407407407383</v>
      </c>
      <c r="V82">
        <v>9.5969490000000004</v>
      </c>
      <c r="W82">
        <f t="shared" si="23"/>
        <v>2.3605661294982831</v>
      </c>
      <c r="X82">
        <f t="shared" si="21"/>
        <v>-1.8696678549765653</v>
      </c>
      <c r="Y82">
        <v>25.237950999999999</v>
      </c>
      <c r="Z82">
        <v>446300</v>
      </c>
      <c r="AA82">
        <f t="shared" si="16"/>
        <v>4.0351127610589863</v>
      </c>
      <c r="AB82">
        <f t="shared" si="22"/>
        <v>3.9562198604912169E-3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ht="15.6" x14ac:dyDescent="0.3">
      <c r="A83" t="s">
        <v>241</v>
      </c>
      <c r="B83" s="1" t="s">
        <v>242</v>
      </c>
      <c r="C83" s="7">
        <v>953.31207753892181</v>
      </c>
      <c r="D83">
        <f t="shared" si="17"/>
        <v>6.8599423186093782</v>
      </c>
      <c r="E83">
        <f t="shared" si="12"/>
        <v>-1.4817300590473286</v>
      </c>
      <c r="F83">
        <v>-9.153228541018325E-3</v>
      </c>
      <c r="G83">
        <f t="shared" si="13"/>
        <v>1.3562613866556775E-2</v>
      </c>
      <c r="H83">
        <f t="shared" si="14"/>
        <v>-6.2790619820434782E-2</v>
      </c>
      <c r="I83" s="7">
        <v>87.44400243780818</v>
      </c>
      <c r="J83">
        <f t="shared" si="18"/>
        <v>4.4709986163546525</v>
      </c>
      <c r="K83">
        <f t="shared" si="19"/>
        <v>-2.7468020293386433</v>
      </c>
      <c r="L83">
        <v>5.2836326083558309E-3</v>
      </c>
      <c r="M83">
        <v>0</v>
      </c>
      <c r="N83">
        <v>0</v>
      </c>
      <c r="O83">
        <v>1</v>
      </c>
      <c r="P83">
        <v>0</v>
      </c>
      <c r="Q83">
        <v>0</v>
      </c>
      <c r="R83">
        <v>23.9</v>
      </c>
      <c r="S83">
        <v>19.899999999999999</v>
      </c>
      <c r="T83">
        <f t="shared" si="20"/>
        <v>0.3548148148148158</v>
      </c>
      <c r="U83">
        <f t="shared" si="15"/>
        <v>4.9592592592592606</v>
      </c>
      <c r="V83">
        <v>1.43634E-2</v>
      </c>
      <c r="W83">
        <f t="shared" si="23"/>
        <v>1.4261223608269171E-2</v>
      </c>
      <c r="X83">
        <f t="shared" si="21"/>
        <v>-4.2159727608665793</v>
      </c>
      <c r="Y83">
        <v>11.620718</v>
      </c>
      <c r="Z83">
        <v>581540</v>
      </c>
      <c r="AA83">
        <f t="shared" si="16"/>
        <v>2.9948650613030012</v>
      </c>
      <c r="AB83">
        <f t="shared" si="22"/>
        <v>-1.0362914798954939</v>
      </c>
      <c r="AC83">
        <v>1</v>
      </c>
      <c r="AD83">
        <v>0</v>
      </c>
      <c r="AE83">
        <v>0</v>
      </c>
      <c r="AF83">
        <v>0</v>
      </c>
      <c r="AG83">
        <v>0</v>
      </c>
    </row>
    <row r="84" spans="1:33" ht="15.6" x14ac:dyDescent="0.3">
      <c r="A84" t="s">
        <v>243</v>
      </c>
      <c r="B84" s="1" t="s">
        <v>244</v>
      </c>
      <c r="C84" s="7">
        <v>5057.796411284753</v>
      </c>
      <c r="D84">
        <f t="shared" si="17"/>
        <v>8.5286861755864418</v>
      </c>
      <c r="E84">
        <f t="shared" si="12"/>
        <v>0.18701379792973505</v>
      </c>
      <c r="F84">
        <v>4.8039052326535284E-2</v>
      </c>
      <c r="G84">
        <f t="shared" si="13"/>
        <v>8.9839656245306373E-3</v>
      </c>
      <c r="H84">
        <f t="shared" si="14"/>
        <v>0.40971000146559516</v>
      </c>
      <c r="I84" s="7">
        <v>701.74143634325696</v>
      </c>
      <c r="J84">
        <f t="shared" si="18"/>
        <v>6.5535650118804014</v>
      </c>
      <c r="K84">
        <f t="shared" si="19"/>
        <v>-0.6642356338128943</v>
      </c>
      <c r="L84">
        <v>7.8917927095407001E-2</v>
      </c>
      <c r="M84">
        <v>0</v>
      </c>
      <c r="N84">
        <v>1</v>
      </c>
      <c r="O84">
        <v>0</v>
      </c>
      <c r="P84">
        <v>0</v>
      </c>
      <c r="Q84">
        <v>0</v>
      </c>
      <c r="R84">
        <v>27.5</v>
      </c>
      <c r="S84">
        <v>26.5</v>
      </c>
      <c r="T84">
        <f t="shared" si="20"/>
        <v>3.9548148148148172</v>
      </c>
      <c r="U84">
        <f t="shared" si="15"/>
        <v>11.559259259259262</v>
      </c>
      <c r="V84">
        <v>0</v>
      </c>
      <c r="W84">
        <f t="shared" si="23"/>
        <v>0</v>
      </c>
      <c r="X84">
        <f t="shared" si="21"/>
        <v>-4.2302339844748484</v>
      </c>
      <c r="Y84">
        <v>0.22570899999999999</v>
      </c>
      <c r="Z84">
        <v>300</v>
      </c>
      <c r="AA84">
        <f t="shared" si="16"/>
        <v>6.6232193632959167</v>
      </c>
      <c r="AB84">
        <f t="shared" si="22"/>
        <v>2.5920628220974216</v>
      </c>
      <c r="AC84">
        <v>0</v>
      </c>
      <c r="AD84">
        <v>0</v>
      </c>
      <c r="AE84">
        <v>0</v>
      </c>
      <c r="AF84">
        <v>0</v>
      </c>
      <c r="AG84">
        <v>1</v>
      </c>
    </row>
    <row r="85" spans="1:33" ht="15.6" x14ac:dyDescent="0.3">
      <c r="A85" t="s">
        <v>245</v>
      </c>
      <c r="B85" s="1" t="s">
        <v>246</v>
      </c>
      <c r="C85" s="7">
        <v>9073.1802949429748</v>
      </c>
      <c r="D85">
        <f t="shared" si="17"/>
        <v>9.1130781205629532</v>
      </c>
      <c r="E85">
        <f t="shared" si="12"/>
        <v>0.77140574290624642</v>
      </c>
      <c r="F85">
        <v>1.1130439130338484E-2</v>
      </c>
      <c r="G85">
        <f t="shared" si="13"/>
        <v>8.5860846662115138E-3</v>
      </c>
      <c r="H85">
        <f t="shared" si="14"/>
        <v>0.10143256131094538</v>
      </c>
      <c r="I85" s="7">
        <v>3729.4340720789578</v>
      </c>
      <c r="J85">
        <f t="shared" si="18"/>
        <v>8.2240117778234882</v>
      </c>
      <c r="K85">
        <f t="shared" si="19"/>
        <v>1.0062111321301925</v>
      </c>
      <c r="L85">
        <v>2.3854472968716125E-3</v>
      </c>
      <c r="M85">
        <v>0</v>
      </c>
      <c r="N85">
        <v>0</v>
      </c>
      <c r="O85">
        <v>1</v>
      </c>
      <c r="P85">
        <v>0</v>
      </c>
      <c r="Q85">
        <v>0</v>
      </c>
      <c r="R85">
        <v>25.2</v>
      </c>
      <c r="S85">
        <v>15.5</v>
      </c>
      <c r="T85">
        <f t="shared" si="20"/>
        <v>1.6548148148148165</v>
      </c>
      <c r="U85">
        <f t="shared" si="15"/>
        <v>0.55925925925926201</v>
      </c>
      <c r="V85">
        <v>3485.4850000000001</v>
      </c>
      <c r="W85">
        <f t="shared" si="23"/>
        <v>8.1566493443429042</v>
      </c>
      <c r="X85">
        <f t="shared" si="21"/>
        <v>3.9264153598680558</v>
      </c>
      <c r="Y85">
        <v>85.923799000000002</v>
      </c>
      <c r="Z85">
        <v>1943950</v>
      </c>
      <c r="AA85">
        <f t="shared" si="16"/>
        <v>3.788738859789555</v>
      </c>
      <c r="AB85">
        <f t="shared" si="22"/>
        <v>-0.24241768140894004</v>
      </c>
      <c r="AC85">
        <v>0</v>
      </c>
      <c r="AD85">
        <v>0</v>
      </c>
      <c r="AE85">
        <v>1</v>
      </c>
      <c r="AF85">
        <v>0</v>
      </c>
      <c r="AG85">
        <v>0</v>
      </c>
    </row>
    <row r="86" spans="1:33" ht="15.6" x14ac:dyDescent="0.3">
      <c r="A86" t="s">
        <v>247</v>
      </c>
      <c r="B86" s="1" t="s">
        <v>248</v>
      </c>
      <c r="C86" s="7">
        <v>639.4377026218433</v>
      </c>
      <c r="D86">
        <f t="shared" si="17"/>
        <v>6.4605892005142422</v>
      </c>
      <c r="E86">
        <f t="shared" si="12"/>
        <v>-1.8810831771424645</v>
      </c>
      <c r="F86">
        <v>1.8944328321290067E-2</v>
      </c>
      <c r="G86">
        <f t="shared" si="13"/>
        <v>-3.5635857307442294E-2</v>
      </c>
      <c r="H86">
        <f t="shared" si="14"/>
        <v>0.12239152296352271</v>
      </c>
      <c r="I86" s="7">
        <v>48.623477262654063</v>
      </c>
      <c r="J86">
        <f t="shared" si="18"/>
        <v>3.8841064855131213</v>
      </c>
      <c r="K86">
        <f t="shared" si="19"/>
        <v>-3.3336941601801744</v>
      </c>
      <c r="L86">
        <v>-9.0669645020748247E-3</v>
      </c>
      <c r="M86">
        <v>0</v>
      </c>
      <c r="N86">
        <v>0</v>
      </c>
      <c r="O86">
        <v>1</v>
      </c>
      <c r="P86">
        <v>0</v>
      </c>
      <c r="Q86">
        <v>0</v>
      </c>
      <c r="R86">
        <v>32.1</v>
      </c>
      <c r="S86">
        <v>21.4</v>
      </c>
      <c r="T86">
        <f t="shared" si="20"/>
        <v>8.5548148148148186</v>
      </c>
      <c r="U86">
        <f t="shared" si="15"/>
        <v>6.4592592592592606</v>
      </c>
      <c r="V86">
        <v>0</v>
      </c>
      <c r="W86">
        <f t="shared" si="23"/>
        <v>0</v>
      </c>
      <c r="X86">
        <f t="shared" si="21"/>
        <v>-4.2302339844748484</v>
      </c>
      <c r="Y86">
        <v>8.8613619999999997</v>
      </c>
      <c r="Z86">
        <v>1220190</v>
      </c>
      <c r="AA86">
        <f t="shared" si="16"/>
        <v>1.9826938930833136</v>
      </c>
      <c r="AB86">
        <f t="shared" si="22"/>
        <v>-2.0484626481151818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ht="15.6" x14ac:dyDescent="0.3">
      <c r="A87" t="s">
        <v>249</v>
      </c>
      <c r="B87" s="1" t="s">
        <v>250</v>
      </c>
      <c r="C87" s="7">
        <v>10557.704304472307</v>
      </c>
      <c r="D87">
        <f t="shared" si="17"/>
        <v>9.2646111382166261</v>
      </c>
      <c r="E87">
        <f t="shared" si="12"/>
        <v>0.9229387605599193</v>
      </c>
      <c r="F87">
        <v>2.6294944119172953E-2</v>
      </c>
      <c r="G87">
        <f t="shared" si="13"/>
        <v>2.4268623134341825E-2</v>
      </c>
      <c r="H87">
        <f t="shared" si="14"/>
        <v>0.24361243216527351</v>
      </c>
      <c r="I87" s="7">
        <v>5926.6823391125472</v>
      </c>
      <c r="J87">
        <f t="shared" si="18"/>
        <v>8.6872198647909826</v>
      </c>
      <c r="K87">
        <f t="shared" si="19"/>
        <v>1.4694192190976869</v>
      </c>
      <c r="L87">
        <v>2.3801032704714562E-3</v>
      </c>
      <c r="M87">
        <v>0</v>
      </c>
      <c r="N87">
        <v>0</v>
      </c>
      <c r="O87">
        <v>1</v>
      </c>
      <c r="P87">
        <v>0</v>
      </c>
      <c r="Q87">
        <v>0</v>
      </c>
      <c r="R87">
        <v>25.9</v>
      </c>
      <c r="S87">
        <v>12.5</v>
      </c>
      <c r="T87">
        <f t="shared" si="20"/>
        <v>2.3548148148148158</v>
      </c>
      <c r="U87">
        <f t="shared" si="15"/>
        <v>-2.440740740740738</v>
      </c>
      <c r="V87">
        <v>0</v>
      </c>
      <c r="W87">
        <f t="shared" si="23"/>
        <v>0</v>
      </c>
      <c r="X87">
        <f t="shared" si="21"/>
        <v>-4.2302339844748484</v>
      </c>
      <c r="Y87">
        <v>0.37145499999999998</v>
      </c>
      <c r="Z87">
        <v>320</v>
      </c>
      <c r="AA87">
        <f t="shared" si="16"/>
        <v>7.0568620094574639</v>
      </c>
      <c r="AB87">
        <f t="shared" si="22"/>
        <v>3.0257054682589688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1:33" ht="15.6" x14ac:dyDescent="0.3">
      <c r="A88" t="s">
        <v>251</v>
      </c>
      <c r="B88" s="1" t="s">
        <v>252</v>
      </c>
      <c r="C88" s="7">
        <v>2543.9927186195723</v>
      </c>
      <c r="D88">
        <f t="shared" si="17"/>
        <v>7.8414900622780754</v>
      </c>
      <c r="E88">
        <f t="shared" si="12"/>
        <v>-0.50018231537863134</v>
      </c>
      <c r="F88">
        <v>1.9758608225341763E-2</v>
      </c>
      <c r="G88">
        <f t="shared" si="13"/>
        <v>-9.8829064108107122E-3</v>
      </c>
      <c r="H88">
        <f t="shared" si="14"/>
        <v>0.15493693004346326</v>
      </c>
      <c r="I88" s="7">
        <v>4580.9214190033254</v>
      </c>
      <c r="J88">
        <f t="shared" si="18"/>
        <v>8.4296554400621062</v>
      </c>
      <c r="K88">
        <f t="shared" si="19"/>
        <v>1.2118547943688105</v>
      </c>
      <c r="L88">
        <v>-4.6201355063505986E-3</v>
      </c>
      <c r="M88">
        <v>1</v>
      </c>
      <c r="N88">
        <v>0</v>
      </c>
      <c r="O88">
        <v>0</v>
      </c>
      <c r="P88">
        <v>1</v>
      </c>
      <c r="Q88">
        <v>0</v>
      </c>
      <c r="R88">
        <v>15.8</v>
      </c>
      <c r="S88">
        <v>-18.399999999999999</v>
      </c>
      <c r="T88">
        <f t="shared" si="20"/>
        <v>-7.7451851851851821</v>
      </c>
      <c r="U88">
        <f t="shared" si="15"/>
        <v>-33.340740740740735</v>
      </c>
      <c r="V88">
        <v>17.288969999999999</v>
      </c>
      <c r="W88">
        <f t="shared" si="23"/>
        <v>2.9062981458908399</v>
      </c>
      <c r="X88">
        <f t="shared" si="21"/>
        <v>-1.3239358385840085</v>
      </c>
      <c r="Y88">
        <v>2.2264689999999998</v>
      </c>
      <c r="Z88">
        <v>1553560</v>
      </c>
      <c r="AA88">
        <f t="shared" si="16"/>
        <v>0.35986785091430973</v>
      </c>
      <c r="AB88">
        <f t="shared" si="22"/>
        <v>-3.6712886902841855</v>
      </c>
      <c r="AC88">
        <v>0</v>
      </c>
      <c r="AD88">
        <v>0</v>
      </c>
      <c r="AE88">
        <v>0</v>
      </c>
      <c r="AF88">
        <v>0</v>
      </c>
      <c r="AG88">
        <v>1</v>
      </c>
    </row>
    <row r="89" spans="1:33" ht="15.6" x14ac:dyDescent="0.3">
      <c r="A89" t="s">
        <v>253</v>
      </c>
      <c r="B89" s="1" t="s">
        <v>254</v>
      </c>
      <c r="C89" s="7">
        <v>325.44474593862543</v>
      </c>
      <c r="D89">
        <f t="shared" si="17"/>
        <v>5.7851926958986057</v>
      </c>
      <c r="E89">
        <f t="shared" si="12"/>
        <v>-2.556479681758101</v>
      </c>
      <c r="F89">
        <v>4.1697285516354501E-2</v>
      </c>
      <c r="G89">
        <f t="shared" si="13"/>
        <v>-0.10659826320702663</v>
      </c>
      <c r="H89">
        <f t="shared" si="14"/>
        <v>0.24122683160801278</v>
      </c>
      <c r="I89" s="7">
        <v>73.89720113772151</v>
      </c>
      <c r="J89">
        <f t="shared" si="18"/>
        <v>4.302674953593109</v>
      </c>
      <c r="K89">
        <f t="shared" si="19"/>
        <v>-2.9151256921001867</v>
      </c>
      <c r="L89">
        <v>2.5565722078965031E-2</v>
      </c>
      <c r="M89">
        <v>0</v>
      </c>
      <c r="N89">
        <v>0</v>
      </c>
      <c r="O89">
        <v>1</v>
      </c>
      <c r="P89">
        <v>0</v>
      </c>
      <c r="Q89">
        <v>0</v>
      </c>
      <c r="R89">
        <v>25.2</v>
      </c>
      <c r="S89">
        <v>20.399999999999999</v>
      </c>
      <c r="T89">
        <f t="shared" si="20"/>
        <v>1.6548148148148165</v>
      </c>
      <c r="U89">
        <f t="shared" si="15"/>
        <v>5.4592592592592606</v>
      </c>
      <c r="V89">
        <v>294.49529999999999</v>
      </c>
      <c r="W89">
        <f t="shared" si="23"/>
        <v>5.6886529314743166</v>
      </c>
      <c r="X89">
        <f t="shared" si="21"/>
        <v>1.4584189469994682</v>
      </c>
      <c r="Y89">
        <v>13.867421999999999</v>
      </c>
      <c r="Z89">
        <v>786380</v>
      </c>
      <c r="AA89">
        <f t="shared" si="16"/>
        <v>2.8698574910919916</v>
      </c>
      <c r="AB89">
        <f t="shared" si="22"/>
        <v>-1.1612990501065035</v>
      </c>
      <c r="AC89">
        <v>1</v>
      </c>
      <c r="AD89">
        <v>0</v>
      </c>
      <c r="AE89">
        <v>0</v>
      </c>
      <c r="AF89">
        <v>0</v>
      </c>
      <c r="AG89">
        <v>0</v>
      </c>
    </row>
    <row r="90" spans="1:33" ht="15.6" x14ac:dyDescent="0.3">
      <c r="A90" t="s">
        <v>255</v>
      </c>
      <c r="B90" s="1" t="s">
        <v>256</v>
      </c>
      <c r="C90" s="7">
        <v>1236.3648189855016</v>
      </c>
      <c r="D90">
        <f t="shared" si="17"/>
        <v>7.1199307554577063</v>
      </c>
      <c r="E90">
        <f t="shared" si="12"/>
        <v>-1.2217416221990005</v>
      </c>
      <c r="F90">
        <v>1.0794391189538576E-2</v>
      </c>
      <c r="G90">
        <f t="shared" si="13"/>
        <v>-1.318795700255746E-2</v>
      </c>
      <c r="H90">
        <f t="shared" si="14"/>
        <v>7.685531781683741E-2</v>
      </c>
      <c r="I90" s="7">
        <v>1335.9282763431395</v>
      </c>
      <c r="J90">
        <f t="shared" si="18"/>
        <v>7.1973816672835786</v>
      </c>
      <c r="K90">
        <f t="shared" si="19"/>
        <v>-2.041897840971707E-2</v>
      </c>
      <c r="L90">
        <v>-3.6781828012028103E-2</v>
      </c>
      <c r="M90">
        <v>0</v>
      </c>
      <c r="N90">
        <v>0</v>
      </c>
      <c r="O90">
        <v>1</v>
      </c>
      <c r="P90">
        <v>0</v>
      </c>
      <c r="Q90">
        <v>0</v>
      </c>
      <c r="R90">
        <v>32.9</v>
      </c>
      <c r="S90">
        <v>20.399999999999999</v>
      </c>
      <c r="T90">
        <f t="shared" si="20"/>
        <v>9.3548148148148158</v>
      </c>
      <c r="U90">
        <f t="shared" si="15"/>
        <v>5.4592592592592606</v>
      </c>
      <c r="V90">
        <v>0</v>
      </c>
      <c r="W90">
        <f t="shared" si="23"/>
        <v>0</v>
      </c>
      <c r="X90">
        <f t="shared" si="21"/>
        <v>-4.2302339844748484</v>
      </c>
      <c r="Y90">
        <v>2.0504560000000001</v>
      </c>
      <c r="Z90">
        <v>1030700</v>
      </c>
      <c r="AA90">
        <f t="shared" si="16"/>
        <v>0.68782402437820533</v>
      </c>
      <c r="AB90">
        <f t="shared" si="22"/>
        <v>-3.3433325168202899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ht="15.6" x14ac:dyDescent="0.3">
      <c r="A91" t="s">
        <v>257</v>
      </c>
      <c r="B91" s="1" t="s">
        <v>258</v>
      </c>
      <c r="C91" s="7">
        <v>9095.1767802756458</v>
      </c>
      <c r="D91">
        <f t="shared" si="17"/>
        <v>9.1154995278469588</v>
      </c>
      <c r="E91">
        <f t="shared" si="12"/>
        <v>0.77382715019025206</v>
      </c>
      <c r="F91">
        <v>3.4875475231928729E-2</v>
      </c>
      <c r="G91">
        <f t="shared" si="13"/>
        <v>2.6987589610254128E-2</v>
      </c>
      <c r="H91">
        <f t="shared" si="14"/>
        <v>0.31790737801008462</v>
      </c>
      <c r="I91" s="7">
        <v>1380.9029888216487</v>
      </c>
      <c r="J91">
        <f t="shared" si="18"/>
        <v>7.2304929038901857</v>
      </c>
      <c r="K91">
        <f t="shared" si="19"/>
        <v>1.2692258196890016E-2</v>
      </c>
      <c r="L91">
        <v>4.1545640073427467E-2</v>
      </c>
      <c r="M91">
        <v>0</v>
      </c>
      <c r="N91">
        <v>0</v>
      </c>
      <c r="O91">
        <v>1</v>
      </c>
      <c r="P91">
        <v>0</v>
      </c>
      <c r="Q91">
        <v>0</v>
      </c>
      <c r="R91">
        <v>23.9</v>
      </c>
      <c r="S91">
        <v>19.8</v>
      </c>
      <c r="T91">
        <f t="shared" si="20"/>
        <v>0.3548148148148158</v>
      </c>
      <c r="U91">
        <f t="shared" si="15"/>
        <v>4.8592592592592627</v>
      </c>
      <c r="V91">
        <v>0</v>
      </c>
      <c r="W91">
        <f t="shared" si="23"/>
        <v>0</v>
      </c>
      <c r="X91">
        <f t="shared" si="21"/>
        <v>-4.2302339844748484</v>
      </c>
      <c r="Y91">
        <v>1.07325</v>
      </c>
      <c r="Z91">
        <v>2030</v>
      </c>
      <c r="AA91">
        <f t="shared" si="16"/>
        <v>6.2704109140509736</v>
      </c>
      <c r="AB91">
        <f t="shared" si="22"/>
        <v>2.2392543728524785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ht="15.6" x14ac:dyDescent="0.3">
      <c r="A92" t="s">
        <v>259</v>
      </c>
      <c r="B92" s="1" t="s">
        <v>260</v>
      </c>
      <c r="C92" s="7">
        <v>682.2113479786891</v>
      </c>
      <c r="D92">
        <f t="shared" si="17"/>
        <v>6.525339504233016</v>
      </c>
      <c r="E92">
        <f t="shared" si="12"/>
        <v>-1.8163328734236908</v>
      </c>
      <c r="F92">
        <v>1.3082666739826592E-2</v>
      </c>
      <c r="G92">
        <f t="shared" si="13"/>
        <v>-2.3762477671593781E-2</v>
      </c>
      <c r="H92">
        <f t="shared" si="14"/>
        <v>8.5368842098105815E-2</v>
      </c>
      <c r="I92" s="7">
        <v>65.280465866145789</v>
      </c>
      <c r="J92">
        <f t="shared" si="18"/>
        <v>4.1786928470603169</v>
      </c>
      <c r="K92">
        <f t="shared" si="19"/>
        <v>-3.0391077986329789</v>
      </c>
      <c r="L92">
        <v>1.2115464160015041E-2</v>
      </c>
      <c r="M92">
        <v>0</v>
      </c>
      <c r="N92">
        <v>1</v>
      </c>
      <c r="O92">
        <v>0</v>
      </c>
      <c r="P92">
        <v>0</v>
      </c>
      <c r="Q92">
        <v>0</v>
      </c>
      <c r="R92">
        <v>22.7</v>
      </c>
      <c r="S92">
        <v>18.7</v>
      </c>
      <c r="T92">
        <f t="shared" si="20"/>
        <v>-0.84518518518518349</v>
      </c>
      <c r="U92">
        <f t="shared" si="15"/>
        <v>3.7592592592592613</v>
      </c>
      <c r="V92">
        <v>0</v>
      </c>
      <c r="W92">
        <f t="shared" si="23"/>
        <v>0</v>
      </c>
      <c r="X92">
        <f t="shared" si="21"/>
        <v>-4.2302339844748484</v>
      </c>
      <c r="Y92">
        <v>9.5836959999999998</v>
      </c>
      <c r="Z92">
        <v>94280</v>
      </c>
      <c r="AA92">
        <f t="shared" si="16"/>
        <v>4.6215495222516711</v>
      </c>
      <c r="AB92">
        <f t="shared" si="22"/>
        <v>0.59039298105317606</v>
      </c>
      <c r="AC92">
        <v>1</v>
      </c>
      <c r="AD92">
        <v>0</v>
      </c>
      <c r="AE92">
        <v>0</v>
      </c>
      <c r="AF92">
        <v>0</v>
      </c>
      <c r="AG92">
        <v>0</v>
      </c>
    </row>
    <row r="93" spans="1:33" ht="15.6" x14ac:dyDescent="0.3">
      <c r="A93" t="s">
        <v>261</v>
      </c>
      <c r="B93" s="1" t="s">
        <v>262</v>
      </c>
      <c r="C93" s="7">
        <v>6453.1639531721394</v>
      </c>
      <c r="D93">
        <f t="shared" si="17"/>
        <v>8.7723258248921976</v>
      </c>
      <c r="E93">
        <f t="shared" si="12"/>
        <v>0.43065344723549082</v>
      </c>
      <c r="F93">
        <v>3.4499189044951646E-2</v>
      </c>
      <c r="G93">
        <f t="shared" si="13"/>
        <v>1.4857194689037307E-2</v>
      </c>
      <c r="H93">
        <f t="shared" si="14"/>
        <v>0.30263812699686732</v>
      </c>
      <c r="I93" s="7">
        <v>3108.0329682267052</v>
      </c>
      <c r="J93">
        <f t="shared" si="18"/>
        <v>8.0417453189688288</v>
      </c>
      <c r="K93">
        <f t="shared" si="19"/>
        <v>0.82394467327553311</v>
      </c>
      <c r="L93">
        <v>4.4928945715941283E-2</v>
      </c>
      <c r="M93">
        <v>0</v>
      </c>
      <c r="N93">
        <v>1</v>
      </c>
      <c r="O93">
        <v>0</v>
      </c>
      <c r="P93">
        <v>0</v>
      </c>
      <c r="Q93">
        <v>0</v>
      </c>
      <c r="R93">
        <v>25.5</v>
      </c>
      <c r="S93">
        <v>24.1</v>
      </c>
      <c r="T93">
        <f t="shared" si="20"/>
        <v>1.9548148148148172</v>
      </c>
      <c r="U93">
        <f t="shared" si="15"/>
        <v>9.1592592592592634</v>
      </c>
      <c r="V93">
        <v>4505.2089999999998</v>
      </c>
      <c r="W93">
        <f t="shared" si="23"/>
        <v>8.4132115025175267</v>
      </c>
      <c r="X93">
        <f t="shared" si="21"/>
        <v>4.1829775180426783</v>
      </c>
      <c r="Y93">
        <v>18.707774000000001</v>
      </c>
      <c r="Z93">
        <v>328550</v>
      </c>
      <c r="AA93">
        <f t="shared" si="16"/>
        <v>4.0420054050355168</v>
      </c>
      <c r="AB93">
        <f t="shared" si="22"/>
        <v>1.0848863837021661E-2</v>
      </c>
      <c r="AC93">
        <v>0</v>
      </c>
      <c r="AD93">
        <v>0</v>
      </c>
      <c r="AE93">
        <v>0</v>
      </c>
      <c r="AF93">
        <v>0</v>
      </c>
      <c r="AG93">
        <v>1</v>
      </c>
    </row>
    <row r="94" spans="1:33" ht="15.6" x14ac:dyDescent="0.3">
      <c r="A94" t="s">
        <v>263</v>
      </c>
      <c r="B94" s="1" t="s">
        <v>264</v>
      </c>
      <c r="C94" s="7">
        <v>598.77658798607843</v>
      </c>
      <c r="D94">
        <f t="shared" si="17"/>
        <v>6.3948885535614757</v>
      </c>
      <c r="E94">
        <f t="shared" si="12"/>
        <v>-1.9467838240952311</v>
      </c>
      <c r="F94">
        <v>6.9032562201401168E-4</v>
      </c>
      <c r="G94">
        <f t="shared" si="13"/>
        <v>-1.3439147542953567E-3</v>
      </c>
      <c r="H94">
        <f t="shared" si="14"/>
        <v>4.4145554184476096E-3</v>
      </c>
      <c r="I94" s="7">
        <v>106.88082146858618</v>
      </c>
      <c r="J94">
        <f t="shared" si="18"/>
        <v>4.6717143956550027</v>
      </c>
      <c r="K94">
        <f t="shared" si="19"/>
        <v>-2.546086250038293</v>
      </c>
      <c r="L94">
        <v>-8.0354030150731857E-3</v>
      </c>
      <c r="M94">
        <v>0</v>
      </c>
      <c r="N94">
        <v>0</v>
      </c>
      <c r="O94">
        <v>1</v>
      </c>
      <c r="P94">
        <v>0</v>
      </c>
      <c r="Q94">
        <v>0</v>
      </c>
      <c r="R94">
        <v>31.5</v>
      </c>
      <c r="S94">
        <v>19.5</v>
      </c>
      <c r="T94">
        <f t="shared" si="20"/>
        <v>7.9548148148148172</v>
      </c>
      <c r="U94">
        <f t="shared" si="15"/>
        <v>4.559259259259262</v>
      </c>
      <c r="V94">
        <v>133.5675</v>
      </c>
      <c r="W94">
        <f t="shared" si="23"/>
        <v>4.9020659318889752</v>
      </c>
      <c r="X94">
        <f t="shared" si="21"/>
        <v>0.67183194741412677</v>
      </c>
      <c r="Y94">
        <v>8.0363410000000002</v>
      </c>
      <c r="Z94">
        <v>1266700</v>
      </c>
      <c r="AA94">
        <f t="shared" si="16"/>
        <v>1.8475587865917289</v>
      </c>
      <c r="AB94">
        <f t="shared" si="22"/>
        <v>-2.1835977546067662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ht="15.6" x14ac:dyDescent="0.3">
      <c r="A95" t="s">
        <v>265</v>
      </c>
      <c r="B95" s="1" t="s">
        <v>266</v>
      </c>
      <c r="C95" s="7">
        <v>466.03687166483837</v>
      </c>
      <c r="D95">
        <f t="shared" si="17"/>
        <v>6.1442647547398161</v>
      </c>
      <c r="E95">
        <f t="shared" si="12"/>
        <v>-2.1974076229168906</v>
      </c>
      <c r="F95">
        <v>2.7566169892783866E-2</v>
      </c>
      <c r="G95">
        <f t="shared" si="13"/>
        <v>-6.0574111857025353E-2</v>
      </c>
      <c r="H95">
        <f t="shared" si="14"/>
        <v>0.16937384609540176</v>
      </c>
      <c r="I95" s="7">
        <v>465.14096571023612</v>
      </c>
      <c r="J95">
        <f t="shared" si="18"/>
        <v>6.1423405117110779</v>
      </c>
      <c r="K95">
        <f t="shared" si="19"/>
        <v>-1.0754601339822178</v>
      </c>
      <c r="L95">
        <v>3.4227551245246636E-3</v>
      </c>
      <c r="M95">
        <v>0</v>
      </c>
      <c r="N95">
        <v>1</v>
      </c>
      <c r="O95">
        <v>0</v>
      </c>
      <c r="P95">
        <v>0</v>
      </c>
      <c r="Q95">
        <v>0</v>
      </c>
      <c r="R95">
        <v>26.2</v>
      </c>
      <c r="S95">
        <v>24.5</v>
      </c>
      <c r="T95">
        <f t="shared" si="20"/>
        <v>2.6548148148148165</v>
      </c>
      <c r="U95">
        <f t="shared" si="15"/>
        <v>9.559259259259262</v>
      </c>
      <c r="V95">
        <v>3514.2</v>
      </c>
      <c r="W95">
        <f t="shared" si="23"/>
        <v>8.1648517016303455</v>
      </c>
      <c r="X95">
        <f t="shared" si="21"/>
        <v>3.934617717155497</v>
      </c>
      <c r="Y95">
        <v>99.986136000000002</v>
      </c>
      <c r="Z95">
        <v>910770</v>
      </c>
      <c r="AA95">
        <f t="shared" si="16"/>
        <v>4.6984964197881176</v>
      </c>
      <c r="AB95">
        <f t="shared" si="22"/>
        <v>0.66733987858962251</v>
      </c>
      <c r="AC95">
        <v>1</v>
      </c>
      <c r="AD95">
        <v>0</v>
      </c>
      <c r="AE95">
        <v>0</v>
      </c>
      <c r="AF95">
        <v>0</v>
      </c>
      <c r="AG95">
        <v>0</v>
      </c>
    </row>
    <row r="96" spans="1:33" ht="15.6" x14ac:dyDescent="0.3">
      <c r="A96" t="s">
        <v>267</v>
      </c>
      <c r="B96" s="1" t="s">
        <v>268</v>
      </c>
      <c r="C96" s="7">
        <v>21850.417755666756</v>
      </c>
      <c r="D96">
        <f t="shared" si="17"/>
        <v>9.9919753195934486</v>
      </c>
      <c r="E96">
        <f t="shared" si="12"/>
        <v>1.6503029419367419</v>
      </c>
      <c r="F96">
        <v>1.6819235456654681E-2</v>
      </c>
      <c r="G96">
        <f t="shared" si="13"/>
        <v>2.775683375524398E-2</v>
      </c>
      <c r="H96">
        <f t="shared" si="14"/>
        <v>0.16805738557732461</v>
      </c>
      <c r="I96" s="7">
        <v>10978.060625506027</v>
      </c>
      <c r="J96">
        <f t="shared" si="18"/>
        <v>9.3036540715491345</v>
      </c>
      <c r="K96">
        <f t="shared" si="19"/>
        <v>2.0858534258558388</v>
      </c>
      <c r="L96">
        <v>-8.2544546474311238E-5</v>
      </c>
      <c r="M96">
        <v>0</v>
      </c>
      <c r="N96">
        <v>0</v>
      </c>
      <c r="O96">
        <v>1</v>
      </c>
      <c r="P96">
        <v>0</v>
      </c>
      <c r="Q96">
        <v>0</v>
      </c>
      <c r="R96">
        <v>15.9</v>
      </c>
      <c r="S96">
        <v>2.6</v>
      </c>
      <c r="T96">
        <f t="shared" si="20"/>
        <v>-7.6451851851851824</v>
      </c>
      <c r="U96">
        <f t="shared" si="15"/>
        <v>-12.340740740740738</v>
      </c>
      <c r="V96">
        <v>2606.721</v>
      </c>
      <c r="W96">
        <f t="shared" si="23"/>
        <v>7.8662319387963251</v>
      </c>
      <c r="X96">
        <f t="shared" si="21"/>
        <v>3.6359979543214767</v>
      </c>
      <c r="Y96">
        <v>14.994691</v>
      </c>
      <c r="Z96">
        <v>33730</v>
      </c>
      <c r="AA96">
        <f t="shared" si="16"/>
        <v>6.09706383502827</v>
      </c>
      <c r="AB96">
        <f t="shared" si="22"/>
        <v>2.0659072938297749</v>
      </c>
      <c r="AC96">
        <v>0</v>
      </c>
      <c r="AD96">
        <v>0</v>
      </c>
      <c r="AE96">
        <v>0</v>
      </c>
      <c r="AF96">
        <v>1</v>
      </c>
      <c r="AG96">
        <v>0</v>
      </c>
    </row>
    <row r="97" spans="1:33" ht="15.6" x14ac:dyDescent="0.3">
      <c r="A97" t="s">
        <v>269</v>
      </c>
      <c r="B97" s="1" t="s">
        <v>270</v>
      </c>
      <c r="C97" s="7">
        <v>25663.391624631469</v>
      </c>
      <c r="D97">
        <f t="shared" si="17"/>
        <v>10.152820804985929</v>
      </c>
      <c r="E97">
        <f t="shared" si="12"/>
        <v>1.811148427329222</v>
      </c>
      <c r="F97">
        <v>1.8620929152362197E-2</v>
      </c>
      <c r="G97">
        <f t="shared" si="13"/>
        <v>3.3725266549709657E-2</v>
      </c>
      <c r="H97">
        <f t="shared" si="14"/>
        <v>0.18905495690627191</v>
      </c>
      <c r="I97" s="7">
        <v>7394.5448351226041</v>
      </c>
      <c r="J97">
        <f t="shared" si="18"/>
        <v>8.9084978228953062</v>
      </c>
      <c r="K97">
        <f t="shared" si="19"/>
        <v>1.6906971772020105</v>
      </c>
      <c r="L97">
        <v>2.2989958924376795E-2</v>
      </c>
      <c r="M97">
        <v>0</v>
      </c>
      <c r="N97">
        <v>0</v>
      </c>
      <c r="O97">
        <v>0</v>
      </c>
      <c r="P97">
        <v>0</v>
      </c>
      <c r="Q97">
        <v>1</v>
      </c>
      <c r="R97">
        <v>10.7</v>
      </c>
      <c r="S97">
        <v>-6.9</v>
      </c>
      <c r="T97">
        <f t="shared" si="20"/>
        <v>-12.845185185185183</v>
      </c>
      <c r="U97">
        <f t="shared" si="15"/>
        <v>-21.840740740740738</v>
      </c>
      <c r="V97">
        <v>29766.99</v>
      </c>
      <c r="W97">
        <f t="shared" si="23"/>
        <v>10.301188934095201</v>
      </c>
      <c r="X97">
        <f t="shared" si="21"/>
        <v>6.0709549496203525</v>
      </c>
      <c r="Y97">
        <v>4.2629320000000002</v>
      </c>
      <c r="Z97">
        <v>304250</v>
      </c>
      <c r="AA97">
        <f t="shared" si="16"/>
        <v>2.6398627335622824</v>
      </c>
      <c r="AB97">
        <f t="shared" si="22"/>
        <v>-1.3912938076362127</v>
      </c>
      <c r="AC97">
        <v>0</v>
      </c>
      <c r="AD97">
        <v>0</v>
      </c>
      <c r="AE97">
        <v>0</v>
      </c>
      <c r="AF97">
        <v>1</v>
      </c>
      <c r="AG97">
        <v>0</v>
      </c>
    </row>
    <row r="98" spans="1:33" ht="15.6" x14ac:dyDescent="0.3">
      <c r="A98" t="s">
        <v>271</v>
      </c>
      <c r="B98" s="1" t="s">
        <v>272</v>
      </c>
      <c r="C98" s="7">
        <v>980.71685592323354</v>
      </c>
      <c r="D98">
        <f t="shared" si="17"/>
        <v>6.8882837898953468</v>
      </c>
      <c r="E98">
        <f t="shared" si="12"/>
        <v>-1.4533885877613599</v>
      </c>
      <c r="F98">
        <v>2.1451679632827299E-2</v>
      </c>
      <c r="G98">
        <f t="shared" si="13"/>
        <v>-3.1177626366663994E-2</v>
      </c>
      <c r="H98">
        <f t="shared" si="14"/>
        <v>0.14776525708083244</v>
      </c>
      <c r="I98" s="7">
        <v>33.247150158921954</v>
      </c>
      <c r="J98">
        <f t="shared" si="18"/>
        <v>3.503969053922487</v>
      </c>
      <c r="K98">
        <f t="shared" si="19"/>
        <v>-3.7138315917708087</v>
      </c>
      <c r="L98">
        <v>6.6351735532343289E-2</v>
      </c>
      <c r="M98">
        <v>0</v>
      </c>
      <c r="N98">
        <v>1</v>
      </c>
      <c r="O98">
        <v>0</v>
      </c>
      <c r="P98">
        <v>0</v>
      </c>
      <c r="Q98">
        <v>0</v>
      </c>
      <c r="R98">
        <v>14.7</v>
      </c>
      <c r="S98">
        <v>0.5</v>
      </c>
      <c r="T98">
        <f t="shared" si="20"/>
        <v>-8.8451851851851835</v>
      </c>
      <c r="U98">
        <f t="shared" si="15"/>
        <v>-14.440740740740738</v>
      </c>
      <c r="V98">
        <v>1.464753</v>
      </c>
      <c r="W98">
        <f t="shared" si="23"/>
        <v>0.90209159963425689</v>
      </c>
      <c r="X98">
        <f t="shared" si="21"/>
        <v>-3.3281423848405915</v>
      </c>
      <c r="Y98">
        <v>19.554169999999999</v>
      </c>
      <c r="Z98">
        <v>143350</v>
      </c>
      <c r="AA98">
        <f t="shared" si="16"/>
        <v>4.9156546495718221</v>
      </c>
      <c r="AB98">
        <f t="shared" si="22"/>
        <v>0.88449810837332699</v>
      </c>
      <c r="AC98">
        <v>0</v>
      </c>
      <c r="AD98">
        <v>0</v>
      </c>
      <c r="AE98">
        <v>0</v>
      </c>
      <c r="AF98">
        <v>0</v>
      </c>
      <c r="AG98">
        <v>1</v>
      </c>
    </row>
    <row r="99" spans="1:33" ht="15.6" x14ac:dyDescent="0.3">
      <c r="A99" t="s">
        <v>273</v>
      </c>
      <c r="B99" s="1" t="s">
        <v>274</v>
      </c>
      <c r="C99" s="7">
        <v>18552.161587477043</v>
      </c>
      <c r="D99">
        <f t="shared" si="17"/>
        <v>9.8283415888735597</v>
      </c>
      <c r="E99">
        <f t="shared" si="12"/>
        <v>1.4866692112168529</v>
      </c>
      <c r="F99">
        <v>1.3821132257265157E-2</v>
      </c>
      <c r="G99">
        <f t="shared" si="13"/>
        <v>2.0547451791032192E-2</v>
      </c>
      <c r="H99">
        <f t="shared" si="14"/>
        <v>0.13583880896940104</v>
      </c>
      <c r="I99" s="7">
        <v>6963.8815144160517</v>
      </c>
      <c r="J99">
        <f t="shared" si="18"/>
        <v>8.8484922867307105</v>
      </c>
      <c r="K99">
        <f t="shared" si="19"/>
        <v>1.6306916410374148</v>
      </c>
      <c r="L99">
        <v>1.8263859628530016E-3</v>
      </c>
      <c r="M99">
        <v>0</v>
      </c>
      <c r="N99">
        <v>1</v>
      </c>
      <c r="O99">
        <v>0</v>
      </c>
      <c r="P99">
        <v>0</v>
      </c>
      <c r="Q99">
        <v>0</v>
      </c>
      <c r="R99">
        <v>14.4</v>
      </c>
      <c r="S99">
        <v>6</v>
      </c>
      <c r="T99">
        <f t="shared" si="20"/>
        <v>-9.1451851851851824</v>
      </c>
      <c r="U99">
        <f t="shared" si="15"/>
        <v>-8.940740740740738</v>
      </c>
      <c r="V99">
        <v>1292.048</v>
      </c>
      <c r="W99">
        <f t="shared" si="23"/>
        <v>7.1647575010526543</v>
      </c>
      <c r="X99">
        <f t="shared" si="21"/>
        <v>2.9345235165778059</v>
      </c>
      <c r="Y99">
        <v>3.446005</v>
      </c>
      <c r="Z99">
        <v>263310</v>
      </c>
      <c r="AA99">
        <f t="shared" si="16"/>
        <v>2.5716388227723184</v>
      </c>
      <c r="AB99">
        <f t="shared" si="22"/>
        <v>-1.4595177184261767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ht="15.6" x14ac:dyDescent="0.3">
      <c r="A100" t="s">
        <v>275</v>
      </c>
      <c r="B100" s="1" t="s">
        <v>276</v>
      </c>
      <c r="C100" s="7">
        <v>10099.926795517262</v>
      </c>
      <c r="D100">
        <f t="shared" si="17"/>
        <v>9.2202834548344956</v>
      </c>
      <c r="E100">
        <f t="shared" si="12"/>
        <v>0.87861107717778886</v>
      </c>
      <c r="F100">
        <v>2.6020397310222064E-2</v>
      </c>
      <c r="G100">
        <f t="shared" si="13"/>
        <v>2.2861809309328247E-2</v>
      </c>
      <c r="H100">
        <f t="shared" si="14"/>
        <v>0.2399154388076605</v>
      </c>
      <c r="I100" s="7">
        <v>6095.1283554285073</v>
      </c>
      <c r="J100">
        <f t="shared" si="18"/>
        <v>8.7152451008287439</v>
      </c>
      <c r="K100">
        <f t="shared" si="19"/>
        <v>1.4974444551354482</v>
      </c>
      <c r="L100">
        <v>6.078822166360591E-2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28.9</v>
      </c>
      <c r="S100">
        <v>20.100000000000001</v>
      </c>
      <c r="T100">
        <f t="shared" si="20"/>
        <v>5.3548148148148158</v>
      </c>
      <c r="U100">
        <f t="shared" si="15"/>
        <v>5.1592592592592634</v>
      </c>
      <c r="V100">
        <v>65998.649999999994</v>
      </c>
      <c r="W100">
        <f t="shared" si="23"/>
        <v>11.097404717964199</v>
      </c>
      <c r="X100">
        <f t="shared" si="21"/>
        <v>6.8671707334893508</v>
      </c>
      <c r="Y100">
        <v>1.9470419999999999</v>
      </c>
      <c r="Z100">
        <v>309500</v>
      </c>
      <c r="AA100">
        <f t="shared" si="16"/>
        <v>1.8391084846635746</v>
      </c>
      <c r="AB100">
        <f t="shared" si="22"/>
        <v>-2.1920480565349205</v>
      </c>
      <c r="AC100">
        <v>1</v>
      </c>
      <c r="AD100">
        <v>0</v>
      </c>
      <c r="AE100">
        <v>0</v>
      </c>
      <c r="AF100">
        <v>0</v>
      </c>
      <c r="AG100">
        <v>0</v>
      </c>
    </row>
    <row r="101" spans="1:33" ht="15.6" x14ac:dyDescent="0.3">
      <c r="A101" t="s">
        <v>277</v>
      </c>
      <c r="B101" s="1" t="s">
        <v>278</v>
      </c>
      <c r="C101" s="7">
        <v>5966.4416233413194</v>
      </c>
      <c r="D101">
        <f t="shared" si="17"/>
        <v>8.6939059856910035</v>
      </c>
      <c r="E101">
        <f t="shared" si="12"/>
        <v>0.35223360803429671</v>
      </c>
      <c r="F101">
        <v>3.6649434208673448E-2</v>
      </c>
      <c r="G101">
        <f t="shared" si="13"/>
        <v>1.2909162443736629E-2</v>
      </c>
      <c r="H101">
        <f t="shared" si="14"/>
        <v>0.31862673543897474</v>
      </c>
      <c r="I101" s="7">
        <v>1145.9726001541439</v>
      </c>
      <c r="J101">
        <f t="shared" si="18"/>
        <v>7.0440089878737995</v>
      </c>
      <c r="K101">
        <f t="shared" si="19"/>
        <v>-0.17379165781949624</v>
      </c>
      <c r="L101">
        <v>4.3570275935088179E-2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25.5</v>
      </c>
      <c r="S101">
        <v>24.1</v>
      </c>
      <c r="T101">
        <f t="shared" si="20"/>
        <v>1.9548148148148172</v>
      </c>
      <c r="U101">
        <f t="shared" si="15"/>
        <v>9.1592592592592634</v>
      </c>
      <c r="V101">
        <v>0</v>
      </c>
      <c r="W101">
        <f t="shared" si="23"/>
        <v>0</v>
      </c>
      <c r="X101">
        <f t="shared" si="21"/>
        <v>-4.2302339844748484</v>
      </c>
      <c r="Y101">
        <v>2.4660829999999998</v>
      </c>
      <c r="Z101">
        <v>74340</v>
      </c>
      <c r="AA101">
        <f t="shared" si="16"/>
        <v>3.5017371760341107</v>
      </c>
      <c r="AB101">
        <f t="shared" si="22"/>
        <v>-0.52941936516438437</v>
      </c>
      <c r="AC101">
        <v>0</v>
      </c>
      <c r="AD101">
        <v>0</v>
      </c>
      <c r="AE101">
        <v>1</v>
      </c>
      <c r="AF101">
        <v>0</v>
      </c>
      <c r="AG101">
        <v>0</v>
      </c>
    </row>
    <row r="102" spans="1:33" ht="15.6" x14ac:dyDescent="0.3">
      <c r="A102" t="s">
        <v>279</v>
      </c>
      <c r="B102" s="1" t="s">
        <v>280</v>
      </c>
      <c r="C102" s="7">
        <v>3126.037269678865</v>
      </c>
      <c r="D102">
        <f t="shared" si="17"/>
        <v>8.0475214333923919</v>
      </c>
      <c r="E102">
        <f t="shared" si="12"/>
        <v>-0.29415094426431487</v>
      </c>
      <c r="F102">
        <v>3.2634656847746281E-2</v>
      </c>
      <c r="G102">
        <f t="shared" si="13"/>
        <v>-9.599515127506458E-3</v>
      </c>
      <c r="H102">
        <f t="shared" si="14"/>
        <v>0.26262810045364399</v>
      </c>
      <c r="I102" s="7">
        <v>976.20782920893316</v>
      </c>
      <c r="J102">
        <f t="shared" si="18"/>
        <v>6.8836755035078898</v>
      </c>
      <c r="K102">
        <f t="shared" si="19"/>
        <v>-0.3341251421854059</v>
      </c>
      <c r="L102">
        <v>3.5365552842376122E-2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19.600000000000001</v>
      </c>
      <c r="S102">
        <v>18.399999999999999</v>
      </c>
      <c r="T102">
        <f t="shared" si="20"/>
        <v>-3.9451851851851814</v>
      </c>
      <c r="U102">
        <f t="shared" si="15"/>
        <v>3.4592592592592606</v>
      </c>
      <c r="V102">
        <v>1096.0260000000001</v>
      </c>
      <c r="W102">
        <f t="shared" si="23"/>
        <v>7.0003581609971004</v>
      </c>
      <c r="X102">
        <f t="shared" si="21"/>
        <v>2.770124176522252</v>
      </c>
      <c r="Y102">
        <v>22.122064999999999</v>
      </c>
      <c r="Z102">
        <v>1280000</v>
      </c>
      <c r="AA102">
        <f t="shared" si="16"/>
        <v>2.8497154487957341</v>
      </c>
      <c r="AB102">
        <f t="shared" si="22"/>
        <v>-1.181441092402761</v>
      </c>
      <c r="AC102">
        <v>0</v>
      </c>
      <c r="AD102">
        <v>0</v>
      </c>
      <c r="AE102">
        <v>1</v>
      </c>
      <c r="AF102">
        <v>0</v>
      </c>
      <c r="AG102">
        <v>0</v>
      </c>
    </row>
    <row r="103" spans="1:33" ht="15.6" x14ac:dyDescent="0.3">
      <c r="A103" t="s">
        <v>281</v>
      </c>
      <c r="B103" s="1" t="s">
        <v>282</v>
      </c>
      <c r="C103" s="7">
        <v>3310.6845360506577</v>
      </c>
      <c r="D103">
        <f t="shared" si="17"/>
        <v>8.104910255463702</v>
      </c>
      <c r="E103">
        <f t="shared" si="12"/>
        <v>-0.23676212219300474</v>
      </c>
      <c r="F103">
        <v>1.6659228695828136E-2</v>
      </c>
      <c r="G103">
        <f t="shared" si="13"/>
        <v>-3.9442743401228719E-3</v>
      </c>
      <c r="H103">
        <f t="shared" si="14"/>
        <v>0.13502155350493267</v>
      </c>
      <c r="I103" s="7">
        <v>677.66291817308138</v>
      </c>
      <c r="J103">
        <f t="shared" si="18"/>
        <v>6.5186499934738338</v>
      </c>
      <c r="K103">
        <f t="shared" si="19"/>
        <v>-0.69915065221946193</v>
      </c>
      <c r="L103">
        <v>1.2771066757151792E-2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26.2</v>
      </c>
      <c r="S103">
        <v>23.9</v>
      </c>
      <c r="T103">
        <f t="shared" si="20"/>
        <v>2.6548148148148165</v>
      </c>
      <c r="U103">
        <f t="shared" si="15"/>
        <v>8.9592592592592606</v>
      </c>
      <c r="V103">
        <v>48.715679999999999</v>
      </c>
      <c r="W103">
        <f t="shared" si="23"/>
        <v>3.9063203763028915</v>
      </c>
      <c r="X103">
        <f t="shared" si="21"/>
        <v>-0.32391360817195691</v>
      </c>
      <c r="Y103">
        <v>63.146875999999999</v>
      </c>
      <c r="Z103">
        <v>298170</v>
      </c>
      <c r="AA103">
        <f t="shared" si="16"/>
        <v>5.3555548633899335</v>
      </c>
      <c r="AB103">
        <f t="shared" si="22"/>
        <v>1.3243983221914384</v>
      </c>
      <c r="AC103">
        <v>0</v>
      </c>
      <c r="AD103">
        <v>0</v>
      </c>
      <c r="AE103">
        <v>0</v>
      </c>
      <c r="AF103">
        <v>0</v>
      </c>
      <c r="AG103">
        <v>1</v>
      </c>
    </row>
    <row r="104" spans="1:33" ht="15.6" x14ac:dyDescent="0.3">
      <c r="A104" t="s">
        <v>283</v>
      </c>
      <c r="B104" s="1" t="s">
        <v>284</v>
      </c>
      <c r="C104" s="7">
        <v>6602.4010979138366</v>
      </c>
      <c r="D104">
        <f t="shared" si="17"/>
        <v>8.7951886645685722</v>
      </c>
      <c r="E104">
        <f t="shared" si="12"/>
        <v>0.45351628691186541</v>
      </c>
      <c r="F104">
        <v>3.737070996826812E-2</v>
      </c>
      <c r="G104">
        <f t="shared" si="13"/>
        <v>1.6948225624069193E-2</v>
      </c>
      <c r="H104">
        <f t="shared" si="14"/>
        <v>0.32868244469979152</v>
      </c>
      <c r="I104" s="7">
        <v>9637.6829683404321</v>
      </c>
      <c r="J104">
        <f t="shared" si="18"/>
        <v>9.1734360027331796</v>
      </c>
      <c r="K104">
        <f t="shared" si="19"/>
        <v>1.9556353570398839</v>
      </c>
      <c r="L104">
        <v>-7.5408888840129557E-3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16.899999999999999</v>
      </c>
      <c r="S104">
        <v>-1.7</v>
      </c>
      <c r="T104">
        <f t="shared" si="20"/>
        <v>-6.6451851851851842</v>
      </c>
      <c r="U104">
        <f t="shared" si="15"/>
        <v>-16.640740740740739</v>
      </c>
      <c r="V104">
        <v>8391.9140000000007</v>
      </c>
      <c r="W104">
        <f t="shared" si="23"/>
        <v>9.0351430573962315</v>
      </c>
      <c r="X104">
        <f t="shared" si="21"/>
        <v>4.804909072921383</v>
      </c>
      <c r="Y104">
        <v>38.160713999999999</v>
      </c>
      <c r="Z104">
        <v>304200</v>
      </c>
      <c r="AA104">
        <f t="shared" si="16"/>
        <v>4.8318764562538119</v>
      </c>
      <c r="AB104">
        <f t="shared" si="22"/>
        <v>0.80071991505531681</v>
      </c>
      <c r="AC104">
        <v>0</v>
      </c>
      <c r="AD104">
        <v>1</v>
      </c>
      <c r="AE104">
        <v>0</v>
      </c>
      <c r="AF104">
        <v>0</v>
      </c>
      <c r="AG104">
        <v>0</v>
      </c>
    </row>
    <row r="105" spans="1:33" ht="15.6" x14ac:dyDescent="0.3">
      <c r="A105" t="s">
        <v>285</v>
      </c>
      <c r="B105" s="1" t="s">
        <v>286</v>
      </c>
      <c r="C105" s="7">
        <v>12731.975469541665</v>
      </c>
      <c r="D105">
        <f t="shared" si="17"/>
        <v>9.4518718617225961</v>
      </c>
      <c r="E105">
        <f t="shared" si="12"/>
        <v>1.1101994840658893</v>
      </c>
      <c r="F105">
        <v>1.4200541268770971E-2</v>
      </c>
      <c r="G105">
        <f t="shared" si="13"/>
        <v>1.57654335900459E-2</v>
      </c>
      <c r="H105">
        <f t="shared" si="14"/>
        <v>0.13422169643952683</v>
      </c>
      <c r="I105" s="7">
        <v>4251.2988544530399</v>
      </c>
      <c r="J105">
        <f t="shared" si="18"/>
        <v>8.3549798280408591</v>
      </c>
      <c r="K105">
        <f t="shared" si="19"/>
        <v>1.1371791823475634</v>
      </c>
      <c r="L105">
        <v>7.1490562830644156E-3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21.1</v>
      </c>
      <c r="S105">
        <v>9.1999999999999993</v>
      </c>
      <c r="T105">
        <f t="shared" si="20"/>
        <v>-2.4451851851851814</v>
      </c>
      <c r="U105">
        <f t="shared" si="15"/>
        <v>-5.7407407407407387</v>
      </c>
      <c r="V105">
        <v>6.6670959999999999</v>
      </c>
      <c r="W105">
        <f t="shared" si="23"/>
        <v>2.0369379256930986</v>
      </c>
      <c r="X105">
        <f t="shared" si="21"/>
        <v>-2.1932960587817498</v>
      </c>
      <c r="Y105">
        <v>9.9463329999999992</v>
      </c>
      <c r="Z105">
        <v>91470</v>
      </c>
      <c r="AA105">
        <f t="shared" si="16"/>
        <v>4.6889481698422415</v>
      </c>
      <c r="AB105">
        <f t="shared" si="22"/>
        <v>0.65779162864374641</v>
      </c>
      <c r="AC105">
        <v>0</v>
      </c>
      <c r="AD105">
        <v>0</v>
      </c>
      <c r="AE105">
        <v>0</v>
      </c>
      <c r="AF105">
        <v>1</v>
      </c>
      <c r="AG105">
        <v>0</v>
      </c>
    </row>
    <row r="106" spans="1:33" ht="15.6" x14ac:dyDescent="0.3">
      <c r="A106" t="s">
        <v>287</v>
      </c>
      <c r="B106" s="1" t="s">
        <v>288</v>
      </c>
      <c r="C106" s="7">
        <v>3402.1775540133276</v>
      </c>
      <c r="D106">
        <f t="shared" si="17"/>
        <v>8.132170962661899</v>
      </c>
      <c r="E106">
        <f t="shared" si="12"/>
        <v>-0.20950141499480779</v>
      </c>
      <c r="F106">
        <v>6.4581019296103357E-3</v>
      </c>
      <c r="G106">
        <f t="shared" si="13"/>
        <v>-1.3529814924340639E-3</v>
      </c>
      <c r="H106">
        <f t="shared" si="14"/>
        <v>5.2518388985887954E-2</v>
      </c>
      <c r="I106" s="7">
        <v>533.1323370704971</v>
      </c>
      <c r="J106">
        <f t="shared" si="18"/>
        <v>6.2787696805343556</v>
      </c>
      <c r="K106">
        <f t="shared" si="19"/>
        <v>-0.93903096515894013</v>
      </c>
      <c r="L106">
        <v>1.9427617306169185E-2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26.4</v>
      </c>
      <c r="S106">
        <v>19.2</v>
      </c>
      <c r="T106">
        <f t="shared" si="20"/>
        <v>2.8548148148148158</v>
      </c>
      <c r="U106">
        <f t="shared" si="15"/>
        <v>4.2592592592592613</v>
      </c>
      <c r="V106">
        <v>0</v>
      </c>
      <c r="W106">
        <f t="shared" si="23"/>
        <v>0</v>
      </c>
      <c r="X106">
        <f t="shared" si="21"/>
        <v>-4.2302339844748484</v>
      </c>
      <c r="Y106">
        <v>4.3543310000000002</v>
      </c>
      <c r="Z106">
        <v>397300</v>
      </c>
      <c r="AA106">
        <f t="shared" si="16"/>
        <v>2.3942345981331008</v>
      </c>
      <c r="AB106">
        <f t="shared" si="22"/>
        <v>-1.6369219430653943</v>
      </c>
      <c r="AC106">
        <v>0</v>
      </c>
      <c r="AD106">
        <v>0</v>
      </c>
      <c r="AE106">
        <v>1</v>
      </c>
      <c r="AF106">
        <v>0</v>
      </c>
      <c r="AG106">
        <v>0</v>
      </c>
    </row>
    <row r="107" spans="1:33" ht="15.6" x14ac:dyDescent="0.3">
      <c r="A107" t="s">
        <v>289</v>
      </c>
      <c r="B107" s="1" t="s">
        <v>290</v>
      </c>
      <c r="C107" s="7">
        <v>26897.65049768113</v>
      </c>
      <c r="D107">
        <f t="shared" si="17"/>
        <v>10.199794219681749</v>
      </c>
      <c r="E107">
        <f t="shared" si="12"/>
        <v>1.8581218420250423</v>
      </c>
      <c r="F107">
        <v>2.7716987020885202E-2</v>
      </c>
      <c r="G107">
        <f t="shared" si="13"/>
        <v>5.1501538978631398E-2</v>
      </c>
      <c r="H107">
        <f t="shared" si="14"/>
        <v>0.28270756400261893</v>
      </c>
      <c r="I107" s="7">
        <v>24855.795171007467</v>
      </c>
      <c r="J107">
        <f t="shared" si="18"/>
        <v>10.120846210413223</v>
      </c>
      <c r="K107">
        <f t="shared" si="19"/>
        <v>2.9030455647199274</v>
      </c>
      <c r="L107">
        <v>2.391673628090743E-2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35</v>
      </c>
      <c r="S107">
        <v>17.5</v>
      </c>
      <c r="T107">
        <f t="shared" si="20"/>
        <v>11.454814814814817</v>
      </c>
      <c r="U107">
        <f t="shared" si="15"/>
        <v>2.559259259259262</v>
      </c>
      <c r="V107">
        <v>2592729</v>
      </c>
      <c r="W107">
        <f t="shared" si="23"/>
        <v>14.768221932604854</v>
      </c>
      <c r="X107">
        <f t="shared" si="21"/>
        <v>10.537987948130006</v>
      </c>
      <c r="Y107">
        <v>0.48292600000000002</v>
      </c>
      <c r="Z107">
        <v>11610</v>
      </c>
      <c r="AA107">
        <f t="shared" si="16"/>
        <v>3.7279966370953272</v>
      </c>
      <c r="AB107">
        <f t="shared" si="22"/>
        <v>-0.30315990410316784</v>
      </c>
      <c r="AC107">
        <v>1</v>
      </c>
      <c r="AD107">
        <v>0</v>
      </c>
      <c r="AE107">
        <v>0</v>
      </c>
      <c r="AF107">
        <v>0</v>
      </c>
      <c r="AG107">
        <v>0</v>
      </c>
    </row>
    <row r="108" spans="1:33" ht="15.6" x14ac:dyDescent="0.3">
      <c r="A108" t="s">
        <v>291</v>
      </c>
      <c r="B108" s="1" t="s">
        <v>292</v>
      </c>
      <c r="C108" s="7">
        <v>6093.652769269107</v>
      </c>
      <c r="D108">
        <f t="shared" si="17"/>
        <v>8.7150029788066128</v>
      </c>
      <c r="E108">
        <f t="shared" si="12"/>
        <v>0.37333060114990602</v>
      </c>
      <c r="F108">
        <v>1.7134693901539908E-2</v>
      </c>
      <c r="G108">
        <f t="shared" si="13"/>
        <v>6.3969055747815223E-3</v>
      </c>
      <c r="H108">
        <f t="shared" si="14"/>
        <v>0.14932890839285981</v>
      </c>
      <c r="I108" s="7">
        <v>6845.5077169676597</v>
      </c>
      <c r="J108">
        <f t="shared" si="18"/>
        <v>8.8313479083783619</v>
      </c>
      <c r="K108">
        <f t="shared" si="19"/>
        <v>1.6135472626850662</v>
      </c>
      <c r="L108">
        <v>-3.1239733322399422E-2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18.5</v>
      </c>
      <c r="S108">
        <v>-2</v>
      </c>
      <c r="T108">
        <f t="shared" si="20"/>
        <v>-5.0451851851851828</v>
      </c>
      <c r="U108">
        <f t="shared" si="15"/>
        <v>-16.940740740740736</v>
      </c>
      <c r="V108">
        <v>896.36900000000003</v>
      </c>
      <c r="W108">
        <f t="shared" si="23"/>
        <v>6.799467148706305</v>
      </c>
      <c r="X108">
        <f t="shared" si="21"/>
        <v>2.5692331642314565</v>
      </c>
      <c r="Y108">
        <v>23.169554000000002</v>
      </c>
      <c r="Z108">
        <v>230050</v>
      </c>
      <c r="AA108">
        <f t="shared" si="16"/>
        <v>4.6122976916107623</v>
      </c>
      <c r="AB108">
        <f t="shared" si="22"/>
        <v>0.58114115041226722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1:33" ht="15.6" x14ac:dyDescent="0.3">
      <c r="A109" t="s">
        <v>293</v>
      </c>
      <c r="B109" s="1" t="s">
        <v>294</v>
      </c>
      <c r="C109" s="7">
        <v>985.52973945880876</v>
      </c>
      <c r="D109">
        <f t="shared" si="17"/>
        <v>6.893179303163139</v>
      </c>
      <c r="E109">
        <f t="shared" si="12"/>
        <v>-1.4484930744935678</v>
      </c>
      <c r="F109">
        <v>2.0229662317335431E-2</v>
      </c>
      <c r="G109">
        <f t="shared" si="13"/>
        <v>-2.9302525766003871E-2</v>
      </c>
      <c r="H109">
        <f t="shared" si="14"/>
        <v>0.13944668959583587</v>
      </c>
      <c r="I109" s="7">
        <v>95.936191634393126</v>
      </c>
      <c r="J109">
        <f t="shared" si="18"/>
        <v>4.563683300001415</v>
      </c>
      <c r="K109">
        <f t="shared" si="19"/>
        <v>-2.6541173456918807</v>
      </c>
      <c r="L109">
        <v>-2.6991456952316955E-2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17.3</v>
      </c>
      <c r="S109">
        <v>17.600000000000001</v>
      </c>
      <c r="T109">
        <f t="shared" si="20"/>
        <v>-6.2451851851851821</v>
      </c>
      <c r="U109">
        <f t="shared" si="15"/>
        <v>2.6592592592592634</v>
      </c>
      <c r="V109">
        <v>104.0115</v>
      </c>
      <c r="W109">
        <f t="shared" si="23"/>
        <v>4.6540698679697527</v>
      </c>
      <c r="X109">
        <f t="shared" si="21"/>
        <v>0.42383588349490431</v>
      </c>
      <c r="Y109">
        <v>6.8711919999999997</v>
      </c>
      <c r="Z109">
        <v>24670</v>
      </c>
      <c r="AA109">
        <f t="shared" si="16"/>
        <v>5.6295049476301786</v>
      </c>
      <c r="AB109">
        <f t="shared" si="22"/>
        <v>1.5983484064316835</v>
      </c>
      <c r="AC109">
        <v>1</v>
      </c>
      <c r="AD109">
        <v>0</v>
      </c>
      <c r="AE109">
        <v>0</v>
      </c>
      <c r="AF109">
        <v>0</v>
      </c>
      <c r="AG109">
        <v>0</v>
      </c>
    </row>
    <row r="110" spans="1:33" ht="15.6" x14ac:dyDescent="0.3">
      <c r="A110" t="s">
        <v>295</v>
      </c>
      <c r="B110" s="1" t="s">
        <v>296</v>
      </c>
      <c r="C110" s="7">
        <v>13240.555765570631</v>
      </c>
      <c r="D110">
        <f t="shared" si="17"/>
        <v>9.4910398048615789</v>
      </c>
      <c r="E110">
        <f t="shared" si="12"/>
        <v>1.1493674272048722</v>
      </c>
      <c r="F110">
        <v>3.3159228205216565E-3</v>
      </c>
      <c r="G110">
        <f t="shared" si="13"/>
        <v>3.8112136810328993E-3</v>
      </c>
      <c r="H110">
        <f t="shared" si="14"/>
        <v>3.1471555479419919E-2</v>
      </c>
      <c r="I110" s="7">
        <v>13504.394898511082</v>
      </c>
      <c r="J110">
        <f t="shared" si="18"/>
        <v>9.5107704594851139</v>
      </c>
      <c r="K110">
        <f t="shared" si="19"/>
        <v>2.2929698137918182</v>
      </c>
      <c r="L110">
        <v>1.1280403795433609E-2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32</v>
      </c>
      <c r="S110">
        <v>15.8</v>
      </c>
      <c r="T110">
        <f t="shared" si="20"/>
        <v>8.4548148148148172</v>
      </c>
      <c r="U110">
        <f t="shared" si="15"/>
        <v>0.85925925925926272</v>
      </c>
      <c r="V110">
        <v>244082.7</v>
      </c>
      <c r="W110">
        <f t="shared" si="23"/>
        <v>12.405266478239929</v>
      </c>
      <c r="X110">
        <f t="shared" si="21"/>
        <v>8.1750324937650802</v>
      </c>
      <c r="Y110">
        <v>16.669764000000001</v>
      </c>
      <c r="Z110">
        <v>2149690</v>
      </c>
      <c r="AA110">
        <f t="shared" si="16"/>
        <v>2.0482728937966703</v>
      </c>
      <c r="AB110">
        <f t="shared" si="22"/>
        <v>-1.9828836474018248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1:33" ht="15.6" x14ac:dyDescent="0.3">
      <c r="A111" t="s">
        <v>297</v>
      </c>
      <c r="B111" s="1" t="s">
        <v>298</v>
      </c>
      <c r="C111" s="7">
        <v>1156.3496500857007</v>
      </c>
      <c r="D111">
        <f t="shared" si="17"/>
        <v>7.053023468970923</v>
      </c>
      <c r="E111">
        <f t="shared" si="12"/>
        <v>-1.2886489086857837</v>
      </c>
      <c r="F111">
        <v>3.5358523187664637E-2</v>
      </c>
      <c r="G111">
        <f t="shared" si="13"/>
        <v>-4.5564722318525014E-2</v>
      </c>
      <c r="H111">
        <f t="shared" si="14"/>
        <v>0.24938449387075126</v>
      </c>
      <c r="I111" s="7">
        <v>265.93083512886534</v>
      </c>
      <c r="J111">
        <f t="shared" si="18"/>
        <v>5.5832362566585401</v>
      </c>
      <c r="K111">
        <f t="shared" si="19"/>
        <v>-1.6345643890347556</v>
      </c>
      <c r="L111">
        <v>2.1695626753258725E-2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29.1</v>
      </c>
      <c r="S111">
        <v>21.9</v>
      </c>
      <c r="T111">
        <f t="shared" si="20"/>
        <v>5.5548148148148186</v>
      </c>
      <c r="U111">
        <f t="shared" si="15"/>
        <v>6.9592592592592606</v>
      </c>
      <c r="V111">
        <v>143.87780000000001</v>
      </c>
      <c r="W111">
        <f t="shared" si="23"/>
        <v>4.9758906284791911</v>
      </c>
      <c r="X111">
        <f t="shared" si="21"/>
        <v>0.74565664400434262</v>
      </c>
      <c r="Y111">
        <v>21.4298517299572</v>
      </c>
      <c r="Z111">
        <v>2376000</v>
      </c>
      <c r="AA111">
        <f t="shared" si="16"/>
        <v>2.1993664891537419</v>
      </c>
      <c r="AB111">
        <f t="shared" si="22"/>
        <v>-1.8317900520447532</v>
      </c>
      <c r="AC111">
        <v>1</v>
      </c>
      <c r="AD111">
        <v>0</v>
      </c>
      <c r="AE111">
        <v>0</v>
      </c>
      <c r="AF111">
        <v>0</v>
      </c>
      <c r="AG111">
        <v>0</v>
      </c>
    </row>
    <row r="112" spans="1:33" ht="15.6" x14ac:dyDescent="0.3">
      <c r="A112" t="s">
        <v>299</v>
      </c>
      <c r="B112" s="1" t="s">
        <v>300</v>
      </c>
      <c r="C112" s="7">
        <v>1837.8514649890294</v>
      </c>
      <c r="D112">
        <f t="shared" si="17"/>
        <v>7.5163524862599722</v>
      </c>
      <c r="E112">
        <f t="shared" si="12"/>
        <v>-0.82531989139673456</v>
      </c>
      <c r="F112">
        <v>7.9327191559754508E-3</v>
      </c>
      <c r="G112">
        <f t="shared" si="13"/>
        <v>-6.5470309122904547E-3</v>
      </c>
      <c r="H112">
        <f t="shared" si="14"/>
        <v>5.9625113350818187E-2</v>
      </c>
      <c r="I112" s="7">
        <v>439.5393100366453</v>
      </c>
      <c r="J112">
        <f t="shared" si="18"/>
        <v>6.0857271557572084</v>
      </c>
      <c r="K112">
        <f t="shared" si="19"/>
        <v>-1.1320734899360874</v>
      </c>
      <c r="L112">
        <v>1.2795759997432297E-2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28.8</v>
      </c>
      <c r="S112">
        <v>24.1</v>
      </c>
      <c r="T112">
        <f t="shared" si="20"/>
        <v>5.2548148148148179</v>
      </c>
      <c r="U112">
        <f t="shared" si="15"/>
        <v>9.1592592592592634</v>
      </c>
      <c r="V112">
        <v>0.70134220000000003</v>
      </c>
      <c r="W112">
        <f t="shared" si="23"/>
        <v>0.53141746895954478</v>
      </c>
      <c r="X112">
        <f t="shared" si="21"/>
        <v>-3.6988165155153037</v>
      </c>
      <c r="Y112">
        <v>7.4615669999999996</v>
      </c>
      <c r="Z112">
        <v>192530</v>
      </c>
      <c r="AA112">
        <f t="shared" si="16"/>
        <v>3.6572687390176926</v>
      </c>
      <c r="AB112">
        <f t="shared" si="22"/>
        <v>-0.37388780218080253</v>
      </c>
      <c r="AC112">
        <v>1</v>
      </c>
      <c r="AD112">
        <v>0</v>
      </c>
      <c r="AE112">
        <v>0</v>
      </c>
      <c r="AF112">
        <v>0</v>
      </c>
      <c r="AG112">
        <v>0</v>
      </c>
    </row>
    <row r="113" spans="1:33" ht="15.6" x14ac:dyDescent="0.3">
      <c r="A113" t="s">
        <v>301</v>
      </c>
      <c r="B113" s="1" t="s">
        <v>302</v>
      </c>
      <c r="C113" s="7">
        <v>17230.141832392765</v>
      </c>
      <c r="D113">
        <f t="shared" si="17"/>
        <v>9.7544155611998047</v>
      </c>
      <c r="E113">
        <f t="shared" si="12"/>
        <v>1.4127431835430979</v>
      </c>
      <c r="F113">
        <v>3.5719196590321647E-2</v>
      </c>
      <c r="G113">
        <f t="shared" si="13"/>
        <v>5.0462051504612769E-2</v>
      </c>
      <c r="H113">
        <f t="shared" si="14"/>
        <v>0.34841988705418847</v>
      </c>
      <c r="I113" s="7">
        <v>15560.861081792094</v>
      </c>
      <c r="J113">
        <f t="shared" si="18"/>
        <v>9.6525141356480049</v>
      </c>
      <c r="K113">
        <f t="shared" si="19"/>
        <v>2.4347134899547092</v>
      </c>
      <c r="L113">
        <v>-8.8357284917075257E-2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26.5</v>
      </c>
      <c r="S113">
        <v>25.1</v>
      </c>
      <c r="T113">
        <f t="shared" si="20"/>
        <v>2.9548148148148172</v>
      </c>
      <c r="U113">
        <f t="shared" si="15"/>
        <v>10.159259259259263</v>
      </c>
      <c r="V113">
        <v>9.4557909999999996</v>
      </c>
      <c r="W113">
        <f t="shared" si="23"/>
        <v>2.3471559875988115</v>
      </c>
      <c r="X113">
        <f t="shared" si="21"/>
        <v>-1.8830779968760369</v>
      </c>
      <c r="Y113">
        <v>3.0994649999999999</v>
      </c>
      <c r="Z113">
        <v>700</v>
      </c>
      <c r="AA113">
        <f t="shared" si="16"/>
        <v>8.3956597388730554</v>
      </c>
      <c r="AB113">
        <f t="shared" si="22"/>
        <v>4.3645031976745603</v>
      </c>
      <c r="AC113">
        <v>0</v>
      </c>
      <c r="AD113">
        <v>0</v>
      </c>
      <c r="AE113">
        <v>0</v>
      </c>
      <c r="AF113">
        <v>0</v>
      </c>
      <c r="AG113">
        <v>1</v>
      </c>
    </row>
    <row r="114" spans="1:33" ht="15.6" x14ac:dyDescent="0.3">
      <c r="A114" t="s">
        <v>303</v>
      </c>
      <c r="B114" s="1" t="s">
        <v>304</v>
      </c>
      <c r="C114" s="7">
        <v>1376.7728582505958</v>
      </c>
      <c r="D114">
        <f t="shared" si="17"/>
        <v>7.2274975310558576</v>
      </c>
      <c r="E114">
        <f t="shared" si="12"/>
        <v>-1.1141748466008492</v>
      </c>
      <c r="F114">
        <v>-1.6417144836735016E-2</v>
      </c>
      <c r="G114">
        <f t="shared" si="13"/>
        <v>1.8291569830093161E-2</v>
      </c>
      <c r="H114">
        <f t="shared" si="14"/>
        <v>-0.11865487377448874</v>
      </c>
      <c r="I114" s="7">
        <v>97.625382167372791</v>
      </c>
      <c r="J114">
        <f t="shared" si="18"/>
        <v>4.5811375227987723</v>
      </c>
      <c r="K114">
        <f t="shared" si="19"/>
        <v>-2.6366631228945234</v>
      </c>
      <c r="L114">
        <v>9.2621772452014493E-3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25.2</v>
      </c>
      <c r="S114">
        <v>24.9</v>
      </c>
      <c r="T114">
        <f t="shared" si="20"/>
        <v>1.6548148148148165</v>
      </c>
      <c r="U114">
        <f t="shared" si="15"/>
        <v>9.9592592592592606</v>
      </c>
      <c r="V114">
        <v>0</v>
      </c>
      <c r="W114">
        <f t="shared" si="23"/>
        <v>0</v>
      </c>
      <c r="X114">
        <f t="shared" si="21"/>
        <v>-4.2302339844748484</v>
      </c>
      <c r="Y114">
        <v>3.9952899999999998</v>
      </c>
      <c r="Z114">
        <v>71620</v>
      </c>
      <c r="AA114">
        <f t="shared" si="16"/>
        <v>4.0214970817339317</v>
      </c>
      <c r="AB114">
        <f t="shared" si="22"/>
        <v>-9.6594594645633691E-3</v>
      </c>
      <c r="AC114">
        <v>1</v>
      </c>
      <c r="AD114">
        <v>0</v>
      </c>
      <c r="AE114">
        <v>0</v>
      </c>
      <c r="AF114">
        <v>0</v>
      </c>
      <c r="AG114">
        <v>0</v>
      </c>
    </row>
    <row r="115" spans="1:33" ht="15.6" x14ac:dyDescent="0.3">
      <c r="A115" t="s">
        <v>305</v>
      </c>
      <c r="B115" s="1" t="s">
        <v>306</v>
      </c>
      <c r="C115" s="7">
        <v>527.74548744951562</v>
      </c>
      <c r="D115">
        <f t="shared" si="17"/>
        <v>6.2686141361461907</v>
      </c>
      <c r="E115">
        <f t="shared" si="12"/>
        <v>-2.0730582415105161</v>
      </c>
      <c r="F115">
        <v>2.4364920161654501E-2</v>
      </c>
      <c r="G115">
        <f t="shared" si="13"/>
        <v>-5.0509898544863596E-2</v>
      </c>
      <c r="H115">
        <f t="shared" si="14"/>
        <v>0.15273428295142072</v>
      </c>
      <c r="I115" s="7">
        <v>490.96485513727947</v>
      </c>
      <c r="J115">
        <f t="shared" si="18"/>
        <v>6.1963725471008697</v>
      </c>
      <c r="K115">
        <f t="shared" si="19"/>
        <v>-1.021428098592426</v>
      </c>
      <c r="L115">
        <v>3.6015827886535366E-2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24.7</v>
      </c>
      <c r="S115">
        <v>22.7</v>
      </c>
      <c r="T115">
        <f t="shared" si="20"/>
        <v>1.1548148148148165</v>
      </c>
      <c r="U115">
        <f t="shared" si="15"/>
        <v>7.7592592592592613</v>
      </c>
      <c r="V115">
        <v>0</v>
      </c>
      <c r="W115">
        <f t="shared" si="23"/>
        <v>0</v>
      </c>
      <c r="X115">
        <f t="shared" si="21"/>
        <v>-4.2302339844748484</v>
      </c>
      <c r="Y115">
        <v>5.4132689999999997</v>
      </c>
      <c r="Z115">
        <v>20720</v>
      </c>
      <c r="AA115">
        <f t="shared" si="16"/>
        <v>5.5655090233492057</v>
      </c>
      <c r="AB115">
        <f t="shared" si="22"/>
        <v>1.5343524821507106</v>
      </c>
      <c r="AC115">
        <v>0</v>
      </c>
      <c r="AD115">
        <v>0</v>
      </c>
      <c r="AE115">
        <v>1</v>
      </c>
      <c r="AF115">
        <v>0</v>
      </c>
      <c r="AG115">
        <v>0</v>
      </c>
    </row>
    <row r="116" spans="1:33" ht="28.8" x14ac:dyDescent="0.3">
      <c r="A116" t="s">
        <v>307</v>
      </c>
      <c r="B116" s="1" t="s">
        <v>308</v>
      </c>
      <c r="C116" s="7">
        <v>1164.0197006978997</v>
      </c>
      <c r="D116">
        <f t="shared" si="17"/>
        <v>7.0596345531463527</v>
      </c>
      <c r="E116">
        <f t="shared" si="12"/>
        <v>-1.2820378245103541</v>
      </c>
      <c r="F116">
        <v>1.5342461162678905E-2</v>
      </c>
      <c r="G116">
        <f t="shared" si="13"/>
        <v>-1.9669615531635463E-2</v>
      </c>
      <c r="H116">
        <f t="shared" si="14"/>
        <v>0.10831216895435396</v>
      </c>
      <c r="I116" s="7">
        <v>410.54281457495455</v>
      </c>
      <c r="J116">
        <f t="shared" si="18"/>
        <v>6.0174802220529209</v>
      </c>
      <c r="K116">
        <f t="shared" si="19"/>
        <v>-1.2003204236403748</v>
      </c>
      <c r="L116">
        <v>1.8856858372263911E-2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22.4</v>
      </c>
      <c r="S116">
        <v>23.7</v>
      </c>
      <c r="T116">
        <f t="shared" si="20"/>
        <v>-1.1451851851851842</v>
      </c>
      <c r="U116">
        <f t="shared" si="15"/>
        <v>8.7592592592592613</v>
      </c>
      <c r="V116">
        <v>0</v>
      </c>
      <c r="W116">
        <f t="shared" si="23"/>
        <v>0</v>
      </c>
      <c r="X116">
        <f t="shared" si="21"/>
        <v>-4.2302339844748484</v>
      </c>
      <c r="Y116">
        <v>0.11851200000000001</v>
      </c>
      <c r="Z116">
        <v>960</v>
      </c>
      <c r="AA116">
        <f t="shared" si="16"/>
        <v>4.8158362157911885</v>
      </c>
      <c r="AB116">
        <f t="shared" si="22"/>
        <v>0.78467967459269339</v>
      </c>
      <c r="AC116">
        <v>1</v>
      </c>
      <c r="AD116">
        <v>0</v>
      </c>
      <c r="AE116">
        <v>0</v>
      </c>
      <c r="AF116">
        <v>0</v>
      </c>
      <c r="AG116">
        <v>0</v>
      </c>
    </row>
    <row r="117" spans="1:33" ht="15.6" x14ac:dyDescent="0.3">
      <c r="A117" t="s">
        <v>309</v>
      </c>
      <c r="B117" s="1" t="s">
        <v>310</v>
      </c>
      <c r="C117" s="7">
        <v>5378.7865587520464</v>
      </c>
      <c r="D117">
        <f t="shared" si="17"/>
        <v>8.5902180810159852</v>
      </c>
      <c r="E117">
        <f t="shared" si="12"/>
        <v>0.24854570335927839</v>
      </c>
      <c r="F117">
        <v>1.486465561339507E-2</v>
      </c>
      <c r="G117">
        <f t="shared" si="13"/>
        <v>3.6945462846247235E-3</v>
      </c>
      <c r="H117">
        <f t="shared" si="14"/>
        <v>0.12769063341826209</v>
      </c>
      <c r="I117" s="7">
        <v>4452.0582958539162</v>
      </c>
      <c r="J117">
        <f t="shared" si="18"/>
        <v>8.4011218066165156</v>
      </c>
      <c r="K117">
        <f t="shared" si="19"/>
        <v>1.1833211609232199</v>
      </c>
      <c r="L117">
        <v>1.0137517776457067E-3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25.7</v>
      </c>
      <c r="S117">
        <v>24.3</v>
      </c>
      <c r="T117">
        <f t="shared" si="20"/>
        <v>2.1548148148148165</v>
      </c>
      <c r="U117">
        <f t="shared" si="15"/>
        <v>9.3592592592592627</v>
      </c>
      <c r="V117">
        <v>2494.5309999999999</v>
      </c>
      <c r="W117">
        <f t="shared" si="23"/>
        <v>7.8222568111927551</v>
      </c>
      <c r="X117">
        <f t="shared" si="21"/>
        <v>3.5920228267179066</v>
      </c>
      <c r="Y117">
        <v>0.41301100000000002</v>
      </c>
      <c r="Z117">
        <v>156000</v>
      </c>
      <c r="AA117">
        <f t="shared" si="16"/>
        <v>0.97361821973937335</v>
      </c>
      <c r="AB117">
        <f t="shared" si="22"/>
        <v>-3.0575383214591216</v>
      </c>
      <c r="AC117">
        <v>0</v>
      </c>
      <c r="AD117">
        <v>0</v>
      </c>
      <c r="AE117">
        <v>1</v>
      </c>
      <c r="AF117">
        <v>0</v>
      </c>
      <c r="AG117">
        <v>0</v>
      </c>
    </row>
    <row r="118" spans="1:33" ht="15.6" x14ac:dyDescent="0.3">
      <c r="A118" t="s">
        <v>311</v>
      </c>
      <c r="B118" s="1" t="s">
        <v>312</v>
      </c>
      <c r="C118" s="7">
        <v>22440.924015423141</v>
      </c>
      <c r="D118">
        <f t="shared" si="17"/>
        <v>10.01864153594677</v>
      </c>
      <c r="E118">
        <f t="shared" si="12"/>
        <v>1.6769691582900634</v>
      </c>
      <c r="F118">
        <v>1.6421548074268679E-2</v>
      </c>
      <c r="G118">
        <f t="shared" si="13"/>
        <v>2.7538429651926159E-2</v>
      </c>
      <c r="H118">
        <f t="shared" si="14"/>
        <v>0.16452160362141488</v>
      </c>
      <c r="I118" s="7">
        <v>5973.8290132914217</v>
      </c>
      <c r="J118">
        <f t="shared" si="18"/>
        <v>8.6951433765538262</v>
      </c>
      <c r="K118">
        <f t="shared" si="19"/>
        <v>1.4773427308605305</v>
      </c>
      <c r="L118">
        <v>-3.2416805288689142E-3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12.8</v>
      </c>
      <c r="S118">
        <v>-8.1</v>
      </c>
      <c r="T118">
        <f t="shared" si="20"/>
        <v>-10.745185185185182</v>
      </c>
      <c r="U118">
        <f t="shared" si="15"/>
        <v>-23.040740740740738</v>
      </c>
      <c r="V118">
        <v>1.4623809999999999</v>
      </c>
      <c r="W118">
        <f t="shared" si="23"/>
        <v>0.90112876802332598</v>
      </c>
      <c r="X118">
        <f t="shared" si="21"/>
        <v>-3.3291052164515227</v>
      </c>
      <c r="Y118">
        <v>8.6167289999999994</v>
      </c>
      <c r="Z118">
        <v>410340</v>
      </c>
      <c r="AA118">
        <f t="shared" si="16"/>
        <v>3.0444747409467934</v>
      </c>
      <c r="AB118">
        <f t="shared" si="22"/>
        <v>-0.98668180025170171</v>
      </c>
      <c r="AC118">
        <v>0</v>
      </c>
      <c r="AD118">
        <v>0</v>
      </c>
      <c r="AE118">
        <v>0</v>
      </c>
      <c r="AF118">
        <v>1</v>
      </c>
      <c r="AG118">
        <v>0</v>
      </c>
    </row>
    <row r="119" spans="1:33" ht="15.6" x14ac:dyDescent="0.3">
      <c r="A119" t="s">
        <v>313</v>
      </c>
      <c r="B119" s="1" t="s">
        <v>314</v>
      </c>
      <c r="C119" s="7">
        <v>4056.4617231526154</v>
      </c>
      <c r="D119">
        <f t="shared" si="17"/>
        <v>8.308066375861257</v>
      </c>
      <c r="E119">
        <f t="shared" si="12"/>
        <v>-3.3606001795449814E-2</v>
      </c>
      <c r="F119">
        <v>9.9702154461562085E-3</v>
      </c>
      <c r="G119">
        <f t="shared" si="13"/>
        <v>-3.3505907818454702E-4</v>
      </c>
      <c r="H119">
        <f t="shared" si="14"/>
        <v>8.2833211708302934E-2</v>
      </c>
      <c r="I119" s="7">
        <v>492.92946148488835</v>
      </c>
      <c r="J119">
        <f t="shared" si="18"/>
        <v>6.2003660836533925</v>
      </c>
      <c r="K119">
        <f t="shared" si="19"/>
        <v>-1.0174345620399032</v>
      </c>
      <c r="L119">
        <v>2.7979303512919933E-2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24</v>
      </c>
      <c r="S119">
        <v>17.399999999999999</v>
      </c>
      <c r="T119">
        <f t="shared" si="20"/>
        <v>0.45481481481481723</v>
      </c>
      <c r="U119">
        <f t="shared" si="15"/>
        <v>2.4592592592592606</v>
      </c>
      <c r="V119">
        <v>4033.0459999999998</v>
      </c>
      <c r="W119">
        <f t="shared" si="23"/>
        <v>8.3025251215230149</v>
      </c>
      <c r="X119">
        <f t="shared" si="21"/>
        <v>4.0722911370481665</v>
      </c>
      <c r="Y119">
        <v>0.88746700000000001</v>
      </c>
      <c r="Z119">
        <v>17200</v>
      </c>
      <c r="AA119">
        <f t="shared" si="16"/>
        <v>3.9434619537402633</v>
      </c>
      <c r="AB119">
        <f t="shared" si="22"/>
        <v>-8.7694587458231776E-2</v>
      </c>
      <c r="AC119">
        <v>1</v>
      </c>
      <c r="AD119">
        <v>0</v>
      </c>
      <c r="AE119">
        <v>0</v>
      </c>
      <c r="AF119">
        <v>0</v>
      </c>
      <c r="AG119">
        <v>0</v>
      </c>
    </row>
    <row r="120" spans="1:33" ht="15.6" x14ac:dyDescent="0.3">
      <c r="A120" t="s">
        <v>315</v>
      </c>
      <c r="B120" s="1" t="s">
        <v>316</v>
      </c>
      <c r="C120" s="7">
        <v>1084.7198993572845</v>
      </c>
      <c r="D120">
        <f t="shared" si="17"/>
        <v>6.9890770753718421</v>
      </c>
      <c r="E120">
        <f t="shared" si="12"/>
        <v>-1.3525953022848647</v>
      </c>
      <c r="F120">
        <v>2.751037857668126E-2</v>
      </c>
      <c r="G120">
        <f t="shared" si="13"/>
        <v>-3.7210408826897252E-2</v>
      </c>
      <c r="H120">
        <f t="shared" si="14"/>
        <v>0.19227215624508365</v>
      </c>
      <c r="I120" s="7">
        <v>3038.8444087997868</v>
      </c>
      <c r="J120">
        <f t="shared" si="18"/>
        <v>8.0192325934487645</v>
      </c>
      <c r="K120">
        <f t="shared" si="19"/>
        <v>0.80143194775546878</v>
      </c>
      <c r="L120">
        <v>-1.3402375540094255E-4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28</v>
      </c>
      <c r="S120">
        <v>6.9</v>
      </c>
      <c r="T120">
        <f t="shared" si="20"/>
        <v>4.4548148148148172</v>
      </c>
      <c r="U120">
        <f t="shared" si="15"/>
        <v>-8.0407407407407376</v>
      </c>
      <c r="V120">
        <v>3617.585</v>
      </c>
      <c r="W120">
        <f t="shared" si="23"/>
        <v>8.1938383444268599</v>
      </c>
      <c r="X120">
        <f t="shared" si="21"/>
        <v>3.9636043599520114</v>
      </c>
      <c r="Y120">
        <v>12.690182999999999</v>
      </c>
      <c r="Z120">
        <v>183630</v>
      </c>
      <c r="AA120">
        <f t="shared" si="16"/>
        <v>4.2356611178771493</v>
      </c>
      <c r="AB120">
        <f t="shared" si="22"/>
        <v>0.20450457667865418</v>
      </c>
      <c r="AC120">
        <v>1</v>
      </c>
      <c r="AD120">
        <v>0</v>
      </c>
      <c r="AE120">
        <v>0</v>
      </c>
      <c r="AF120">
        <v>0</v>
      </c>
      <c r="AG120">
        <v>0</v>
      </c>
    </row>
    <row r="121" spans="1:33" ht="15.6" x14ac:dyDescent="0.3">
      <c r="A121" t="s">
        <v>317</v>
      </c>
      <c r="B121" s="1" t="s">
        <v>318</v>
      </c>
      <c r="C121" s="7">
        <v>885.39036062476623</v>
      </c>
      <c r="D121">
        <f t="shared" si="17"/>
        <v>6.7860286332100506</v>
      </c>
      <c r="E121">
        <f t="shared" si="12"/>
        <v>-1.5556437444466562</v>
      </c>
      <c r="F121">
        <v>2.9586208255059161E-2</v>
      </c>
      <c r="G121">
        <f t="shared" si="13"/>
        <v>-4.6025599793878803E-2</v>
      </c>
      <c r="H121">
        <f t="shared" si="14"/>
        <v>0.20077285636694703</v>
      </c>
      <c r="I121" s="7">
        <v>24.4010204910015</v>
      </c>
      <c r="J121">
        <f t="shared" si="18"/>
        <v>3.1946249548262831</v>
      </c>
      <c r="K121">
        <f t="shared" si="19"/>
        <v>-4.0231756908670127</v>
      </c>
      <c r="L121">
        <v>2.6921954005583337E-2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29.3</v>
      </c>
      <c r="S121">
        <v>20.8</v>
      </c>
      <c r="T121">
        <f t="shared" si="20"/>
        <v>5.7548148148148179</v>
      </c>
      <c r="U121">
        <f t="shared" si="15"/>
        <v>5.8592592592592627</v>
      </c>
      <c r="V121">
        <v>0</v>
      </c>
      <c r="W121">
        <f t="shared" si="23"/>
        <v>0</v>
      </c>
      <c r="X121">
        <f t="shared" si="21"/>
        <v>-4.2302339844748484</v>
      </c>
      <c r="Y121">
        <v>6.1977659999999997</v>
      </c>
      <c r="Z121">
        <v>1259200</v>
      </c>
      <c r="AA121">
        <f t="shared" si="16"/>
        <v>1.5937123058576199</v>
      </c>
      <c r="AB121">
        <f t="shared" si="22"/>
        <v>-2.437444235340875</v>
      </c>
      <c r="AC121">
        <v>1</v>
      </c>
      <c r="AD121">
        <v>0</v>
      </c>
      <c r="AE121">
        <v>0</v>
      </c>
      <c r="AF121">
        <v>0</v>
      </c>
      <c r="AG121">
        <v>0</v>
      </c>
    </row>
    <row r="122" spans="1:33" ht="15.6" x14ac:dyDescent="0.3">
      <c r="A122" t="s">
        <v>319</v>
      </c>
      <c r="B122" s="1" t="s">
        <v>320</v>
      </c>
      <c r="C122" s="7">
        <v>931.41168126735465</v>
      </c>
      <c r="D122">
        <f t="shared" si="17"/>
        <v>6.8367013720923016</v>
      </c>
      <c r="E122">
        <f t="shared" si="12"/>
        <v>-1.5049710055644052</v>
      </c>
      <c r="F122">
        <v>-9.6400571320441591E-3</v>
      </c>
      <c r="G122">
        <f t="shared" si="13"/>
        <v>1.4508006475710815E-2</v>
      </c>
      <c r="H122">
        <f t="shared" si="14"/>
        <v>-6.5906191821694479E-2</v>
      </c>
      <c r="I122" s="7">
        <v>211.08582737076895</v>
      </c>
      <c r="J122">
        <f t="shared" si="18"/>
        <v>5.3522648155600709</v>
      </c>
      <c r="K122">
        <f t="shared" si="19"/>
        <v>-1.8655358301332248</v>
      </c>
      <c r="L122">
        <v>9.5491007444550233E-3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25.7</v>
      </c>
      <c r="S122">
        <v>26.6</v>
      </c>
      <c r="T122">
        <f t="shared" si="20"/>
        <v>2.1548148148148165</v>
      </c>
      <c r="U122">
        <f t="shared" si="15"/>
        <v>11.659259259259263</v>
      </c>
      <c r="V122">
        <v>0</v>
      </c>
      <c r="W122">
        <f t="shared" si="23"/>
        <v>0</v>
      </c>
      <c r="X122">
        <f t="shared" si="21"/>
        <v>-4.2302339844748484</v>
      </c>
      <c r="Y122">
        <v>3.7477499999999999</v>
      </c>
      <c r="Z122">
        <v>54390</v>
      </c>
      <c r="AA122">
        <f t="shared" si="16"/>
        <v>4.2327306254575543</v>
      </c>
      <c r="AB122">
        <f t="shared" si="22"/>
        <v>0.20157408425905921</v>
      </c>
      <c r="AC122">
        <v>1</v>
      </c>
      <c r="AD122">
        <v>0</v>
      </c>
      <c r="AE122">
        <v>0</v>
      </c>
      <c r="AF122">
        <v>0</v>
      </c>
      <c r="AG122">
        <v>0</v>
      </c>
    </row>
    <row r="123" spans="1:33" ht="15.6" x14ac:dyDescent="0.3">
      <c r="A123" t="s">
        <v>321</v>
      </c>
      <c r="B123" s="1" t="s">
        <v>322</v>
      </c>
      <c r="C123" s="7">
        <v>4734.2792947820453</v>
      </c>
      <c r="D123">
        <f t="shared" si="17"/>
        <v>8.4625847859639816</v>
      </c>
      <c r="E123">
        <f t="shared" si="12"/>
        <v>0.12091240830727479</v>
      </c>
      <c r="F123">
        <v>3.4839686481788631E-2</v>
      </c>
      <c r="G123">
        <f t="shared" si="13"/>
        <v>4.2125503971834691E-3</v>
      </c>
      <c r="H123">
        <f t="shared" si="14"/>
        <v>0.29483380076853949</v>
      </c>
      <c r="I123" s="7">
        <v>1679.1645747206103</v>
      </c>
      <c r="J123">
        <f t="shared" si="18"/>
        <v>7.4260516717620986</v>
      </c>
      <c r="K123">
        <f t="shared" si="19"/>
        <v>0.20825102606880286</v>
      </c>
      <c r="L123">
        <v>4.6687816418522834E-2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27.2</v>
      </c>
      <c r="S123">
        <v>23.1</v>
      </c>
      <c r="T123">
        <f t="shared" si="20"/>
        <v>3.6548148148148165</v>
      </c>
      <c r="U123">
        <f t="shared" si="15"/>
        <v>8.1592592592592634</v>
      </c>
      <c r="V123">
        <v>200.65299999999999</v>
      </c>
      <c r="W123">
        <f t="shared" si="23"/>
        <v>5.3065483984712953</v>
      </c>
      <c r="X123">
        <f t="shared" si="21"/>
        <v>1.0763144139964469</v>
      </c>
      <c r="Y123">
        <v>57.711519000000003</v>
      </c>
      <c r="Z123">
        <v>510890</v>
      </c>
      <c r="AA123">
        <f t="shared" si="16"/>
        <v>4.7270577657769168</v>
      </c>
      <c r="AB123">
        <f t="shared" si="22"/>
        <v>0.69590122457842174</v>
      </c>
      <c r="AC123">
        <v>0</v>
      </c>
      <c r="AD123">
        <v>0</v>
      </c>
      <c r="AE123">
        <v>0</v>
      </c>
      <c r="AF123">
        <v>0</v>
      </c>
      <c r="AG123">
        <v>1</v>
      </c>
    </row>
    <row r="124" spans="1:33" ht="15.6" x14ac:dyDescent="0.3">
      <c r="A124" t="s">
        <v>323</v>
      </c>
      <c r="B124" s="1" t="s">
        <v>324</v>
      </c>
      <c r="C124" s="7">
        <v>9507.8385439376907</v>
      </c>
      <c r="D124">
        <f t="shared" si="17"/>
        <v>9.1598718472607779</v>
      </c>
      <c r="E124">
        <f t="shared" si="12"/>
        <v>0.81819946960407108</v>
      </c>
      <c r="F124">
        <v>4.5303718772127619E-2</v>
      </c>
      <c r="G124">
        <f t="shared" si="13"/>
        <v>3.7067478670446817E-2</v>
      </c>
      <c r="H124">
        <f t="shared" si="14"/>
        <v>0.41497625815703137</v>
      </c>
      <c r="I124" s="7">
        <v>13953.071755187602</v>
      </c>
      <c r="J124">
        <f t="shared" si="18"/>
        <v>9.5434549605140866</v>
      </c>
      <c r="K124">
        <f t="shared" si="19"/>
        <v>2.3256543148207909</v>
      </c>
      <c r="L124">
        <v>4.98050540916741E-2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26.1</v>
      </c>
      <c r="S124">
        <v>24</v>
      </c>
      <c r="T124">
        <f t="shared" si="20"/>
        <v>2.5548148148148186</v>
      </c>
      <c r="U124">
        <f t="shared" si="15"/>
        <v>9.059259259259262</v>
      </c>
      <c r="V124">
        <v>15570.21</v>
      </c>
      <c r="W124">
        <f t="shared" si="23"/>
        <v>9.6531789753602038</v>
      </c>
      <c r="X124">
        <f t="shared" si="21"/>
        <v>5.4229449908853553</v>
      </c>
      <c r="Y124">
        <v>1.2242329999999999</v>
      </c>
      <c r="Z124">
        <v>5130</v>
      </c>
      <c r="AA124">
        <f t="shared" si="16"/>
        <v>5.4749641452506514</v>
      </c>
      <c r="AB124">
        <f t="shared" si="22"/>
        <v>1.4438076040521564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1:33" ht="15.6" x14ac:dyDescent="0.3">
      <c r="A125" t="s">
        <v>325</v>
      </c>
      <c r="B125" s="1" t="s">
        <v>326</v>
      </c>
      <c r="C125" s="7">
        <v>5015.9804216278999</v>
      </c>
      <c r="D125">
        <f t="shared" si="17"/>
        <v>8.5203841791209083</v>
      </c>
      <c r="E125">
        <f t="shared" si="12"/>
        <v>0.17871180146420151</v>
      </c>
      <c r="F125">
        <v>3.2767109960003808E-2</v>
      </c>
      <c r="G125">
        <f t="shared" si="13"/>
        <v>5.8558692497278604E-3</v>
      </c>
      <c r="H125">
        <f t="shared" si="14"/>
        <v>0.27918836529873159</v>
      </c>
      <c r="I125" s="7">
        <v>1614.9758658160554</v>
      </c>
      <c r="J125">
        <f t="shared" si="18"/>
        <v>7.3870752917779496</v>
      </c>
      <c r="K125">
        <f t="shared" si="19"/>
        <v>0.16927464608465392</v>
      </c>
      <c r="L125">
        <v>2.1225805562645549E-2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27.3</v>
      </c>
      <c r="S125">
        <v>11</v>
      </c>
      <c r="T125">
        <f t="shared" si="20"/>
        <v>3.7548148148148179</v>
      </c>
      <c r="U125">
        <f t="shared" si="15"/>
        <v>-3.940740740740738</v>
      </c>
      <c r="V125">
        <v>1163.498</v>
      </c>
      <c r="W125">
        <f t="shared" si="23"/>
        <v>7.0600453718476093</v>
      </c>
      <c r="X125">
        <f t="shared" si="21"/>
        <v>2.8298113873727608</v>
      </c>
      <c r="Y125">
        <v>8.3755869999999994</v>
      </c>
      <c r="Z125">
        <v>155360</v>
      </c>
      <c r="AA125">
        <f t="shared" si="16"/>
        <v>3.9873314392463333</v>
      </c>
      <c r="AB125">
        <f t="shared" si="22"/>
        <v>-4.3825101952161827E-2</v>
      </c>
      <c r="AC125">
        <v>1</v>
      </c>
      <c r="AD125">
        <v>0</v>
      </c>
      <c r="AE125">
        <v>0</v>
      </c>
      <c r="AF125">
        <v>0</v>
      </c>
      <c r="AG125">
        <v>0</v>
      </c>
    </row>
    <row r="126" spans="1:33" ht="15.6" x14ac:dyDescent="0.3">
      <c r="A126" t="s">
        <v>327</v>
      </c>
      <c r="B126" s="1" t="s">
        <v>328</v>
      </c>
      <c r="C126" s="7">
        <v>9048.2151778742355</v>
      </c>
      <c r="D126">
        <f t="shared" si="17"/>
        <v>9.1103227993295128</v>
      </c>
      <c r="E126">
        <f t="shared" si="12"/>
        <v>0.76865042167280606</v>
      </c>
      <c r="F126">
        <v>2.2204119766047782E-2</v>
      </c>
      <c r="G126">
        <f t="shared" si="13"/>
        <v>1.7067206021046114E-2</v>
      </c>
      <c r="H126">
        <f t="shared" si="14"/>
        <v>0.20228669854366821</v>
      </c>
      <c r="I126" s="7">
        <v>2694.5169567606795</v>
      </c>
      <c r="J126">
        <f t="shared" si="18"/>
        <v>7.8989742304547628</v>
      </c>
      <c r="K126">
        <f t="shared" si="19"/>
        <v>0.68117358476146705</v>
      </c>
      <c r="L126">
        <v>2.0941089910635546E-2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20.6</v>
      </c>
      <c r="S126">
        <v>1.1000000000000001</v>
      </c>
      <c r="T126">
        <f t="shared" si="20"/>
        <v>-2.9451851851851814</v>
      </c>
      <c r="U126">
        <f t="shared" si="15"/>
        <v>-13.840740740740738</v>
      </c>
      <c r="V126">
        <v>245.54179999999999</v>
      </c>
      <c r="W126">
        <f t="shared" si="23"/>
        <v>5.5075315531432043</v>
      </c>
      <c r="X126">
        <f t="shared" si="21"/>
        <v>1.2772975686683559</v>
      </c>
      <c r="Y126">
        <v>55.06888</v>
      </c>
      <c r="Z126">
        <v>769630</v>
      </c>
      <c r="AA126">
        <f t="shared" si="16"/>
        <v>4.270430164417033</v>
      </c>
      <c r="AB126">
        <f t="shared" si="22"/>
        <v>0.23927362321853796</v>
      </c>
      <c r="AC126">
        <v>0</v>
      </c>
      <c r="AD126">
        <v>0</v>
      </c>
      <c r="AE126">
        <v>0</v>
      </c>
      <c r="AF126">
        <v>1</v>
      </c>
      <c r="AG126">
        <v>0</v>
      </c>
    </row>
    <row r="127" spans="1:33" ht="15.6" x14ac:dyDescent="0.3">
      <c r="A127" t="s">
        <v>329</v>
      </c>
      <c r="B127" s="1" t="s">
        <v>330</v>
      </c>
      <c r="C127" s="7">
        <v>15309.361677377117</v>
      </c>
      <c r="D127">
        <f t="shared" si="17"/>
        <v>9.6362197946001231</v>
      </c>
      <c r="E127">
        <f t="shared" si="12"/>
        <v>1.2945474169434164</v>
      </c>
      <c r="F127">
        <v>4.2572603187935425E-2</v>
      </c>
      <c r="G127">
        <f t="shared" si="13"/>
        <v>5.5112253489498858E-2</v>
      </c>
      <c r="H127">
        <f t="shared" si="14"/>
        <v>0.41023896154723966</v>
      </c>
      <c r="I127" s="7">
        <v>6210.3547196190566</v>
      </c>
      <c r="J127">
        <f t="shared" si="18"/>
        <v>8.7339732940078019</v>
      </c>
      <c r="K127">
        <f t="shared" si="19"/>
        <v>1.5161726483145062</v>
      </c>
      <c r="L127">
        <v>2.9743283210322758E-2</v>
      </c>
      <c r="M127">
        <v>0</v>
      </c>
      <c r="N127">
        <v>0</v>
      </c>
      <c r="O127">
        <v>0</v>
      </c>
      <c r="P127">
        <v>1</v>
      </c>
      <c r="Q127">
        <v>0</v>
      </c>
      <c r="R127" t="e">
        <f>NA()</f>
        <v>#N/A</v>
      </c>
      <c r="S127" t="e">
        <f>NA()</f>
        <v>#N/A</v>
      </c>
      <c r="T127" t="e">
        <f t="shared" si="20"/>
        <v>#N/A</v>
      </c>
      <c r="U127" t="e">
        <f t="shared" si="15"/>
        <v>#N/A</v>
      </c>
      <c r="V127" s="2" t="e">
        <v>#N/A</v>
      </c>
      <c r="W127" t="e">
        <f>NA()</f>
        <v>#N/A</v>
      </c>
      <c r="X127" t="e">
        <f t="shared" si="21"/>
        <v>#N/A</v>
      </c>
      <c r="Y127">
        <v>20.503568000000001</v>
      </c>
      <c r="Z127" t="e">
        <v>#N/A</v>
      </c>
      <c r="AA127" t="e">
        <f>NA()</f>
        <v>#N/A</v>
      </c>
      <c r="AB127" t="e">
        <f t="shared" si="22"/>
        <v>#N/A</v>
      </c>
      <c r="AC127">
        <v>0</v>
      </c>
      <c r="AD127">
        <v>0</v>
      </c>
      <c r="AE127">
        <v>0</v>
      </c>
      <c r="AF127">
        <v>0</v>
      </c>
      <c r="AG127">
        <v>1</v>
      </c>
    </row>
    <row r="128" spans="1:33" ht="15.6" x14ac:dyDescent="0.3">
      <c r="A128" t="s">
        <v>331</v>
      </c>
      <c r="B128" s="1" t="s">
        <v>332</v>
      </c>
      <c r="C128" s="7">
        <v>857.95965947518528</v>
      </c>
      <c r="D128">
        <f t="shared" si="17"/>
        <v>6.7545570814539433</v>
      </c>
      <c r="E128">
        <f t="shared" si="12"/>
        <v>-1.5871152962027635</v>
      </c>
      <c r="F128">
        <v>2.5797404841218573E-2</v>
      </c>
      <c r="G128">
        <f t="shared" si="13"/>
        <v>-4.0943455825833218E-2</v>
      </c>
      <c r="H128">
        <f t="shared" si="14"/>
        <v>0.17425004355338716</v>
      </c>
      <c r="I128" s="7">
        <v>95.672344331709112</v>
      </c>
      <c r="J128">
        <f t="shared" si="18"/>
        <v>4.5609292737455416</v>
      </c>
      <c r="K128">
        <f t="shared" si="19"/>
        <v>-2.6568713719477541</v>
      </c>
      <c r="L128">
        <v>2.4787367134723581E-2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22.4</v>
      </c>
      <c r="S128">
        <v>20.6</v>
      </c>
      <c r="T128">
        <f t="shared" si="20"/>
        <v>-1.1451851851851842</v>
      </c>
      <c r="U128">
        <f t="shared" si="15"/>
        <v>5.6592592592592634</v>
      </c>
      <c r="V128">
        <v>172.55889999999999</v>
      </c>
      <c r="W128">
        <f t="shared" si="23"/>
        <v>5.1565170230441977</v>
      </c>
      <c r="X128">
        <f t="shared" si="21"/>
        <v>0.92628303856934924</v>
      </c>
      <c r="Y128">
        <v>25.630510999999998</v>
      </c>
      <c r="Z128">
        <v>885800</v>
      </c>
      <c r="AA128">
        <f t="shared" ref="AA128:AA136" si="24">LN(Y128*1000000/Z128)</f>
        <v>3.3650475652434246</v>
      </c>
      <c r="AB128">
        <f t="shared" si="22"/>
        <v>-0.66610897595507046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 ht="15.6" x14ac:dyDescent="0.3">
      <c r="A129" t="s">
        <v>333</v>
      </c>
      <c r="B129" s="1" t="s">
        <v>334</v>
      </c>
      <c r="C129" s="7">
        <v>604.85088282061236</v>
      </c>
      <c r="D129">
        <f t="shared" si="17"/>
        <v>6.4049819529742926</v>
      </c>
      <c r="E129">
        <f t="shared" si="12"/>
        <v>-1.9366904246824141</v>
      </c>
      <c r="F129">
        <v>3.7351097534148406E-2</v>
      </c>
      <c r="G129">
        <f t="shared" si="13"/>
        <v>-7.2337512945764154E-2</v>
      </c>
      <c r="H129">
        <f t="shared" si="14"/>
        <v>0.23923310563000313</v>
      </c>
      <c r="I129" s="7">
        <v>45.372081372826472</v>
      </c>
      <c r="J129">
        <f t="shared" si="18"/>
        <v>3.8148969681542919</v>
      </c>
      <c r="K129">
        <f t="shared" si="19"/>
        <v>-3.4029036775390038</v>
      </c>
      <c r="L129">
        <v>4.5721811397629646E-2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21.9</v>
      </c>
      <c r="S129">
        <v>22.6</v>
      </c>
      <c r="T129">
        <f t="shared" si="20"/>
        <v>-1.6451851851851842</v>
      </c>
      <c r="U129">
        <f t="shared" si="15"/>
        <v>7.6592592592592634</v>
      </c>
      <c r="V129">
        <v>0</v>
      </c>
      <c r="W129">
        <f t="shared" si="23"/>
        <v>0</v>
      </c>
      <c r="X129">
        <f t="shared" si="21"/>
        <v>-4.2302339844748484</v>
      </c>
      <c r="Y129">
        <v>18.314700999999999</v>
      </c>
      <c r="Z129">
        <v>199810</v>
      </c>
      <c r="AA129">
        <f t="shared" si="24"/>
        <v>4.5180924346512867</v>
      </c>
      <c r="AB129">
        <f t="shared" si="22"/>
        <v>0.48693589345279165</v>
      </c>
      <c r="AC129">
        <v>1</v>
      </c>
      <c r="AD129">
        <v>0</v>
      </c>
      <c r="AE129">
        <v>0</v>
      </c>
      <c r="AF129">
        <v>0</v>
      </c>
      <c r="AG129">
        <v>0</v>
      </c>
    </row>
    <row r="130" spans="1:33" ht="15.6" x14ac:dyDescent="0.3">
      <c r="A130" t="s">
        <v>335</v>
      </c>
      <c r="B130" s="1" t="s">
        <v>336</v>
      </c>
      <c r="C130" s="7">
        <v>7931.3218540877451</v>
      </c>
      <c r="D130">
        <f t="shared" si="17"/>
        <v>8.9785749910387125</v>
      </c>
      <c r="E130">
        <f t="shared" ref="E130:E137" si="25">D130-AVERAGE(D$2:D$137)</f>
        <v>0.63690261338200571</v>
      </c>
      <c r="F130">
        <v>2.5906802880145019E-2</v>
      </c>
      <c r="G130">
        <f t="shared" ref="G130:G136" si="26">E130*F130</f>
        <v>1.6500110458736835E-2</v>
      </c>
      <c r="H130">
        <f t="shared" ref="H130:H136" si="27">F130*D130</f>
        <v>0.23260617243743975</v>
      </c>
      <c r="I130" s="7">
        <v>1284.4021559784401</v>
      </c>
      <c r="J130">
        <f t="shared" si="18"/>
        <v>7.1580486408019599</v>
      </c>
      <c r="K130">
        <f t="shared" si="19"/>
        <v>-5.9752004891335808E-2</v>
      </c>
      <c r="L130">
        <v>2.1447964640784113E-2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22.4</v>
      </c>
      <c r="S130">
        <v>12.1</v>
      </c>
      <c r="T130">
        <f t="shared" si="20"/>
        <v>-1.1451851851851842</v>
      </c>
      <c r="U130">
        <f t="shared" ref="U130:U137" si="28">S130-(SUM(S$2:S$126)+SUM(S$128:S$137))/135</f>
        <v>-2.8407407407407383</v>
      </c>
      <c r="V130">
        <v>0.2163274</v>
      </c>
      <c r="W130">
        <f t="shared" si="23"/>
        <v>0.19583599072552266</v>
      </c>
      <c r="X130">
        <f t="shared" si="21"/>
        <v>-4.0343979937493257</v>
      </c>
      <c r="Y130">
        <v>3.1311399999999998</v>
      </c>
      <c r="Z130">
        <v>175020</v>
      </c>
      <c r="AA130">
        <f t="shared" si="24"/>
        <v>2.884252181367907</v>
      </c>
      <c r="AB130">
        <f t="shared" si="22"/>
        <v>-1.1469043598305881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1:33" ht="15.6" x14ac:dyDescent="0.3">
      <c r="A131" t="s">
        <v>337</v>
      </c>
      <c r="B131" s="1" t="s">
        <v>338</v>
      </c>
      <c r="C131" s="7">
        <v>31451.732458018509</v>
      </c>
      <c r="D131">
        <f t="shared" ref="D131:D137" si="29">LN(C131)</f>
        <v>10.35620934671692</v>
      </c>
      <c r="E131">
        <f t="shared" si="25"/>
        <v>2.0145369690602131</v>
      </c>
      <c r="F131">
        <v>1.4324851317256143E-2</v>
      </c>
      <c r="G131">
        <f t="shared" si="26"/>
        <v>2.8857942554903392E-2</v>
      </c>
      <c r="H131">
        <f t="shared" si="27"/>
        <v>0.14835115910209826</v>
      </c>
      <c r="I131" s="7">
        <v>18821.168218658331</v>
      </c>
      <c r="J131">
        <f t="shared" ref="J131:J137" si="30">LN(I131)</f>
        <v>9.8427374844678646</v>
      </c>
      <c r="K131">
        <f t="shared" ref="K131:K137" si="31">J131-AVERAGE(J$2:J$137)</f>
        <v>2.6249368387745688</v>
      </c>
      <c r="L131">
        <v>-3.6267563002747145E-3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19.7</v>
      </c>
      <c r="S131">
        <v>-2.7</v>
      </c>
      <c r="T131">
        <f t="shared" ref="T131:T137" si="32">R131-(SUM(R$2:R$126)+SUM(R$128:R$137))/135</f>
        <v>-3.8451851851851835</v>
      </c>
      <c r="U131">
        <f t="shared" si="28"/>
        <v>-17.640740740740739</v>
      </c>
      <c r="V131">
        <v>8038.56</v>
      </c>
      <c r="W131">
        <f t="shared" si="23"/>
        <v>8.9921296343073109</v>
      </c>
      <c r="X131">
        <f t="shared" ref="X131:X137" si="33">W131-(SUM(W$2:W$34)+SUM(W$36:W$126)+SUM(W$128:W$137))/134</f>
        <v>4.7618956498324625</v>
      </c>
      <c r="Y131">
        <v>255.80734200000001</v>
      </c>
      <c r="Z131">
        <v>9147420</v>
      </c>
      <c r="AA131">
        <f t="shared" si="24"/>
        <v>3.3309527185297827</v>
      </c>
      <c r="AB131">
        <f t="shared" ref="AB131:AB137" si="34">AA131-(SUM(AA$2:AA$126)+SUM(AA$128:AA$137))/135</f>
        <v>-0.70020382266871239</v>
      </c>
      <c r="AC131">
        <v>0</v>
      </c>
      <c r="AD131">
        <v>0</v>
      </c>
      <c r="AE131">
        <v>0</v>
      </c>
      <c r="AF131">
        <v>1</v>
      </c>
      <c r="AG131">
        <v>0</v>
      </c>
    </row>
    <row r="132" spans="1:33" ht="28.8" x14ac:dyDescent="0.3">
      <c r="A132" t="s">
        <v>339</v>
      </c>
      <c r="B132" s="1" t="s">
        <v>340</v>
      </c>
      <c r="C132" s="7">
        <v>4524.7404164562904</v>
      </c>
      <c r="D132">
        <f t="shared" si="29"/>
        <v>8.4173154879595078</v>
      </c>
      <c r="E132">
        <f t="shared" si="25"/>
        <v>7.564311030280102E-2</v>
      </c>
      <c r="F132">
        <v>2.7377736469657236E-2</v>
      </c>
      <c r="G132">
        <f t="shared" si="26"/>
        <v>2.0709371396153003E-3</v>
      </c>
      <c r="H132">
        <f t="shared" si="27"/>
        <v>0.2304470452113197</v>
      </c>
      <c r="I132" s="7">
        <v>750.81201314111797</v>
      </c>
      <c r="J132">
        <f t="shared" si="30"/>
        <v>6.6211553050386875</v>
      </c>
      <c r="K132">
        <f t="shared" si="31"/>
        <v>-0.59664534065460817</v>
      </c>
      <c r="L132">
        <v>4.6731342996814508E-2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27.7</v>
      </c>
      <c r="S132">
        <v>24.5</v>
      </c>
      <c r="T132">
        <f t="shared" si="32"/>
        <v>4.1548148148148165</v>
      </c>
      <c r="U132">
        <f t="shared" si="28"/>
        <v>9.559259259259262</v>
      </c>
      <c r="V132">
        <v>0</v>
      </c>
      <c r="W132">
        <f t="shared" si="23"/>
        <v>0</v>
      </c>
      <c r="X132">
        <f t="shared" si="33"/>
        <v>-4.2302339844748484</v>
      </c>
      <c r="Y132">
        <v>0.107755</v>
      </c>
      <c r="Z132">
        <v>390</v>
      </c>
      <c r="AA132">
        <f t="shared" si="24"/>
        <v>5.62146867147798</v>
      </c>
      <c r="AB132">
        <f t="shared" si="34"/>
        <v>1.5903121302794849</v>
      </c>
      <c r="AC132">
        <v>0</v>
      </c>
      <c r="AD132">
        <v>0</v>
      </c>
      <c r="AE132">
        <v>1</v>
      </c>
      <c r="AF132">
        <v>0</v>
      </c>
      <c r="AG132">
        <v>0</v>
      </c>
    </row>
    <row r="133" spans="1:33" ht="15.6" x14ac:dyDescent="0.3">
      <c r="A133" t="s">
        <v>341</v>
      </c>
      <c r="B133" s="1" t="s">
        <v>342</v>
      </c>
      <c r="C133" s="7">
        <v>6928.2849539529161</v>
      </c>
      <c r="D133">
        <f t="shared" si="29"/>
        <v>8.8433675801632994</v>
      </c>
      <c r="E133">
        <f t="shared" si="25"/>
        <v>0.50169520250659261</v>
      </c>
      <c r="F133">
        <v>6.4030651240638463E-3</v>
      </c>
      <c r="G133">
        <f t="shared" si="26"/>
        <v>3.2123870540801121E-3</v>
      </c>
      <c r="H133">
        <f t="shared" si="27"/>
        <v>5.6624658531820513E-2</v>
      </c>
      <c r="I133" s="7">
        <v>6205.8084618695575</v>
      </c>
      <c r="J133">
        <f t="shared" si="30"/>
        <v>8.7332409811529814</v>
      </c>
      <c r="K133">
        <f t="shared" si="31"/>
        <v>1.5154403354596857</v>
      </c>
      <c r="L133">
        <v>5.7464706429166314E-3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24.9</v>
      </c>
      <c r="S133">
        <v>24.2</v>
      </c>
      <c r="T133">
        <f t="shared" si="32"/>
        <v>1.3548148148148158</v>
      </c>
      <c r="U133">
        <f t="shared" si="28"/>
        <v>9.2592592592592613</v>
      </c>
      <c r="V133">
        <v>37033.32</v>
      </c>
      <c r="W133">
        <f>LN(V133+1)</f>
        <v>10.519600329268968</v>
      </c>
      <c r="X133">
        <f t="shared" si="33"/>
        <v>6.2893663447941197</v>
      </c>
      <c r="Y133">
        <v>20.162745000000001</v>
      </c>
      <c r="Z133">
        <v>882050</v>
      </c>
      <c r="AA133">
        <f t="shared" si="24"/>
        <v>3.1293431298881469</v>
      </c>
      <c r="AB133">
        <f t="shared" si="34"/>
        <v>-0.9018134113103482</v>
      </c>
      <c r="AC133">
        <v>0</v>
      </c>
      <c r="AD133">
        <v>0</v>
      </c>
      <c r="AE133">
        <v>1</v>
      </c>
      <c r="AF133">
        <v>0</v>
      </c>
      <c r="AG133">
        <v>0</v>
      </c>
    </row>
    <row r="134" spans="1:33" ht="15.6" x14ac:dyDescent="0.3">
      <c r="A134" t="s">
        <v>343</v>
      </c>
      <c r="B134" s="1" t="s">
        <v>344</v>
      </c>
      <c r="C134" s="7">
        <v>1067.0081732647052</v>
      </c>
      <c r="D134">
        <f t="shared" si="29"/>
        <v>6.9726139113143137</v>
      </c>
      <c r="E134">
        <f t="shared" si="25"/>
        <v>-1.369058466342393</v>
      </c>
      <c r="F134">
        <v>5.8090652295508617E-2</v>
      </c>
      <c r="G134">
        <f t="shared" si="26"/>
        <v>-7.9529499340518242E-2</v>
      </c>
      <c r="H134">
        <f t="shared" si="27"/>
        <v>0.40504369031298615</v>
      </c>
      <c r="I134" s="7">
        <v>319.0378683018551</v>
      </c>
      <c r="J134">
        <f t="shared" si="30"/>
        <v>5.7653098051496441</v>
      </c>
      <c r="K134">
        <f t="shared" si="31"/>
        <v>-1.4524908405436516</v>
      </c>
      <c r="L134">
        <v>8.394987616157748E-2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27.3</v>
      </c>
      <c r="S134">
        <v>19.899999999999999</v>
      </c>
      <c r="T134">
        <f t="shared" si="32"/>
        <v>3.7548148148148179</v>
      </c>
      <c r="U134">
        <f t="shared" si="28"/>
        <v>4.9592592592592606</v>
      </c>
      <c r="V134">
        <v>156.5668</v>
      </c>
      <c r="W134">
        <f>LN(V134+1)</f>
        <v>5.0598494953333883</v>
      </c>
      <c r="X134">
        <f t="shared" si="33"/>
        <v>0.82961551085853991</v>
      </c>
      <c r="Y134">
        <v>68.535628000000003</v>
      </c>
      <c r="Z134">
        <v>310070</v>
      </c>
      <c r="AA134">
        <f t="shared" si="24"/>
        <v>5.3983109273844185</v>
      </c>
      <c r="AB134">
        <f t="shared" si="34"/>
        <v>1.3671543861859234</v>
      </c>
      <c r="AC134">
        <v>0</v>
      </c>
      <c r="AD134">
        <v>0</v>
      </c>
      <c r="AE134">
        <v>0</v>
      </c>
      <c r="AF134">
        <v>0</v>
      </c>
      <c r="AG134">
        <v>1</v>
      </c>
    </row>
    <row r="135" spans="1:33" ht="15.6" x14ac:dyDescent="0.3">
      <c r="A135" t="s">
        <v>345</v>
      </c>
      <c r="B135" s="1" t="s">
        <v>346</v>
      </c>
      <c r="C135" s="7">
        <v>5614.6600916831148</v>
      </c>
      <c r="D135">
        <f t="shared" si="29"/>
        <v>8.6331363295758194</v>
      </c>
      <c r="E135">
        <f t="shared" si="25"/>
        <v>0.29146395191911267</v>
      </c>
      <c r="F135">
        <v>1.0807350680005271E-2</v>
      </c>
      <c r="G135">
        <f t="shared" si="26"/>
        <v>3.149953138970046E-3</v>
      </c>
      <c r="H135">
        <f t="shared" si="27"/>
        <v>9.3301331782019437E-2</v>
      </c>
      <c r="I135" s="7">
        <v>9064.3717178499137</v>
      </c>
      <c r="J135">
        <f t="shared" si="30"/>
        <v>9.1121068122210787</v>
      </c>
      <c r="K135">
        <f t="shared" si="31"/>
        <v>1.8943061665277829</v>
      </c>
      <c r="L135">
        <v>6.2345035509564701E-4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22</v>
      </c>
      <c r="S135">
        <v>12</v>
      </c>
      <c r="T135">
        <f t="shared" si="32"/>
        <v>-1.5451851851851828</v>
      </c>
      <c r="U135">
        <f t="shared" si="28"/>
        <v>-2.940740740740738</v>
      </c>
      <c r="V135">
        <v>17809.02</v>
      </c>
      <c r="W135">
        <f>LN(V135+1)</f>
        <v>9.7875164992477028</v>
      </c>
      <c r="X135">
        <f t="shared" si="33"/>
        <v>5.5572825147728544</v>
      </c>
      <c r="Y135">
        <v>37.690924000000003</v>
      </c>
      <c r="Z135">
        <v>1213090</v>
      </c>
      <c r="AA135">
        <f t="shared" si="24"/>
        <v>3.4362484993479581</v>
      </c>
      <c r="AB135">
        <f t="shared" si="34"/>
        <v>-0.59490804185053703</v>
      </c>
      <c r="AC135">
        <v>1</v>
      </c>
      <c r="AD135">
        <v>0</v>
      </c>
      <c r="AE135">
        <v>0</v>
      </c>
      <c r="AF135">
        <v>0</v>
      </c>
      <c r="AG135">
        <v>0</v>
      </c>
    </row>
    <row r="136" spans="1:33" ht="15.6" x14ac:dyDescent="0.3">
      <c r="A136" t="s">
        <v>347</v>
      </c>
      <c r="B136" s="1" t="s">
        <v>348</v>
      </c>
      <c r="C136" s="7">
        <v>1318.0971523426751</v>
      </c>
      <c r="D136">
        <f t="shared" si="29"/>
        <v>7.1839444242902273</v>
      </c>
      <c r="E136">
        <f t="shared" si="25"/>
        <v>-1.1577279533664795</v>
      </c>
      <c r="F136">
        <v>3.9374755588144454E-3</v>
      </c>
      <c r="G136">
        <f t="shared" si="26"/>
        <v>-4.5585255201367834E-3</v>
      </c>
      <c r="H136">
        <f t="shared" si="27"/>
        <v>2.8286605586524082E-2</v>
      </c>
      <c r="I136" s="7">
        <v>311.17970833021099</v>
      </c>
      <c r="J136">
        <f t="shared" si="30"/>
        <v>5.7403705855838867</v>
      </c>
      <c r="K136">
        <f t="shared" si="31"/>
        <v>-1.477430060109409</v>
      </c>
      <c r="L136">
        <v>-2.5873523540724593E-2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22</v>
      </c>
      <c r="S136">
        <v>17.8</v>
      </c>
      <c r="T136">
        <f t="shared" si="32"/>
        <v>-1.5451851851851828</v>
      </c>
      <c r="U136">
        <f t="shared" si="28"/>
        <v>2.8592592592592627</v>
      </c>
      <c r="V136">
        <v>29.53443</v>
      </c>
      <c r="W136">
        <f>LN(V136+1)</f>
        <v>3.4188548993975414</v>
      </c>
      <c r="X136">
        <f t="shared" si="33"/>
        <v>-0.81137908507730705</v>
      </c>
      <c r="Y136">
        <v>8.0679719999999993</v>
      </c>
      <c r="Z136">
        <v>743390</v>
      </c>
      <c r="AA136">
        <f t="shared" si="24"/>
        <v>2.3844366225030265</v>
      </c>
      <c r="AB136">
        <f t="shared" si="34"/>
        <v>-1.6467199186954686</v>
      </c>
      <c r="AC136">
        <v>1</v>
      </c>
      <c r="AD136">
        <v>0</v>
      </c>
      <c r="AE136">
        <v>0</v>
      </c>
      <c r="AF136">
        <v>0</v>
      </c>
      <c r="AG136">
        <v>0</v>
      </c>
    </row>
    <row r="137" spans="1:33" ht="15.6" x14ac:dyDescent="0.3">
      <c r="A137" t="s">
        <v>349</v>
      </c>
      <c r="B137" s="1" t="s">
        <v>350</v>
      </c>
      <c r="C137" s="7">
        <v>3817.2583199273454</v>
      </c>
      <c r="D137">
        <f t="shared" si="29"/>
        <v>8.247287726621753</v>
      </c>
      <c r="E137">
        <f t="shared" si="25"/>
        <v>-9.4384651034953748E-2</v>
      </c>
      <c r="F137">
        <v>-1.1138969914301137E-2</v>
      </c>
      <c r="G137">
        <f>E137*F137</f>
        <v>1.0513477882501615E-3</v>
      </c>
      <c r="H137">
        <f>F137*D137</f>
        <v>-9.1866289861424727E-2</v>
      </c>
      <c r="I137" s="7">
        <v>1480.9224236957125</v>
      </c>
      <c r="J137">
        <f t="shared" si="30"/>
        <v>7.3004204318666366</v>
      </c>
      <c r="K137">
        <f t="shared" si="31"/>
        <v>8.261978617334087E-2</v>
      </c>
      <c r="L137">
        <v>-3.4021251182983894E-2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22.9</v>
      </c>
      <c r="S137">
        <v>16.5</v>
      </c>
      <c r="T137">
        <f t="shared" si="32"/>
        <v>-0.6451851851851842</v>
      </c>
      <c r="U137">
        <f t="shared" si="28"/>
        <v>1.559259259259262</v>
      </c>
      <c r="V137">
        <v>1185.4880000000001</v>
      </c>
      <c r="W137">
        <f>LN(V137+1)</f>
        <v>7.0787529620446481</v>
      </c>
      <c r="X137">
        <f t="shared" si="33"/>
        <v>2.8485189775697997</v>
      </c>
      <c r="Y137">
        <v>10.748215</v>
      </c>
      <c r="Z137">
        <v>386850</v>
      </c>
      <c r="AA137">
        <f>LN(Y137*1000000/Z137)</f>
        <v>3.324457952261469</v>
      </c>
      <c r="AB137">
        <f t="shared" si="34"/>
        <v>-0.70669858893702608</v>
      </c>
      <c r="AC137">
        <v>1</v>
      </c>
      <c r="AD137">
        <v>0</v>
      </c>
      <c r="AE137">
        <v>0</v>
      </c>
      <c r="AF137">
        <v>0</v>
      </c>
      <c r="AG137">
        <v>0</v>
      </c>
    </row>
  </sheetData>
  <pageMargins left="0.7" right="0.7" top="0.75" bottom="0.75" header="0.5" footer="0.5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9F9E-06E1-4C60-BE24-86D124596FCE}">
  <dimension ref="A1:AG104"/>
  <sheetViews>
    <sheetView topLeftCell="S1" workbookViewId="0">
      <pane xSplit="25284" topLeftCell="B1"/>
      <selection activeCell="Y1" sqref="Y1:Z65536"/>
      <selection pane="topRight" activeCell="C27" sqref="C27"/>
    </sheetView>
  </sheetViews>
  <sheetFormatPr defaultColWidth="10.6640625" defaultRowHeight="15.6" x14ac:dyDescent="0.3"/>
  <cols>
    <col min="1" max="1" width="9.6640625" style="5" customWidth="1"/>
    <col min="2" max="2" width="18.6640625" style="6" customWidth="1"/>
    <col min="3" max="3" width="9.33203125" style="5" customWidth="1"/>
    <col min="4" max="4" width="13" customWidth="1"/>
    <col min="5" max="6" width="9.33203125" style="5" customWidth="1"/>
    <col min="7" max="7" width="10" style="5" customWidth="1"/>
    <col min="8" max="8" width="10.77734375" style="5" customWidth="1"/>
    <col min="9" max="9" width="12.109375" customWidth="1"/>
    <col min="10" max="10" width="12" style="5" customWidth="1"/>
    <col min="11" max="11" width="9.33203125" style="5" customWidth="1"/>
    <col min="12" max="12" width="12.77734375" customWidth="1"/>
    <col min="13" max="13" width="10.6640625" style="5"/>
    <col min="20" max="20" width="12.44140625" style="5" customWidth="1"/>
    <col min="21" max="21" width="12.109375" style="5" customWidth="1"/>
    <col min="22" max="22" width="12" customWidth="1"/>
    <col min="23" max="24" width="12.77734375" style="5" customWidth="1"/>
    <col min="25" max="25" width="12.44140625" customWidth="1"/>
    <col min="26" max="26" width="10" customWidth="1"/>
    <col min="27" max="28" width="10.6640625" style="5"/>
    <col min="29" max="33" width="9.33203125" customWidth="1"/>
    <col min="34" max="16384" width="10.6640625" style="5"/>
  </cols>
  <sheetData>
    <row r="1" spans="1:33" customFormat="1" x14ac:dyDescent="0.3">
      <c r="A1" t="s">
        <v>63</v>
      </c>
      <c r="B1" s="6" t="s">
        <v>64</v>
      </c>
      <c r="C1" t="s">
        <v>65</v>
      </c>
      <c r="D1" t="s">
        <v>66</v>
      </c>
      <c r="E1" t="s">
        <v>67</v>
      </c>
      <c r="F1" s="5" t="s">
        <v>7</v>
      </c>
      <c r="G1" t="s">
        <v>9</v>
      </c>
      <c r="H1" t="s">
        <v>11</v>
      </c>
      <c r="I1" t="s">
        <v>68</v>
      </c>
      <c r="J1" t="s">
        <v>69</v>
      </c>
      <c r="K1" t="s">
        <v>70</v>
      </c>
      <c r="L1" t="s">
        <v>19</v>
      </c>
      <c r="M1" s="4" t="s">
        <v>21</v>
      </c>
      <c r="N1" t="s">
        <v>71</v>
      </c>
      <c r="O1" t="s">
        <v>72</v>
      </c>
      <c r="P1" t="s">
        <v>73</v>
      </c>
      <c r="Q1" t="s">
        <v>74</v>
      </c>
      <c r="R1" t="s">
        <v>31</v>
      </c>
      <c r="S1" t="s">
        <v>33</v>
      </c>
      <c r="T1" s="4" t="s">
        <v>35</v>
      </c>
      <c r="U1" s="4" t="s">
        <v>37</v>
      </c>
      <c r="V1" t="s">
        <v>75</v>
      </c>
      <c r="W1" s="8" t="s">
        <v>41</v>
      </c>
      <c r="X1" s="8" t="s">
        <v>43</v>
      </c>
      <c r="Y1" t="s">
        <v>76</v>
      </c>
      <c r="Z1" t="s">
        <v>47</v>
      </c>
      <c r="AA1" s="4" t="s">
        <v>77</v>
      </c>
      <c r="AB1" s="4" t="s">
        <v>78</v>
      </c>
      <c r="AC1" t="s">
        <v>53</v>
      </c>
      <c r="AD1" t="s">
        <v>55</v>
      </c>
      <c r="AE1" t="s">
        <v>57</v>
      </c>
      <c r="AF1" t="s">
        <v>59</v>
      </c>
      <c r="AG1" t="s">
        <v>61</v>
      </c>
    </row>
    <row r="2" spans="1:33" x14ac:dyDescent="0.3">
      <c r="A2" s="5" t="s">
        <v>79</v>
      </c>
      <c r="B2" s="6" t="s">
        <v>80</v>
      </c>
      <c r="C2" s="6">
        <f t="shared" ref="C2:C26" si="0">EXP(D2)</f>
        <v>2390.4781010199531</v>
      </c>
      <c r="D2">
        <v>7.7792486671875327</v>
      </c>
      <c r="E2" s="6">
        <f t="shared" ref="E2:E34" si="1">D2-AVERAGE(D$2:D$104)</f>
        <v>-0.53948497203312407</v>
      </c>
      <c r="F2" s="5">
        <v>-4.5839770125625304E-3</v>
      </c>
      <c r="G2" s="6">
        <f t="shared" ref="G2:G34" si="2">E2*F2</f>
        <v>2.4729867104227804E-3</v>
      </c>
      <c r="H2" s="6">
        <f t="shared" ref="H2:H34" si="3">D2*F2</f>
        <v>-3.5659897065395352E-2</v>
      </c>
      <c r="I2">
        <v>1.7600844782583367</v>
      </c>
      <c r="J2" s="6">
        <f>LN(I2)</f>
        <v>0.5653618069085633</v>
      </c>
      <c r="K2" s="6">
        <f>J2-AVERAGE(J$2:J$104)</f>
        <v>-1.91441234617393</v>
      </c>
      <c r="L2">
        <v>-1.7542387434180625E-2</v>
      </c>
      <c r="M2" s="5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 t="shared" ref="T2:T65" si="4">R2-(SUM(R$1:R$95)+SUM(R$97:R$104))/102</f>
        <v>-3.1058823529411761</v>
      </c>
      <c r="U2">
        <f t="shared" ref="U2:U65" si="5">S2-(SUM(S$1:S$95)+SUM(S$97:S$104))/102</f>
        <v>-9.6607843137254896</v>
      </c>
      <c r="V2">
        <v>5972.1360000000004</v>
      </c>
      <c r="W2" s="5">
        <f>LN(1+V2)</f>
        <v>8.6950273616008342</v>
      </c>
      <c r="X2">
        <f>W2-(SUM(W$2:W$26)+SUM(W$28:W$55)+SUM(W$57:W$95)+SUM(W$97:W$104))/100</f>
        <v>3.1809305631192117</v>
      </c>
      <c r="Y2">
        <v>6.0477359999999996</v>
      </c>
      <c r="Z2">
        <v>1246700</v>
      </c>
      <c r="AA2">
        <f t="shared" ref="AA2:AA65" si="6">LN(Y2*1000000/Z2)</f>
        <v>1.5791839267620653</v>
      </c>
      <c r="AB2">
        <f>AA2-(SUM(AA$2:AA$95)+SUM(AA$97:AA$104))/102</f>
        <v>-2.0244506894002408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5" t="s">
        <v>81</v>
      </c>
      <c r="B3" s="6" t="s">
        <v>82</v>
      </c>
      <c r="C3" s="6">
        <f t="shared" si="0"/>
        <v>3728.5889346743406</v>
      </c>
      <c r="D3">
        <v>8.2237851393678358</v>
      </c>
      <c r="E3" s="6">
        <f t="shared" si="1"/>
        <v>-9.4948499852820945E-2</v>
      </c>
      <c r="F3" s="5">
        <v>1.5737064423085777E-2</v>
      </c>
      <c r="G3" s="6">
        <f t="shared" si="2"/>
        <v>-1.4942106590591937E-3</v>
      </c>
      <c r="H3" s="6">
        <f t="shared" si="3"/>
        <v>0.12941823653984708</v>
      </c>
      <c r="I3">
        <v>23.966823143426325</v>
      </c>
      <c r="J3" s="6">
        <f t="shared" ref="J3:J67" si="7">LN(I3)</f>
        <v>3.1766705049705259</v>
      </c>
      <c r="K3" s="6">
        <f t="shared" ref="K3:K67" si="8">J3-AVERAGE(J$2:J$104)</f>
        <v>0.69689635188803267</v>
      </c>
      <c r="L3">
        <v>-5.8403776346087503E-2</v>
      </c>
      <c r="M3" s="5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si="4"/>
        <v>-1.0058823529411782</v>
      </c>
      <c r="U3">
        <f t="shared" si="5"/>
        <v>6.2392156862745107</v>
      </c>
      <c r="V3">
        <v>1381.44</v>
      </c>
      <c r="W3" s="5">
        <f t="shared" ref="W3:W67" si="9">LN(1+V3)</f>
        <v>7.2316053328163621</v>
      </c>
      <c r="X3">
        <f t="shared" ref="X3:X66" si="10">W3-(SUM(W$2:W$26)+SUM(W$28:W$55)+SUM(W$57:W$95)+SUM(W$97:W$104))/100</f>
        <v>1.7175085343347396</v>
      </c>
      <c r="Y3">
        <v>2.18865</v>
      </c>
      <c r="Z3">
        <v>27400</v>
      </c>
      <c r="AA3">
        <f t="shared" si="6"/>
        <v>4.3804971809841167</v>
      </c>
      <c r="AB3">
        <f t="shared" ref="AB3:AB66" si="11">AA3-(SUM(AA$2:AA$95)+SUM(AA$97:AA$104))/102</f>
        <v>0.7768625648218106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 x14ac:dyDescent="0.3">
      <c r="A4" s="5" t="s">
        <v>83</v>
      </c>
      <c r="B4" s="6" t="s">
        <v>84</v>
      </c>
      <c r="C4" s="6">
        <f t="shared" si="0"/>
        <v>3047.466796792713</v>
      </c>
      <c r="D4">
        <v>8.0220659660680873</v>
      </c>
      <c r="E4" s="6">
        <f t="shared" si="1"/>
        <v>-0.29666767315256948</v>
      </c>
      <c r="F4" s="5">
        <v>4.5299791363136669E-3</v>
      </c>
      <c r="G4" s="6">
        <f t="shared" si="2"/>
        <v>-1.343898369799862E-3</v>
      </c>
      <c r="H4" s="6">
        <f t="shared" si="3"/>
        <v>3.6339791456420377E-2</v>
      </c>
      <c r="I4">
        <v>7.258136867249724</v>
      </c>
      <c r="J4" s="6">
        <f t="shared" si="7"/>
        <v>1.9821231660462186</v>
      </c>
      <c r="K4" s="6">
        <f t="shared" si="8"/>
        <v>-0.49765098703627464</v>
      </c>
      <c r="L4">
        <v>-2.2098785663999247E-2</v>
      </c>
      <c r="M4" s="5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4"/>
        <v>-2.8058823529411754</v>
      </c>
      <c r="U4">
        <f t="shared" si="5"/>
        <v>-3.9607843137254903</v>
      </c>
      <c r="V4">
        <v>1744.2349999999999</v>
      </c>
      <c r="W4" s="5">
        <f t="shared" si="9"/>
        <v>7.4646444960563771</v>
      </c>
      <c r="X4">
        <f t="shared" si="10"/>
        <v>1.9505476975747547</v>
      </c>
      <c r="Y4">
        <v>24.376109</v>
      </c>
      <c r="Z4">
        <v>2736690</v>
      </c>
      <c r="AA4">
        <f t="shared" si="6"/>
        <v>2.1868543523373756</v>
      </c>
      <c r="AB4">
        <f t="shared" si="11"/>
        <v>-1.4167802638249305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3" x14ac:dyDescent="0.3">
      <c r="A5" s="5" t="s">
        <v>87</v>
      </c>
      <c r="B5" s="6" t="s">
        <v>88</v>
      </c>
      <c r="C5" s="6">
        <f t="shared" si="0"/>
        <v>17143.668519501356</v>
      </c>
      <c r="D5">
        <v>9.7493842018930721</v>
      </c>
      <c r="E5" s="6">
        <f t="shared" si="1"/>
        <v>1.4306505626724153</v>
      </c>
      <c r="F5" s="5">
        <v>1.8310653886568079E-2</v>
      </c>
      <c r="G5" s="6">
        <f t="shared" si="2"/>
        <v>2.6196147285718469E-2</v>
      </c>
      <c r="H5" s="6">
        <f t="shared" si="3"/>
        <v>0.17851759972803882</v>
      </c>
      <c r="I5">
        <v>120.76478938401102</v>
      </c>
      <c r="J5" s="6">
        <f t="shared" si="7"/>
        <v>4.7938447644033877</v>
      </c>
      <c r="K5" s="6">
        <f t="shared" si="8"/>
        <v>2.3140706113208944</v>
      </c>
      <c r="L5">
        <v>6.8479625002324776E-4</v>
      </c>
      <c r="M5" s="5">
        <v>0</v>
      </c>
      <c r="N5">
        <v>1</v>
      </c>
      <c r="O5">
        <v>0</v>
      </c>
      <c r="P5">
        <v>0</v>
      </c>
      <c r="Q5">
        <v>0</v>
      </c>
      <c r="R5">
        <v>26.3</v>
      </c>
      <c r="S5">
        <v>15.2</v>
      </c>
      <c r="T5">
        <f t="shared" si="4"/>
        <v>3.3941176470588239</v>
      </c>
      <c r="U5">
        <f t="shared" si="5"/>
        <v>2.6392156862745093</v>
      </c>
      <c r="V5">
        <v>33018.33</v>
      </c>
      <c r="W5" s="5">
        <f t="shared" si="9"/>
        <v>10.40484842653537</v>
      </c>
      <c r="X5">
        <f t="shared" si="10"/>
        <v>4.8907516280537475</v>
      </c>
      <c r="Y5">
        <v>12.987847</v>
      </c>
      <c r="Z5">
        <v>7682300</v>
      </c>
      <c r="AA5">
        <f t="shared" si="6"/>
        <v>0.52509509257518849</v>
      </c>
      <c r="AB5">
        <f t="shared" si="11"/>
        <v>-3.0785395235871178</v>
      </c>
      <c r="AC5">
        <v>0</v>
      </c>
      <c r="AD5">
        <v>0</v>
      </c>
      <c r="AE5">
        <v>0</v>
      </c>
      <c r="AF5">
        <v>1</v>
      </c>
      <c r="AG5">
        <v>0</v>
      </c>
    </row>
    <row r="6" spans="1:33" x14ac:dyDescent="0.3">
      <c r="A6" s="5" t="s">
        <v>89</v>
      </c>
      <c r="B6" s="6" t="s">
        <v>90</v>
      </c>
      <c r="C6" s="6">
        <f t="shared" si="0"/>
        <v>13147.934980262689</v>
      </c>
      <c r="D6">
        <v>9.4840199895530422</v>
      </c>
      <c r="E6" s="6">
        <f t="shared" si="1"/>
        <v>1.1652863503323854</v>
      </c>
      <c r="F6" s="5">
        <v>2.2989710522835265E-2</v>
      </c>
      <c r="G6" s="6">
        <f t="shared" si="2"/>
        <v>2.6789595870352741E-2</v>
      </c>
      <c r="H6" s="6">
        <f t="shared" si="3"/>
        <v>0.21803487415260758</v>
      </c>
      <c r="I6">
        <v>64.106545618255623</v>
      </c>
      <c r="J6" s="6">
        <f t="shared" si="7"/>
        <v>4.1605464744425849</v>
      </c>
      <c r="K6" s="6">
        <f t="shared" si="8"/>
        <v>1.6807723213600916</v>
      </c>
      <c r="L6">
        <v>-8.7950679825442718E-2</v>
      </c>
      <c r="M6" s="5">
        <v>0</v>
      </c>
      <c r="N6">
        <v>0</v>
      </c>
      <c r="O6">
        <v>0</v>
      </c>
      <c r="P6">
        <v>1</v>
      </c>
      <c r="Q6">
        <v>0</v>
      </c>
      <c r="R6">
        <v>14.7</v>
      </c>
      <c r="S6">
        <v>-2.4</v>
      </c>
      <c r="T6">
        <f t="shared" si="4"/>
        <v>-8.2058823529411775</v>
      </c>
      <c r="U6">
        <f t="shared" si="5"/>
        <v>-14.96078431372549</v>
      </c>
      <c r="V6">
        <v>241.21680000000001</v>
      </c>
      <c r="W6" s="5">
        <f t="shared" si="9"/>
        <v>5.4898331928752597</v>
      </c>
      <c r="X6">
        <f t="shared" si="10"/>
        <v>-2.4263605606362759E-2</v>
      </c>
      <c r="Y6">
        <v>7.4977309999999999</v>
      </c>
      <c r="Z6">
        <v>82409</v>
      </c>
      <c r="AA6">
        <f t="shared" si="6"/>
        <v>4.5106610661666613</v>
      </c>
      <c r="AB6">
        <f t="shared" si="11"/>
        <v>0.90702645000435522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3">
      <c r="A7" s="5" t="s">
        <v>93</v>
      </c>
      <c r="B7" s="6" t="s">
        <v>94</v>
      </c>
      <c r="C7" s="6">
        <f t="shared" si="0"/>
        <v>13989.919765548782</v>
      </c>
      <c r="D7">
        <v>9.5460923325143305</v>
      </c>
      <c r="E7" s="6">
        <f t="shared" si="1"/>
        <v>1.2273586932936738</v>
      </c>
      <c r="F7" s="5">
        <v>2.1102053229869772E-2</v>
      </c>
      <c r="G7" s="6">
        <f t="shared" si="2"/>
        <v>2.5899788478026511E-2</v>
      </c>
      <c r="H7" s="6">
        <f t="shared" si="3"/>
        <v>0.2014421485379691</v>
      </c>
      <c r="I7">
        <v>106.0649871892568</v>
      </c>
      <c r="J7" s="6">
        <f t="shared" si="7"/>
        <v>4.6640519929423032</v>
      </c>
      <c r="K7" s="6">
        <f t="shared" si="8"/>
        <v>2.1842778398598099</v>
      </c>
      <c r="L7">
        <v>-7.0086376865853117E-2</v>
      </c>
      <c r="M7" s="5">
        <v>0</v>
      </c>
      <c r="N7">
        <v>0</v>
      </c>
      <c r="O7">
        <v>1</v>
      </c>
      <c r="P7">
        <v>0</v>
      </c>
      <c r="Q7">
        <v>0</v>
      </c>
      <c r="R7">
        <v>16.600000000000001</v>
      </c>
      <c r="S7">
        <v>2.4</v>
      </c>
      <c r="T7">
        <f t="shared" si="4"/>
        <v>-6.3058823529411754</v>
      </c>
      <c r="U7">
        <f t="shared" si="5"/>
        <v>-10.16078431372549</v>
      </c>
      <c r="V7">
        <v>137.37289999999999</v>
      </c>
      <c r="W7" s="5">
        <f t="shared" si="9"/>
        <v>4.9299522147618804</v>
      </c>
      <c r="X7">
        <f t="shared" si="10"/>
        <v>-0.58414458371974209</v>
      </c>
      <c r="Y7">
        <v>9.6606880000000004</v>
      </c>
      <c r="Z7">
        <v>30280</v>
      </c>
      <c r="AA7">
        <f t="shared" si="6"/>
        <v>5.7653327176332736</v>
      </c>
      <c r="AB7">
        <f t="shared" si="11"/>
        <v>2.1616981014709675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3" x14ac:dyDescent="0.3">
      <c r="A8" s="5" t="s">
        <v>95</v>
      </c>
      <c r="B8" s="6" t="s">
        <v>96</v>
      </c>
      <c r="C8" s="6">
        <f t="shared" si="0"/>
        <v>1180.6089959287838</v>
      </c>
      <c r="D8">
        <v>7.0737856825715477</v>
      </c>
      <c r="E8" s="6">
        <f t="shared" si="1"/>
        <v>-1.2449479566491091</v>
      </c>
      <c r="F8" s="5">
        <v>1.1349752024560638E-2</v>
      </c>
      <c r="G8" s="6">
        <f t="shared" si="2"/>
        <v>-1.4129850591450855E-2</v>
      </c>
      <c r="H8" s="6">
        <f t="shared" si="3"/>
        <v>8.0285713372074477E-2</v>
      </c>
      <c r="I8">
        <v>0.62751769976065952</v>
      </c>
      <c r="J8" s="6">
        <f t="shared" si="7"/>
        <v>-0.46598340158410645</v>
      </c>
      <c r="K8" s="6">
        <f t="shared" si="8"/>
        <v>-2.9457575546665997</v>
      </c>
      <c r="L8">
        <v>-2.6712830229957474E-4</v>
      </c>
      <c r="M8" s="5">
        <v>0</v>
      </c>
      <c r="N8">
        <v>0</v>
      </c>
      <c r="O8">
        <v>1</v>
      </c>
      <c r="P8">
        <v>0</v>
      </c>
      <c r="Q8">
        <v>0</v>
      </c>
      <c r="R8">
        <v>26.3</v>
      </c>
      <c r="S8">
        <v>26.2</v>
      </c>
      <c r="T8">
        <f t="shared" si="4"/>
        <v>3.3941176470588239</v>
      </c>
      <c r="U8">
        <f t="shared" si="5"/>
        <v>13.639215686274509</v>
      </c>
      <c r="V8">
        <v>56.509650000000001</v>
      </c>
      <c r="W8" s="5">
        <f t="shared" si="9"/>
        <v>4.0519527598090388</v>
      </c>
      <c r="X8">
        <f t="shared" si="10"/>
        <v>-1.4621440386725837</v>
      </c>
      <c r="Y8">
        <v>2.9087130000000001</v>
      </c>
      <c r="Z8">
        <v>112760</v>
      </c>
      <c r="AA8">
        <f t="shared" si="6"/>
        <v>3.2502043280490334</v>
      </c>
      <c r="AB8">
        <f t="shared" si="11"/>
        <v>-0.35343028811327271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5" t="s">
        <v>360</v>
      </c>
      <c r="B9" s="6" t="s">
        <v>361</v>
      </c>
      <c r="C9" s="6">
        <f t="shared" si="0"/>
        <v>1273.1093537101744</v>
      </c>
      <c r="D9">
        <v>7.1492174972326401</v>
      </c>
      <c r="E9" s="6">
        <f t="shared" si="1"/>
        <v>-1.1695161419880167</v>
      </c>
      <c r="F9" s="5">
        <v>1.5039163067736476E-2</v>
      </c>
      <c r="G9" s="6">
        <f t="shared" si="2"/>
        <v>-1.758854396970783E-2</v>
      </c>
      <c r="H9" s="6">
        <f t="shared" si="3"/>
        <v>0.10751824774759652</v>
      </c>
      <c r="I9">
        <v>0.59396403289752431</v>
      </c>
      <c r="J9" s="6">
        <f t="shared" si="7"/>
        <v>-0.52093651213032688</v>
      </c>
      <c r="K9" s="6">
        <f t="shared" si="8"/>
        <v>-3.0007106652128201</v>
      </c>
      <c r="L9">
        <v>1.2068398348542052E-2</v>
      </c>
      <c r="M9" s="5">
        <v>0</v>
      </c>
      <c r="N9">
        <v>1</v>
      </c>
      <c r="O9">
        <v>0</v>
      </c>
      <c r="P9">
        <v>0</v>
      </c>
      <c r="Q9">
        <v>0</v>
      </c>
      <c r="R9">
        <v>27.7</v>
      </c>
      <c r="S9">
        <v>19</v>
      </c>
      <c r="T9">
        <f t="shared" si="4"/>
        <v>4.7941176470588225</v>
      </c>
      <c r="U9">
        <f t="shared" si="5"/>
        <v>6.43921568627451</v>
      </c>
      <c r="V9">
        <v>29.457260000000002</v>
      </c>
      <c r="W9" s="5">
        <f t="shared" si="9"/>
        <v>3.4163243893828259</v>
      </c>
      <c r="X9">
        <f t="shared" si="10"/>
        <v>-2.0977724090987966</v>
      </c>
      <c r="Y9">
        <v>67.849311999999998</v>
      </c>
      <c r="Z9" s="10">
        <v>130170</v>
      </c>
      <c r="AA9">
        <f t="shared" si="6"/>
        <v>6.2562032367184974</v>
      </c>
      <c r="AB9">
        <f t="shared" si="11"/>
        <v>2.6525686205561914</v>
      </c>
      <c r="AC9">
        <v>0</v>
      </c>
      <c r="AD9">
        <v>0</v>
      </c>
      <c r="AE9">
        <v>0</v>
      </c>
      <c r="AF9">
        <v>0</v>
      </c>
      <c r="AG9">
        <v>1</v>
      </c>
    </row>
    <row r="10" spans="1:33" x14ac:dyDescent="0.3">
      <c r="A10" s="5" t="s">
        <v>99</v>
      </c>
      <c r="B10" s="6" t="s">
        <v>100</v>
      </c>
      <c r="C10" s="6">
        <f t="shared" si="0"/>
        <v>3006.0031406390203</v>
      </c>
      <c r="D10">
        <v>8.0083666151024673</v>
      </c>
      <c r="E10" s="6">
        <f t="shared" si="1"/>
        <v>-0.31036702411818951</v>
      </c>
      <c r="F10" s="5">
        <v>3.0641308205173575E-2</v>
      </c>
      <c r="G10" s="6">
        <f t="shared" si="2"/>
        <v>-9.5100516427279857E-3</v>
      </c>
      <c r="H10" s="6">
        <f t="shared" si="3"/>
        <v>0.24538682967337735</v>
      </c>
      <c r="I10">
        <v>179.40662939145093</v>
      </c>
      <c r="J10" s="6">
        <f t="shared" si="7"/>
        <v>5.1896549020715499</v>
      </c>
      <c r="K10" s="6">
        <f t="shared" si="8"/>
        <v>2.7098807489890566</v>
      </c>
      <c r="L10">
        <v>-1.0938807027451243E-2</v>
      </c>
      <c r="M10" s="5">
        <v>1</v>
      </c>
      <c r="N10">
        <v>0</v>
      </c>
      <c r="O10">
        <v>0</v>
      </c>
      <c r="P10">
        <v>1</v>
      </c>
      <c r="Q10">
        <v>0</v>
      </c>
      <c r="R10">
        <v>20.2</v>
      </c>
      <c r="S10">
        <v>0.4</v>
      </c>
      <c r="T10">
        <f t="shared" si="4"/>
        <v>-2.7058823529411775</v>
      </c>
      <c r="U10">
        <f t="shared" si="5"/>
        <v>-12.16078431372549</v>
      </c>
      <c r="V10">
        <v>32.479950000000002</v>
      </c>
      <c r="W10" s="5">
        <f t="shared" si="9"/>
        <v>3.5109467521912467</v>
      </c>
      <c r="X10">
        <f t="shared" si="10"/>
        <v>-2.0031500462903757</v>
      </c>
      <c r="Y10">
        <v>8.5411359999999998</v>
      </c>
      <c r="Z10">
        <v>108560</v>
      </c>
      <c r="AA10">
        <f t="shared" si="6"/>
        <v>4.3653462834867662</v>
      </c>
      <c r="AB10">
        <f t="shared" si="11"/>
        <v>0.76171166732446016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 x14ac:dyDescent="0.3">
      <c r="A11" s="5" t="s">
        <v>101</v>
      </c>
      <c r="B11" s="6" t="s">
        <v>102</v>
      </c>
      <c r="C11" s="6">
        <f t="shared" si="0"/>
        <v>14016.956116448846</v>
      </c>
      <c r="D11">
        <v>9.5480230269203989</v>
      </c>
      <c r="E11" s="6">
        <f t="shared" si="1"/>
        <v>1.2292893876997422</v>
      </c>
      <c r="F11" s="5">
        <v>7.2173001372864386E-3</v>
      </c>
      <c r="G11" s="6">
        <f t="shared" si="2"/>
        <v>8.8721504666101104E-3</v>
      </c>
      <c r="H11" s="6">
        <f t="shared" si="3"/>
        <v>6.891094790300667E-2</v>
      </c>
      <c r="I11">
        <v>6.5096423429619081</v>
      </c>
      <c r="J11" s="6">
        <f t="shared" si="7"/>
        <v>1.8732845150740531</v>
      </c>
      <c r="K11" s="6">
        <f t="shared" si="8"/>
        <v>-0.60648963800844014</v>
      </c>
      <c r="L11">
        <v>7.5275274278237506E-2</v>
      </c>
      <c r="M11" s="5">
        <v>0</v>
      </c>
      <c r="N11">
        <v>1</v>
      </c>
      <c r="O11">
        <v>0</v>
      </c>
      <c r="P11">
        <v>0</v>
      </c>
      <c r="Q11">
        <v>0</v>
      </c>
      <c r="R11">
        <v>36</v>
      </c>
      <c r="S11">
        <v>16.600000000000001</v>
      </c>
      <c r="T11">
        <f t="shared" si="4"/>
        <v>13.094117647058823</v>
      </c>
      <c r="U11">
        <f t="shared" si="5"/>
        <v>4.0392156862745114</v>
      </c>
      <c r="V11">
        <v>29187.37</v>
      </c>
      <c r="W11" s="5">
        <f t="shared" si="9"/>
        <v>10.281525621247539</v>
      </c>
      <c r="X11">
        <f t="shared" si="10"/>
        <v>4.7674288227659165</v>
      </c>
      <c r="Y11">
        <v>0.219532</v>
      </c>
      <c r="Z11">
        <v>760</v>
      </c>
      <c r="AA11">
        <f t="shared" si="6"/>
        <v>5.6659348534682517</v>
      </c>
      <c r="AB11">
        <f t="shared" si="11"/>
        <v>2.0623002373059456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5" t="s">
        <v>107</v>
      </c>
      <c r="B12" s="6" t="s">
        <v>108</v>
      </c>
      <c r="C12" s="6">
        <f t="shared" si="0"/>
        <v>1688.7316573284363</v>
      </c>
      <c r="D12">
        <v>7.4317330275298161</v>
      </c>
      <c r="E12" s="6">
        <f t="shared" si="1"/>
        <v>-0.88700061169084066</v>
      </c>
      <c r="F12" s="5">
        <v>3.5501469496784723E-3</v>
      </c>
      <c r="G12" s="6">
        <f t="shared" si="2"/>
        <v>-3.148982515957177E-3</v>
      </c>
      <c r="H12" s="6">
        <f t="shared" si="3"/>
        <v>2.6383744338509735E-2</v>
      </c>
      <c r="I12">
        <v>3.5422783943600216</v>
      </c>
      <c r="J12" s="6">
        <f t="shared" si="7"/>
        <v>1.264770134340869</v>
      </c>
      <c r="K12" s="6">
        <f t="shared" si="8"/>
        <v>-1.2150040187416242</v>
      </c>
      <c r="L12">
        <v>-7.4848944267539817E-3</v>
      </c>
      <c r="M12" s="5">
        <v>0</v>
      </c>
      <c r="N12">
        <v>0</v>
      </c>
      <c r="O12">
        <v>1</v>
      </c>
      <c r="P12">
        <v>0</v>
      </c>
      <c r="Q12">
        <v>0</v>
      </c>
      <c r="R12">
        <v>22.3</v>
      </c>
      <c r="S12">
        <v>18.899999999999999</v>
      </c>
      <c r="T12">
        <f t="shared" si="4"/>
        <v>-0.60588235294117609</v>
      </c>
      <c r="U12">
        <f t="shared" si="5"/>
        <v>6.3392156862745086</v>
      </c>
      <c r="V12">
        <v>1766.5119999999999</v>
      </c>
      <c r="W12" s="5">
        <f t="shared" si="9"/>
        <v>7.4773281869980348</v>
      </c>
      <c r="X12">
        <f t="shared" si="10"/>
        <v>1.9632313885164123</v>
      </c>
      <c r="Y12">
        <v>4.3195639999999997</v>
      </c>
      <c r="Z12">
        <v>1083300</v>
      </c>
      <c r="AA12">
        <f t="shared" si="6"/>
        <v>1.3831425332673444</v>
      </c>
      <c r="AB12">
        <f t="shared" si="11"/>
        <v>-2.2204920828949617</v>
      </c>
      <c r="AC12">
        <v>0</v>
      </c>
      <c r="AD12">
        <v>0</v>
      </c>
      <c r="AE12">
        <v>1</v>
      </c>
      <c r="AF12">
        <v>0</v>
      </c>
      <c r="AG12">
        <v>0</v>
      </c>
    </row>
    <row r="13" spans="1:33" x14ac:dyDescent="0.3">
      <c r="A13" s="5" t="s">
        <v>109</v>
      </c>
      <c r="B13" s="6" t="s">
        <v>110</v>
      </c>
      <c r="C13" s="6">
        <f t="shared" si="0"/>
        <v>3227.4615491140953</v>
      </c>
      <c r="D13">
        <v>8.0794512091297985</v>
      </c>
      <c r="E13" s="6">
        <f t="shared" si="1"/>
        <v>-0.23928243009085826</v>
      </c>
      <c r="F13" s="5">
        <v>1.848274250054709E-2</v>
      </c>
      <c r="G13" s="6">
        <f t="shared" si="2"/>
        <v>-4.4225955402744941E-3</v>
      </c>
      <c r="H13" s="6">
        <f t="shared" si="3"/>
        <v>0.14933041624407989</v>
      </c>
      <c r="I13">
        <v>8.5453585062228399</v>
      </c>
      <c r="J13" s="6">
        <f t="shared" si="7"/>
        <v>2.1453882707749821</v>
      </c>
      <c r="K13" s="6">
        <f t="shared" si="8"/>
        <v>-0.33438588230751121</v>
      </c>
      <c r="L13">
        <v>-1.0716753799220513E-2</v>
      </c>
      <c r="M13" s="5">
        <v>0</v>
      </c>
      <c r="N13">
        <v>0</v>
      </c>
      <c r="O13">
        <v>1</v>
      </c>
      <c r="P13">
        <v>0</v>
      </c>
      <c r="Q13">
        <v>0</v>
      </c>
      <c r="R13">
        <v>24.8</v>
      </c>
      <c r="S13">
        <v>23.7</v>
      </c>
      <c r="T13">
        <f t="shared" si="4"/>
        <v>1.8941176470588239</v>
      </c>
      <c r="U13">
        <f t="shared" si="5"/>
        <v>11.139215686274509</v>
      </c>
      <c r="V13">
        <v>291.70859999999999</v>
      </c>
      <c r="W13" s="5">
        <f t="shared" si="9"/>
        <v>5.6791775748856139</v>
      </c>
      <c r="X13">
        <f t="shared" si="10"/>
        <v>0.16508077640399144</v>
      </c>
      <c r="Y13">
        <v>98.445131000000003</v>
      </c>
      <c r="Z13">
        <v>8459420</v>
      </c>
      <c r="AA13">
        <f t="shared" si="6"/>
        <v>2.4542187339368664</v>
      </c>
      <c r="AB13">
        <f t="shared" si="11"/>
        <v>-1.1494158822254397</v>
      </c>
      <c r="AC13">
        <v>0</v>
      </c>
      <c r="AD13">
        <v>0</v>
      </c>
      <c r="AE13">
        <v>1</v>
      </c>
      <c r="AF13">
        <v>0</v>
      </c>
      <c r="AG13">
        <v>0</v>
      </c>
    </row>
    <row r="14" spans="1:33" x14ac:dyDescent="0.3">
      <c r="A14" s="5" t="s">
        <v>113</v>
      </c>
      <c r="B14" s="6" t="s">
        <v>114</v>
      </c>
      <c r="C14" s="6">
        <f t="shared" si="0"/>
        <v>35493.861394168416</v>
      </c>
      <c r="D14">
        <v>10.477115042037255</v>
      </c>
      <c r="E14" s="6">
        <f t="shared" si="1"/>
        <v>2.1583814028165982</v>
      </c>
      <c r="F14" s="5">
        <v>-5.4957587316477726E-3</v>
      </c>
      <c r="G14" s="6">
        <f t="shared" si="2"/>
        <v>-1.1861943440755487E-2</v>
      </c>
      <c r="H14" s="6">
        <f t="shared" si="3"/>
        <v>-5.7579696474754465E-2</v>
      </c>
      <c r="I14">
        <v>11.954580517894101</v>
      </c>
      <c r="J14" s="6">
        <f t="shared" si="7"/>
        <v>2.4811145118709277</v>
      </c>
      <c r="K14" s="6">
        <f t="shared" si="8"/>
        <v>1.3403587884344148E-3</v>
      </c>
      <c r="L14">
        <v>2.9290945158437488E-2</v>
      </c>
      <c r="M14" s="5">
        <v>0</v>
      </c>
      <c r="N14">
        <v>1</v>
      </c>
      <c r="O14">
        <v>0</v>
      </c>
      <c r="P14">
        <v>0</v>
      </c>
      <c r="Q14">
        <v>0</v>
      </c>
      <c r="R14">
        <v>27.2</v>
      </c>
      <c r="S14">
        <v>25.3</v>
      </c>
      <c r="T14">
        <f t="shared" si="4"/>
        <v>4.2941176470588225</v>
      </c>
      <c r="U14">
        <f t="shared" si="5"/>
        <v>12.739215686274511</v>
      </c>
      <c r="V14">
        <v>137155</v>
      </c>
      <c r="W14" s="5">
        <f t="shared" si="9"/>
        <v>11.828874243130318</v>
      </c>
      <c r="X14">
        <f t="shared" si="10"/>
        <v>6.3147774446486959</v>
      </c>
      <c r="Y14">
        <v>0.13100999999999999</v>
      </c>
      <c r="Z14">
        <v>5270</v>
      </c>
      <c r="AA14">
        <f t="shared" si="6"/>
        <v>3.2132432936123081</v>
      </c>
      <c r="AB14">
        <f t="shared" si="11"/>
        <v>-0.39039132254999798</v>
      </c>
      <c r="AC14">
        <v>0</v>
      </c>
      <c r="AD14">
        <v>0</v>
      </c>
      <c r="AE14">
        <v>0</v>
      </c>
      <c r="AF14">
        <v>0</v>
      </c>
      <c r="AG14">
        <v>1</v>
      </c>
    </row>
    <row r="15" spans="1:33" x14ac:dyDescent="0.3">
      <c r="A15" s="5" t="s">
        <v>362</v>
      </c>
      <c r="B15" s="6" t="s">
        <v>363</v>
      </c>
      <c r="C15" s="6">
        <f t="shared" si="0"/>
        <v>863.54506697894362</v>
      </c>
      <c r="D15">
        <v>6.761046087283245</v>
      </c>
      <c r="E15" s="6">
        <f t="shared" si="1"/>
        <v>-1.5576875519374118</v>
      </c>
      <c r="F15" s="5">
        <v>6.4904912612682941E-2</v>
      </c>
      <c r="G15" s="6">
        <f t="shared" si="2"/>
        <v>-0.10110157443636174</v>
      </c>
      <c r="H15" s="6">
        <f t="shared" si="3"/>
        <v>0.43882510546544096</v>
      </c>
      <c r="I15">
        <v>0.13072643510580914</v>
      </c>
      <c r="J15" s="6">
        <f t="shared" si="7"/>
        <v>-2.0346484209164961</v>
      </c>
      <c r="K15" s="6">
        <f t="shared" si="8"/>
        <v>-4.5144225739989894</v>
      </c>
      <c r="L15">
        <v>0.17209382063303591</v>
      </c>
      <c r="M15" s="5">
        <v>0</v>
      </c>
      <c r="N15">
        <v>1</v>
      </c>
      <c r="O15">
        <v>0</v>
      </c>
      <c r="P15">
        <v>0</v>
      </c>
      <c r="Q15">
        <v>0</v>
      </c>
      <c r="R15">
        <v>24.9</v>
      </c>
      <c r="S15">
        <v>15.4</v>
      </c>
      <c r="T15">
        <f t="shared" si="4"/>
        <v>1.9941176470588218</v>
      </c>
      <c r="U15">
        <f t="shared" si="5"/>
        <v>2.8392156862745104</v>
      </c>
      <c r="V15">
        <v>32268.63</v>
      </c>
      <c r="W15" s="5">
        <f t="shared" si="9"/>
        <v>10.381881819222606</v>
      </c>
      <c r="X15">
        <f t="shared" si="10"/>
        <v>4.8677850207409836</v>
      </c>
      <c r="Y15">
        <v>0.71574499999999996</v>
      </c>
      <c r="Z15" s="10">
        <v>566730</v>
      </c>
      <c r="AA15">
        <f t="shared" si="6"/>
        <v>0.23344095843759641</v>
      </c>
      <c r="AB15">
        <f t="shared" si="11"/>
        <v>-3.3701936577247098</v>
      </c>
      <c r="AC15">
        <v>1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5" t="s">
        <v>119</v>
      </c>
      <c r="B16" s="6" t="s">
        <v>120</v>
      </c>
      <c r="C16" s="6">
        <f t="shared" si="0"/>
        <v>16980.36217407036</v>
      </c>
      <c r="D16">
        <v>9.7398127890884201</v>
      </c>
      <c r="E16" s="6">
        <f t="shared" si="1"/>
        <v>1.4210791498677633</v>
      </c>
      <c r="F16" s="5">
        <v>1.9596366397151729E-2</v>
      </c>
      <c r="G16" s="6">
        <f t="shared" si="2"/>
        <v>2.7847987700161583E-2</v>
      </c>
      <c r="H16" s="6">
        <f t="shared" si="3"/>
        <v>0.19086494005464097</v>
      </c>
      <c r="I16">
        <v>222.96752965658507</v>
      </c>
      <c r="J16" s="6">
        <f t="shared" si="7"/>
        <v>5.4070261539372586</v>
      </c>
      <c r="K16" s="6">
        <f t="shared" si="8"/>
        <v>2.9272520008547653</v>
      </c>
      <c r="L16">
        <v>-3.3633159563629472E-2</v>
      </c>
      <c r="M16" s="5">
        <v>0</v>
      </c>
      <c r="N16">
        <v>1</v>
      </c>
      <c r="O16">
        <v>0</v>
      </c>
      <c r="P16">
        <v>0</v>
      </c>
      <c r="Q16">
        <v>0</v>
      </c>
      <c r="R16">
        <v>10.3</v>
      </c>
      <c r="S16">
        <v>-20.399999999999999</v>
      </c>
      <c r="T16">
        <f t="shared" si="4"/>
        <v>-12.605882352941176</v>
      </c>
      <c r="U16">
        <f t="shared" si="5"/>
        <v>-32.96078431372549</v>
      </c>
      <c r="V16">
        <v>37175.550000000003</v>
      </c>
      <c r="W16" s="5">
        <f t="shared" si="9"/>
        <v>10.523433465146447</v>
      </c>
      <c r="X16">
        <f t="shared" si="10"/>
        <v>5.009336666664824</v>
      </c>
      <c r="Y16">
        <v>22.048431000000001</v>
      </c>
      <c r="Z16">
        <v>9093510</v>
      </c>
      <c r="AA16">
        <f t="shared" si="6"/>
        <v>0.88568047062760868</v>
      </c>
      <c r="AB16">
        <f t="shared" si="11"/>
        <v>-2.7179541455346974</v>
      </c>
      <c r="AC16">
        <v>0</v>
      </c>
      <c r="AD16">
        <v>0</v>
      </c>
      <c r="AE16">
        <v>0</v>
      </c>
      <c r="AF16">
        <v>1</v>
      </c>
      <c r="AG16">
        <v>0</v>
      </c>
    </row>
    <row r="17" spans="1:33" x14ac:dyDescent="0.3">
      <c r="A17" s="5" t="s">
        <v>121</v>
      </c>
      <c r="B17" s="6" t="s">
        <v>122</v>
      </c>
      <c r="C17" s="6">
        <f t="shared" si="0"/>
        <v>25968.423088687709</v>
      </c>
      <c r="D17">
        <v>10.16463658231603</v>
      </c>
      <c r="E17" s="6">
        <f t="shared" si="1"/>
        <v>1.8459029430953731</v>
      </c>
      <c r="F17" s="5">
        <v>8.8682697653458195E-3</v>
      </c>
      <c r="G17" s="6">
        <f t="shared" si="2"/>
        <v>1.6369965260015561E-2</v>
      </c>
      <c r="H17" s="6">
        <f t="shared" si="3"/>
        <v>9.0142739278681314E-2</v>
      </c>
      <c r="I17">
        <v>34.640143150887646</v>
      </c>
      <c r="J17" s="6">
        <f t="shared" si="7"/>
        <v>3.545013216217094</v>
      </c>
      <c r="K17" s="6">
        <f t="shared" si="8"/>
        <v>1.0652390631346007</v>
      </c>
      <c r="L17">
        <v>-7.3802392125210781E-2</v>
      </c>
      <c r="M17" s="5">
        <v>0</v>
      </c>
      <c r="N17">
        <v>0</v>
      </c>
      <c r="O17">
        <v>0</v>
      </c>
      <c r="P17">
        <v>1</v>
      </c>
      <c r="Q17">
        <v>0</v>
      </c>
      <c r="R17">
        <v>13</v>
      </c>
      <c r="S17">
        <v>-1.9</v>
      </c>
      <c r="T17">
        <f t="shared" si="4"/>
        <v>-9.9058823529411768</v>
      </c>
      <c r="U17">
        <f t="shared" si="5"/>
        <v>-14.46078431372549</v>
      </c>
      <c r="V17">
        <v>0.44334020000000002</v>
      </c>
      <c r="W17" s="5">
        <f t="shared" si="9"/>
        <v>0.36696001084074553</v>
      </c>
      <c r="X17">
        <f t="shared" si="10"/>
        <v>-5.1471367876408767</v>
      </c>
      <c r="Y17">
        <v>6.221393</v>
      </c>
      <c r="Z17">
        <v>40000</v>
      </c>
      <c r="AA17">
        <f t="shared" si="6"/>
        <v>5.0468696615290378</v>
      </c>
      <c r="AB17">
        <f t="shared" si="11"/>
        <v>1.4432350453667318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1:33" x14ac:dyDescent="0.3">
      <c r="A18" s="5" t="s">
        <v>123</v>
      </c>
      <c r="B18" s="6" t="s">
        <v>124</v>
      </c>
      <c r="C18" s="6">
        <f t="shared" si="0"/>
        <v>6532.0607611861815</v>
      </c>
      <c r="D18">
        <v>8.7844777561270337</v>
      </c>
      <c r="E18" s="6">
        <f t="shared" si="1"/>
        <v>0.46574411690637696</v>
      </c>
      <c r="F18" s="5">
        <v>2.2971198140048651E-2</v>
      </c>
      <c r="G18" s="6">
        <f t="shared" si="2"/>
        <v>1.0698700392018368E-2</v>
      </c>
      <c r="H18" s="6">
        <f t="shared" si="3"/>
        <v>0.20178997909284407</v>
      </c>
      <c r="I18">
        <v>154.7800634762595</v>
      </c>
      <c r="J18" s="6">
        <f t="shared" si="7"/>
        <v>5.0420051639485699</v>
      </c>
      <c r="K18" s="6">
        <f t="shared" si="8"/>
        <v>2.5622310108660766</v>
      </c>
      <c r="L18">
        <v>-2.2887297043922516E-2</v>
      </c>
      <c r="M18" s="5">
        <v>0</v>
      </c>
      <c r="N18">
        <v>0</v>
      </c>
      <c r="O18">
        <v>1</v>
      </c>
      <c r="P18">
        <v>0</v>
      </c>
      <c r="Q18">
        <v>0</v>
      </c>
      <c r="R18">
        <v>11.8</v>
      </c>
      <c r="S18">
        <v>4.7</v>
      </c>
      <c r="T18">
        <f t="shared" si="4"/>
        <v>-11.105882352941176</v>
      </c>
      <c r="U18">
        <f t="shared" si="5"/>
        <v>-7.8607843137254898</v>
      </c>
      <c r="V18">
        <v>342.03960000000001</v>
      </c>
      <c r="W18" s="5">
        <f t="shared" si="9"/>
        <v>5.8378458923969268</v>
      </c>
      <c r="X18">
        <f t="shared" si="10"/>
        <v>0.32374909391530426</v>
      </c>
      <c r="Y18">
        <v>9.7529489999999992</v>
      </c>
      <c r="Z18">
        <v>743532</v>
      </c>
      <c r="AA18">
        <f t="shared" si="6"/>
        <v>2.5739131751468527</v>
      </c>
      <c r="AB18">
        <f t="shared" si="11"/>
        <v>-1.0297214410154534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3">
      <c r="A19" s="5" t="s">
        <v>125</v>
      </c>
      <c r="B19" s="6" t="s">
        <v>126</v>
      </c>
      <c r="C19" s="6">
        <f t="shared" si="0"/>
        <v>991.84157270926244</v>
      </c>
      <c r="D19">
        <v>6.8995633896005035</v>
      </c>
      <c r="E19" s="6">
        <f t="shared" si="1"/>
        <v>-1.4191702496201533</v>
      </c>
      <c r="F19" s="5">
        <v>7.1571603335821299E-2</v>
      </c>
      <c r="G19" s="6">
        <f t="shared" si="2"/>
        <v>-0.1015722901718121</v>
      </c>
      <c r="H19" s="6">
        <f t="shared" si="3"/>
        <v>0.49381281411084188</v>
      </c>
      <c r="I19">
        <v>9.7704344656063338</v>
      </c>
      <c r="J19" s="6">
        <f t="shared" si="7"/>
        <v>2.279360934421776</v>
      </c>
      <c r="K19" s="6">
        <f t="shared" si="8"/>
        <v>-0.20041321866071726</v>
      </c>
      <c r="L19">
        <v>2.7899341008842785E-2</v>
      </c>
      <c r="M19" s="5">
        <v>1</v>
      </c>
      <c r="N19">
        <v>0</v>
      </c>
      <c r="O19">
        <v>0</v>
      </c>
      <c r="P19">
        <v>1</v>
      </c>
      <c r="Q19">
        <v>0</v>
      </c>
      <c r="R19">
        <v>18.600000000000001</v>
      </c>
      <c r="S19">
        <v>-5.8</v>
      </c>
      <c r="T19">
        <f t="shared" si="4"/>
        <v>-4.3058823529411754</v>
      </c>
      <c r="U19">
        <f t="shared" si="5"/>
        <v>-18.360784313725489</v>
      </c>
      <c r="V19">
        <v>1013.407</v>
      </c>
      <c r="W19" s="5">
        <f t="shared" si="9"/>
        <v>6.9220594842900667</v>
      </c>
      <c r="X19">
        <f t="shared" si="10"/>
        <v>1.4079626858084442</v>
      </c>
      <c r="Y19">
        <v>821.43650500000001</v>
      </c>
      <c r="Z19">
        <v>9327489.6999999993</v>
      </c>
      <c r="AA19">
        <f t="shared" si="6"/>
        <v>4.4780887210993381</v>
      </c>
      <c r="AB19">
        <f t="shared" si="11"/>
        <v>0.87445410493703202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s="5" t="s">
        <v>127</v>
      </c>
      <c r="B20" s="6" t="s">
        <v>128</v>
      </c>
      <c r="C20" s="6">
        <f t="shared" si="0"/>
        <v>2113.576738679792</v>
      </c>
      <c r="D20">
        <v>7.6561369281623595</v>
      </c>
      <c r="E20" s="6">
        <f t="shared" si="1"/>
        <v>-0.66259671105829732</v>
      </c>
      <c r="F20" s="5">
        <v>-9.9883951098133795E-3</v>
      </c>
      <c r="G20" s="6">
        <f t="shared" si="2"/>
        <v>6.6182777485131253E-3</v>
      </c>
      <c r="H20" s="6">
        <f t="shared" si="3"/>
        <v>-7.647252065331854E-2</v>
      </c>
      <c r="I20">
        <v>3.177518569257284</v>
      </c>
      <c r="J20" s="6">
        <f t="shared" si="7"/>
        <v>1.1561005680478056</v>
      </c>
      <c r="K20" s="6">
        <f t="shared" si="8"/>
        <v>-1.3236735850346877</v>
      </c>
      <c r="L20">
        <v>-4.5466182313310205E-2</v>
      </c>
      <c r="M20" s="5">
        <v>0</v>
      </c>
      <c r="N20">
        <v>0</v>
      </c>
      <c r="O20">
        <v>1</v>
      </c>
      <c r="P20">
        <v>0</v>
      </c>
      <c r="Q20">
        <v>0</v>
      </c>
      <c r="R20">
        <v>25.2</v>
      </c>
      <c r="S20">
        <v>25.6</v>
      </c>
      <c r="T20">
        <f t="shared" si="4"/>
        <v>2.2941176470588225</v>
      </c>
      <c r="U20">
        <f t="shared" si="5"/>
        <v>13.039215686274511</v>
      </c>
      <c r="V20">
        <v>176.42949999999999</v>
      </c>
      <c r="W20" s="5">
        <f t="shared" si="9"/>
        <v>5.17857334691878</v>
      </c>
      <c r="X20">
        <f t="shared" si="10"/>
        <v>-0.33552345156284247</v>
      </c>
      <c r="Y20">
        <v>5.655462</v>
      </c>
      <c r="Z20">
        <v>318000</v>
      </c>
      <c r="AA20">
        <f t="shared" si="6"/>
        <v>2.8783257000457079</v>
      </c>
      <c r="AB20">
        <f t="shared" si="11"/>
        <v>-0.7253089161165982</v>
      </c>
      <c r="AC20">
        <v>1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5" t="s">
        <v>129</v>
      </c>
      <c r="B21" s="6" t="s">
        <v>130</v>
      </c>
      <c r="C21" s="6">
        <f t="shared" si="0"/>
        <v>1192.4376887249498</v>
      </c>
      <c r="D21">
        <v>7.083754968755728</v>
      </c>
      <c r="E21" s="6">
        <f t="shared" si="1"/>
        <v>-1.2349786704649288</v>
      </c>
      <c r="F21" s="5">
        <v>4.8453859513238554E-3</v>
      </c>
      <c r="G21" s="6">
        <f t="shared" si="2"/>
        <v>-5.9839483000553792E-3</v>
      </c>
      <c r="H21" s="6">
        <f t="shared" si="3"/>
        <v>3.432352680822956E-2</v>
      </c>
      <c r="I21">
        <v>0.94562610698572624</v>
      </c>
      <c r="J21" s="6">
        <f t="shared" si="7"/>
        <v>-5.5908023800967259E-2</v>
      </c>
      <c r="K21" s="6">
        <f t="shared" si="8"/>
        <v>-2.5356821768834603</v>
      </c>
      <c r="L21">
        <v>1.8433107487347122E-2</v>
      </c>
      <c r="M21" s="5">
        <v>0</v>
      </c>
      <c r="N21">
        <v>0</v>
      </c>
      <c r="O21">
        <v>1</v>
      </c>
      <c r="P21">
        <v>0</v>
      </c>
      <c r="Q21">
        <v>0</v>
      </c>
      <c r="R21">
        <v>23.7</v>
      </c>
      <c r="S21">
        <v>23.5</v>
      </c>
      <c r="T21">
        <f t="shared" si="4"/>
        <v>0.79411764705882248</v>
      </c>
      <c r="U21">
        <f t="shared" si="5"/>
        <v>10.93921568627451</v>
      </c>
      <c r="V21">
        <v>752.34460000000001</v>
      </c>
      <c r="W21" s="5">
        <f t="shared" si="9"/>
        <v>6.624522759238598</v>
      </c>
      <c r="X21">
        <f t="shared" si="10"/>
        <v>1.1104259607569755</v>
      </c>
      <c r="Y21">
        <v>7.0221239999999998</v>
      </c>
      <c r="Z21">
        <v>472710</v>
      </c>
      <c r="AA21">
        <f t="shared" si="6"/>
        <v>2.6983389227170695</v>
      </c>
      <c r="AB21">
        <f t="shared" si="11"/>
        <v>-0.90529569344523653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ht="46.8" x14ac:dyDescent="0.3">
      <c r="A22" s="5" t="s">
        <v>131</v>
      </c>
      <c r="B22" s="6" t="s">
        <v>132</v>
      </c>
      <c r="C22" s="6">
        <f t="shared" si="0"/>
        <v>855.28686228672132</v>
      </c>
      <c r="D22">
        <v>6.7514369241118386</v>
      </c>
      <c r="E22" s="6">
        <f t="shared" si="1"/>
        <v>-1.5672967151088182</v>
      </c>
      <c r="F22" s="5">
        <v>-3.9702768262685727E-2</v>
      </c>
      <c r="G22" s="6">
        <f t="shared" si="2"/>
        <v>6.2226018278833978E-2</v>
      </c>
      <c r="H22" s="6">
        <f t="shared" si="3"/>
        <v>-0.26805073563815207</v>
      </c>
      <c r="I22">
        <v>18.14668266765679</v>
      </c>
      <c r="J22" s="6">
        <f t="shared" si="7"/>
        <v>2.8984877708739583</v>
      </c>
      <c r="K22" s="6">
        <f t="shared" si="8"/>
        <v>0.41871361779146499</v>
      </c>
      <c r="L22">
        <v>-0.12348995761811864</v>
      </c>
      <c r="M22" s="5">
        <v>0</v>
      </c>
      <c r="N22">
        <v>0</v>
      </c>
      <c r="O22">
        <v>1</v>
      </c>
      <c r="P22">
        <v>0</v>
      </c>
      <c r="Q22">
        <v>0</v>
      </c>
      <c r="R22">
        <v>23.3</v>
      </c>
      <c r="S22">
        <v>23.2</v>
      </c>
      <c r="T22">
        <f t="shared" si="4"/>
        <v>0.39411764705882391</v>
      </c>
      <c r="U22">
        <f t="shared" si="5"/>
        <v>10.639215686274509</v>
      </c>
      <c r="V22">
        <v>171.3321</v>
      </c>
      <c r="W22" s="5">
        <f t="shared" si="9"/>
        <v>5.1494234291415966</v>
      </c>
      <c r="X22">
        <f t="shared" si="10"/>
        <v>-0.36467336934002592</v>
      </c>
      <c r="Y22">
        <v>20.845085000000001</v>
      </c>
      <c r="Z22">
        <v>2267050</v>
      </c>
      <c r="AA22">
        <f t="shared" si="6"/>
        <v>2.218638762178692</v>
      </c>
      <c r="AB22">
        <f t="shared" si="11"/>
        <v>-1.384995853983614</v>
      </c>
      <c r="AC22">
        <v>1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5" t="s">
        <v>133</v>
      </c>
      <c r="B23" s="6" t="s">
        <v>134</v>
      </c>
      <c r="C23" s="6">
        <f t="shared" si="0"/>
        <v>1396.4803579971176</v>
      </c>
      <c r="D23">
        <v>7.2417103201213449</v>
      </c>
      <c r="E23" s="6">
        <f t="shared" si="1"/>
        <v>-1.0770233190993119</v>
      </c>
      <c r="F23" s="5">
        <v>9.6441910551016991E-3</v>
      </c>
      <c r="G23" s="6">
        <f t="shared" si="2"/>
        <v>-1.0387018660193528E-2</v>
      </c>
      <c r="H23" s="6">
        <f t="shared" si="3"/>
        <v>6.984043789295194E-2</v>
      </c>
      <c r="I23">
        <v>14.892620381743658</v>
      </c>
      <c r="J23" s="6">
        <f t="shared" si="7"/>
        <v>2.7008658138685058</v>
      </c>
      <c r="K23" s="6">
        <f t="shared" si="8"/>
        <v>0.2210916607860125</v>
      </c>
      <c r="L23">
        <v>-2.2261786451656237E-3</v>
      </c>
      <c r="M23" s="5">
        <v>0</v>
      </c>
      <c r="N23">
        <v>0</v>
      </c>
      <c r="O23">
        <v>1</v>
      </c>
      <c r="P23">
        <v>0</v>
      </c>
      <c r="Q23">
        <v>0</v>
      </c>
      <c r="R23">
        <v>24</v>
      </c>
      <c r="S23">
        <v>23.4</v>
      </c>
      <c r="T23">
        <f t="shared" si="4"/>
        <v>1.0941176470588232</v>
      </c>
      <c r="U23">
        <f t="shared" si="5"/>
        <v>10.839215686274509</v>
      </c>
      <c r="V23">
        <v>8365.5709999999999</v>
      </c>
      <c r="W23" s="5">
        <f t="shared" si="9"/>
        <v>9.0319994021234464</v>
      </c>
      <c r="X23">
        <f t="shared" si="10"/>
        <v>3.5179026036418239</v>
      </c>
      <c r="Y23">
        <v>1.3759870000000001</v>
      </c>
      <c r="Z23">
        <v>341500</v>
      </c>
      <c r="AA23">
        <f t="shared" si="6"/>
        <v>1.3935788917633962</v>
      </c>
      <c r="AB23">
        <f t="shared" si="11"/>
        <v>-2.2100557243989098</v>
      </c>
      <c r="AC23">
        <v>1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5" t="s">
        <v>135</v>
      </c>
      <c r="B24" s="6" t="s">
        <v>136</v>
      </c>
      <c r="C24" s="6">
        <f t="shared" si="0"/>
        <v>4332.2572623505912</v>
      </c>
      <c r="D24">
        <v>8.3738439928650958</v>
      </c>
      <c r="E24" s="6">
        <f t="shared" si="1"/>
        <v>5.5110353644439058E-2</v>
      </c>
      <c r="F24" s="5">
        <v>1.6934090261270879E-2</v>
      </c>
      <c r="G24" s="6">
        <f t="shared" si="2"/>
        <v>9.3324370294548952E-4</v>
      </c>
      <c r="H24" s="6">
        <f t="shared" si="3"/>
        <v>0.14180343000897846</v>
      </c>
      <c r="I24">
        <v>5.158069179861668</v>
      </c>
      <c r="J24" s="6">
        <f t="shared" si="7"/>
        <v>1.6405623195176537</v>
      </c>
      <c r="K24" s="6">
        <f t="shared" si="8"/>
        <v>-0.83921183356483953</v>
      </c>
      <c r="L24">
        <v>-1.6900293848457149E-2</v>
      </c>
      <c r="M24" s="5">
        <v>0</v>
      </c>
      <c r="N24">
        <v>0</v>
      </c>
      <c r="O24">
        <v>1</v>
      </c>
      <c r="P24">
        <v>0</v>
      </c>
      <c r="Q24">
        <v>0</v>
      </c>
      <c r="R24">
        <v>24</v>
      </c>
      <c r="S24">
        <v>23.9</v>
      </c>
      <c r="T24">
        <f t="shared" si="4"/>
        <v>1.0941176470588232</v>
      </c>
      <c r="U24">
        <f t="shared" si="5"/>
        <v>11.339215686274509</v>
      </c>
      <c r="V24">
        <v>4083.0189999999998</v>
      </c>
      <c r="W24" s="5">
        <f t="shared" si="9"/>
        <v>8.3148368315753984</v>
      </c>
      <c r="X24">
        <f t="shared" si="10"/>
        <v>2.8007400330937759</v>
      </c>
      <c r="Y24">
        <v>21.861688999999998</v>
      </c>
      <c r="Z24">
        <v>1109500</v>
      </c>
      <c r="AA24">
        <f t="shared" si="6"/>
        <v>2.9808262807830213</v>
      </c>
      <c r="AB24">
        <f t="shared" si="11"/>
        <v>-0.62280833537928482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3">
      <c r="A25" s="5" t="s">
        <v>141</v>
      </c>
      <c r="B25" s="6" t="s">
        <v>142</v>
      </c>
      <c r="C25" s="6">
        <f t="shared" si="0"/>
        <v>5437.6669536133022</v>
      </c>
      <c r="D25">
        <v>8.6011053790383691</v>
      </c>
      <c r="E25" s="6">
        <f t="shared" si="1"/>
        <v>0.28237173981771235</v>
      </c>
      <c r="F25" s="5">
        <v>1.7382362800013752E-2</v>
      </c>
      <c r="G25" s="6">
        <f t="shared" si="2"/>
        <v>4.9082880259825653E-3</v>
      </c>
      <c r="H25" s="6">
        <f t="shared" si="3"/>
        <v>0.14950753417959473</v>
      </c>
      <c r="I25">
        <v>6.373394405240151</v>
      </c>
      <c r="J25" s="6">
        <f t="shared" si="7"/>
        <v>1.8521322013213921</v>
      </c>
      <c r="K25" s="6">
        <f t="shared" si="8"/>
        <v>-0.62764195176110116</v>
      </c>
      <c r="L25">
        <v>-1.8143784370644241E-2</v>
      </c>
      <c r="M25" s="5">
        <v>0</v>
      </c>
      <c r="N25">
        <v>0</v>
      </c>
      <c r="O25">
        <v>1</v>
      </c>
      <c r="P25">
        <v>0</v>
      </c>
      <c r="Q25">
        <v>0</v>
      </c>
      <c r="R25">
        <v>24.8</v>
      </c>
      <c r="S25">
        <v>23.5</v>
      </c>
      <c r="T25">
        <f t="shared" si="4"/>
        <v>1.8941176470588239</v>
      </c>
      <c r="U25">
        <f t="shared" si="5"/>
        <v>10.93921568627451</v>
      </c>
      <c r="V25">
        <v>7.3303400000000005E-2</v>
      </c>
      <c r="W25" s="5">
        <f t="shared" si="9"/>
        <v>7.0741182300566349E-2</v>
      </c>
      <c r="X25">
        <f t="shared" si="10"/>
        <v>-5.4433556161810559</v>
      </c>
      <c r="Y25">
        <v>1.8650389999999999</v>
      </c>
      <c r="Z25">
        <v>51060</v>
      </c>
      <c r="AA25">
        <f t="shared" si="6"/>
        <v>3.5980358315740855</v>
      </c>
      <c r="AB25">
        <f t="shared" si="11"/>
        <v>-5.5987845882206067E-3</v>
      </c>
      <c r="AC25">
        <v>0</v>
      </c>
      <c r="AD25">
        <v>0</v>
      </c>
      <c r="AE25">
        <v>1</v>
      </c>
      <c r="AF25">
        <v>0</v>
      </c>
      <c r="AG25">
        <v>0</v>
      </c>
    </row>
    <row r="26" spans="1:33" x14ac:dyDescent="0.3">
      <c r="A26" s="5" t="s">
        <v>143</v>
      </c>
      <c r="B26" s="6" t="s">
        <v>144</v>
      </c>
      <c r="C26" s="6">
        <f t="shared" si="0"/>
        <v>6594.4978109193644</v>
      </c>
      <c r="D26">
        <v>8.7939909153103706</v>
      </c>
      <c r="E26" s="6">
        <f t="shared" si="1"/>
        <v>0.4752572760897138</v>
      </c>
      <c r="F26" s="5">
        <v>3.6455336213505267E-2</v>
      </c>
      <c r="G26" s="6">
        <f t="shared" si="2"/>
        <v>1.7325663787765216E-2</v>
      </c>
      <c r="H26" s="6">
        <f t="shared" si="3"/>
        <v>0.32058789547615046</v>
      </c>
      <c r="I26">
        <v>40.391554471274333</v>
      </c>
      <c r="J26" s="6">
        <f t="shared" si="7"/>
        <v>3.6986207153728454</v>
      </c>
      <c r="K26" s="6">
        <f t="shared" si="8"/>
        <v>1.2188465622903522</v>
      </c>
      <c r="L26">
        <v>1.974217075492678E-3</v>
      </c>
      <c r="M26" s="5">
        <v>0</v>
      </c>
      <c r="N26">
        <v>1</v>
      </c>
      <c r="O26">
        <v>0</v>
      </c>
      <c r="P26">
        <v>0</v>
      </c>
      <c r="Q26">
        <v>0</v>
      </c>
      <c r="R26">
        <v>26.2</v>
      </c>
      <c r="S26">
        <v>10.3</v>
      </c>
      <c r="T26">
        <f t="shared" si="4"/>
        <v>3.2941176470588225</v>
      </c>
      <c r="U26">
        <f t="shared" si="5"/>
        <v>-2.2607843137254893</v>
      </c>
      <c r="V26">
        <v>0</v>
      </c>
      <c r="W26" s="5">
        <f t="shared" si="9"/>
        <v>0</v>
      </c>
      <c r="X26">
        <f t="shared" si="10"/>
        <v>-5.5140967984816225</v>
      </c>
      <c r="Y26">
        <v>0.62098699999999996</v>
      </c>
      <c r="Z26">
        <v>9240</v>
      </c>
      <c r="AA26">
        <f t="shared" si="6"/>
        <v>4.2077682620833112</v>
      </c>
      <c r="AB26">
        <f t="shared" si="11"/>
        <v>0.60413364592100516</v>
      </c>
      <c r="AC26">
        <v>0</v>
      </c>
      <c r="AD26">
        <v>1</v>
      </c>
      <c r="AE26">
        <v>0</v>
      </c>
      <c r="AF26">
        <v>0</v>
      </c>
      <c r="AG26">
        <v>0</v>
      </c>
    </row>
    <row r="27" spans="1:33" x14ac:dyDescent="0.3">
      <c r="A27" s="5" t="s">
        <v>145</v>
      </c>
      <c r="B27" s="6" t="s">
        <v>146</v>
      </c>
      <c r="C27" s="6">
        <f>EXP(D27)</f>
        <v>13113.208043546894</v>
      </c>
      <c r="D27">
        <v>9.481375248848023</v>
      </c>
      <c r="E27" s="6">
        <f>D27-AVERAGE(D$2:D$104)</f>
        <v>1.1626416096273662</v>
      </c>
      <c r="F27" s="5">
        <v>3.6455336213505267E-2</v>
      </c>
      <c r="G27" s="6">
        <f>E27*F27</f>
        <v>4.2384490774776573E-2</v>
      </c>
      <c r="H27" s="6">
        <f>D27*F27</f>
        <v>0.34564672246316186</v>
      </c>
      <c r="I27">
        <v>102.76186379489845</v>
      </c>
      <c r="J27" s="6">
        <f>LN(I27)</f>
        <v>4.6324143094351093</v>
      </c>
      <c r="K27" s="6">
        <f>J27-AVERAGE(J$2:J$104)</f>
        <v>2.1526401563526161</v>
      </c>
      <c r="L27">
        <v>-7.9267642392463505E-2</v>
      </c>
      <c r="M27" s="5">
        <v>0</v>
      </c>
      <c r="N27">
        <v>0</v>
      </c>
      <c r="O27">
        <v>0</v>
      </c>
      <c r="P27">
        <v>1</v>
      </c>
      <c r="Q27">
        <v>0</v>
      </c>
      <c r="R27">
        <v>16.5</v>
      </c>
      <c r="S27">
        <v>0.2</v>
      </c>
      <c r="T27">
        <f t="shared" si="4"/>
        <v>-6.4058823529411768</v>
      </c>
      <c r="U27">
        <f t="shared" si="5"/>
        <v>-12.360784313725491</v>
      </c>
      <c r="V27" s="3" t="e">
        <v>#N/A</v>
      </c>
      <c r="W27" s="5" t="e">
        <f>NA()</f>
        <v>#N/A</v>
      </c>
      <c r="X27" t="e">
        <f t="shared" si="10"/>
        <v>#N/A</v>
      </c>
      <c r="Y27">
        <v>78.398250000000004</v>
      </c>
      <c r="Z27">
        <v>348570</v>
      </c>
      <c r="AA27">
        <f t="shared" si="6"/>
        <v>5.4157178137979205</v>
      </c>
      <c r="AB27">
        <f t="shared" si="11"/>
        <v>1.8120831976356144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1:33" x14ac:dyDescent="0.3">
      <c r="A28" s="5" t="s">
        <v>151</v>
      </c>
      <c r="B28" s="6" t="s">
        <v>152</v>
      </c>
      <c r="C28" s="6">
        <f t="shared" ref="C28:C67" si="12">EXP(D28)</f>
        <v>16915.04444975009</v>
      </c>
      <c r="D28">
        <v>9.7359587090416895</v>
      </c>
      <c r="E28" s="6">
        <f t="shared" si="1"/>
        <v>1.4172250698210327</v>
      </c>
      <c r="F28" s="5">
        <v>1.8463699000839315E-2</v>
      </c>
      <c r="G28" s="6">
        <f t="shared" si="2"/>
        <v>2.616721710561903E-2</v>
      </c>
      <c r="H28" s="6">
        <f t="shared" si="3"/>
        <v>0.17976181108834588</v>
      </c>
      <c r="I28">
        <v>114.5151416053864</v>
      </c>
      <c r="J28" s="6">
        <f t="shared" si="7"/>
        <v>4.7407070553462889</v>
      </c>
      <c r="K28" s="6">
        <f t="shared" si="8"/>
        <v>2.2609329022637956</v>
      </c>
      <c r="L28">
        <v>-9.8547848838890381E-2</v>
      </c>
      <c r="M28" s="5">
        <v>0</v>
      </c>
      <c r="N28">
        <v>0</v>
      </c>
      <c r="O28">
        <v>0</v>
      </c>
      <c r="P28">
        <v>0</v>
      </c>
      <c r="Q28">
        <v>1</v>
      </c>
      <c r="R28">
        <v>15.7</v>
      </c>
      <c r="S28">
        <v>-0.4</v>
      </c>
      <c r="T28">
        <f t="shared" si="4"/>
        <v>-7.2058823529411775</v>
      </c>
      <c r="U28">
        <f t="shared" si="5"/>
        <v>-12.96078431372549</v>
      </c>
      <c r="V28">
        <v>2204.8440000000001</v>
      </c>
      <c r="W28" s="5">
        <f t="shared" si="9"/>
        <v>7.6988654810844697</v>
      </c>
      <c r="X28">
        <f t="shared" si="10"/>
        <v>2.1847686826028472</v>
      </c>
      <c r="Y28">
        <v>4.9590829999999997</v>
      </c>
      <c r="Z28">
        <v>42430</v>
      </c>
      <c r="AA28">
        <f t="shared" si="6"/>
        <v>4.7611204643802463</v>
      </c>
      <c r="AB28">
        <f t="shared" si="11"/>
        <v>1.1574858482179402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1:33" ht="31.2" x14ac:dyDescent="0.3">
      <c r="A29" s="5" t="s">
        <v>153</v>
      </c>
      <c r="B29" s="6" t="s">
        <v>154</v>
      </c>
      <c r="C29" s="6">
        <f t="shared" si="12"/>
        <v>2633.9712047912658</v>
      </c>
      <c r="D29">
        <v>7.8762479501217033</v>
      </c>
      <c r="E29" s="6">
        <f t="shared" si="1"/>
        <v>-0.44248568909895347</v>
      </c>
      <c r="F29" s="5">
        <v>2.6254584282979814E-2</v>
      </c>
      <c r="G29" s="6">
        <f t="shared" si="2"/>
        <v>-1.1617277818460876E-2</v>
      </c>
      <c r="H29" s="6">
        <f t="shared" si="3"/>
        <v>0.20678761564011724</v>
      </c>
      <c r="I29">
        <v>6.9220721500869962</v>
      </c>
      <c r="J29" s="6">
        <f t="shared" si="7"/>
        <v>1.9347151684594655</v>
      </c>
      <c r="K29" s="6">
        <f t="shared" si="8"/>
        <v>-0.54505898462302782</v>
      </c>
      <c r="L29">
        <v>7.5780280308427577E-3</v>
      </c>
      <c r="M29" s="5">
        <v>0</v>
      </c>
      <c r="N29">
        <v>0</v>
      </c>
      <c r="O29">
        <v>1</v>
      </c>
      <c r="P29">
        <v>0</v>
      </c>
      <c r="Q29">
        <v>0</v>
      </c>
      <c r="R29">
        <v>25.8</v>
      </c>
      <c r="S29">
        <v>22</v>
      </c>
      <c r="T29">
        <f t="shared" si="4"/>
        <v>2.8941176470588239</v>
      </c>
      <c r="U29">
        <f t="shared" si="5"/>
        <v>9.43921568627451</v>
      </c>
      <c r="V29">
        <v>0</v>
      </c>
      <c r="W29" s="5">
        <f t="shared" si="9"/>
        <v>0</v>
      </c>
      <c r="X29">
        <f t="shared" si="10"/>
        <v>-5.5140967984816225</v>
      </c>
      <c r="Y29">
        <v>4.6376270000000002</v>
      </c>
      <c r="Z29">
        <v>48320</v>
      </c>
      <c r="AA29">
        <f t="shared" si="6"/>
        <v>4.5641125383589003</v>
      </c>
      <c r="AB29">
        <f t="shared" si="11"/>
        <v>0.96047792219659422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1:33" x14ac:dyDescent="0.3">
      <c r="A30" s="5" t="s">
        <v>155</v>
      </c>
      <c r="B30" s="6" t="s">
        <v>156</v>
      </c>
      <c r="C30" s="6">
        <f t="shared" si="12"/>
        <v>2519.3811779145913</v>
      </c>
      <c r="D30">
        <v>7.8317685860300079</v>
      </c>
      <c r="E30" s="6">
        <f t="shared" si="1"/>
        <v>-0.48696505319064887</v>
      </c>
      <c r="F30" s="5">
        <v>2.0797308589785759E-2</v>
      </c>
      <c r="G30" s="6">
        <f t="shared" si="2"/>
        <v>-1.0127562483647361E-2</v>
      </c>
      <c r="H30" s="6">
        <f t="shared" si="3"/>
        <v>0.16287970808745614</v>
      </c>
      <c r="I30">
        <v>4.869215761069162</v>
      </c>
      <c r="J30" s="6">
        <f t="shared" si="7"/>
        <v>1.5829328894389638</v>
      </c>
      <c r="K30" s="6">
        <f t="shared" si="8"/>
        <v>-0.89684126364352945</v>
      </c>
      <c r="L30">
        <v>7.6438762159017444E-3</v>
      </c>
      <c r="M30" s="5">
        <v>0</v>
      </c>
      <c r="N30">
        <v>0</v>
      </c>
      <c r="O30">
        <v>1</v>
      </c>
      <c r="P30">
        <v>0</v>
      </c>
      <c r="Q30">
        <v>0</v>
      </c>
      <c r="R30">
        <v>21.4</v>
      </c>
      <c r="S30">
        <v>21.1</v>
      </c>
      <c r="T30">
        <f t="shared" si="4"/>
        <v>-1.5058823529411782</v>
      </c>
      <c r="U30">
        <f t="shared" si="5"/>
        <v>8.5392156862745114</v>
      </c>
      <c r="V30">
        <v>5095.8059999999996</v>
      </c>
      <c r="W30" s="5">
        <f t="shared" si="9"/>
        <v>8.5363693480108154</v>
      </c>
      <c r="X30">
        <f t="shared" si="10"/>
        <v>3.0222725495291929</v>
      </c>
      <c r="Y30">
        <v>6.15069</v>
      </c>
      <c r="Z30">
        <v>248360</v>
      </c>
      <c r="AA30">
        <f t="shared" si="6"/>
        <v>3.2094402431324207</v>
      </c>
      <c r="AB30">
        <f t="shared" si="11"/>
        <v>-0.39419437302988536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x14ac:dyDescent="0.3">
      <c r="A31" s="5" t="s">
        <v>157</v>
      </c>
      <c r="B31" s="6" t="s">
        <v>158</v>
      </c>
      <c r="C31" s="6">
        <f t="shared" si="12"/>
        <v>852.85520827545508</v>
      </c>
      <c r="D31">
        <v>6.7485897889750239</v>
      </c>
      <c r="E31" s="6">
        <f t="shared" si="1"/>
        <v>-1.5701438502456329</v>
      </c>
      <c r="F31" s="5">
        <v>3.6826758141414041E-2</v>
      </c>
      <c r="G31" s="6">
        <f t="shared" si="2"/>
        <v>-5.7823307820224552E-2</v>
      </c>
      <c r="H31" s="6">
        <f t="shared" si="3"/>
        <v>0.24852868395419964</v>
      </c>
      <c r="I31">
        <v>5.7391360648987808</v>
      </c>
      <c r="J31" s="6">
        <f t="shared" si="7"/>
        <v>1.7473086876618307</v>
      </c>
      <c r="K31" s="6">
        <f t="shared" si="8"/>
        <v>-0.7324654654206626</v>
      </c>
      <c r="L31">
        <v>5.3378903261118195E-3</v>
      </c>
      <c r="M31" s="5">
        <v>0</v>
      </c>
      <c r="N31">
        <v>0</v>
      </c>
      <c r="O31">
        <v>1</v>
      </c>
      <c r="P31">
        <v>0</v>
      </c>
      <c r="Q31">
        <v>0</v>
      </c>
      <c r="R31">
        <v>29</v>
      </c>
      <c r="S31">
        <v>13.5</v>
      </c>
      <c r="T31">
        <f t="shared" si="4"/>
        <v>6.0941176470588232</v>
      </c>
      <c r="U31">
        <f t="shared" si="5"/>
        <v>0.93921568627451002</v>
      </c>
      <c r="V31">
        <v>1692.6690000000001</v>
      </c>
      <c r="W31" s="5">
        <f t="shared" si="9"/>
        <v>7.4346524606062321</v>
      </c>
      <c r="X31">
        <f t="shared" si="10"/>
        <v>1.9205556621246096</v>
      </c>
      <c r="Y31">
        <v>36.751162000000001</v>
      </c>
      <c r="Z31">
        <v>995450</v>
      </c>
      <c r="AA31">
        <f t="shared" si="6"/>
        <v>3.6087302269629249</v>
      </c>
      <c r="AB31">
        <f t="shared" si="11"/>
        <v>5.0956108006188217E-3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5" t="s">
        <v>159</v>
      </c>
      <c r="B32" s="6" t="s">
        <v>160</v>
      </c>
      <c r="C32" s="6">
        <f t="shared" si="12"/>
        <v>9950.7706363415564</v>
      </c>
      <c r="D32">
        <v>9.2054052780420719</v>
      </c>
      <c r="E32" s="6">
        <f t="shared" si="1"/>
        <v>0.88667163882141509</v>
      </c>
      <c r="F32" s="5">
        <v>2.3447378416222013E-2</v>
      </c>
      <c r="G32" s="6">
        <f t="shared" si="2"/>
        <v>2.0790125446377448E-2</v>
      </c>
      <c r="H32" s="6">
        <f t="shared" si="3"/>
        <v>0.21584262102893986</v>
      </c>
      <c r="I32">
        <v>42.0262765072939</v>
      </c>
      <c r="J32" s="6">
        <f t="shared" si="7"/>
        <v>3.7382950537838493</v>
      </c>
      <c r="K32" s="6">
        <f t="shared" si="8"/>
        <v>1.258520900701356</v>
      </c>
      <c r="L32">
        <v>-1.0898138116911512E-2</v>
      </c>
      <c r="M32" s="5">
        <v>0</v>
      </c>
      <c r="N32">
        <v>0</v>
      </c>
      <c r="O32">
        <v>1</v>
      </c>
      <c r="P32">
        <v>0</v>
      </c>
      <c r="Q32">
        <v>0</v>
      </c>
      <c r="R32">
        <v>20.9</v>
      </c>
      <c r="S32">
        <v>6.3</v>
      </c>
      <c r="T32">
        <f t="shared" si="4"/>
        <v>-2.0058823529411782</v>
      </c>
      <c r="U32">
        <f t="shared" si="5"/>
        <v>-6.2607843137254902</v>
      </c>
      <c r="V32">
        <v>205.1943</v>
      </c>
      <c r="W32" s="5">
        <f t="shared" si="9"/>
        <v>5.3288189281357976</v>
      </c>
      <c r="X32">
        <f t="shared" si="10"/>
        <v>-0.18527787034582488</v>
      </c>
      <c r="Y32">
        <v>34.165661</v>
      </c>
      <c r="Z32">
        <v>498800</v>
      </c>
      <c r="AA32">
        <f t="shared" si="6"/>
        <v>4.2267711405070747</v>
      </c>
      <c r="AB32">
        <f t="shared" si="11"/>
        <v>0.62313652434476863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3">
      <c r="A33" s="5" t="s">
        <v>161</v>
      </c>
      <c r="B33" s="6" t="s">
        <v>162</v>
      </c>
      <c r="C33" s="6">
        <f t="shared" si="12"/>
        <v>539.46985315871746</v>
      </c>
      <c r="D33">
        <v>6.2905869039130087</v>
      </c>
      <c r="E33" s="6">
        <f t="shared" si="1"/>
        <v>-2.0281467353076481</v>
      </c>
      <c r="F33" s="5">
        <v>-1.3317528588535567E-3</v>
      </c>
      <c r="G33" s="6">
        <f t="shared" si="2"/>
        <v>2.7009902129204681E-3</v>
      </c>
      <c r="H33" s="6">
        <f t="shared" si="3"/>
        <v>-8.3775070931528927E-3</v>
      </c>
      <c r="I33">
        <v>0.58793931886245898</v>
      </c>
      <c r="J33" s="6">
        <f t="shared" si="7"/>
        <v>-0.53113153562242044</v>
      </c>
      <c r="K33" s="6">
        <f t="shared" si="8"/>
        <v>-3.0109056887049137</v>
      </c>
      <c r="L33">
        <v>-7.9228389952380046E-3</v>
      </c>
      <c r="M33" s="5">
        <v>0</v>
      </c>
      <c r="N33">
        <v>0</v>
      </c>
      <c r="O33">
        <v>1</v>
      </c>
      <c r="P33">
        <v>0</v>
      </c>
      <c r="Q33">
        <v>0</v>
      </c>
      <c r="R33">
        <v>22.4</v>
      </c>
      <c r="S33">
        <v>20.5</v>
      </c>
      <c r="T33">
        <f t="shared" si="4"/>
        <v>-0.50588235294117823</v>
      </c>
      <c r="U33">
        <f t="shared" si="5"/>
        <v>7.93921568627451</v>
      </c>
      <c r="V33">
        <v>7.381507</v>
      </c>
      <c r="W33" s="5">
        <f t="shared" si="9"/>
        <v>2.1260277312615483</v>
      </c>
      <c r="X33">
        <f t="shared" si="10"/>
        <v>-3.3880690672200742</v>
      </c>
      <c r="Y33">
        <v>29.777985000000001</v>
      </c>
      <c r="Z33">
        <v>1000000</v>
      </c>
      <c r="AA33">
        <f t="shared" si="6"/>
        <v>3.3937693621056479</v>
      </c>
      <c r="AB33">
        <f t="shared" si="11"/>
        <v>-0.20986525405665812</v>
      </c>
      <c r="AC33">
        <v>1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5" t="s">
        <v>163</v>
      </c>
      <c r="B34" s="6" t="s">
        <v>164</v>
      </c>
      <c r="C34" s="6">
        <f t="shared" si="12"/>
        <v>12985.617226909288</v>
      </c>
      <c r="D34">
        <v>9.471597656806912</v>
      </c>
      <c r="E34" s="6">
        <f t="shared" si="1"/>
        <v>1.1528640175862552</v>
      </c>
      <c r="F34" s="5">
        <v>2.5197642473759625E-2</v>
      </c>
      <c r="G34" s="6">
        <f t="shared" si="2"/>
        <v>2.9049455336000587E-2</v>
      </c>
      <c r="H34" s="6">
        <f t="shared" si="3"/>
        <v>0.23866193141151998</v>
      </c>
      <c r="I34">
        <v>125.86623278037158</v>
      </c>
      <c r="J34" s="6">
        <f t="shared" si="7"/>
        <v>4.8352196984074496</v>
      </c>
      <c r="K34" s="6">
        <f t="shared" si="8"/>
        <v>2.3554455453249563</v>
      </c>
      <c r="L34">
        <v>-6.6909491771104751E-2</v>
      </c>
      <c r="M34" s="5">
        <v>0</v>
      </c>
      <c r="N34">
        <v>0</v>
      </c>
      <c r="O34">
        <v>0</v>
      </c>
      <c r="P34">
        <v>0</v>
      </c>
      <c r="Q34">
        <v>1</v>
      </c>
      <c r="R34">
        <v>13.9</v>
      </c>
      <c r="S34">
        <v>-10</v>
      </c>
      <c r="T34">
        <f t="shared" si="4"/>
        <v>-9.0058823529411764</v>
      </c>
      <c r="U34">
        <f t="shared" si="5"/>
        <v>-22.560784313725492</v>
      </c>
      <c r="V34">
        <v>2.6774900000000001</v>
      </c>
      <c r="W34" s="5">
        <f t="shared" si="9"/>
        <v>1.3022304542511451</v>
      </c>
      <c r="X34">
        <f t="shared" si="10"/>
        <v>-4.2118663442304776</v>
      </c>
      <c r="Y34">
        <v>4.6227590000000003</v>
      </c>
      <c r="Z34">
        <v>303900</v>
      </c>
      <c r="AA34">
        <f t="shared" si="6"/>
        <v>2.7220482920555362</v>
      </c>
      <c r="AB34">
        <f t="shared" si="11"/>
        <v>-0.88158632410676985</v>
      </c>
      <c r="AC34">
        <v>0</v>
      </c>
      <c r="AD34">
        <v>0</v>
      </c>
      <c r="AE34">
        <v>0</v>
      </c>
      <c r="AF34">
        <v>1</v>
      </c>
      <c r="AG34">
        <v>0</v>
      </c>
    </row>
    <row r="35" spans="1:33" x14ac:dyDescent="0.3">
      <c r="A35" s="5" t="s">
        <v>167</v>
      </c>
      <c r="B35" s="6" t="s">
        <v>168</v>
      </c>
      <c r="C35" s="6">
        <f t="shared" si="12"/>
        <v>14762.462081898628</v>
      </c>
      <c r="D35">
        <v>9.5998428919603125</v>
      </c>
      <c r="E35" s="6">
        <f t="shared" ref="E35:E66" si="13">D35-AVERAGE(D$2:D$104)</f>
        <v>1.2811092527396557</v>
      </c>
      <c r="F35" s="5">
        <v>1.8701706299219294E-2</v>
      </c>
      <c r="G35" s="6">
        <f t="shared" ref="G35:G66" si="14">E35*F35</f>
        <v>2.3958928981949342E-2</v>
      </c>
      <c r="H35" s="6">
        <f t="shared" ref="H35:H66" si="15">D35*F35</f>
        <v>0.17953344228408974</v>
      </c>
      <c r="I35">
        <v>67.776188946665215</v>
      </c>
      <c r="J35" s="6">
        <f t="shared" si="7"/>
        <v>4.2162109377858616</v>
      </c>
      <c r="K35" s="6">
        <f t="shared" si="8"/>
        <v>1.7364367847033684</v>
      </c>
      <c r="L35">
        <v>-6.0494794960344551E-2</v>
      </c>
      <c r="M35" s="5">
        <v>0</v>
      </c>
      <c r="N35">
        <v>0</v>
      </c>
      <c r="O35">
        <v>1</v>
      </c>
      <c r="P35">
        <v>0</v>
      </c>
      <c r="Q35">
        <v>0</v>
      </c>
      <c r="R35">
        <v>17.600000000000001</v>
      </c>
      <c r="S35">
        <v>3.8</v>
      </c>
      <c r="T35">
        <f t="shared" si="4"/>
        <v>-5.3058823529411754</v>
      </c>
      <c r="U35">
        <f t="shared" si="5"/>
        <v>-8.760784313725491</v>
      </c>
      <c r="V35">
        <v>137.77260000000001</v>
      </c>
      <c r="W35" s="5">
        <f t="shared" si="9"/>
        <v>4.9328366222454507</v>
      </c>
      <c r="X35">
        <f t="shared" si="10"/>
        <v>-0.58126017623617177</v>
      </c>
      <c r="Y35">
        <v>52.331865999999998</v>
      </c>
      <c r="Z35">
        <v>547660</v>
      </c>
      <c r="AA35">
        <f t="shared" si="6"/>
        <v>4.5597061006121624</v>
      </c>
      <c r="AB35">
        <f t="shared" si="11"/>
        <v>0.95607148444985635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">
      <c r="A36" s="5" t="s">
        <v>169</v>
      </c>
      <c r="B36" s="6" t="s">
        <v>170</v>
      </c>
      <c r="C36" s="6">
        <f t="shared" si="12"/>
        <v>6284.0156146938816</v>
      </c>
      <c r="D36">
        <v>8.7457644842059512</v>
      </c>
      <c r="E36" s="6">
        <f t="shared" si="13"/>
        <v>0.42703084498529442</v>
      </c>
      <c r="F36" s="5">
        <v>3.3918026982282653E-3</v>
      </c>
      <c r="G36" s="6">
        <f t="shared" si="14"/>
        <v>1.4484043722478178E-3</v>
      </c>
      <c r="H36" s="6">
        <f t="shared" si="15"/>
        <v>2.966390757559868E-2</v>
      </c>
      <c r="I36">
        <v>28.900602202173086</v>
      </c>
      <c r="J36" s="6">
        <f t="shared" si="7"/>
        <v>3.3638624323467257</v>
      </c>
      <c r="K36" s="6">
        <f t="shared" si="8"/>
        <v>0.88408827926423239</v>
      </c>
      <c r="L36">
        <v>-3.0536579600923375E-2</v>
      </c>
      <c r="M36" s="5">
        <v>0</v>
      </c>
      <c r="N36">
        <v>0</v>
      </c>
      <c r="O36">
        <v>1</v>
      </c>
      <c r="P36">
        <v>0</v>
      </c>
      <c r="Q36">
        <v>0</v>
      </c>
      <c r="R36">
        <v>23.5</v>
      </c>
      <c r="S36">
        <v>24.7</v>
      </c>
      <c r="T36">
        <f t="shared" si="4"/>
        <v>0.5941176470588232</v>
      </c>
      <c r="U36">
        <f t="shared" si="5"/>
        <v>12.139215686274509</v>
      </c>
      <c r="V36">
        <v>40811.14</v>
      </c>
      <c r="W36" s="5">
        <f t="shared" si="9"/>
        <v>10.61673486515293</v>
      </c>
      <c r="X36">
        <f t="shared" si="10"/>
        <v>5.1026380666713074</v>
      </c>
      <c r="Y36">
        <v>0.53972799999999999</v>
      </c>
      <c r="Z36">
        <v>257670</v>
      </c>
      <c r="AA36">
        <f t="shared" si="6"/>
        <v>0.73938561250704726</v>
      </c>
      <c r="AB36">
        <f t="shared" si="11"/>
        <v>-2.8642490036552588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5" t="s">
        <v>171</v>
      </c>
      <c r="B37" s="6" t="s">
        <v>172</v>
      </c>
      <c r="C37" s="6">
        <f t="shared" si="12"/>
        <v>12825.627922601017</v>
      </c>
      <c r="D37">
        <v>9.4592006296670181</v>
      </c>
      <c r="E37" s="6">
        <f t="shared" si="13"/>
        <v>1.1404669904463614</v>
      </c>
      <c r="F37" s="5">
        <v>2.2349915535601075E-2</v>
      </c>
      <c r="G37" s="6">
        <f t="shared" si="14"/>
        <v>2.5489340907617335E-2</v>
      </c>
      <c r="H37" s="6">
        <f t="shared" si="15"/>
        <v>0.21141233510736238</v>
      </c>
      <c r="I37">
        <v>112.32524688458085</v>
      </c>
      <c r="J37" s="6">
        <f t="shared" si="7"/>
        <v>4.7213986529024465</v>
      </c>
      <c r="K37" s="6">
        <f t="shared" si="8"/>
        <v>2.2416244998199533</v>
      </c>
      <c r="L37">
        <v>-6.7281421948637288E-2</v>
      </c>
      <c r="M37" s="5">
        <v>0</v>
      </c>
      <c r="N37">
        <v>1</v>
      </c>
      <c r="O37">
        <v>0</v>
      </c>
      <c r="P37">
        <v>0</v>
      </c>
      <c r="Q37">
        <v>0</v>
      </c>
      <c r="R37">
        <v>13.7</v>
      </c>
      <c r="S37">
        <v>3.4</v>
      </c>
      <c r="T37">
        <f t="shared" si="4"/>
        <v>-9.2058823529411775</v>
      </c>
      <c r="U37">
        <f t="shared" si="5"/>
        <v>-9.1607843137254896</v>
      </c>
      <c r="V37">
        <v>2439.96</v>
      </c>
      <c r="W37" s="5">
        <f t="shared" si="9"/>
        <v>7.8001466835319446</v>
      </c>
      <c r="X37">
        <f t="shared" si="10"/>
        <v>2.2860498850503221</v>
      </c>
      <c r="Y37">
        <v>55.819499</v>
      </c>
      <c r="Z37">
        <v>241930</v>
      </c>
      <c r="AA37">
        <f t="shared" si="6"/>
        <v>5.441230103656661</v>
      </c>
      <c r="AB37">
        <f t="shared" si="11"/>
        <v>1.837595487494355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1:33" x14ac:dyDescent="0.3">
      <c r="A38" s="5" t="s">
        <v>173</v>
      </c>
      <c r="B38" s="6" t="s">
        <v>174</v>
      </c>
      <c r="C38" s="6">
        <f t="shared" si="12"/>
        <v>2086.0933793150734</v>
      </c>
      <c r="D38">
        <v>7.643048399331132</v>
      </c>
      <c r="E38" s="6">
        <f t="shared" si="13"/>
        <v>-0.67568523988952478</v>
      </c>
      <c r="F38" s="5">
        <v>4.2663376413388995E-4</v>
      </c>
      <c r="G38" s="6">
        <f t="shared" si="14"/>
        <v>-2.8827013726377834E-4</v>
      </c>
      <c r="H38" s="6">
        <f t="shared" si="15"/>
        <v>3.2607825080641431E-3</v>
      </c>
      <c r="I38">
        <v>1.6606405965261479</v>
      </c>
      <c r="J38" s="6">
        <f t="shared" si="7"/>
        <v>0.50720342944938612</v>
      </c>
      <c r="K38" s="6">
        <f t="shared" si="8"/>
        <v>-1.9725707236331071</v>
      </c>
      <c r="L38">
        <v>-9.5409504737167094E-3</v>
      </c>
      <c r="M38" s="5">
        <v>0</v>
      </c>
      <c r="N38">
        <v>1</v>
      </c>
      <c r="O38">
        <v>0</v>
      </c>
      <c r="P38">
        <v>0</v>
      </c>
      <c r="Q38">
        <v>0</v>
      </c>
      <c r="R38">
        <v>25.8</v>
      </c>
      <c r="S38">
        <v>26.5</v>
      </c>
      <c r="T38">
        <f t="shared" si="4"/>
        <v>2.8941176470588239</v>
      </c>
      <c r="U38">
        <f t="shared" si="5"/>
        <v>13.93921568627451</v>
      </c>
      <c r="V38">
        <v>53.238109999999999</v>
      </c>
      <c r="W38" s="5">
        <f t="shared" si="9"/>
        <v>3.993383797892291</v>
      </c>
      <c r="X38">
        <f t="shared" si="10"/>
        <v>-1.5207130005893315</v>
      </c>
      <c r="Y38">
        <v>8.9112910000000003</v>
      </c>
      <c r="Z38">
        <v>227540</v>
      </c>
      <c r="AA38">
        <f t="shared" si="6"/>
        <v>3.6677483562354798</v>
      </c>
      <c r="AB38">
        <f t="shared" si="11"/>
        <v>6.4113740073173719E-2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5" t="s">
        <v>183</v>
      </c>
      <c r="B39" s="6" t="s">
        <v>184</v>
      </c>
      <c r="C39" s="6">
        <f t="shared" si="12"/>
        <v>9053.5770908109607</v>
      </c>
      <c r="D39">
        <v>9.1109152172529928</v>
      </c>
      <c r="E39" s="6">
        <f t="shared" si="13"/>
        <v>0.79218157803233602</v>
      </c>
      <c r="F39" s="5">
        <v>1.8707056533872463E-2</v>
      </c>
      <c r="G39" s="6">
        <f t="shared" si="14"/>
        <v>1.4819385565343211E-2</v>
      </c>
      <c r="H39" s="6">
        <f t="shared" si="15"/>
        <v>0.17043840604447066</v>
      </c>
      <c r="I39">
        <v>38.443792276447503</v>
      </c>
      <c r="J39" s="6">
        <f t="shared" si="7"/>
        <v>3.6491972336701815</v>
      </c>
      <c r="K39" s="6">
        <f t="shared" si="8"/>
        <v>1.1694230805876882</v>
      </c>
      <c r="L39">
        <v>6.8760352240306464E-3</v>
      </c>
      <c r="M39" s="5">
        <v>0</v>
      </c>
      <c r="N39">
        <v>0</v>
      </c>
      <c r="O39">
        <v>1</v>
      </c>
      <c r="P39">
        <v>0</v>
      </c>
      <c r="Q39">
        <v>0</v>
      </c>
      <c r="R39">
        <v>23.5</v>
      </c>
      <c r="S39">
        <v>7.5</v>
      </c>
      <c r="T39">
        <f t="shared" si="4"/>
        <v>0.5941176470588232</v>
      </c>
      <c r="U39">
        <f t="shared" si="5"/>
        <v>-5.06078431372549</v>
      </c>
      <c r="V39">
        <v>56.206429999999997</v>
      </c>
      <c r="W39" s="5">
        <f t="shared" si="9"/>
        <v>4.0466663046553437</v>
      </c>
      <c r="X39">
        <f t="shared" si="10"/>
        <v>-1.4674304938262788</v>
      </c>
      <c r="Y39">
        <v>8.8335819999999998</v>
      </c>
      <c r="Z39">
        <v>128900</v>
      </c>
      <c r="AA39">
        <f t="shared" si="6"/>
        <v>4.227278963908228</v>
      </c>
      <c r="AB39">
        <f t="shared" si="11"/>
        <v>0.62364434774592192</v>
      </c>
      <c r="AC39">
        <v>0</v>
      </c>
      <c r="AD39">
        <v>0</v>
      </c>
      <c r="AE39">
        <v>0</v>
      </c>
      <c r="AF39">
        <v>1</v>
      </c>
      <c r="AG39">
        <v>0</v>
      </c>
    </row>
    <row r="40" spans="1:33" x14ac:dyDescent="0.3">
      <c r="A40" s="5" t="s">
        <v>187</v>
      </c>
      <c r="B40" s="6" t="s">
        <v>188</v>
      </c>
      <c r="C40" s="6">
        <f t="shared" si="12"/>
        <v>2635.3870537218404</v>
      </c>
      <c r="D40">
        <v>7.8767853396462666</v>
      </c>
      <c r="E40" s="6">
        <f t="shared" si="13"/>
        <v>-0.44194829957439019</v>
      </c>
      <c r="F40" s="5">
        <v>9.2499895335823E-3</v>
      </c>
      <c r="G40" s="6">
        <f t="shared" si="14"/>
        <v>-4.0880171454476038E-3</v>
      </c>
      <c r="H40" s="6">
        <f t="shared" si="15"/>
        <v>7.2860181950002462E-2</v>
      </c>
      <c r="I40">
        <v>4.8614306560292837</v>
      </c>
      <c r="J40" s="6">
        <f t="shared" si="7"/>
        <v>1.5813327682615521</v>
      </c>
      <c r="K40" s="6">
        <f t="shared" si="8"/>
        <v>-0.89844138482094116</v>
      </c>
      <c r="L40">
        <v>-2.9705285065832836E-3</v>
      </c>
      <c r="M40" s="5">
        <v>0</v>
      </c>
      <c r="N40">
        <v>0</v>
      </c>
      <c r="O40">
        <v>1</v>
      </c>
      <c r="P40">
        <v>0</v>
      </c>
      <c r="Q40">
        <v>0</v>
      </c>
      <c r="R40">
        <v>24.5</v>
      </c>
      <c r="S40">
        <v>20.8</v>
      </c>
      <c r="T40">
        <f t="shared" si="4"/>
        <v>1.5941176470588232</v>
      </c>
      <c r="U40">
        <f t="shared" si="5"/>
        <v>8.2392156862745107</v>
      </c>
      <c r="V40">
        <v>352.79309999999998</v>
      </c>
      <c r="W40" s="5">
        <f t="shared" si="9"/>
        <v>5.8687122789916977</v>
      </c>
      <c r="X40">
        <f t="shared" si="10"/>
        <v>0.35461548051007519</v>
      </c>
      <c r="Y40">
        <v>5.5977420000000002</v>
      </c>
      <c r="Z40">
        <v>107160</v>
      </c>
      <c r="AA40">
        <f t="shared" si="6"/>
        <v>3.9557955364483797</v>
      </c>
      <c r="AB40">
        <f t="shared" si="11"/>
        <v>0.3521609202860736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x14ac:dyDescent="0.3">
      <c r="A41" s="5" t="s">
        <v>189</v>
      </c>
      <c r="B41" s="6" t="s">
        <v>190</v>
      </c>
      <c r="C41" s="6">
        <f t="shared" si="12"/>
        <v>8848.6576013921331</v>
      </c>
      <c r="D41">
        <v>9.0880210430383599</v>
      </c>
      <c r="E41" s="6">
        <f t="shared" si="13"/>
        <v>0.76928740381770311</v>
      </c>
      <c r="F41" s="5">
        <v>4.4109251036415442E-2</v>
      </c>
      <c r="G41" s="6">
        <f t="shared" si="14"/>
        <v>3.3932691214147367E-2</v>
      </c>
      <c r="H41" s="6">
        <f t="shared" si="15"/>
        <v>0.40086580161160512</v>
      </c>
      <c r="I41">
        <v>7.5548173573803883</v>
      </c>
      <c r="J41" s="6">
        <f t="shared" si="7"/>
        <v>2.0221854203670131</v>
      </c>
      <c r="K41" s="6">
        <f t="shared" si="8"/>
        <v>-0.45758873271548017</v>
      </c>
      <c r="L41">
        <v>4.6025897987941947E-2</v>
      </c>
      <c r="M41" s="5">
        <v>0</v>
      </c>
      <c r="N41">
        <v>1</v>
      </c>
      <c r="O41">
        <v>0</v>
      </c>
      <c r="P41">
        <v>0</v>
      </c>
      <c r="Q41">
        <v>0</v>
      </c>
      <c r="R41">
        <v>28.2</v>
      </c>
      <c r="S41">
        <v>15.3</v>
      </c>
      <c r="T41">
        <f t="shared" si="4"/>
        <v>5.2941176470588225</v>
      </c>
      <c r="U41">
        <f t="shared" si="5"/>
        <v>2.7392156862745107</v>
      </c>
      <c r="V41">
        <v>0</v>
      </c>
      <c r="W41" s="5">
        <f t="shared" si="9"/>
        <v>0</v>
      </c>
      <c r="X41">
        <f t="shared" si="10"/>
        <v>-5.5140967984816225</v>
      </c>
      <c r="Y41">
        <v>4.0056609999999999</v>
      </c>
      <c r="Z41">
        <v>1042</v>
      </c>
      <c r="AA41">
        <f t="shared" si="6"/>
        <v>8.2543219462484529</v>
      </c>
      <c r="AB41">
        <f t="shared" si="11"/>
        <v>4.6506873300861464</v>
      </c>
      <c r="AC41">
        <v>0</v>
      </c>
      <c r="AD41">
        <v>0</v>
      </c>
      <c r="AE41">
        <v>0</v>
      </c>
      <c r="AF41">
        <v>0</v>
      </c>
      <c r="AG41">
        <v>1</v>
      </c>
    </row>
    <row r="42" spans="1:33" x14ac:dyDescent="0.3">
      <c r="A42" s="5" t="s">
        <v>191</v>
      </c>
      <c r="B42" s="6" t="s">
        <v>192</v>
      </c>
      <c r="C42" s="6">
        <f t="shared" si="12"/>
        <v>2017.3582748970184</v>
      </c>
      <c r="D42">
        <v>7.609544149794087</v>
      </c>
      <c r="E42" s="6">
        <f t="shared" si="13"/>
        <v>-0.70918948942656979</v>
      </c>
      <c r="F42" s="5">
        <v>1.0729123128180059E-2</v>
      </c>
      <c r="G42" s="6">
        <f t="shared" si="14"/>
        <v>-7.6089813532688169E-3</v>
      </c>
      <c r="H42" s="6">
        <f t="shared" si="15"/>
        <v>8.1643736132462993E-2</v>
      </c>
      <c r="I42">
        <v>3.423658670851883</v>
      </c>
      <c r="J42" s="6">
        <f t="shared" si="7"/>
        <v>1.230709766059189</v>
      </c>
      <c r="K42" s="6">
        <f t="shared" si="8"/>
        <v>-1.2490643870233042</v>
      </c>
      <c r="L42">
        <v>1.4715002117716938E-2</v>
      </c>
      <c r="M42" s="5">
        <v>0</v>
      </c>
      <c r="N42">
        <v>0</v>
      </c>
      <c r="O42">
        <v>1</v>
      </c>
      <c r="P42">
        <v>0</v>
      </c>
      <c r="Q42">
        <v>0</v>
      </c>
      <c r="R42">
        <v>24.3</v>
      </c>
      <c r="S42">
        <v>21</v>
      </c>
      <c r="T42">
        <f t="shared" si="4"/>
        <v>1.3941176470588239</v>
      </c>
      <c r="U42">
        <f t="shared" si="5"/>
        <v>8.43921568627451</v>
      </c>
      <c r="V42">
        <v>0</v>
      </c>
      <c r="W42" s="5">
        <f t="shared" si="9"/>
        <v>0</v>
      </c>
      <c r="X42">
        <f t="shared" si="10"/>
        <v>-5.5140967984816225</v>
      </c>
      <c r="Y42">
        <v>2.7631220000000001</v>
      </c>
      <c r="Z42">
        <v>111890</v>
      </c>
      <c r="AA42">
        <f t="shared" si="6"/>
        <v>3.2066002330330776</v>
      </c>
      <c r="AB42">
        <f t="shared" si="11"/>
        <v>-0.39703438312922845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1:33" x14ac:dyDescent="0.3">
      <c r="A43" s="5" t="s">
        <v>193</v>
      </c>
      <c r="B43" s="6" t="s">
        <v>194</v>
      </c>
      <c r="C43" s="6">
        <f t="shared" si="12"/>
        <v>4870.9704143940517</v>
      </c>
      <c r="D43">
        <v>8.4910484599621991</v>
      </c>
      <c r="E43" s="6">
        <f t="shared" si="13"/>
        <v>0.17231482074154236</v>
      </c>
      <c r="F43" s="5">
        <v>2.2715272355570387E-2</v>
      </c>
      <c r="G43" s="6">
        <f t="shared" si="14"/>
        <v>3.9141780840454242E-3</v>
      </c>
      <c r="H43" s="6">
        <f t="shared" si="15"/>
        <v>0.19287647835238786</v>
      </c>
      <c r="I43">
        <v>157.29670407401804</v>
      </c>
      <c r="J43" s="6">
        <f t="shared" si="7"/>
        <v>5.0581338567234031</v>
      </c>
      <c r="K43" s="6">
        <f t="shared" si="8"/>
        <v>2.5783597036409098</v>
      </c>
      <c r="L43">
        <v>-7.0039005369184559E-2</v>
      </c>
      <c r="M43" s="5">
        <v>1</v>
      </c>
      <c r="N43">
        <v>0</v>
      </c>
      <c r="O43">
        <v>0</v>
      </c>
      <c r="P43">
        <v>1</v>
      </c>
      <c r="Q43">
        <v>0</v>
      </c>
      <c r="R43">
        <v>19.100000000000001</v>
      </c>
      <c r="S43">
        <v>-0.6</v>
      </c>
      <c r="T43">
        <f t="shared" si="4"/>
        <v>-3.8058823529411754</v>
      </c>
      <c r="U43">
        <f t="shared" si="5"/>
        <v>-13.16078431372549</v>
      </c>
      <c r="V43">
        <v>22748.62</v>
      </c>
      <c r="W43" s="5">
        <f t="shared" si="9"/>
        <v>10.032303720942892</v>
      </c>
      <c r="X43">
        <f t="shared" si="10"/>
        <v>4.5182069224612693</v>
      </c>
      <c r="Y43">
        <v>10.354274999999999</v>
      </c>
      <c r="Z43">
        <v>90530</v>
      </c>
      <c r="AA43">
        <f t="shared" si="6"/>
        <v>4.7394734694054517</v>
      </c>
      <c r="AB43">
        <f t="shared" si="11"/>
        <v>1.1358388532431456</v>
      </c>
      <c r="AC43">
        <v>0</v>
      </c>
      <c r="AD43">
        <v>1</v>
      </c>
      <c r="AE43">
        <v>0</v>
      </c>
      <c r="AF43">
        <v>0</v>
      </c>
      <c r="AG43">
        <v>0</v>
      </c>
    </row>
    <row r="44" spans="1:33" x14ac:dyDescent="0.3">
      <c r="A44" s="5" t="s">
        <v>195</v>
      </c>
      <c r="B44" s="6" t="s">
        <v>196</v>
      </c>
      <c r="C44" s="6">
        <f t="shared" si="12"/>
        <v>998.24566465528176</v>
      </c>
      <c r="D44">
        <v>6.9059994029890284</v>
      </c>
      <c r="E44" s="6">
        <f t="shared" si="13"/>
        <v>-1.4127342362316284</v>
      </c>
      <c r="F44" s="5">
        <v>3.9157223732177615E-2</v>
      </c>
      <c r="G44" s="6">
        <f t="shared" si="14"/>
        <v>-5.5318750562228937E-2</v>
      </c>
      <c r="H44" s="6">
        <f t="shared" si="15"/>
        <v>0.27041976371712645</v>
      </c>
      <c r="I44">
        <v>0.93672242277001228</v>
      </c>
      <c r="J44" s="6">
        <f t="shared" si="7"/>
        <v>-6.5368281005081547E-2</v>
      </c>
      <c r="K44" s="6">
        <f t="shared" si="8"/>
        <v>-2.545142434087575</v>
      </c>
      <c r="L44">
        <v>5.9392334421964676E-2</v>
      </c>
      <c r="M44" s="5">
        <v>0</v>
      </c>
      <c r="N44">
        <v>0</v>
      </c>
      <c r="O44">
        <v>1</v>
      </c>
      <c r="P44">
        <v>0</v>
      </c>
      <c r="Q44">
        <v>0</v>
      </c>
      <c r="R44">
        <v>24.9</v>
      </c>
      <c r="S44">
        <v>25.5</v>
      </c>
      <c r="T44">
        <f t="shared" si="4"/>
        <v>1.9941176470588218</v>
      </c>
      <c r="U44">
        <f t="shared" si="5"/>
        <v>12.93921568627451</v>
      </c>
      <c r="V44">
        <v>1041.634</v>
      </c>
      <c r="W44" s="5">
        <f t="shared" si="9"/>
        <v>6.9495054825830263</v>
      </c>
      <c r="X44">
        <f t="shared" si="10"/>
        <v>1.4354086841014038</v>
      </c>
      <c r="Y44">
        <v>122.025879</v>
      </c>
      <c r="Z44">
        <v>1811570</v>
      </c>
      <c r="AA44">
        <f t="shared" si="6"/>
        <v>4.2100392725733879</v>
      </c>
      <c r="AB44">
        <f t="shared" si="11"/>
        <v>0.60640465641108188</v>
      </c>
      <c r="AC44">
        <v>0</v>
      </c>
      <c r="AD44">
        <v>0</v>
      </c>
      <c r="AE44">
        <v>0</v>
      </c>
      <c r="AF44">
        <v>0</v>
      </c>
      <c r="AG44">
        <v>1</v>
      </c>
    </row>
    <row r="45" spans="1:33" x14ac:dyDescent="0.3">
      <c r="A45" s="5" t="s">
        <v>197</v>
      </c>
      <c r="B45" s="6" t="s">
        <v>198</v>
      </c>
      <c r="C45" s="6">
        <f t="shared" si="12"/>
        <v>1199.0630928892363</v>
      </c>
      <c r="D45">
        <v>7.0892957749018102</v>
      </c>
      <c r="E45" s="6">
        <f t="shared" si="13"/>
        <v>-1.2294378643188466</v>
      </c>
      <c r="F45" s="5">
        <v>2.986071310205279E-2</v>
      </c>
      <c r="G45" s="6">
        <f t="shared" si="14"/>
        <v>-3.6711891343225583E-2</v>
      </c>
      <c r="H45" s="6">
        <f t="shared" si="15"/>
        <v>0.21169142722993797</v>
      </c>
      <c r="I45">
        <v>2.0032248841084481</v>
      </c>
      <c r="J45" s="6">
        <f t="shared" si="7"/>
        <v>0.69475832402522575</v>
      </c>
      <c r="K45" s="6">
        <f t="shared" si="8"/>
        <v>-1.7850158290572675</v>
      </c>
      <c r="L45">
        <v>3.2315188106301941E-2</v>
      </c>
      <c r="M45" s="5">
        <v>0</v>
      </c>
      <c r="N45">
        <v>1</v>
      </c>
      <c r="O45">
        <v>0</v>
      </c>
      <c r="P45">
        <v>0</v>
      </c>
      <c r="Q45">
        <v>0</v>
      </c>
      <c r="R45">
        <v>27</v>
      </c>
      <c r="S45">
        <v>17.100000000000001</v>
      </c>
      <c r="T45">
        <f t="shared" si="4"/>
        <v>4.0941176470588232</v>
      </c>
      <c r="U45">
        <f t="shared" si="5"/>
        <v>4.5392156862745114</v>
      </c>
      <c r="V45">
        <v>1288.4480000000001</v>
      </c>
      <c r="W45" s="5">
        <f t="shared" si="9"/>
        <v>7.1619694988006577</v>
      </c>
      <c r="X45">
        <f t="shared" si="10"/>
        <v>1.6478727003190352</v>
      </c>
      <c r="Y45">
        <v>566.65147899999999</v>
      </c>
      <c r="Z45">
        <v>2973190</v>
      </c>
      <c r="AA45">
        <f t="shared" si="6"/>
        <v>5.2501089887684964</v>
      </c>
      <c r="AB45">
        <f t="shared" si="11"/>
        <v>1.6464743726061903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1:33" x14ac:dyDescent="0.3">
      <c r="A46" s="5" t="s">
        <v>199</v>
      </c>
      <c r="B46" s="6" t="s">
        <v>200</v>
      </c>
      <c r="C46" s="6">
        <f t="shared" si="12"/>
        <v>8263.7620961474167</v>
      </c>
      <c r="D46">
        <v>9.0196352224068033</v>
      </c>
      <c r="E46" s="6">
        <f t="shared" si="13"/>
        <v>0.70090158318614648</v>
      </c>
      <c r="F46" s="5">
        <v>3.8365050089609554E-2</v>
      </c>
      <c r="G46" s="6">
        <f t="shared" si="14"/>
        <v>2.6890124346823148E-2</v>
      </c>
      <c r="H46" s="6">
        <f t="shared" si="15"/>
        <v>0.34603875709764359</v>
      </c>
      <c r="I46">
        <v>72.677737699025599</v>
      </c>
      <c r="J46" s="6">
        <f t="shared" si="7"/>
        <v>4.2860351161726555</v>
      </c>
      <c r="K46" s="6">
        <f t="shared" si="8"/>
        <v>1.8062609630901623</v>
      </c>
      <c r="L46">
        <v>-4.2766154766716663E-2</v>
      </c>
      <c r="M46" s="5">
        <v>0</v>
      </c>
      <c r="N46">
        <v>1</v>
      </c>
      <c r="O46">
        <v>0</v>
      </c>
      <c r="P46">
        <v>0</v>
      </c>
      <c r="Q46">
        <v>0</v>
      </c>
      <c r="R46">
        <v>14</v>
      </c>
      <c r="S46">
        <v>4.9000000000000004</v>
      </c>
      <c r="T46">
        <f t="shared" si="4"/>
        <v>-8.9058823529411768</v>
      </c>
      <c r="U46">
        <f t="shared" si="5"/>
        <v>-7.6607843137254896</v>
      </c>
      <c r="V46">
        <v>180.483</v>
      </c>
      <c r="W46" s="5">
        <f t="shared" si="9"/>
        <v>5.2011619854063218</v>
      </c>
      <c r="X46">
        <f t="shared" si="10"/>
        <v>-0.31293481307530069</v>
      </c>
      <c r="Y46">
        <v>2.9979070000000001</v>
      </c>
      <c r="Z46">
        <v>68890</v>
      </c>
      <c r="AA46">
        <f t="shared" si="6"/>
        <v>3.7731586278958336</v>
      </c>
      <c r="AB46">
        <f t="shared" si="11"/>
        <v>0.16952401173352749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">
      <c r="A47" s="5" t="s">
        <v>201</v>
      </c>
      <c r="B47" s="6" t="s">
        <v>202</v>
      </c>
      <c r="C47" s="6">
        <f t="shared" si="12"/>
        <v>5429.5466019092719</v>
      </c>
      <c r="D47">
        <v>8.599610910714194</v>
      </c>
      <c r="E47" s="6">
        <f t="shared" si="13"/>
        <v>0.28087727149353725</v>
      </c>
      <c r="F47" s="5">
        <v>6.6266365011945034E-3</v>
      </c>
      <c r="G47" s="6">
        <f t="shared" si="14"/>
        <v>1.8612715796349924E-3</v>
      </c>
      <c r="H47" s="6">
        <f t="shared" si="15"/>
        <v>5.6986495557009187E-2</v>
      </c>
      <c r="I47">
        <v>20.335989560215083</v>
      </c>
      <c r="J47" s="6">
        <f t="shared" si="7"/>
        <v>3.0123922010822479</v>
      </c>
      <c r="K47" s="6">
        <f t="shared" si="8"/>
        <v>0.53261804799975465</v>
      </c>
      <c r="L47">
        <v>3.5135019724125988E-3</v>
      </c>
      <c r="M47" s="5">
        <v>0</v>
      </c>
      <c r="N47">
        <v>0</v>
      </c>
      <c r="O47">
        <v>1</v>
      </c>
      <c r="P47">
        <v>0</v>
      </c>
      <c r="Q47">
        <v>0</v>
      </c>
      <c r="R47">
        <v>27.6</v>
      </c>
      <c r="S47">
        <v>6</v>
      </c>
      <c r="T47">
        <f t="shared" si="4"/>
        <v>4.6941176470588246</v>
      </c>
      <c r="U47">
        <f t="shared" si="5"/>
        <v>-6.56078431372549</v>
      </c>
      <c r="V47">
        <v>21932.9</v>
      </c>
      <c r="W47" s="5">
        <f t="shared" si="9"/>
        <v>9.9957886641778195</v>
      </c>
      <c r="X47">
        <f t="shared" si="10"/>
        <v>4.481691865696197</v>
      </c>
      <c r="Y47">
        <v>29.421198</v>
      </c>
      <c r="Z47">
        <v>1628550</v>
      </c>
      <c r="AA47">
        <f t="shared" si="6"/>
        <v>2.8940253865786292</v>
      </c>
      <c r="AB47">
        <f t="shared" si="11"/>
        <v>-0.70960922958367689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5" t="s">
        <v>203</v>
      </c>
      <c r="B48" s="6" t="s">
        <v>204</v>
      </c>
      <c r="C48" s="6">
        <f t="shared" si="12"/>
        <v>2311.5816667541972</v>
      </c>
      <c r="D48">
        <v>7.7456872734354452</v>
      </c>
      <c r="E48" s="6">
        <f t="shared" si="13"/>
        <v>-0.57304636578521162</v>
      </c>
      <c r="F48" s="5">
        <v>7.6453546747735175E-3</v>
      </c>
      <c r="G48" s="6">
        <f t="shared" si="14"/>
        <v>-4.3811427115179429E-3</v>
      </c>
      <c r="H48" s="6">
        <f t="shared" si="15"/>
        <v>5.9218526405293424E-2</v>
      </c>
      <c r="I48">
        <v>14.418297034226265</v>
      </c>
      <c r="J48" s="6">
        <f t="shared" si="7"/>
        <v>2.6684980273949694</v>
      </c>
      <c r="K48" s="6">
        <f t="shared" si="8"/>
        <v>0.18872387431247617</v>
      </c>
      <c r="L48">
        <v>6.0610265457535983E-3</v>
      </c>
      <c r="M48" s="5">
        <v>0</v>
      </c>
      <c r="N48">
        <v>0</v>
      </c>
      <c r="O48">
        <v>1</v>
      </c>
      <c r="P48">
        <v>0</v>
      </c>
      <c r="Q48">
        <v>0</v>
      </c>
      <c r="R48">
        <v>32.200000000000003</v>
      </c>
      <c r="S48">
        <v>9.5</v>
      </c>
      <c r="T48">
        <f t="shared" si="4"/>
        <v>9.294117647058826</v>
      </c>
      <c r="U48">
        <f t="shared" si="5"/>
        <v>-3.06078431372549</v>
      </c>
      <c r="V48">
        <v>30734.799999999999</v>
      </c>
      <c r="W48" s="5">
        <f t="shared" si="9"/>
        <v>10.333183377959577</v>
      </c>
      <c r="X48">
        <f t="shared" si="10"/>
        <v>4.819086579477954</v>
      </c>
      <c r="Y48">
        <v>10.358219</v>
      </c>
      <c r="Z48">
        <v>434320</v>
      </c>
      <c r="AA48">
        <f t="shared" si="6"/>
        <v>3.1717540002409437</v>
      </c>
      <c r="AB48">
        <f t="shared" si="11"/>
        <v>-0.4318806159213624</v>
      </c>
      <c r="AC48">
        <v>1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5" t="s">
        <v>205</v>
      </c>
      <c r="B49" s="6" t="s">
        <v>206</v>
      </c>
      <c r="C49" s="6">
        <f t="shared" si="12"/>
        <v>17155.51539548393</v>
      </c>
      <c r="D49">
        <v>9.7500749982970358</v>
      </c>
      <c r="E49" s="6">
        <f t="shared" si="13"/>
        <v>1.431341359076379</v>
      </c>
      <c r="F49" s="5">
        <v>2.5350628267051936E-2</v>
      </c>
      <c r="G49" s="6">
        <f t="shared" si="14"/>
        <v>3.6285402717202188E-2</v>
      </c>
      <c r="H49" s="6">
        <f t="shared" si="15"/>
        <v>0.24717052685770519</v>
      </c>
      <c r="I49">
        <v>39.178619149940452</v>
      </c>
      <c r="J49" s="6">
        <f t="shared" si="7"/>
        <v>3.6681311681469899</v>
      </c>
      <c r="K49" s="6">
        <f t="shared" si="8"/>
        <v>1.1883570150644966</v>
      </c>
      <c r="L49">
        <v>3.5101487695605664E-2</v>
      </c>
      <c r="M49" s="5">
        <v>0</v>
      </c>
      <c r="N49">
        <v>0</v>
      </c>
      <c r="O49">
        <v>0</v>
      </c>
      <c r="P49">
        <v>0</v>
      </c>
      <c r="Q49">
        <v>1</v>
      </c>
      <c r="R49">
        <v>7.7</v>
      </c>
      <c r="S49">
        <v>-2.6</v>
      </c>
      <c r="T49">
        <f t="shared" si="4"/>
        <v>-15.205882352941178</v>
      </c>
      <c r="U49">
        <f t="shared" si="5"/>
        <v>-15.16078431372549</v>
      </c>
      <c r="V49">
        <v>0</v>
      </c>
      <c r="W49" s="5">
        <f t="shared" si="9"/>
        <v>0</v>
      </c>
      <c r="X49">
        <f t="shared" si="10"/>
        <v>-5.5140967984816225</v>
      </c>
      <c r="Y49">
        <v>0.206821</v>
      </c>
      <c r="Z49">
        <v>100250</v>
      </c>
      <c r="AA49">
        <f t="shared" si="6"/>
        <v>0.72418661868078993</v>
      </c>
      <c r="AB49">
        <f t="shared" si="11"/>
        <v>-2.8794479974815159</v>
      </c>
      <c r="AC49">
        <v>0</v>
      </c>
      <c r="AD49">
        <v>0</v>
      </c>
      <c r="AE49">
        <v>0</v>
      </c>
      <c r="AF49">
        <v>1</v>
      </c>
      <c r="AG49">
        <v>0</v>
      </c>
    </row>
    <row r="50" spans="1:33" x14ac:dyDescent="0.3">
      <c r="A50" s="5" t="s">
        <v>207</v>
      </c>
      <c r="B50" s="6" t="s">
        <v>208</v>
      </c>
      <c r="C50" s="6">
        <f t="shared" si="12"/>
        <v>12344.877212816924</v>
      </c>
      <c r="D50">
        <v>9.4209964554209389</v>
      </c>
      <c r="E50" s="6">
        <f t="shared" si="13"/>
        <v>1.1022628162002821</v>
      </c>
      <c r="F50" s="5">
        <v>1.8035472990234884E-2</v>
      </c>
      <c r="G50" s="6">
        <f t="shared" si="14"/>
        <v>1.9879831249720425E-2</v>
      </c>
      <c r="H50" s="6">
        <f t="shared" si="15"/>
        <v>0.16991212711284293</v>
      </c>
      <c r="I50">
        <v>40.432796477922992</v>
      </c>
      <c r="J50" s="6">
        <f t="shared" si="7"/>
        <v>3.6996412496485616</v>
      </c>
      <c r="K50" s="6">
        <f t="shared" si="8"/>
        <v>1.2198670965660683</v>
      </c>
      <c r="L50">
        <v>1.5625299092302286E-2</v>
      </c>
      <c r="M50" s="5">
        <v>0</v>
      </c>
      <c r="N50">
        <v>1</v>
      </c>
      <c r="O50">
        <v>0</v>
      </c>
      <c r="P50">
        <v>0</v>
      </c>
      <c r="Q50">
        <v>0</v>
      </c>
      <c r="R50">
        <v>25.5</v>
      </c>
      <c r="S50">
        <v>11.7</v>
      </c>
      <c r="T50">
        <f t="shared" si="4"/>
        <v>2.5941176470588232</v>
      </c>
      <c r="U50">
        <f t="shared" si="5"/>
        <v>-0.86078431372549069</v>
      </c>
      <c r="V50">
        <v>359.87119999999999</v>
      </c>
      <c r="W50" s="5">
        <f t="shared" si="9"/>
        <v>5.8885211079657607</v>
      </c>
      <c r="X50">
        <f t="shared" si="10"/>
        <v>0.37442430948413818</v>
      </c>
      <c r="Y50">
        <v>2.936585</v>
      </c>
      <c r="Z50">
        <v>21640</v>
      </c>
      <c r="AA50">
        <f t="shared" si="6"/>
        <v>4.9104591665895434</v>
      </c>
      <c r="AB50">
        <f t="shared" si="11"/>
        <v>1.3068245504272373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5" t="s">
        <v>209</v>
      </c>
      <c r="B51" s="6" t="s">
        <v>210</v>
      </c>
      <c r="C51" s="6">
        <f t="shared" si="12"/>
        <v>11044.027380796961</v>
      </c>
      <c r="D51">
        <v>9.3096450522933463</v>
      </c>
      <c r="E51" s="6">
        <f t="shared" si="13"/>
        <v>0.99091141307268948</v>
      </c>
      <c r="F51" s="5">
        <v>2.0937608188862915E-2</v>
      </c>
      <c r="G51" s="6">
        <f t="shared" si="14"/>
        <v>2.0747314916788467E-2</v>
      </c>
      <c r="H51" s="6">
        <f t="shared" si="15"/>
        <v>0.19492170048230428</v>
      </c>
      <c r="I51">
        <v>75.613862090365785</v>
      </c>
      <c r="J51" s="6">
        <f t="shared" si="7"/>
        <v>4.3256396273605908</v>
      </c>
      <c r="K51" s="6">
        <f t="shared" si="8"/>
        <v>1.8458654742780976</v>
      </c>
      <c r="L51">
        <v>-7.0293534611942807E-2</v>
      </c>
      <c r="M51" s="5">
        <v>0</v>
      </c>
      <c r="N51">
        <v>0</v>
      </c>
      <c r="O51">
        <v>1</v>
      </c>
      <c r="P51">
        <v>0</v>
      </c>
      <c r="Q51">
        <v>0</v>
      </c>
      <c r="R51">
        <v>21</v>
      </c>
      <c r="S51">
        <v>6.1</v>
      </c>
      <c r="T51">
        <f t="shared" si="4"/>
        <v>-1.9058823529411768</v>
      </c>
      <c r="U51">
        <f t="shared" si="5"/>
        <v>-6.4607843137254903</v>
      </c>
      <c r="V51">
        <v>177.83860000000001</v>
      </c>
      <c r="W51" s="5">
        <f t="shared" si="9"/>
        <v>5.1864837231087915</v>
      </c>
      <c r="X51">
        <f t="shared" si="10"/>
        <v>-0.32761307537283102</v>
      </c>
      <c r="Y51">
        <v>53.700116999999999</v>
      </c>
      <c r="Z51">
        <v>294140</v>
      </c>
      <c r="AA51">
        <f t="shared" si="6"/>
        <v>5.2071146147933645</v>
      </c>
      <c r="AB51">
        <f t="shared" si="11"/>
        <v>1.6034799986310584</v>
      </c>
      <c r="AC51">
        <v>0</v>
      </c>
      <c r="AD51">
        <v>0</v>
      </c>
      <c r="AE51">
        <v>0</v>
      </c>
      <c r="AF51">
        <v>1</v>
      </c>
      <c r="AG51">
        <v>0</v>
      </c>
    </row>
    <row r="52" spans="1:33" x14ac:dyDescent="0.3">
      <c r="A52" s="5" t="s">
        <v>211</v>
      </c>
      <c r="B52" s="6" t="s">
        <v>212</v>
      </c>
      <c r="C52" s="6">
        <f t="shared" si="12"/>
        <v>5389.3541127516119</v>
      </c>
      <c r="D52">
        <v>8.5921808260644479</v>
      </c>
      <c r="E52" s="6">
        <f t="shared" si="13"/>
        <v>0.2734471868437911</v>
      </c>
      <c r="F52" s="5">
        <v>3.3103462320357502E-4</v>
      </c>
      <c r="G52" s="6">
        <f t="shared" si="14"/>
        <v>9.0520486462911966E-5</v>
      </c>
      <c r="H52" s="6">
        <f t="shared" si="15"/>
        <v>2.8443093422532264E-3</v>
      </c>
      <c r="I52">
        <v>36.730386562025352</v>
      </c>
      <c r="J52" s="6">
        <f t="shared" si="7"/>
        <v>3.6036043841983387</v>
      </c>
      <c r="K52" s="6">
        <f t="shared" si="8"/>
        <v>1.1238302311158455</v>
      </c>
      <c r="L52">
        <v>-1.0142714514823077E-2</v>
      </c>
      <c r="M52" s="5">
        <v>0</v>
      </c>
      <c r="N52">
        <v>1</v>
      </c>
      <c r="O52">
        <v>0</v>
      </c>
      <c r="P52">
        <v>0</v>
      </c>
      <c r="Q52">
        <v>0</v>
      </c>
      <c r="R52">
        <v>26.1</v>
      </c>
      <c r="S52">
        <v>22.8</v>
      </c>
      <c r="T52">
        <f t="shared" si="4"/>
        <v>3.1941176470588246</v>
      </c>
      <c r="U52">
        <f t="shared" si="5"/>
        <v>10.239215686274511</v>
      </c>
      <c r="V52">
        <v>0</v>
      </c>
      <c r="W52" s="5">
        <f t="shared" si="9"/>
        <v>0</v>
      </c>
      <c r="X52">
        <f t="shared" si="10"/>
        <v>-5.5140967984816225</v>
      </c>
      <c r="Y52">
        <v>1.895729</v>
      </c>
      <c r="Z52">
        <v>10830</v>
      </c>
      <c r="AA52">
        <f t="shared" si="6"/>
        <v>5.1650386790967948</v>
      </c>
      <c r="AB52">
        <f t="shared" si="11"/>
        <v>1.5614040629344887</v>
      </c>
      <c r="AC52">
        <v>0</v>
      </c>
      <c r="AD52">
        <v>0</v>
      </c>
      <c r="AE52">
        <v>1</v>
      </c>
      <c r="AF52">
        <v>0</v>
      </c>
      <c r="AG52">
        <v>0</v>
      </c>
    </row>
    <row r="53" spans="1:33" x14ac:dyDescent="0.3">
      <c r="A53" s="5" t="s">
        <v>213</v>
      </c>
      <c r="B53" s="6" t="s">
        <v>214</v>
      </c>
      <c r="C53" s="6">
        <f t="shared" si="12"/>
        <v>2617.8265738209966</v>
      </c>
      <c r="D53">
        <v>7.870099700509777</v>
      </c>
      <c r="E53" s="6">
        <f t="shared" si="13"/>
        <v>-0.44863393871087975</v>
      </c>
      <c r="F53" s="5">
        <v>1.384868761808539E-2</v>
      </c>
      <c r="G53" s="6">
        <f t="shared" si="14"/>
        <v>-6.2129912720782403E-3</v>
      </c>
      <c r="H53" s="6">
        <f t="shared" si="15"/>
        <v>0.10899055227554728</v>
      </c>
      <c r="I53">
        <v>6.0875080332285947</v>
      </c>
      <c r="J53" s="6">
        <f t="shared" si="7"/>
        <v>1.8062388080347114</v>
      </c>
      <c r="K53" s="6">
        <f t="shared" si="8"/>
        <v>-0.6735353450477819</v>
      </c>
      <c r="L53">
        <v>2.8955236250455818E-2</v>
      </c>
      <c r="M53" s="5">
        <v>0</v>
      </c>
      <c r="N53">
        <v>0</v>
      </c>
      <c r="O53">
        <v>1</v>
      </c>
      <c r="P53">
        <v>0</v>
      </c>
      <c r="Q53">
        <v>0</v>
      </c>
      <c r="R53">
        <v>26.4</v>
      </c>
      <c r="S53">
        <v>8.9</v>
      </c>
      <c r="T53">
        <f t="shared" si="4"/>
        <v>3.4941176470588218</v>
      </c>
      <c r="U53">
        <f t="shared" si="5"/>
        <v>-3.6607843137254896</v>
      </c>
      <c r="V53">
        <v>39.818539999999999</v>
      </c>
      <c r="W53" s="5">
        <f t="shared" si="9"/>
        <v>3.7091363899610625</v>
      </c>
      <c r="X53">
        <f t="shared" si="10"/>
        <v>-1.8049604085205599</v>
      </c>
      <c r="Y53">
        <v>1.7526889999999999</v>
      </c>
      <c r="Z53">
        <v>88780</v>
      </c>
      <c r="AA53">
        <f t="shared" si="6"/>
        <v>2.9827450596222809</v>
      </c>
      <c r="AB53">
        <f t="shared" si="11"/>
        <v>-0.6208895565400252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5" t="s">
        <v>215</v>
      </c>
      <c r="B54" s="6" t="s">
        <v>216</v>
      </c>
      <c r="C54" s="6">
        <f t="shared" si="12"/>
        <v>11639.407357284459</v>
      </c>
      <c r="D54">
        <v>9.3621518056666098</v>
      </c>
      <c r="E54" s="6">
        <f t="shared" si="13"/>
        <v>1.043418166445953</v>
      </c>
      <c r="F54" s="5">
        <v>2.4447974132471018E-2</v>
      </c>
      <c r="G54" s="6">
        <f t="shared" si="14"/>
        <v>2.5509460342620999E-2</v>
      </c>
      <c r="H54" s="6">
        <f t="shared" si="15"/>
        <v>0.22888564516920409</v>
      </c>
      <c r="I54">
        <v>45.844599354437236</v>
      </c>
      <c r="J54" s="6">
        <f t="shared" si="7"/>
        <v>3.8252574023304513</v>
      </c>
      <c r="K54" s="6">
        <f t="shared" si="8"/>
        <v>1.345483249247958</v>
      </c>
      <c r="L54">
        <v>-5.9706461818781253E-2</v>
      </c>
      <c r="M54" s="5">
        <v>0</v>
      </c>
      <c r="N54">
        <v>0</v>
      </c>
      <c r="O54">
        <v>0</v>
      </c>
      <c r="P54">
        <v>1</v>
      </c>
      <c r="Q54">
        <v>0</v>
      </c>
      <c r="R54">
        <v>21.1</v>
      </c>
      <c r="S54">
        <v>0.8</v>
      </c>
      <c r="T54">
        <f t="shared" si="4"/>
        <v>-1.8058823529411754</v>
      </c>
      <c r="U54">
        <f t="shared" si="5"/>
        <v>-11.760784313725489</v>
      </c>
      <c r="V54">
        <v>103.9915</v>
      </c>
      <c r="W54" s="5">
        <f t="shared" si="9"/>
        <v>4.6538793944997501</v>
      </c>
      <c r="X54">
        <f t="shared" si="10"/>
        <v>-0.86021740398187241</v>
      </c>
      <c r="Y54">
        <v>105.145914</v>
      </c>
      <c r="Z54">
        <v>364500</v>
      </c>
      <c r="AA54">
        <f t="shared" si="6"/>
        <v>5.6645777701539304</v>
      </c>
      <c r="AB54">
        <f t="shared" si="11"/>
        <v>2.0609431539916243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x14ac:dyDescent="0.3">
      <c r="A55" s="5" t="s">
        <v>217</v>
      </c>
      <c r="B55" s="6" t="s">
        <v>218</v>
      </c>
      <c r="C55" s="6">
        <f t="shared" si="12"/>
        <v>1337.1778243742715</v>
      </c>
      <c r="D55">
        <v>7.198316570781655</v>
      </c>
      <c r="E55" s="6">
        <f t="shared" si="13"/>
        <v>-1.1204170684390018</v>
      </c>
      <c r="F55" s="5">
        <v>3.4684701431299306E-3</v>
      </c>
      <c r="G55" s="6">
        <f t="shared" si="14"/>
        <v>-3.886133149733842E-3</v>
      </c>
      <c r="H55" s="6">
        <f t="shared" si="15"/>
        <v>2.4967146106553598E-2</v>
      </c>
      <c r="I55">
        <v>2.3280058097582872</v>
      </c>
      <c r="J55" s="6">
        <f t="shared" si="7"/>
        <v>0.84501202546671617</v>
      </c>
      <c r="K55" s="6">
        <f t="shared" si="8"/>
        <v>-1.6347621276157771</v>
      </c>
      <c r="L55">
        <v>-1.596828168155872E-2</v>
      </c>
      <c r="M55" s="5">
        <v>0</v>
      </c>
      <c r="N55">
        <v>1</v>
      </c>
      <c r="O55">
        <v>0</v>
      </c>
      <c r="P55">
        <v>0</v>
      </c>
      <c r="Q55">
        <v>0</v>
      </c>
      <c r="R55">
        <v>24.4</v>
      </c>
      <c r="S55">
        <v>23.4</v>
      </c>
      <c r="T55">
        <f t="shared" si="4"/>
        <v>1.4941176470588218</v>
      </c>
      <c r="U55">
        <f t="shared" si="5"/>
        <v>10.839215686274509</v>
      </c>
      <c r="V55">
        <v>0</v>
      </c>
      <c r="W55" s="5">
        <f t="shared" si="9"/>
        <v>0</v>
      </c>
      <c r="X55">
        <f t="shared" si="10"/>
        <v>-5.5140967984816225</v>
      </c>
      <c r="Y55">
        <v>11.657321</v>
      </c>
      <c r="Z55">
        <v>569140</v>
      </c>
      <c r="AA55">
        <f t="shared" si="6"/>
        <v>3.0195632240866099</v>
      </c>
      <c r="AB55">
        <f t="shared" si="11"/>
        <v>-0.58407139207569614</v>
      </c>
      <c r="AC55">
        <v>1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5" t="s">
        <v>219</v>
      </c>
      <c r="B56" s="6" t="s">
        <v>220</v>
      </c>
      <c r="C56" s="6">
        <f t="shared" si="12"/>
        <v>1364.7465518942377</v>
      </c>
      <c r="D56">
        <v>7.21872401411113</v>
      </c>
      <c r="E56" s="6">
        <f t="shared" si="13"/>
        <v>-1.1000096251095268</v>
      </c>
      <c r="F56" s="5">
        <v>8.9699982503360191E-3</v>
      </c>
      <c r="G56" s="6">
        <f t="shared" si="14"/>
        <v>-9.8670844125852367E-3</v>
      </c>
      <c r="H56" s="6">
        <f t="shared" si="15"/>
        <v>6.4751941776235444E-2</v>
      </c>
      <c r="I56">
        <v>0.50322100059622021</v>
      </c>
      <c r="J56" s="6">
        <f t="shared" si="7"/>
        <v>-0.68672584037251205</v>
      </c>
      <c r="K56" s="6">
        <f t="shared" si="8"/>
        <v>-3.1664999934550053</v>
      </c>
      <c r="L56">
        <v>2.0101662525360081E-2</v>
      </c>
      <c r="M56" s="5">
        <v>1</v>
      </c>
      <c r="N56">
        <v>0</v>
      </c>
      <c r="O56">
        <v>1</v>
      </c>
      <c r="P56">
        <v>0</v>
      </c>
      <c r="Q56">
        <v>0</v>
      </c>
      <c r="R56">
        <v>27.4</v>
      </c>
      <c r="S56">
        <v>24.4</v>
      </c>
      <c r="T56">
        <f t="shared" si="4"/>
        <v>4.4941176470588218</v>
      </c>
      <c r="U56">
        <f t="shared" si="5"/>
        <v>11.839215686274509</v>
      </c>
      <c r="V56" t="e">
        <f>NA()</f>
        <v>#N/A</v>
      </c>
      <c r="W56" s="5" t="e">
        <f t="shared" si="9"/>
        <v>#N/A</v>
      </c>
      <c r="X56" t="e">
        <f t="shared" si="10"/>
        <v>#N/A</v>
      </c>
      <c r="Y56">
        <v>7.0394810000000003</v>
      </c>
      <c r="Z56">
        <v>176520</v>
      </c>
      <c r="AA56">
        <f t="shared" si="6"/>
        <v>3.6858555404422626</v>
      </c>
      <c r="AB56">
        <f t="shared" si="11"/>
        <v>8.2220924279956531E-2</v>
      </c>
      <c r="AC56">
        <v>0</v>
      </c>
      <c r="AD56">
        <v>0</v>
      </c>
      <c r="AE56">
        <v>0</v>
      </c>
      <c r="AF56">
        <v>0</v>
      </c>
      <c r="AG56">
        <v>1</v>
      </c>
    </row>
    <row r="57" spans="1:33" x14ac:dyDescent="0.3">
      <c r="A57" s="5" t="s">
        <v>221</v>
      </c>
      <c r="B57" s="6" t="s">
        <v>222</v>
      </c>
      <c r="C57" s="6">
        <f t="shared" si="12"/>
        <v>2316.6682147031097</v>
      </c>
      <c r="D57">
        <v>7.7478853181076746</v>
      </c>
      <c r="E57" s="6">
        <f t="shared" si="13"/>
        <v>-0.57084832111298223</v>
      </c>
      <c r="F57" s="5">
        <v>6.3428269821210193E-2</v>
      </c>
      <c r="G57" s="6">
        <f t="shared" si="14"/>
        <v>-3.6207921338539076E-2</v>
      </c>
      <c r="H57" s="6">
        <f t="shared" si="15"/>
        <v>0.49143496050072655</v>
      </c>
      <c r="I57">
        <v>18.997553209280067</v>
      </c>
      <c r="J57" s="6">
        <f t="shared" si="7"/>
        <v>2.9443101924148389</v>
      </c>
      <c r="K57" s="6">
        <f t="shared" si="8"/>
        <v>0.46453603933234566</v>
      </c>
      <c r="L57">
        <v>-1.6557299652741116E-2</v>
      </c>
      <c r="M57" s="5">
        <v>0</v>
      </c>
      <c r="N57">
        <v>0</v>
      </c>
      <c r="O57">
        <v>0</v>
      </c>
      <c r="P57">
        <v>1</v>
      </c>
      <c r="Q57">
        <v>0</v>
      </c>
      <c r="R57">
        <v>22.7</v>
      </c>
      <c r="S57">
        <v>-0.5</v>
      </c>
      <c r="T57">
        <f t="shared" si="4"/>
        <v>-0.20588235294117752</v>
      </c>
      <c r="U57">
        <f t="shared" si="5"/>
        <v>-13.06078431372549</v>
      </c>
      <c r="V57">
        <v>129.52719999999999</v>
      </c>
      <c r="W57" s="5">
        <f t="shared" si="9"/>
        <v>4.8715816341631912</v>
      </c>
      <c r="X57">
        <f t="shared" si="10"/>
        <v>-0.64251516431843125</v>
      </c>
      <c r="Y57">
        <v>32.094420999999997</v>
      </c>
      <c r="Z57">
        <v>97100</v>
      </c>
      <c r="AA57">
        <f t="shared" si="6"/>
        <v>5.8006961180926968</v>
      </c>
      <c r="AB57">
        <f t="shared" si="11"/>
        <v>2.1970615019303907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x14ac:dyDescent="0.3">
      <c r="A58" s="5" t="s">
        <v>223</v>
      </c>
      <c r="B58" s="6" t="s">
        <v>224</v>
      </c>
      <c r="C58" s="6">
        <f t="shared" si="12"/>
        <v>76354.104579153733</v>
      </c>
      <c r="D58">
        <v>11.243137069243065</v>
      </c>
      <c r="E58" s="6">
        <f t="shared" si="13"/>
        <v>2.9244034300224087</v>
      </c>
      <c r="F58" s="5">
        <v>-2.5468040074977005E-2</v>
      </c>
      <c r="G58" s="6">
        <f t="shared" si="14"/>
        <v>-7.4478823751210912E-2</v>
      </c>
      <c r="H58" s="6">
        <f t="shared" si="15"/>
        <v>-0.2863406654479419</v>
      </c>
      <c r="I58">
        <v>212.1440397671704</v>
      </c>
      <c r="J58" s="6">
        <f t="shared" si="7"/>
        <v>5.3572654768260106</v>
      </c>
      <c r="K58" s="6">
        <f t="shared" si="8"/>
        <v>2.8774913237435173</v>
      </c>
      <c r="L58">
        <v>-8.7857479662355274E-4</v>
      </c>
      <c r="M58" s="5">
        <v>0</v>
      </c>
      <c r="N58">
        <v>0</v>
      </c>
      <c r="O58">
        <v>1</v>
      </c>
      <c r="P58">
        <v>0</v>
      </c>
      <c r="Q58">
        <v>0</v>
      </c>
      <c r="R58">
        <v>35.6</v>
      </c>
      <c r="S58">
        <v>13.6</v>
      </c>
      <c r="T58">
        <f t="shared" si="4"/>
        <v>12.694117647058825</v>
      </c>
      <c r="U58">
        <f t="shared" si="5"/>
        <v>1.0392156862745097</v>
      </c>
      <c r="V58">
        <v>538675.19999999995</v>
      </c>
      <c r="W58" s="5">
        <f t="shared" si="9"/>
        <v>13.196869927258263</v>
      </c>
      <c r="X58">
        <f t="shared" si="10"/>
        <v>7.6827731287766401</v>
      </c>
      <c r="Y58">
        <v>0.81118699999999999</v>
      </c>
      <c r="Z58">
        <v>17820</v>
      </c>
      <c r="AA58">
        <f t="shared" si="6"/>
        <v>3.8181771850248176</v>
      </c>
      <c r="AB58">
        <f t="shared" si="11"/>
        <v>0.21454256886251155</v>
      </c>
      <c r="AC58">
        <v>1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5" t="s">
        <v>227</v>
      </c>
      <c r="B59" s="6" t="s">
        <v>228</v>
      </c>
      <c r="C59" s="6">
        <f t="shared" si="12"/>
        <v>6182.8350183592702</v>
      </c>
      <c r="D59">
        <v>8.7295321860971615</v>
      </c>
      <c r="E59" s="6">
        <f t="shared" si="13"/>
        <v>0.41079854687650474</v>
      </c>
      <c r="F59" s="5">
        <v>-5.610211948137208E-3</v>
      </c>
      <c r="G59" s="6">
        <f t="shared" si="14"/>
        <v>-2.30466691596397E-3</v>
      </c>
      <c r="H59" s="6">
        <f t="shared" si="15"/>
        <v>-4.8974525772090619E-2</v>
      </c>
      <c r="I59">
        <v>10.333478733434942</v>
      </c>
      <c r="J59" s="6">
        <f t="shared" si="7"/>
        <v>2.3353889866956163</v>
      </c>
      <c r="K59" s="6">
        <f t="shared" si="8"/>
        <v>-0.14438516638687693</v>
      </c>
      <c r="L59">
        <v>2.6629670345068551E-2</v>
      </c>
      <c r="M59" s="5">
        <v>0</v>
      </c>
      <c r="N59">
        <v>0</v>
      </c>
      <c r="O59">
        <v>1</v>
      </c>
      <c r="P59">
        <v>0</v>
      </c>
      <c r="Q59">
        <v>0</v>
      </c>
      <c r="R59">
        <v>23.8</v>
      </c>
      <c r="S59">
        <v>8.1999999999999993</v>
      </c>
      <c r="T59">
        <f t="shared" si="4"/>
        <v>0.89411764705882391</v>
      </c>
      <c r="U59">
        <f t="shared" si="5"/>
        <v>-4.3607843137254907</v>
      </c>
      <c r="V59">
        <v>0.21321119999999999</v>
      </c>
      <c r="W59" s="5">
        <f t="shared" si="9"/>
        <v>0.19327072857338878</v>
      </c>
      <c r="X59">
        <f t="shared" si="10"/>
        <v>-5.3208260699082341</v>
      </c>
      <c r="Y59">
        <v>2.5284230000000001</v>
      </c>
      <c r="Z59">
        <v>10230</v>
      </c>
      <c r="AA59">
        <f t="shared" si="6"/>
        <v>5.5100264872551543</v>
      </c>
      <c r="AB59">
        <f t="shared" si="11"/>
        <v>1.9063918710928482</v>
      </c>
      <c r="AC59">
        <v>1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5" t="s">
        <v>233</v>
      </c>
      <c r="B60" s="6" t="s">
        <v>234</v>
      </c>
      <c r="C60" s="6">
        <f t="shared" si="12"/>
        <v>2513.1953762669268</v>
      </c>
      <c r="D60">
        <v>7.8293102807479045</v>
      </c>
      <c r="E60" s="6">
        <f t="shared" si="13"/>
        <v>-0.48942335847275231</v>
      </c>
      <c r="F60" s="5">
        <v>3.2429141768238939E-2</v>
      </c>
      <c r="G60" s="6">
        <f t="shared" si="14"/>
        <v>-1.5871579476600513E-2</v>
      </c>
      <c r="H60" s="6">
        <f t="shared" si="15"/>
        <v>0.2538978130419044</v>
      </c>
      <c r="I60">
        <v>2.9158594387358843</v>
      </c>
      <c r="J60" s="6">
        <f t="shared" si="7"/>
        <v>1.0701646095332451</v>
      </c>
      <c r="K60" s="6">
        <f t="shared" si="8"/>
        <v>-1.4096095435492482</v>
      </c>
      <c r="L60">
        <v>3.079662618377205E-2</v>
      </c>
      <c r="M60" s="5">
        <v>0</v>
      </c>
      <c r="N60">
        <v>1</v>
      </c>
      <c r="O60">
        <v>0</v>
      </c>
      <c r="P60">
        <v>0</v>
      </c>
      <c r="Q60">
        <v>0</v>
      </c>
      <c r="R60">
        <v>27.6</v>
      </c>
      <c r="S60">
        <v>24.7</v>
      </c>
      <c r="T60">
        <f t="shared" si="4"/>
        <v>4.6941176470588246</v>
      </c>
      <c r="U60">
        <f t="shared" si="5"/>
        <v>12.139215686274509</v>
      </c>
      <c r="V60">
        <v>0</v>
      </c>
      <c r="W60" s="5">
        <f t="shared" si="9"/>
        <v>0</v>
      </c>
      <c r="X60">
        <f t="shared" si="10"/>
        <v>-5.5140967984816225</v>
      </c>
      <c r="Y60">
        <v>12.812407</v>
      </c>
      <c r="Z60">
        <v>62710</v>
      </c>
      <c r="AA60">
        <f t="shared" si="6"/>
        <v>5.3196483527629059</v>
      </c>
      <c r="AB60">
        <f t="shared" si="11"/>
        <v>1.7160137366005999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">
      <c r="A61" s="5" t="s">
        <v>235</v>
      </c>
      <c r="B61" s="6" t="s">
        <v>236</v>
      </c>
      <c r="C61" s="6">
        <f t="shared" si="12"/>
        <v>19109.460295276753</v>
      </c>
      <c r="D61">
        <v>9.8579387948301029</v>
      </c>
      <c r="E61" s="6">
        <f t="shared" si="13"/>
        <v>1.5392051556094462</v>
      </c>
      <c r="F61" s="5">
        <v>3.2098984921071536E-2</v>
      </c>
      <c r="G61" s="6">
        <f t="shared" si="14"/>
        <v>4.9406923080343182E-2</v>
      </c>
      <c r="H61" s="6">
        <f t="shared" si="15"/>
        <v>0.31642982872809761</v>
      </c>
      <c r="I61">
        <v>122.31104390908455</v>
      </c>
      <c r="J61" s="6">
        <f t="shared" si="7"/>
        <v>4.8065673404075353</v>
      </c>
      <c r="K61" s="6">
        <f t="shared" si="8"/>
        <v>2.326793187325042</v>
      </c>
      <c r="L61">
        <v>-8.0750820293164022E-2</v>
      </c>
      <c r="M61" s="5">
        <v>0</v>
      </c>
      <c r="N61">
        <v>0</v>
      </c>
      <c r="O61">
        <v>1</v>
      </c>
      <c r="P61">
        <v>0</v>
      </c>
      <c r="Q61">
        <v>0</v>
      </c>
      <c r="R61">
        <v>16.3</v>
      </c>
      <c r="S61">
        <v>1</v>
      </c>
      <c r="T61">
        <f t="shared" si="4"/>
        <v>-6.6058823529411761</v>
      </c>
      <c r="U61">
        <f t="shared" si="5"/>
        <v>-11.56078431372549</v>
      </c>
      <c r="V61">
        <v>0</v>
      </c>
      <c r="W61" s="5">
        <f t="shared" si="9"/>
        <v>0</v>
      </c>
      <c r="X61">
        <f t="shared" si="10"/>
        <v>-5.5140967984816225</v>
      </c>
      <c r="Y61">
        <v>0.34255999999999998</v>
      </c>
      <c r="Z61">
        <v>2590</v>
      </c>
      <c r="AA61">
        <f t="shared" si="6"/>
        <v>4.8847889491299261</v>
      </c>
      <c r="AB61">
        <f t="shared" si="11"/>
        <v>1.28115433296762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1:33" x14ac:dyDescent="0.3">
      <c r="A62" s="5" t="s">
        <v>239</v>
      </c>
      <c r="B62" s="6" t="s">
        <v>240</v>
      </c>
      <c r="C62" s="6">
        <f t="shared" si="12"/>
        <v>1914.2948570999802</v>
      </c>
      <c r="D62">
        <v>7.5571046129692885</v>
      </c>
      <c r="E62" s="6">
        <f t="shared" si="13"/>
        <v>-0.7616290262513683</v>
      </c>
      <c r="F62" s="5">
        <v>1.9619964543496866E-2</v>
      </c>
      <c r="G62" s="6">
        <f t="shared" si="14"/>
        <v>-1.4943134490349889E-2</v>
      </c>
      <c r="H62" s="6">
        <f t="shared" si="15"/>
        <v>0.14827012455795405</v>
      </c>
      <c r="I62">
        <v>4.4881781687508946</v>
      </c>
      <c r="J62" s="6">
        <f t="shared" si="7"/>
        <v>1.5014468663519538</v>
      </c>
      <c r="K62" s="6">
        <f t="shared" si="8"/>
        <v>-0.97832728673053948</v>
      </c>
      <c r="L62">
        <v>2.6370867039089731E-2</v>
      </c>
      <c r="M62" s="5">
        <v>0</v>
      </c>
      <c r="N62">
        <v>0</v>
      </c>
      <c r="O62">
        <v>1</v>
      </c>
      <c r="P62">
        <v>0</v>
      </c>
      <c r="Q62">
        <v>0</v>
      </c>
      <c r="R62">
        <v>24.3</v>
      </c>
      <c r="S62">
        <v>10.1</v>
      </c>
      <c r="T62">
        <f t="shared" si="4"/>
        <v>1.3941176470588239</v>
      </c>
      <c r="U62">
        <f t="shared" si="5"/>
        <v>-2.4607843137254903</v>
      </c>
      <c r="V62">
        <v>9.5969490000000004</v>
      </c>
      <c r="W62" s="5">
        <f t="shared" si="9"/>
        <v>2.3605661294982831</v>
      </c>
      <c r="X62">
        <f t="shared" si="10"/>
        <v>-3.1535306689833393</v>
      </c>
      <c r="Y62">
        <v>15.706225999999999</v>
      </c>
      <c r="Z62">
        <v>446300</v>
      </c>
      <c r="AA62">
        <f t="shared" si="6"/>
        <v>3.560821101601392</v>
      </c>
      <c r="AB62">
        <f t="shared" si="11"/>
        <v>-4.281351456091409E-2</v>
      </c>
      <c r="AC62">
        <v>1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5" t="s">
        <v>245</v>
      </c>
      <c r="B63" s="6" t="s">
        <v>246</v>
      </c>
      <c r="C63" s="6">
        <f t="shared" si="12"/>
        <v>6998.3257345265329</v>
      </c>
      <c r="D63">
        <v>8.8534262186472414</v>
      </c>
      <c r="E63" s="6">
        <f t="shared" si="13"/>
        <v>0.53469257942658466</v>
      </c>
      <c r="F63" s="5">
        <v>1.5373092590719343E-2</v>
      </c>
      <c r="G63" s="6">
        <f t="shared" si="14"/>
        <v>8.2198785310954418E-3</v>
      </c>
      <c r="H63" s="6">
        <f t="shared" si="15"/>
        <v>0.13610454100436628</v>
      </c>
      <c r="I63">
        <v>19.872076425636731</v>
      </c>
      <c r="J63" s="6">
        <f t="shared" si="7"/>
        <v>2.9893155516392409</v>
      </c>
      <c r="K63" s="6">
        <f t="shared" si="8"/>
        <v>0.50954139855674763</v>
      </c>
      <c r="L63">
        <v>-7.1392684521880282E-3</v>
      </c>
      <c r="M63" s="5">
        <v>0</v>
      </c>
      <c r="N63">
        <v>0</v>
      </c>
      <c r="O63">
        <v>1</v>
      </c>
      <c r="P63">
        <v>0</v>
      </c>
      <c r="Q63">
        <v>0</v>
      </c>
      <c r="R63">
        <v>25.2</v>
      </c>
      <c r="S63">
        <v>15.5</v>
      </c>
      <c r="T63">
        <f t="shared" si="4"/>
        <v>2.2941176470588225</v>
      </c>
      <c r="U63">
        <f t="shared" si="5"/>
        <v>2.93921568627451</v>
      </c>
      <c r="V63">
        <v>3485.4850000000001</v>
      </c>
      <c r="W63" s="5">
        <f t="shared" si="9"/>
        <v>8.1566493443429042</v>
      </c>
      <c r="X63">
        <f t="shared" si="10"/>
        <v>2.6425525458612817</v>
      </c>
      <c r="Y63">
        <v>53.441943000000002</v>
      </c>
      <c r="Z63">
        <v>1943950</v>
      </c>
      <c r="AA63">
        <f t="shared" si="6"/>
        <v>3.3138739015574998</v>
      </c>
      <c r="AB63">
        <f t="shared" si="11"/>
        <v>-0.28976071460480624</v>
      </c>
      <c r="AC63">
        <v>0</v>
      </c>
      <c r="AD63">
        <v>0</v>
      </c>
      <c r="AE63">
        <v>1</v>
      </c>
      <c r="AF63">
        <v>0</v>
      </c>
      <c r="AG63">
        <v>0</v>
      </c>
    </row>
    <row r="64" spans="1:33" x14ac:dyDescent="0.3">
      <c r="A64" s="5" t="s">
        <v>249</v>
      </c>
      <c r="B64" s="6" t="s">
        <v>250</v>
      </c>
      <c r="C64" s="6">
        <f t="shared" si="12"/>
        <v>4450.3055250042817</v>
      </c>
      <c r="D64">
        <v>8.400728030107814</v>
      </c>
      <c r="E64" s="6">
        <f t="shared" si="13"/>
        <v>8.1994390887157209E-2</v>
      </c>
      <c r="F64" s="5">
        <v>4.6991616302524901E-2</v>
      </c>
      <c r="G64" s="6">
        <f t="shared" si="14"/>
        <v>3.853048955528536E-3</v>
      </c>
      <c r="H64" s="6">
        <f t="shared" si="15"/>
        <v>0.39476378825269226</v>
      </c>
      <c r="I64">
        <v>64.20498338784158</v>
      </c>
      <c r="J64" s="6">
        <f t="shared" si="7"/>
        <v>4.1620808305469925</v>
      </c>
      <c r="K64" s="6">
        <f t="shared" si="8"/>
        <v>1.6823066774644992</v>
      </c>
      <c r="L64">
        <v>-1.1040555982631664E-2</v>
      </c>
      <c r="M64" s="5">
        <v>0</v>
      </c>
      <c r="N64">
        <v>0</v>
      </c>
      <c r="O64">
        <v>1</v>
      </c>
      <c r="P64">
        <v>0</v>
      </c>
      <c r="Q64">
        <v>0</v>
      </c>
      <c r="R64">
        <v>25.9</v>
      </c>
      <c r="S64">
        <v>12.5</v>
      </c>
      <c r="T64">
        <f t="shared" si="4"/>
        <v>2.9941176470588218</v>
      </c>
      <c r="U64">
        <f t="shared" si="5"/>
        <v>-6.078431372548998E-2</v>
      </c>
      <c r="V64">
        <v>0</v>
      </c>
      <c r="W64" s="5">
        <f t="shared" si="9"/>
        <v>0</v>
      </c>
      <c r="X64">
        <f t="shared" si="10"/>
        <v>-5.5140967984816225</v>
      </c>
      <c r="Y64">
        <v>0.303338</v>
      </c>
      <c r="Z64">
        <v>320</v>
      </c>
      <c r="AA64">
        <f t="shared" si="6"/>
        <v>6.8542819785281939</v>
      </c>
      <c r="AB64">
        <f t="shared" si="11"/>
        <v>3.2506473623658878</v>
      </c>
      <c r="AC64">
        <v>0</v>
      </c>
      <c r="AD64">
        <v>1</v>
      </c>
      <c r="AE64">
        <v>0</v>
      </c>
      <c r="AF64">
        <v>0</v>
      </c>
      <c r="AG64">
        <v>0</v>
      </c>
    </row>
    <row r="65" spans="1:33" x14ac:dyDescent="0.3">
      <c r="A65" s="5" t="s">
        <v>251</v>
      </c>
      <c r="B65" s="6" t="s">
        <v>252</v>
      </c>
      <c r="C65" s="6">
        <f t="shared" si="12"/>
        <v>931.28469038581864</v>
      </c>
      <c r="D65">
        <v>6.8365650204209656</v>
      </c>
      <c r="E65" s="6">
        <f t="shared" si="13"/>
        <v>-1.4821686187996912</v>
      </c>
      <c r="F65" s="5">
        <v>2.0212575407053693E-2</v>
      </c>
      <c r="G65" s="6">
        <f t="shared" si="14"/>
        <v>-2.9958444973457378E-2</v>
      </c>
      <c r="H65" s="6">
        <f t="shared" si="15"/>
        <v>0.13818458600048433</v>
      </c>
      <c r="I65">
        <v>0.30123354165279842</v>
      </c>
      <c r="J65" s="6">
        <f t="shared" si="7"/>
        <v>-1.1998694291874188</v>
      </c>
      <c r="K65" s="6">
        <f t="shared" si="8"/>
        <v>-3.6796435822699118</v>
      </c>
      <c r="L65">
        <v>0.13255663295233983</v>
      </c>
      <c r="M65" s="5">
        <v>1</v>
      </c>
      <c r="N65">
        <v>0</v>
      </c>
      <c r="O65">
        <v>0</v>
      </c>
      <c r="P65">
        <v>1</v>
      </c>
      <c r="Q65">
        <v>0</v>
      </c>
      <c r="R65">
        <v>15.8</v>
      </c>
      <c r="S65">
        <v>-18.399999999999999</v>
      </c>
      <c r="T65">
        <f t="shared" si="4"/>
        <v>-7.1058823529411761</v>
      </c>
      <c r="U65">
        <f t="shared" si="5"/>
        <v>-30.96078431372549</v>
      </c>
      <c r="V65">
        <v>17.288969999999999</v>
      </c>
      <c r="W65" s="5">
        <f t="shared" si="9"/>
        <v>2.9062981458908399</v>
      </c>
      <c r="X65">
        <f t="shared" si="10"/>
        <v>-2.6077986525907826</v>
      </c>
      <c r="Y65">
        <v>1.319817</v>
      </c>
      <c r="Z65">
        <v>1553560</v>
      </c>
      <c r="AA65">
        <f t="shared" si="6"/>
        <v>-0.16305598094680343</v>
      </c>
      <c r="AB65">
        <f t="shared" si="11"/>
        <v>-3.7666905971091094</v>
      </c>
      <c r="AC65">
        <v>0</v>
      </c>
      <c r="AD65">
        <v>0</v>
      </c>
      <c r="AE65">
        <v>0</v>
      </c>
      <c r="AF65">
        <v>0</v>
      </c>
      <c r="AG65">
        <v>1</v>
      </c>
    </row>
    <row r="66" spans="1:33" x14ac:dyDescent="0.3">
      <c r="A66" s="5" t="s">
        <v>253</v>
      </c>
      <c r="B66" s="6" t="s">
        <v>254</v>
      </c>
      <c r="C66" s="6">
        <f t="shared" si="12"/>
        <v>389.2824692364718</v>
      </c>
      <c r="D66">
        <v>5.9643052221009762</v>
      </c>
      <c r="E66" s="6">
        <f t="shared" si="13"/>
        <v>-2.3544284171196805</v>
      </c>
      <c r="F66" s="5">
        <v>1.5536316873829262E-2</v>
      </c>
      <c r="G66" s="6">
        <f t="shared" si="14"/>
        <v>-3.6579145945119615E-2</v>
      </c>
      <c r="H66" s="6">
        <f t="shared" si="15"/>
        <v>9.2663335862795376E-2</v>
      </c>
      <c r="I66">
        <v>2.7389390246520051</v>
      </c>
      <c r="J66" s="6">
        <f t="shared" si="7"/>
        <v>1.0075706281317194</v>
      </c>
      <c r="K66" s="6">
        <f t="shared" si="8"/>
        <v>-1.4722035249507739</v>
      </c>
      <c r="L66">
        <v>-1.7654746683210314E-2</v>
      </c>
      <c r="M66" s="5">
        <v>0</v>
      </c>
      <c r="N66">
        <v>0</v>
      </c>
      <c r="O66">
        <v>1</v>
      </c>
      <c r="P66">
        <v>0</v>
      </c>
      <c r="Q66">
        <v>0</v>
      </c>
      <c r="R66">
        <v>25.2</v>
      </c>
      <c r="S66">
        <v>20.399999999999999</v>
      </c>
      <c r="T66">
        <f t="shared" ref="T66:T103" si="16">R66-(SUM(R$1:R$95)+SUM(R$97:R$104))/102</f>
        <v>2.2941176470588225</v>
      </c>
      <c r="U66">
        <f t="shared" ref="U66:U104" si="17">S66-(SUM(S$1:S$95)+SUM(S$97:S$104))/102</f>
        <v>7.8392156862745086</v>
      </c>
      <c r="V66">
        <v>294.49529999999999</v>
      </c>
      <c r="W66" s="5">
        <f t="shared" si="9"/>
        <v>5.6886529314743166</v>
      </c>
      <c r="X66">
        <f t="shared" si="10"/>
        <v>0.17455613299269412</v>
      </c>
      <c r="Y66">
        <v>9.6655650000000009</v>
      </c>
      <c r="Z66">
        <v>786380</v>
      </c>
      <c r="AA66">
        <f t="shared" ref="AA66:AA103" si="18">LN(Y66*1000000/Z66)</f>
        <v>2.5088847121290971</v>
      </c>
      <c r="AB66">
        <f t="shared" si="11"/>
        <v>-1.0947499040332089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5" t="s">
        <v>261</v>
      </c>
      <c r="B67" s="6" t="s">
        <v>262</v>
      </c>
      <c r="C67" s="6">
        <f t="shared" si="12"/>
        <v>3590.9200684397997</v>
      </c>
      <c r="D67">
        <v>8.1861637351200383</v>
      </c>
      <c r="E67" s="6">
        <f t="shared" ref="E67:E99" si="19">D67-AVERAGE(D$2:D$104)</f>
        <v>-0.13256990410061853</v>
      </c>
      <c r="F67" s="5">
        <v>3.9404807420460097E-2</v>
      </c>
      <c r="G67" s="6">
        <f t="shared" ref="G67:G99" si="20">E67*F67</f>
        <v>-5.2238915408337368E-3</v>
      </c>
      <c r="H67" s="6">
        <f t="shared" ref="H67:H104" si="21">D67*F67</f>
        <v>0.3225742054947594</v>
      </c>
      <c r="I67">
        <v>2.3626572328184103</v>
      </c>
      <c r="J67" s="6">
        <f t="shared" si="7"/>
        <v>0.85978693174510024</v>
      </c>
      <c r="K67" s="6">
        <f t="shared" si="8"/>
        <v>-1.6199872213373929</v>
      </c>
      <c r="L67">
        <v>4.7378382102480923E-2</v>
      </c>
      <c r="M67" s="5">
        <v>0</v>
      </c>
      <c r="N67">
        <v>1</v>
      </c>
      <c r="O67">
        <v>0</v>
      </c>
      <c r="P67">
        <v>0</v>
      </c>
      <c r="Q67">
        <v>0</v>
      </c>
      <c r="R67">
        <v>25.5</v>
      </c>
      <c r="S67">
        <v>24.1</v>
      </c>
      <c r="T67">
        <f t="shared" si="16"/>
        <v>2.5941176470588232</v>
      </c>
      <c r="U67">
        <f t="shared" si="17"/>
        <v>11.539215686274511</v>
      </c>
      <c r="V67">
        <v>4505.2089999999998</v>
      </c>
      <c r="W67" s="5">
        <f t="shared" si="9"/>
        <v>8.4132115025175267</v>
      </c>
      <c r="X67">
        <f t="shared" ref="X67:X104" si="22">W67-(SUM(W$2:W$26)+SUM(W$28:W$55)+SUM(W$57:W$95)+SUM(W$97:W$104))/100</f>
        <v>2.8991147040359042</v>
      </c>
      <c r="Y67">
        <v>11.182967</v>
      </c>
      <c r="Z67">
        <v>328550</v>
      </c>
      <c r="AA67">
        <f t="shared" si="18"/>
        <v>3.5274580627723298</v>
      </c>
      <c r="AB67">
        <f t="shared" ref="AB67:AB104" si="23">AA67-(SUM(AA$2:AA$95)+SUM(AA$97:AA$104))/102</f>
        <v>-7.6176553389976309E-2</v>
      </c>
      <c r="AC67">
        <v>0</v>
      </c>
      <c r="AD67">
        <v>0</v>
      </c>
      <c r="AE67">
        <v>0</v>
      </c>
      <c r="AF67">
        <v>0</v>
      </c>
      <c r="AG67">
        <v>1</v>
      </c>
    </row>
    <row r="68" spans="1:33" x14ac:dyDescent="0.3">
      <c r="A68" s="5" t="s">
        <v>364</v>
      </c>
      <c r="B68" s="6" t="s">
        <v>365</v>
      </c>
      <c r="C68" s="6">
        <f t="shared" ref="C68:C104" si="24">EXP(D68)</f>
        <v>4266.7892840602481</v>
      </c>
      <c r="D68">
        <v>8.3586168992782781</v>
      </c>
      <c r="E68" s="6">
        <f t="shared" si="19"/>
        <v>3.9883260057621328E-2</v>
      </c>
      <c r="F68" s="5">
        <v>2.7015036265392819E-3</v>
      </c>
      <c r="G68" s="6">
        <f t="shared" si="20"/>
        <v>1.0774477168387331E-4</v>
      </c>
      <c r="H68" s="6">
        <f t="shared" si="21"/>
        <v>2.2580833866252797E-2</v>
      </c>
      <c r="I68">
        <v>4.6275611253069539E-2</v>
      </c>
      <c r="J68" s="6">
        <f t="shared" ref="J68:J104" si="25">LN(I68)</f>
        <v>-3.0731402114673081</v>
      </c>
      <c r="K68" s="6">
        <f t="shared" ref="K68:K104" si="26">J68-AVERAGE(J$2:J$104)</f>
        <v>-5.5529143645498014</v>
      </c>
      <c r="L68">
        <v>0.22262156413138498</v>
      </c>
      <c r="M68" s="5">
        <v>0</v>
      </c>
      <c r="N68">
        <v>1</v>
      </c>
      <c r="O68">
        <v>0</v>
      </c>
      <c r="P68">
        <v>0</v>
      </c>
      <c r="Q68">
        <v>0</v>
      </c>
      <c r="R68">
        <v>22.8</v>
      </c>
      <c r="S68">
        <v>15</v>
      </c>
      <c r="T68">
        <f t="shared" si="16"/>
        <v>-0.10588235294117609</v>
      </c>
      <c r="U68">
        <f t="shared" si="17"/>
        <v>2.43921568627451</v>
      </c>
      <c r="V68">
        <v>665.40930000000003</v>
      </c>
      <c r="W68" s="5">
        <f t="shared" ref="W68:W104" si="27">LN(1+V68)</f>
        <v>6.5019040463374873</v>
      </c>
      <c r="X68">
        <f t="shared" si="22"/>
        <v>0.98780724785586482</v>
      </c>
      <c r="Y68">
        <v>0.80430999999999997</v>
      </c>
      <c r="Z68" s="10">
        <v>823290</v>
      </c>
      <c r="AA68">
        <f t="shared" si="18"/>
        <v>-2.3323740985441547E-2</v>
      </c>
      <c r="AB68">
        <f t="shared" si="23"/>
        <v>-3.6269583571477475</v>
      </c>
      <c r="AC68">
        <v>1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5" t="s">
        <v>265</v>
      </c>
      <c r="B69" s="6" t="s">
        <v>266</v>
      </c>
      <c r="C69" s="6">
        <f t="shared" si="24"/>
        <v>1757.5080247544784</v>
      </c>
      <c r="D69">
        <v>7.4716521896797889</v>
      </c>
      <c r="E69" s="6">
        <f t="shared" si="19"/>
        <v>-0.84708144954086784</v>
      </c>
      <c r="F69" s="5">
        <v>2.3881767627212621E-3</v>
      </c>
      <c r="G69" s="6">
        <f t="shared" si="20"/>
        <v>-2.022980233925744E-3</v>
      </c>
      <c r="H69" s="6">
        <f t="shared" si="21"/>
        <v>1.7843626138528707E-2</v>
      </c>
      <c r="I69">
        <v>6.4465140898093463</v>
      </c>
      <c r="J69" s="6">
        <f t="shared" si="25"/>
        <v>1.8635395335189451</v>
      </c>
      <c r="K69" s="6">
        <f t="shared" si="26"/>
        <v>-0.61623461956354819</v>
      </c>
      <c r="L69">
        <v>-4.8966314480435667E-2</v>
      </c>
      <c r="M69" s="5">
        <v>0</v>
      </c>
      <c r="N69">
        <v>1</v>
      </c>
      <c r="O69">
        <v>0</v>
      </c>
      <c r="P69">
        <v>0</v>
      </c>
      <c r="Q69">
        <v>0</v>
      </c>
      <c r="R69">
        <v>26.2</v>
      </c>
      <c r="S69">
        <v>24.5</v>
      </c>
      <c r="T69">
        <f t="shared" si="16"/>
        <v>3.2941176470588225</v>
      </c>
      <c r="U69">
        <f t="shared" si="17"/>
        <v>11.93921568627451</v>
      </c>
      <c r="V69">
        <v>3514.2</v>
      </c>
      <c r="W69" s="5">
        <f t="shared" si="27"/>
        <v>8.1648517016303455</v>
      </c>
      <c r="X69">
        <f t="shared" si="22"/>
        <v>2.650754903148723</v>
      </c>
      <c r="Y69">
        <v>58.745410999999997</v>
      </c>
      <c r="Z69">
        <v>910770</v>
      </c>
      <c r="AA69">
        <f t="shared" si="18"/>
        <v>4.1666779227466151</v>
      </c>
      <c r="AB69">
        <f t="shared" si="23"/>
        <v>0.56304330658430901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5" t="s">
        <v>267</v>
      </c>
      <c r="B70" s="6" t="s">
        <v>268</v>
      </c>
      <c r="C70" s="6">
        <f t="shared" si="24"/>
        <v>15221.951442329395</v>
      </c>
      <c r="D70">
        <v>9.6304938388557133</v>
      </c>
      <c r="E70" s="6">
        <f t="shared" si="19"/>
        <v>1.3117601996350565</v>
      </c>
      <c r="F70" s="5">
        <v>1.892205252473592E-2</v>
      </c>
      <c r="G70" s="6">
        <f t="shared" si="20"/>
        <v>2.4821195397352617E-2</v>
      </c>
      <c r="H70" s="6">
        <f t="shared" si="21"/>
        <v>0.18222871025797346</v>
      </c>
      <c r="I70">
        <v>48.49706553077862</v>
      </c>
      <c r="J70" s="6">
        <f t="shared" si="25"/>
        <v>3.8815032915929368</v>
      </c>
      <c r="K70" s="6">
        <f t="shared" si="26"/>
        <v>1.4017291385104436</v>
      </c>
      <c r="L70">
        <v>-7.3308260887955529E-2</v>
      </c>
      <c r="M70" s="5">
        <v>0</v>
      </c>
      <c r="N70">
        <v>0</v>
      </c>
      <c r="O70">
        <v>1</v>
      </c>
      <c r="P70">
        <v>0</v>
      </c>
      <c r="Q70">
        <v>0</v>
      </c>
      <c r="R70">
        <v>15.9</v>
      </c>
      <c r="S70">
        <v>2.6</v>
      </c>
      <c r="T70">
        <f t="shared" si="16"/>
        <v>-7.0058823529411764</v>
      </c>
      <c r="U70">
        <f t="shared" si="17"/>
        <v>-9.9607843137254903</v>
      </c>
      <c r="V70">
        <v>2606.721</v>
      </c>
      <c r="W70" s="5">
        <f t="shared" si="27"/>
        <v>7.8662319387963251</v>
      </c>
      <c r="X70">
        <f t="shared" si="22"/>
        <v>2.3521351403147026</v>
      </c>
      <c r="Y70">
        <v>13.097251</v>
      </c>
      <c r="Z70">
        <v>33730</v>
      </c>
      <c r="AA70">
        <f t="shared" si="18"/>
        <v>5.9617699907664088</v>
      </c>
      <c r="AB70">
        <f t="shared" si="23"/>
        <v>2.3581353746041027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3">
      <c r="A71" s="5" t="s">
        <v>269</v>
      </c>
      <c r="B71" s="6" t="s">
        <v>270</v>
      </c>
      <c r="C71" s="6">
        <f t="shared" si="24"/>
        <v>11083.458032338493</v>
      </c>
      <c r="D71">
        <v>9.3132090083906576</v>
      </c>
      <c r="E71" s="6">
        <f t="shared" si="19"/>
        <v>0.99447536917000079</v>
      </c>
      <c r="F71" s="5">
        <v>2.8107699611565867E-2</v>
      </c>
      <c r="G71" s="6">
        <f t="shared" si="20"/>
        <v>2.7952414947731454E-2</v>
      </c>
      <c r="H71" s="6">
        <f t="shared" si="21"/>
        <v>0.26177288122757381</v>
      </c>
      <c r="I71">
        <v>73.574859364667518</v>
      </c>
      <c r="J71" s="6">
        <f t="shared" si="25"/>
        <v>4.2983033826622901</v>
      </c>
      <c r="K71" s="6">
        <f t="shared" si="26"/>
        <v>1.8185292295797968</v>
      </c>
      <c r="L71">
        <v>-7.8313871042658523E-2</v>
      </c>
      <c r="M71" s="5">
        <v>0</v>
      </c>
      <c r="N71">
        <v>0</v>
      </c>
      <c r="O71">
        <v>0</v>
      </c>
      <c r="P71">
        <v>0</v>
      </c>
      <c r="Q71">
        <v>1</v>
      </c>
      <c r="R71">
        <v>10.7</v>
      </c>
      <c r="S71">
        <v>-6.9</v>
      </c>
      <c r="T71">
        <f t="shared" si="16"/>
        <v>-12.205882352941178</v>
      </c>
      <c r="U71">
        <f t="shared" si="17"/>
        <v>-19.46078431372549</v>
      </c>
      <c r="V71">
        <v>29766.99</v>
      </c>
      <c r="W71" s="5">
        <f t="shared" si="27"/>
        <v>10.301188934095201</v>
      </c>
      <c r="X71">
        <f t="shared" si="22"/>
        <v>4.7870921356135785</v>
      </c>
      <c r="Y71">
        <v>3.9064899999999998</v>
      </c>
      <c r="Z71">
        <v>304250</v>
      </c>
      <c r="AA71">
        <f t="shared" si="18"/>
        <v>2.5525448197297154</v>
      </c>
      <c r="AB71">
        <f t="shared" si="23"/>
        <v>-1.0510897964325907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1:33" x14ac:dyDescent="0.3">
      <c r="A72" s="5" t="s">
        <v>271</v>
      </c>
      <c r="B72" s="6" t="s">
        <v>272</v>
      </c>
      <c r="C72" s="6">
        <f t="shared" si="24"/>
        <v>720.86748402456863</v>
      </c>
      <c r="D72">
        <v>6.5804553256971676</v>
      </c>
      <c r="E72" s="6">
        <f t="shared" si="19"/>
        <v>-1.7382783135234892</v>
      </c>
      <c r="F72" s="5">
        <v>1.5699835565918283E-2</v>
      </c>
      <c r="G72" s="6">
        <f t="shared" si="20"/>
        <v>-2.7290683690120526E-2</v>
      </c>
      <c r="H72" s="6">
        <f t="shared" si="21"/>
        <v>0.10331206656231677</v>
      </c>
      <c r="I72">
        <v>0.37994670263687547</v>
      </c>
      <c r="J72" s="6">
        <f t="shared" si="25"/>
        <v>-0.96772429231727763</v>
      </c>
      <c r="K72" s="6">
        <f t="shared" si="26"/>
        <v>-3.4474984453997708</v>
      </c>
      <c r="L72">
        <v>3.7533374720613827E-2</v>
      </c>
      <c r="M72" s="5">
        <v>0</v>
      </c>
      <c r="N72">
        <v>1</v>
      </c>
      <c r="O72">
        <v>0</v>
      </c>
      <c r="P72">
        <v>0</v>
      </c>
      <c r="Q72">
        <v>0</v>
      </c>
      <c r="R72">
        <v>14.7</v>
      </c>
      <c r="S72">
        <v>0.5</v>
      </c>
      <c r="T72">
        <f t="shared" si="16"/>
        <v>-8.2058823529411775</v>
      </c>
      <c r="U72">
        <f t="shared" si="17"/>
        <v>-12.06078431372549</v>
      </c>
      <c r="V72">
        <v>1.464753</v>
      </c>
      <c r="W72" s="5">
        <f t="shared" si="27"/>
        <v>0.90209159963425689</v>
      </c>
      <c r="X72">
        <f t="shared" si="22"/>
        <v>-4.6120051988473652</v>
      </c>
      <c r="Y72">
        <v>12.189968</v>
      </c>
      <c r="Z72">
        <v>143350</v>
      </c>
      <c r="AA72">
        <f t="shared" si="18"/>
        <v>4.44307940503995</v>
      </c>
      <c r="AB72">
        <f t="shared" si="23"/>
        <v>0.83944478887764395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x14ac:dyDescent="0.3">
      <c r="A73" s="5" t="s">
        <v>273</v>
      </c>
      <c r="B73" s="6" t="s">
        <v>274</v>
      </c>
      <c r="C73" s="6">
        <f t="shared" si="24"/>
        <v>14049.238348680408</v>
      </c>
      <c r="D73">
        <v>9.5503234632341396</v>
      </c>
      <c r="E73" s="6">
        <f t="shared" si="19"/>
        <v>1.2315898240134828</v>
      </c>
      <c r="F73" s="5">
        <v>1.365008891264337E-2</v>
      </c>
      <c r="G73" s="6">
        <f t="shared" si="20"/>
        <v>1.6811310601690842E-2</v>
      </c>
      <c r="H73" s="6">
        <f t="shared" si="21"/>
        <v>0.13036276441765016</v>
      </c>
      <c r="I73">
        <v>33.414164926342146</v>
      </c>
      <c r="J73" s="6">
        <f t="shared" si="25"/>
        <v>3.5089799096689234</v>
      </c>
      <c r="K73" s="6">
        <f t="shared" si="26"/>
        <v>1.0292057565864301</v>
      </c>
      <c r="L73">
        <v>-1.4504715200124347E-2</v>
      </c>
      <c r="M73" s="5">
        <v>0</v>
      </c>
      <c r="N73">
        <v>1</v>
      </c>
      <c r="O73">
        <v>0</v>
      </c>
      <c r="P73">
        <v>0</v>
      </c>
      <c r="Q73">
        <v>0</v>
      </c>
      <c r="R73">
        <v>14.4</v>
      </c>
      <c r="S73">
        <v>6</v>
      </c>
      <c r="T73">
        <f t="shared" si="16"/>
        <v>-8.5058823529411764</v>
      </c>
      <c r="U73">
        <f t="shared" si="17"/>
        <v>-6.56078431372549</v>
      </c>
      <c r="V73">
        <v>1292.048</v>
      </c>
      <c r="W73" s="5">
        <f t="shared" si="27"/>
        <v>7.1647575010526543</v>
      </c>
      <c r="X73">
        <f t="shared" si="22"/>
        <v>1.6506607025710318</v>
      </c>
      <c r="Y73">
        <v>2.8718849999999998</v>
      </c>
      <c r="Z73">
        <v>263310</v>
      </c>
      <c r="AA73">
        <f t="shared" si="18"/>
        <v>2.3893918423115554</v>
      </c>
      <c r="AB73">
        <f t="shared" si="23"/>
        <v>-1.2142427738507506</v>
      </c>
      <c r="AC73">
        <v>0</v>
      </c>
      <c r="AD73">
        <v>0</v>
      </c>
      <c r="AE73">
        <v>0</v>
      </c>
      <c r="AF73">
        <v>1</v>
      </c>
      <c r="AG73">
        <v>0</v>
      </c>
    </row>
    <row r="74" spans="1:33" x14ac:dyDescent="0.3">
      <c r="A74" s="5" t="s">
        <v>275</v>
      </c>
      <c r="B74" s="6" t="s">
        <v>276</v>
      </c>
      <c r="C74" s="6">
        <f t="shared" si="24"/>
        <v>5139.271910988251</v>
      </c>
      <c r="D74">
        <v>8.5446666968569751</v>
      </c>
      <c r="E74" s="6">
        <f t="shared" si="19"/>
        <v>0.22593305763631832</v>
      </c>
      <c r="F74" s="5">
        <v>3.634628745293407E-2</v>
      </c>
      <c r="G74" s="6">
        <f t="shared" si="20"/>
        <v>8.2118278579699465E-3</v>
      </c>
      <c r="H74" s="6">
        <f t="shared" si="21"/>
        <v>0.3105669119534763</v>
      </c>
      <c r="I74">
        <v>8.2543716438242782</v>
      </c>
      <c r="J74" s="6">
        <f t="shared" si="25"/>
        <v>2.1107429562222886</v>
      </c>
      <c r="K74" s="6">
        <f t="shared" si="26"/>
        <v>-0.36903119686020469</v>
      </c>
      <c r="L74">
        <v>5.9018223399801194E-2</v>
      </c>
      <c r="M74" s="5">
        <v>0</v>
      </c>
      <c r="N74">
        <v>0</v>
      </c>
      <c r="O74">
        <v>1</v>
      </c>
      <c r="P74">
        <v>0</v>
      </c>
      <c r="Q74">
        <v>0</v>
      </c>
      <c r="R74">
        <v>28.9</v>
      </c>
      <c r="S74">
        <v>20.100000000000001</v>
      </c>
      <c r="T74">
        <f t="shared" si="16"/>
        <v>5.9941176470588218</v>
      </c>
      <c r="U74">
        <f t="shared" si="17"/>
        <v>7.5392156862745114</v>
      </c>
      <c r="V74">
        <v>65998.649999999994</v>
      </c>
      <c r="W74" s="5">
        <f t="shared" si="27"/>
        <v>11.097404717964199</v>
      </c>
      <c r="X74">
        <f t="shared" si="22"/>
        <v>5.5833079194825768</v>
      </c>
      <c r="Y74">
        <v>0.75805999999999996</v>
      </c>
      <c r="Z74">
        <v>309500</v>
      </c>
      <c r="AA74">
        <f t="shared" si="18"/>
        <v>0.89580444605789922</v>
      </c>
      <c r="AB74">
        <f t="shared" si="23"/>
        <v>-2.707830170104407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5" t="s">
        <v>366</v>
      </c>
      <c r="B75" s="6" t="s">
        <v>367</v>
      </c>
      <c r="C75" s="6">
        <f t="shared" si="24"/>
        <v>1427.9877512531839</v>
      </c>
      <c r="D75">
        <v>7.2640215653089495</v>
      </c>
      <c r="E75" s="6">
        <f t="shared" si="19"/>
        <v>-1.0547120739117073</v>
      </c>
      <c r="F75" s="5">
        <v>2.1356549029540612E-2</v>
      </c>
      <c r="G75" s="6">
        <f t="shared" si="20"/>
        <v>-2.2525010118543839E-2</v>
      </c>
      <c r="H75" s="6">
        <f t="shared" si="21"/>
        <v>0.15513443271116092</v>
      </c>
      <c r="I75">
        <v>2.0861135171430285</v>
      </c>
      <c r="J75" s="6">
        <f t="shared" si="25"/>
        <v>0.73530277367082431</v>
      </c>
      <c r="K75" s="6">
        <f t="shared" si="26"/>
        <v>-1.7444713794116691</v>
      </c>
      <c r="L75">
        <v>2.489010788658572E-2</v>
      </c>
      <c r="M75" s="5">
        <v>0</v>
      </c>
      <c r="N75">
        <v>1</v>
      </c>
      <c r="O75">
        <v>0</v>
      </c>
      <c r="P75">
        <v>0</v>
      </c>
      <c r="Q75">
        <v>0</v>
      </c>
      <c r="R75">
        <v>28.5</v>
      </c>
      <c r="S75">
        <v>9.9</v>
      </c>
      <c r="T75">
        <f t="shared" si="16"/>
        <v>5.5941176470588232</v>
      </c>
      <c r="U75">
        <f t="shared" si="17"/>
        <v>-2.6607843137254896</v>
      </c>
      <c r="V75">
        <v>204.39709999999999</v>
      </c>
      <c r="W75" s="5">
        <f t="shared" si="27"/>
        <v>5.3249451786021869</v>
      </c>
      <c r="X75">
        <f t="shared" si="22"/>
        <v>-0.18915161987943563</v>
      </c>
      <c r="Y75">
        <v>61.033754000000002</v>
      </c>
      <c r="Z75" s="11">
        <v>770880</v>
      </c>
      <c r="AA75">
        <f t="shared" si="18"/>
        <v>4.3716496149527533</v>
      </c>
      <c r="AB75">
        <f t="shared" si="23"/>
        <v>0.76801499879044721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x14ac:dyDescent="0.3">
      <c r="A76" s="5" t="s">
        <v>277</v>
      </c>
      <c r="B76" s="6" t="s">
        <v>278</v>
      </c>
      <c r="C76" s="6">
        <f t="shared" si="24"/>
        <v>4723.4760061253928</v>
      </c>
      <c r="D76">
        <v>8.4603002495149902</v>
      </c>
      <c r="E76" s="6">
        <f t="shared" si="19"/>
        <v>0.14156661029433337</v>
      </c>
      <c r="F76" s="5">
        <v>1.9179525436971073E-2</v>
      </c>
      <c r="G76" s="6">
        <f t="shared" si="20"/>
        <v>2.7151804031659379E-3</v>
      </c>
      <c r="H76" s="6">
        <f t="shared" si="21"/>
        <v>0.16226454383998548</v>
      </c>
      <c r="I76">
        <v>14.662942259473175</v>
      </c>
      <c r="J76" s="6">
        <f t="shared" si="25"/>
        <v>2.6853233761486277</v>
      </c>
      <c r="K76" s="6">
        <f t="shared" si="26"/>
        <v>0.20554922306613443</v>
      </c>
      <c r="L76">
        <v>-1.2690527755809941E-2</v>
      </c>
      <c r="M76" s="5">
        <v>0</v>
      </c>
      <c r="N76">
        <v>0</v>
      </c>
      <c r="O76">
        <v>1</v>
      </c>
      <c r="P76">
        <v>0</v>
      </c>
      <c r="Q76">
        <v>0</v>
      </c>
      <c r="R76">
        <v>25.5</v>
      </c>
      <c r="S76">
        <v>24.1</v>
      </c>
      <c r="T76">
        <f t="shared" si="16"/>
        <v>2.5941176470588232</v>
      </c>
      <c r="U76">
        <f t="shared" si="17"/>
        <v>11.539215686274511</v>
      </c>
      <c r="V76">
        <v>0</v>
      </c>
      <c r="W76" s="5">
        <f t="shared" si="27"/>
        <v>0</v>
      </c>
      <c r="X76">
        <f t="shared" si="22"/>
        <v>-5.5140967984816225</v>
      </c>
      <c r="Y76">
        <v>1.5523910000000001</v>
      </c>
      <c r="Z76">
        <v>74340</v>
      </c>
      <c r="AA76">
        <f t="shared" si="18"/>
        <v>3.0389024371339621</v>
      </c>
      <c r="AB76">
        <f t="shared" si="23"/>
        <v>-0.56473217902834394</v>
      </c>
      <c r="AC76">
        <v>0</v>
      </c>
      <c r="AD76">
        <v>0</v>
      </c>
      <c r="AE76">
        <v>1</v>
      </c>
      <c r="AF76">
        <v>0</v>
      </c>
      <c r="AG76">
        <v>0</v>
      </c>
    </row>
    <row r="77" spans="1:33" x14ac:dyDescent="0.3">
      <c r="A77" s="5" t="s">
        <v>279</v>
      </c>
      <c r="B77" s="6" t="s">
        <v>280</v>
      </c>
      <c r="C77" s="6">
        <f t="shared" si="24"/>
        <v>3275.1487803538907</v>
      </c>
      <c r="D77">
        <v>8.0941185761531731</v>
      </c>
      <c r="E77" s="6">
        <f t="shared" si="19"/>
        <v>-0.22461506306748369</v>
      </c>
      <c r="F77" s="5">
        <v>3.055183748900452E-3</v>
      </c>
      <c r="G77" s="6">
        <f t="shared" si="20"/>
        <v>-6.8624029044202629E-4</v>
      </c>
      <c r="H77" s="6">
        <f t="shared" si="21"/>
        <v>2.472901953553644E-2</v>
      </c>
      <c r="I77">
        <v>40.342329379469163</v>
      </c>
      <c r="J77" s="6">
        <f t="shared" si="25"/>
        <v>3.6974012745245362</v>
      </c>
      <c r="K77" s="6">
        <f t="shared" si="26"/>
        <v>1.2176271214420429</v>
      </c>
      <c r="L77">
        <v>-3.2643105600360656E-5</v>
      </c>
      <c r="M77" s="5">
        <v>0</v>
      </c>
      <c r="N77">
        <v>0</v>
      </c>
      <c r="O77">
        <v>1</v>
      </c>
      <c r="P77">
        <v>0</v>
      </c>
      <c r="Q77">
        <v>0</v>
      </c>
      <c r="R77">
        <v>19.600000000000001</v>
      </c>
      <c r="S77">
        <v>18.399999999999999</v>
      </c>
      <c r="T77">
        <f t="shared" si="16"/>
        <v>-3.3058823529411754</v>
      </c>
      <c r="U77">
        <f t="shared" si="17"/>
        <v>5.8392156862745086</v>
      </c>
      <c r="V77">
        <v>1096.0260000000001</v>
      </c>
      <c r="W77" s="5">
        <f t="shared" si="27"/>
        <v>7.0003581609971004</v>
      </c>
      <c r="X77">
        <f t="shared" si="22"/>
        <v>1.4862613625154779</v>
      </c>
      <c r="Y77">
        <v>13.559711999999999</v>
      </c>
      <c r="Z77">
        <v>1280000</v>
      </c>
      <c r="AA77">
        <f t="shared" si="18"/>
        <v>2.3602429654171213</v>
      </c>
      <c r="AB77">
        <f t="shared" si="23"/>
        <v>-1.2433916507451848</v>
      </c>
      <c r="AC77">
        <v>0</v>
      </c>
      <c r="AD77">
        <v>0</v>
      </c>
      <c r="AE77">
        <v>1</v>
      </c>
      <c r="AF77">
        <v>0</v>
      </c>
      <c r="AG77">
        <v>0</v>
      </c>
    </row>
    <row r="78" spans="1:33" x14ac:dyDescent="0.3">
      <c r="A78" s="5" t="s">
        <v>281</v>
      </c>
      <c r="B78" s="6" t="s">
        <v>282</v>
      </c>
      <c r="C78" s="6">
        <f t="shared" si="24"/>
        <v>2103.3231601151101</v>
      </c>
      <c r="D78">
        <v>7.6512738301431433</v>
      </c>
      <c r="E78" s="6">
        <f t="shared" si="19"/>
        <v>-0.66745980907751346</v>
      </c>
      <c r="F78" s="5">
        <v>1.0106290464367096E-2</v>
      </c>
      <c r="G78" s="6">
        <f t="shared" si="20"/>
        <v>-6.745542703828356E-3</v>
      </c>
      <c r="H78" s="6">
        <f t="shared" si="21"/>
        <v>7.7325995749837159E-2</v>
      </c>
      <c r="I78">
        <v>6.0876379748963583</v>
      </c>
      <c r="J78" s="6">
        <f t="shared" si="25"/>
        <v>1.8062601534325706</v>
      </c>
      <c r="K78" s="6">
        <f t="shared" si="26"/>
        <v>-0.67351399964992265</v>
      </c>
      <c r="L78">
        <v>2.5614070894410092E-3</v>
      </c>
      <c r="M78" s="5">
        <v>0</v>
      </c>
      <c r="N78">
        <v>0</v>
      </c>
      <c r="O78">
        <v>1</v>
      </c>
      <c r="P78">
        <v>0</v>
      </c>
      <c r="Q78">
        <v>0</v>
      </c>
      <c r="R78">
        <v>26.2</v>
      </c>
      <c r="S78">
        <v>23.9</v>
      </c>
      <c r="T78">
        <f t="shared" si="16"/>
        <v>3.2941176470588225</v>
      </c>
      <c r="U78">
        <f t="shared" si="17"/>
        <v>11.339215686274509</v>
      </c>
      <c r="V78">
        <v>48.715679999999999</v>
      </c>
      <c r="W78" s="5">
        <f t="shared" si="27"/>
        <v>3.9063203763028915</v>
      </c>
      <c r="X78">
        <f t="shared" si="22"/>
        <v>-1.607776422178731</v>
      </c>
      <c r="Y78">
        <v>36.485095000000001</v>
      </c>
      <c r="Z78">
        <v>298170</v>
      </c>
      <c r="AA78">
        <f t="shared" si="18"/>
        <v>4.8069953063580915</v>
      </c>
      <c r="AB78">
        <f t="shared" si="23"/>
        <v>1.2033606901957854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1:33" x14ac:dyDescent="0.3">
      <c r="A79" s="5" t="s">
        <v>283</v>
      </c>
      <c r="B79" s="6" t="s">
        <v>284</v>
      </c>
      <c r="C79" s="6">
        <f t="shared" si="24"/>
        <v>4727.2887218266078</v>
      </c>
      <c r="D79">
        <v>8.4611071082227909</v>
      </c>
      <c r="E79" s="6">
        <f t="shared" si="19"/>
        <v>0.1423734690021341</v>
      </c>
      <c r="F79" s="5">
        <v>2.1439735415952645E-2</v>
      </c>
      <c r="G79" s="6">
        <f t="shared" si="20"/>
        <v>3.0524495056570905E-3</v>
      </c>
      <c r="H79" s="6">
        <f t="shared" si="21"/>
        <v>0.18140389772633284</v>
      </c>
      <c r="I79">
        <v>86.620607054152373</v>
      </c>
      <c r="J79" s="6">
        <f t="shared" si="25"/>
        <v>4.4615377440065824</v>
      </c>
      <c r="K79" s="6">
        <f t="shared" si="26"/>
        <v>1.9817635909240892</v>
      </c>
      <c r="L79">
        <v>-2.9022209389517082E-2</v>
      </c>
      <c r="M79" s="5">
        <v>1</v>
      </c>
      <c r="N79">
        <v>0</v>
      </c>
      <c r="O79">
        <v>0</v>
      </c>
      <c r="P79">
        <v>1</v>
      </c>
      <c r="Q79">
        <v>0</v>
      </c>
      <c r="R79">
        <v>16.899999999999999</v>
      </c>
      <c r="S79">
        <v>-1.7</v>
      </c>
      <c r="T79">
        <f t="shared" si="16"/>
        <v>-6.0058823529411782</v>
      </c>
      <c r="U79">
        <f t="shared" si="17"/>
        <v>-14.260784313725489</v>
      </c>
      <c r="V79">
        <v>8391.9140000000007</v>
      </c>
      <c r="W79" s="5">
        <f t="shared" si="27"/>
        <v>9.0351430573962315</v>
      </c>
      <c r="X79">
        <f t="shared" si="22"/>
        <v>3.521046258914609</v>
      </c>
      <c r="Y79">
        <v>32.803069000000001</v>
      </c>
      <c r="Z79">
        <v>304200</v>
      </c>
      <c r="AA79">
        <f t="shared" si="18"/>
        <v>4.680591977243088</v>
      </c>
      <c r="AB79">
        <f t="shared" si="23"/>
        <v>1.0769573610807819</v>
      </c>
      <c r="AC79">
        <v>0</v>
      </c>
      <c r="AD79">
        <v>1</v>
      </c>
      <c r="AE79">
        <v>0</v>
      </c>
      <c r="AF79">
        <v>0</v>
      </c>
      <c r="AG79">
        <v>0</v>
      </c>
    </row>
    <row r="80" spans="1:33" x14ac:dyDescent="0.3">
      <c r="A80" s="5" t="s">
        <v>285</v>
      </c>
      <c r="B80" s="6" t="s">
        <v>286</v>
      </c>
      <c r="C80" s="6">
        <f t="shared" si="24"/>
        <v>7359.0024280920015</v>
      </c>
      <c r="D80">
        <v>8.9036796628751791</v>
      </c>
      <c r="E80" s="6">
        <f t="shared" si="19"/>
        <v>0.58494602365452231</v>
      </c>
      <c r="F80" s="5">
        <v>2.5446582706557412E-2</v>
      </c>
      <c r="G80" s="6">
        <f t="shared" si="20"/>
        <v>1.4884877369796691E-2</v>
      </c>
      <c r="H80" s="6">
        <f t="shared" si="21"/>
        <v>0.22656822093404647</v>
      </c>
      <c r="I80">
        <v>18.578330904035489</v>
      </c>
      <c r="J80" s="6">
        <f t="shared" si="25"/>
        <v>2.9219958964137387</v>
      </c>
      <c r="K80" s="6">
        <f t="shared" si="26"/>
        <v>0.44222174333124542</v>
      </c>
      <c r="L80">
        <v>2.5741201833186936E-3</v>
      </c>
      <c r="M80" s="5">
        <v>0</v>
      </c>
      <c r="N80">
        <v>0</v>
      </c>
      <c r="O80">
        <v>1</v>
      </c>
      <c r="P80">
        <v>0</v>
      </c>
      <c r="Q80">
        <v>0</v>
      </c>
      <c r="R80">
        <v>21.1</v>
      </c>
      <c r="S80">
        <v>9.1999999999999993</v>
      </c>
      <c r="T80">
        <f t="shared" si="16"/>
        <v>-1.8058823529411754</v>
      </c>
      <c r="U80">
        <f t="shared" si="17"/>
        <v>-3.3607843137254907</v>
      </c>
      <c r="V80">
        <v>6.6670959999999999</v>
      </c>
      <c r="W80" s="5">
        <f t="shared" si="27"/>
        <v>2.0369379256930986</v>
      </c>
      <c r="X80">
        <f t="shared" si="22"/>
        <v>-3.4771588727885239</v>
      </c>
      <c r="Y80">
        <v>8.7321650000000002</v>
      </c>
      <c r="Z80">
        <v>91470</v>
      </c>
      <c r="AA80">
        <f t="shared" si="18"/>
        <v>4.5587575638376929</v>
      </c>
      <c r="AB80">
        <f t="shared" si="23"/>
        <v>0.95512294767538686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x14ac:dyDescent="0.3">
      <c r="A81" s="5" t="s">
        <v>287</v>
      </c>
      <c r="B81" s="6" t="s">
        <v>288</v>
      </c>
      <c r="C81" s="6">
        <f t="shared" si="24"/>
        <v>1939.2543352960392</v>
      </c>
      <c r="D81">
        <v>7.5700588149214223</v>
      </c>
      <c r="E81" s="6">
        <f t="shared" si="19"/>
        <v>-0.74867482429923449</v>
      </c>
      <c r="F81" s="5">
        <v>1.5620363864025008E-2</v>
      </c>
      <c r="G81" s="6">
        <f t="shared" si="20"/>
        <v>-1.1694573171389035E-2</v>
      </c>
      <c r="H81" s="6">
        <f t="shared" si="21"/>
        <v>0.11824707316114257</v>
      </c>
      <c r="I81">
        <v>1.8922898190707043</v>
      </c>
      <c r="J81" s="6">
        <f t="shared" si="25"/>
        <v>0.63778764022563572</v>
      </c>
      <c r="K81" s="6">
        <f t="shared" si="26"/>
        <v>-1.8419865128568575</v>
      </c>
      <c r="L81">
        <v>6.3223130482182731E-4</v>
      </c>
      <c r="M81" s="5">
        <v>0</v>
      </c>
      <c r="N81">
        <v>0</v>
      </c>
      <c r="O81">
        <v>1</v>
      </c>
      <c r="P81">
        <v>0</v>
      </c>
      <c r="Q81">
        <v>0</v>
      </c>
      <c r="R81">
        <v>26.4</v>
      </c>
      <c r="S81">
        <v>19.2</v>
      </c>
      <c r="T81">
        <f t="shared" si="16"/>
        <v>3.4941176470588218</v>
      </c>
      <c r="U81">
        <f t="shared" si="17"/>
        <v>6.6392156862745093</v>
      </c>
      <c r="V81">
        <v>0</v>
      </c>
      <c r="W81" s="5">
        <f t="shared" si="27"/>
        <v>0</v>
      </c>
      <c r="X81">
        <f t="shared" si="22"/>
        <v>-5.5140967984816225</v>
      </c>
      <c r="Y81">
        <v>2.544362</v>
      </c>
      <c r="Z81">
        <v>397300</v>
      </c>
      <c r="AA81">
        <f t="shared" si="18"/>
        <v>1.8569435471138855</v>
      </c>
      <c r="AB81">
        <f t="shared" si="23"/>
        <v>-1.7466910690484205</v>
      </c>
      <c r="AC81">
        <v>0</v>
      </c>
      <c r="AD81">
        <v>0</v>
      </c>
      <c r="AE81">
        <v>1</v>
      </c>
      <c r="AF81">
        <v>0</v>
      </c>
      <c r="AG81">
        <v>0</v>
      </c>
    </row>
    <row r="82" spans="1:33" x14ac:dyDescent="0.3">
      <c r="A82" s="5" t="s">
        <v>289</v>
      </c>
      <c r="B82" s="6" t="s">
        <v>290</v>
      </c>
      <c r="C82" s="6">
        <f t="shared" si="24"/>
        <v>65158.780421231299</v>
      </c>
      <c r="D82">
        <v>11.084582345862358</v>
      </c>
      <c r="E82" s="6">
        <f t="shared" si="19"/>
        <v>2.7658487066417017</v>
      </c>
      <c r="F82" s="5">
        <v>-8.8420275241621812E-3</v>
      </c>
      <c r="G82" s="6">
        <f t="shared" si="20"/>
        <v>-2.4455710391794297E-2</v>
      </c>
      <c r="H82" s="6">
        <f t="shared" si="21"/>
        <v>-9.8010182195957168E-2</v>
      </c>
      <c r="I82">
        <v>167.20968875746536</v>
      </c>
      <c r="J82" s="6">
        <f t="shared" si="25"/>
        <v>5.1192486460857589</v>
      </c>
      <c r="K82" s="6">
        <f t="shared" si="26"/>
        <v>2.6394744930032656</v>
      </c>
      <c r="L82">
        <v>-3.5374489255845798E-2</v>
      </c>
      <c r="M82" s="5">
        <v>0</v>
      </c>
      <c r="N82">
        <v>0</v>
      </c>
      <c r="O82">
        <v>1</v>
      </c>
      <c r="P82">
        <v>0</v>
      </c>
      <c r="Q82">
        <v>0</v>
      </c>
      <c r="R82">
        <v>35</v>
      </c>
      <c r="S82">
        <v>17.5</v>
      </c>
      <c r="T82">
        <f t="shared" si="16"/>
        <v>12.094117647058823</v>
      </c>
      <c r="U82">
        <f t="shared" si="17"/>
        <v>4.93921568627451</v>
      </c>
      <c r="V82">
        <v>2592729</v>
      </c>
      <c r="W82" s="5">
        <f t="shared" si="27"/>
        <v>14.768221932604854</v>
      </c>
      <c r="X82">
        <f t="shared" si="22"/>
        <v>9.2541251341232318</v>
      </c>
      <c r="Y82">
        <v>0.11821</v>
      </c>
      <c r="Z82">
        <v>11610</v>
      </c>
      <c r="AA82">
        <f t="shared" si="18"/>
        <v>2.3205959080524856</v>
      </c>
      <c r="AB82">
        <f t="shared" si="23"/>
        <v>-1.2830387081098205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5" t="s">
        <v>291</v>
      </c>
      <c r="B83" s="6" t="s">
        <v>292</v>
      </c>
      <c r="C83" s="6">
        <f t="shared" si="24"/>
        <v>2727.8238506319922</v>
      </c>
      <c r="D83">
        <v>7.9112594459958627</v>
      </c>
      <c r="E83" s="6">
        <f t="shared" si="19"/>
        <v>-0.40747419322479406</v>
      </c>
      <c r="F83" s="5">
        <v>2.7037661331918251E-2</v>
      </c>
      <c r="G83" s="6">
        <f t="shared" si="20"/>
        <v>-1.1017149237908599E-2</v>
      </c>
      <c r="H83" s="6">
        <f t="shared" si="21"/>
        <v>0.21390195360977535</v>
      </c>
      <c r="I83">
        <v>55.555241218642749</v>
      </c>
      <c r="J83" s="6">
        <f t="shared" si="25"/>
        <v>4.0173778630055352</v>
      </c>
      <c r="K83" s="6">
        <f t="shared" si="26"/>
        <v>1.537603709923042</v>
      </c>
      <c r="L83">
        <v>-1.5766760495576682E-2</v>
      </c>
      <c r="M83" s="5">
        <v>1</v>
      </c>
      <c r="N83">
        <v>0</v>
      </c>
      <c r="O83">
        <v>1</v>
      </c>
      <c r="P83">
        <v>0</v>
      </c>
      <c r="Q83">
        <v>0</v>
      </c>
      <c r="R83">
        <v>18.5</v>
      </c>
      <c r="S83">
        <v>-2</v>
      </c>
      <c r="T83">
        <f t="shared" si="16"/>
        <v>-4.4058823529411768</v>
      </c>
      <c r="U83">
        <f t="shared" si="17"/>
        <v>-14.56078431372549</v>
      </c>
      <c r="V83">
        <v>896.36900000000003</v>
      </c>
      <c r="W83" s="5">
        <f t="shared" si="27"/>
        <v>6.799467148706305</v>
      </c>
      <c r="X83">
        <f t="shared" si="22"/>
        <v>1.2853703502246825</v>
      </c>
      <c r="Y83">
        <v>20.473447</v>
      </c>
      <c r="Z83">
        <v>230050</v>
      </c>
      <c r="AA83">
        <f t="shared" si="18"/>
        <v>4.488587380647294</v>
      </c>
      <c r="AB83">
        <f t="shared" si="23"/>
        <v>0.88495276448498794</v>
      </c>
      <c r="AC83">
        <v>0</v>
      </c>
      <c r="AD83">
        <v>1</v>
      </c>
      <c r="AE83">
        <v>0</v>
      </c>
      <c r="AF83">
        <v>0</v>
      </c>
      <c r="AG83">
        <v>0</v>
      </c>
    </row>
    <row r="84" spans="1:33" x14ac:dyDescent="0.3">
      <c r="A84" s="5" t="s">
        <v>295</v>
      </c>
      <c r="B84" s="6" t="s">
        <v>296</v>
      </c>
      <c r="C84" s="6">
        <f t="shared" si="24"/>
        <v>16050.004441265581</v>
      </c>
      <c r="D84">
        <v>9.6834644052724901</v>
      </c>
      <c r="E84" s="6">
        <f t="shared" si="19"/>
        <v>1.3647307660518333</v>
      </c>
      <c r="F84" s="5">
        <v>-1.9073581851679034E-3</v>
      </c>
      <c r="G84" s="6">
        <f t="shared" si="20"/>
        <v>-2.6030303971794275E-3</v>
      </c>
      <c r="H84" s="6">
        <f t="shared" si="21"/>
        <v>-1.8469835094178527E-2</v>
      </c>
      <c r="I84">
        <v>30.478323764982459</v>
      </c>
      <c r="J84" s="6">
        <f t="shared" si="25"/>
        <v>3.4170157347189982</v>
      </c>
      <c r="K84" s="6">
        <f t="shared" si="26"/>
        <v>0.93724158163650495</v>
      </c>
      <c r="L84">
        <v>1.8593317717281205E-2</v>
      </c>
      <c r="M84" s="5">
        <v>0</v>
      </c>
      <c r="N84">
        <v>1</v>
      </c>
      <c r="O84">
        <v>0</v>
      </c>
      <c r="P84">
        <v>0</v>
      </c>
      <c r="Q84">
        <v>0</v>
      </c>
      <c r="R84">
        <v>32</v>
      </c>
      <c r="S84">
        <v>15.8</v>
      </c>
      <c r="T84">
        <f t="shared" si="16"/>
        <v>9.0941176470588232</v>
      </c>
      <c r="U84">
        <f t="shared" si="17"/>
        <v>3.2392156862745107</v>
      </c>
      <c r="V84">
        <v>244082.7</v>
      </c>
      <c r="W84" s="5">
        <f t="shared" si="27"/>
        <v>12.405266478239929</v>
      </c>
      <c r="X84">
        <f t="shared" si="22"/>
        <v>6.8911696797583062</v>
      </c>
      <c r="Y84">
        <v>6.0286869999999997</v>
      </c>
      <c r="Z84">
        <v>2149690</v>
      </c>
      <c r="AA84">
        <f t="shared" si="18"/>
        <v>1.0312055967217602</v>
      </c>
      <c r="AB84">
        <f t="shared" si="23"/>
        <v>-2.5724290194405457</v>
      </c>
      <c r="AC84">
        <v>1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5" t="s">
        <v>297</v>
      </c>
      <c r="B85" s="6" t="s">
        <v>298</v>
      </c>
      <c r="C85" s="6">
        <f t="shared" si="24"/>
        <v>1036.8710010874406</v>
      </c>
      <c r="D85">
        <v>6.9439628042404093</v>
      </c>
      <c r="E85" s="6">
        <f t="shared" si="19"/>
        <v>-1.3747708349802474</v>
      </c>
      <c r="F85" s="5">
        <v>1.7031836800112422E-2</v>
      </c>
      <c r="G85" s="6">
        <f t="shared" si="20"/>
        <v>-2.341487249893786E-2</v>
      </c>
      <c r="H85" s="6">
        <f t="shared" si="21"/>
        <v>0.11826844122787365</v>
      </c>
      <c r="I85">
        <v>1.3280490508903677</v>
      </c>
      <c r="J85" s="6">
        <f t="shared" si="25"/>
        <v>0.28371098628354963</v>
      </c>
      <c r="K85" s="6">
        <f t="shared" si="26"/>
        <v>-2.1960631667989436</v>
      </c>
      <c r="L85">
        <v>-5.4428169094607268E-3</v>
      </c>
      <c r="M85" s="5">
        <v>0</v>
      </c>
      <c r="N85">
        <v>1</v>
      </c>
      <c r="O85">
        <v>0</v>
      </c>
      <c r="P85">
        <v>0</v>
      </c>
      <c r="Q85">
        <v>0</v>
      </c>
      <c r="R85">
        <v>29.1</v>
      </c>
      <c r="S85">
        <v>21.9</v>
      </c>
      <c r="T85">
        <f t="shared" si="16"/>
        <v>6.1941176470588246</v>
      </c>
      <c r="U85">
        <f t="shared" si="17"/>
        <v>9.3392156862745086</v>
      </c>
      <c r="V85">
        <v>143.87780000000001</v>
      </c>
      <c r="W85" s="5">
        <f t="shared" si="27"/>
        <v>4.9758906284791911</v>
      </c>
      <c r="X85">
        <f t="shared" si="22"/>
        <v>-0.53820617000243143</v>
      </c>
      <c r="Y85">
        <v>11.9823199840264</v>
      </c>
      <c r="Z85">
        <v>2376000</v>
      </c>
      <c r="AA85">
        <f t="shared" si="18"/>
        <v>1.6180138271983757</v>
      </c>
      <c r="AB85">
        <f t="shared" si="23"/>
        <v>-1.9856207889639303</v>
      </c>
      <c r="AC85">
        <v>1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5" t="s">
        <v>299</v>
      </c>
      <c r="B86" s="6" t="s">
        <v>300</v>
      </c>
      <c r="C86" s="6">
        <f t="shared" si="24"/>
        <v>1492.0177764412563</v>
      </c>
      <c r="D86">
        <v>7.3078846951975924</v>
      </c>
      <c r="E86" s="6">
        <f t="shared" si="19"/>
        <v>-1.0108489440230644</v>
      </c>
      <c r="F86" s="5">
        <v>1.8284352746655722E-3</v>
      </c>
      <c r="G86" s="6">
        <f t="shared" si="20"/>
        <v>-1.8482718666102153E-3</v>
      </c>
      <c r="H86" s="6">
        <f t="shared" si="21"/>
        <v>1.3361994159887942E-2</v>
      </c>
      <c r="I86">
        <v>3.0158607377463493</v>
      </c>
      <c r="J86" s="6">
        <f t="shared" si="25"/>
        <v>1.1038852745923504</v>
      </c>
      <c r="K86" s="6">
        <f t="shared" si="26"/>
        <v>-1.3758888784901429</v>
      </c>
      <c r="L86">
        <v>-2.5444782993987382E-3</v>
      </c>
      <c r="M86" s="5">
        <v>0</v>
      </c>
      <c r="N86">
        <v>0</v>
      </c>
      <c r="O86">
        <v>1</v>
      </c>
      <c r="P86">
        <v>0</v>
      </c>
      <c r="Q86">
        <v>0</v>
      </c>
      <c r="R86">
        <v>28.8</v>
      </c>
      <c r="S86">
        <v>24.1</v>
      </c>
      <c r="T86">
        <f t="shared" si="16"/>
        <v>5.8941176470588239</v>
      </c>
      <c r="U86">
        <f t="shared" si="17"/>
        <v>11.539215686274511</v>
      </c>
      <c r="V86">
        <v>0.70134220000000003</v>
      </c>
      <c r="W86" s="5">
        <f t="shared" si="27"/>
        <v>0.53141746895954478</v>
      </c>
      <c r="X86">
        <f t="shared" si="22"/>
        <v>-4.9826793295220781</v>
      </c>
      <c r="Y86">
        <v>4.2310299999999996</v>
      </c>
      <c r="Z86">
        <v>192530</v>
      </c>
      <c r="AA86">
        <f t="shared" si="18"/>
        <v>3.089948755476021</v>
      </c>
      <c r="AB86">
        <f t="shared" si="23"/>
        <v>-0.51368586068628508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5" t="s">
        <v>301</v>
      </c>
      <c r="B87" s="6" t="s">
        <v>302</v>
      </c>
      <c r="C87" s="6">
        <f t="shared" si="24"/>
        <v>5971.8745370716606</v>
      </c>
      <c r="D87">
        <v>8.6948161499105456</v>
      </c>
      <c r="E87" s="6">
        <f t="shared" si="19"/>
        <v>0.37608251068988885</v>
      </c>
      <c r="F87" s="5">
        <v>5.0531890534925711E-2</v>
      </c>
      <c r="G87" s="6">
        <f t="shared" si="20"/>
        <v>1.9004160262281491E-2</v>
      </c>
      <c r="H87" s="6">
        <f t="shared" si="21"/>
        <v>0.43936549790858392</v>
      </c>
      <c r="I87">
        <v>26.978827919487404</v>
      </c>
      <c r="J87" s="6">
        <f t="shared" si="25"/>
        <v>3.2950524072669181</v>
      </c>
      <c r="K87" s="6">
        <f t="shared" si="26"/>
        <v>0.81527825418442479</v>
      </c>
      <c r="L87">
        <v>1.4215244083288794E-2</v>
      </c>
      <c r="M87" s="5">
        <v>0</v>
      </c>
      <c r="N87">
        <v>1</v>
      </c>
      <c r="O87">
        <v>0</v>
      </c>
      <c r="P87">
        <v>0</v>
      </c>
      <c r="Q87">
        <v>0</v>
      </c>
      <c r="R87">
        <v>26.5</v>
      </c>
      <c r="S87">
        <v>25.1</v>
      </c>
      <c r="T87">
        <f t="shared" si="16"/>
        <v>3.5941176470588232</v>
      </c>
      <c r="U87">
        <f t="shared" si="17"/>
        <v>12.539215686274511</v>
      </c>
      <c r="V87">
        <v>9.4557909999999996</v>
      </c>
      <c r="W87" s="5">
        <f t="shared" si="27"/>
        <v>2.3471559875988115</v>
      </c>
      <c r="X87">
        <f t="shared" si="22"/>
        <v>-3.166940810882811</v>
      </c>
      <c r="Y87">
        <v>2.112908</v>
      </c>
      <c r="Z87">
        <v>700</v>
      </c>
      <c r="AA87">
        <f t="shared" si="18"/>
        <v>8.0124954206163608</v>
      </c>
      <c r="AB87">
        <f t="shared" si="23"/>
        <v>4.4088608044540543</v>
      </c>
      <c r="AC87">
        <v>0</v>
      </c>
      <c r="AD87">
        <v>0</v>
      </c>
      <c r="AE87">
        <v>0</v>
      </c>
      <c r="AF87">
        <v>0</v>
      </c>
      <c r="AG87">
        <v>1</v>
      </c>
    </row>
    <row r="88" spans="1:33" x14ac:dyDescent="0.3">
      <c r="A88" s="5" t="s">
        <v>305</v>
      </c>
      <c r="B88" s="6" t="s">
        <v>306</v>
      </c>
      <c r="C88" s="6">
        <f t="shared" si="24"/>
        <v>728.44665932857197</v>
      </c>
      <c r="D88">
        <v>6.5909144030898625</v>
      </c>
      <c r="E88" s="6">
        <f t="shared" si="19"/>
        <v>-1.7278192361307942</v>
      </c>
      <c r="F88" s="5">
        <v>1.1187986142749191E-2</v>
      </c>
      <c r="G88" s="6">
        <f t="shared" si="20"/>
        <v>-1.933081767100682E-2</v>
      </c>
      <c r="H88" s="6">
        <f t="shared" si="21"/>
        <v>7.3739059009815436E-2</v>
      </c>
      <c r="I88">
        <v>3.5718837189659189</v>
      </c>
      <c r="J88" s="6">
        <f t="shared" si="25"/>
        <v>1.2730931090033908</v>
      </c>
      <c r="K88" s="6">
        <f t="shared" si="26"/>
        <v>-1.2066810440791025</v>
      </c>
      <c r="L88">
        <v>6.3959319368088741E-3</v>
      </c>
      <c r="M88" s="5">
        <v>0</v>
      </c>
      <c r="N88">
        <v>0</v>
      </c>
      <c r="O88">
        <v>1</v>
      </c>
      <c r="P88">
        <v>0</v>
      </c>
      <c r="Q88">
        <v>0</v>
      </c>
      <c r="R88">
        <v>24.7</v>
      </c>
      <c r="S88">
        <v>22.7</v>
      </c>
      <c r="T88">
        <f t="shared" si="16"/>
        <v>1.7941176470588225</v>
      </c>
      <c r="U88">
        <f t="shared" si="17"/>
        <v>10.139215686274509</v>
      </c>
      <c r="V88">
        <v>0</v>
      </c>
      <c r="W88" s="5">
        <f t="shared" si="27"/>
        <v>0</v>
      </c>
      <c r="X88">
        <f t="shared" si="22"/>
        <v>-5.5140967984816225</v>
      </c>
      <c r="Y88">
        <v>3.836884</v>
      </c>
      <c r="Z88">
        <v>20720</v>
      </c>
      <c r="AA88">
        <f t="shared" si="18"/>
        <v>5.2213164404466292</v>
      </c>
      <c r="AB88">
        <f t="shared" si="23"/>
        <v>1.6176818242843232</v>
      </c>
      <c r="AC88">
        <v>0</v>
      </c>
      <c r="AD88">
        <v>0</v>
      </c>
      <c r="AE88">
        <v>1</v>
      </c>
      <c r="AF88">
        <v>0</v>
      </c>
      <c r="AG88">
        <v>0</v>
      </c>
    </row>
    <row r="89" spans="1:33" x14ac:dyDescent="0.3">
      <c r="A89" s="5" t="s">
        <v>311</v>
      </c>
      <c r="B89" s="6" t="s">
        <v>312</v>
      </c>
      <c r="C89" s="6">
        <f t="shared" si="24"/>
        <v>15468.090307131819</v>
      </c>
      <c r="D89">
        <v>9.6465344910300193</v>
      </c>
      <c r="E89" s="6">
        <f t="shared" si="19"/>
        <v>1.3278008518093625</v>
      </c>
      <c r="F89" s="5">
        <v>1.8555649699180776E-2</v>
      </c>
      <c r="G89" s="6">
        <f t="shared" si="20"/>
        <v>2.4638207476448376E-2</v>
      </c>
      <c r="H89" s="6">
        <f t="shared" si="21"/>
        <v>0.17899771482661817</v>
      </c>
      <c r="I89">
        <v>97.355292522390499</v>
      </c>
      <c r="J89" s="6">
        <f t="shared" si="25"/>
        <v>4.5783670962612417</v>
      </c>
      <c r="K89" s="6">
        <f t="shared" si="26"/>
        <v>2.0985929431787484</v>
      </c>
      <c r="L89">
        <v>-9.1355789790708256E-2</v>
      </c>
      <c r="M89" s="5">
        <v>0</v>
      </c>
      <c r="N89">
        <v>0</v>
      </c>
      <c r="O89">
        <v>0</v>
      </c>
      <c r="P89">
        <v>0</v>
      </c>
      <c r="Q89">
        <v>1</v>
      </c>
      <c r="R89">
        <v>12.8</v>
      </c>
      <c r="S89">
        <v>-8.1</v>
      </c>
      <c r="T89">
        <f t="shared" si="16"/>
        <v>-10.105882352941176</v>
      </c>
      <c r="U89">
        <f t="shared" si="17"/>
        <v>-20.66078431372549</v>
      </c>
      <c r="V89">
        <v>1.4623809999999999</v>
      </c>
      <c r="W89" s="5">
        <f t="shared" si="27"/>
        <v>0.90112876802332598</v>
      </c>
      <c r="X89">
        <f t="shared" si="22"/>
        <v>-4.6129680304582967</v>
      </c>
      <c r="Y89">
        <v>8.0849650000000004</v>
      </c>
      <c r="Z89">
        <v>410340</v>
      </c>
      <c r="AA89">
        <f t="shared" si="18"/>
        <v>2.9807753586594483</v>
      </c>
      <c r="AB89">
        <f t="shared" si="23"/>
        <v>-0.62285925750285775</v>
      </c>
      <c r="AC89">
        <v>0</v>
      </c>
      <c r="AD89">
        <v>0</v>
      </c>
      <c r="AE89">
        <v>0</v>
      </c>
      <c r="AF89">
        <v>1</v>
      </c>
      <c r="AG89">
        <v>0</v>
      </c>
    </row>
    <row r="90" spans="1:33" ht="31.2" x14ac:dyDescent="0.3">
      <c r="A90" s="5" t="s">
        <v>315</v>
      </c>
      <c r="B90" s="6" t="s">
        <v>316</v>
      </c>
      <c r="C90" s="6">
        <f t="shared" si="24"/>
        <v>2752.7129143081675</v>
      </c>
      <c r="D90">
        <v>7.9203422186690622</v>
      </c>
      <c r="E90" s="6">
        <f t="shared" si="19"/>
        <v>-0.3983914205515946</v>
      </c>
      <c r="F90" s="5">
        <v>2.1492768259147987E-2</v>
      </c>
      <c r="G90" s="6">
        <f t="shared" si="20"/>
        <v>-8.5625344783481893E-3</v>
      </c>
      <c r="H90" s="6">
        <f t="shared" si="21"/>
        <v>0.17023007983900015</v>
      </c>
      <c r="I90">
        <v>9.6773062205074609</v>
      </c>
      <c r="J90" s="6">
        <f t="shared" si="25"/>
        <v>2.2697835795551575</v>
      </c>
      <c r="K90" s="6">
        <f t="shared" si="26"/>
        <v>-0.20999057352733574</v>
      </c>
      <c r="L90">
        <v>1.3011279769866373E-2</v>
      </c>
      <c r="M90" s="5">
        <v>0</v>
      </c>
      <c r="N90">
        <v>0</v>
      </c>
      <c r="O90">
        <v>1</v>
      </c>
      <c r="P90">
        <v>0</v>
      </c>
      <c r="Q90">
        <v>0</v>
      </c>
      <c r="R90">
        <v>28</v>
      </c>
      <c r="S90">
        <v>6.9</v>
      </c>
      <c r="T90">
        <f t="shared" si="16"/>
        <v>5.0941176470588232</v>
      </c>
      <c r="U90">
        <f t="shared" si="17"/>
        <v>-5.6607843137254896</v>
      </c>
      <c r="V90">
        <v>3617.585</v>
      </c>
      <c r="W90" s="5">
        <f t="shared" si="27"/>
        <v>8.1938383444268599</v>
      </c>
      <c r="X90">
        <f t="shared" si="22"/>
        <v>2.6797415459452374</v>
      </c>
      <c r="Y90">
        <v>6.5889360000000003</v>
      </c>
      <c r="Z90">
        <v>183630</v>
      </c>
      <c r="AA90">
        <f t="shared" si="18"/>
        <v>3.5802242941772646</v>
      </c>
      <c r="AB90">
        <f t="shared" si="23"/>
        <v>-2.3410321985041449E-2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5" t="s">
        <v>319</v>
      </c>
      <c r="B91" s="6" t="s">
        <v>320</v>
      </c>
      <c r="C91" s="6">
        <f t="shared" si="24"/>
        <v>1122.8471954830318</v>
      </c>
      <c r="D91">
        <v>7.0236228773441205</v>
      </c>
      <c r="E91" s="6">
        <f t="shared" si="19"/>
        <v>-1.2951107618765363</v>
      </c>
      <c r="F91" s="5">
        <v>-1.297010335678072E-2</v>
      </c>
      <c r="G91" s="6">
        <f t="shared" si="20"/>
        <v>1.6797720440017698E-2</v>
      </c>
      <c r="H91" s="6">
        <f t="shared" si="21"/>
        <v>-9.1097114658202832E-2</v>
      </c>
      <c r="I91">
        <v>1.0498220825874212</v>
      </c>
      <c r="J91" s="6">
        <f t="shared" si="25"/>
        <v>4.8620704657142869E-2</v>
      </c>
      <c r="K91" s="6">
        <f t="shared" si="26"/>
        <v>-2.4311534484253503</v>
      </c>
      <c r="L91">
        <v>-2.2412447045532326E-2</v>
      </c>
      <c r="M91" s="5">
        <v>0</v>
      </c>
      <c r="N91">
        <v>0</v>
      </c>
      <c r="O91">
        <v>1</v>
      </c>
      <c r="P91">
        <v>0</v>
      </c>
      <c r="Q91">
        <v>0</v>
      </c>
      <c r="R91">
        <v>25.7</v>
      </c>
      <c r="S91">
        <v>26.6</v>
      </c>
      <c r="T91">
        <f t="shared" si="16"/>
        <v>2.7941176470588225</v>
      </c>
      <c r="U91">
        <f t="shared" si="17"/>
        <v>14.039215686274511</v>
      </c>
      <c r="V91">
        <v>0</v>
      </c>
      <c r="W91" s="5">
        <f t="shared" si="27"/>
        <v>0</v>
      </c>
      <c r="X91">
        <f t="shared" si="22"/>
        <v>-5.5140967984816225</v>
      </c>
      <c r="Y91">
        <v>2.1653349999999998</v>
      </c>
      <c r="Z91">
        <v>54390</v>
      </c>
      <c r="AA91">
        <f t="shared" si="18"/>
        <v>3.684150049442672</v>
      </c>
      <c r="AB91">
        <f t="shared" si="23"/>
        <v>8.0515433280365922E-2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5" t="s">
        <v>321</v>
      </c>
      <c r="B92" s="6" t="s">
        <v>322</v>
      </c>
      <c r="C92" s="6">
        <f t="shared" si="24"/>
        <v>2089.1056407402912</v>
      </c>
      <c r="D92">
        <v>7.6444913302828725</v>
      </c>
      <c r="E92" s="6">
        <f t="shared" si="19"/>
        <v>-0.67424230893778425</v>
      </c>
      <c r="F92" s="5">
        <v>4.4357682520093089E-2</v>
      </c>
      <c r="G92" s="6">
        <f t="shared" si="20"/>
        <v>-2.9907826281476757E-2</v>
      </c>
      <c r="H92" s="6">
        <f t="shared" si="21"/>
        <v>0.33909191945629175</v>
      </c>
      <c r="I92">
        <v>3.6187105685263736</v>
      </c>
      <c r="J92" s="6">
        <f t="shared" si="25"/>
        <v>1.2861177658449481</v>
      </c>
      <c r="K92" s="6">
        <f t="shared" si="26"/>
        <v>-1.1936563872375452</v>
      </c>
      <c r="L92">
        <v>2.9808443111063357E-2</v>
      </c>
      <c r="M92" s="5">
        <v>0</v>
      </c>
      <c r="N92">
        <v>1</v>
      </c>
      <c r="O92">
        <v>0</v>
      </c>
      <c r="P92">
        <v>0</v>
      </c>
      <c r="Q92">
        <v>0</v>
      </c>
      <c r="R92">
        <v>27.2</v>
      </c>
      <c r="S92">
        <v>23.1</v>
      </c>
      <c r="T92">
        <f t="shared" si="16"/>
        <v>4.2941176470588225</v>
      </c>
      <c r="U92">
        <f t="shared" si="17"/>
        <v>10.539215686274511</v>
      </c>
      <c r="V92">
        <v>200.65299999999999</v>
      </c>
      <c r="W92" s="5">
        <f t="shared" si="27"/>
        <v>5.3065483984712953</v>
      </c>
      <c r="X92">
        <f t="shared" si="22"/>
        <v>-0.20754840001032715</v>
      </c>
      <c r="Y92">
        <v>38.004461999999997</v>
      </c>
      <c r="Z92">
        <v>510890</v>
      </c>
      <c r="AA92">
        <f t="shared" si="18"/>
        <v>4.3093045500246658</v>
      </c>
      <c r="AB92">
        <f t="shared" si="23"/>
        <v>0.70566993386235977</v>
      </c>
      <c r="AC92">
        <v>0</v>
      </c>
      <c r="AD92">
        <v>0</v>
      </c>
      <c r="AE92">
        <v>0</v>
      </c>
      <c r="AF92">
        <v>0</v>
      </c>
      <c r="AG92">
        <v>1</v>
      </c>
    </row>
    <row r="93" spans="1:33" ht="31.2" x14ac:dyDescent="0.3">
      <c r="A93" s="5" t="s">
        <v>323</v>
      </c>
      <c r="B93" s="6" t="s">
        <v>324</v>
      </c>
      <c r="C93" s="6">
        <f t="shared" si="24"/>
        <v>10564.747366594762</v>
      </c>
      <c r="D93">
        <v>9.265278017468443</v>
      </c>
      <c r="E93" s="6">
        <f t="shared" si="19"/>
        <v>0.94654437824778626</v>
      </c>
      <c r="F93" s="5">
        <v>2.3158889289071647E-2</v>
      </c>
      <c r="G93" s="6">
        <f t="shared" si="20"/>
        <v>2.1920916463033638E-2</v>
      </c>
      <c r="H93" s="6">
        <f t="shared" si="21"/>
        <v>0.21457354783902091</v>
      </c>
      <c r="I93">
        <v>14.237730521924284</v>
      </c>
      <c r="J93" s="6">
        <f t="shared" si="25"/>
        <v>2.655895519822157</v>
      </c>
      <c r="K93" s="6">
        <f t="shared" si="26"/>
        <v>0.17612136673966372</v>
      </c>
      <c r="L93">
        <v>-1.9556240095408833E-3</v>
      </c>
      <c r="M93" s="5">
        <v>0</v>
      </c>
      <c r="N93">
        <v>1</v>
      </c>
      <c r="O93">
        <v>0</v>
      </c>
      <c r="P93">
        <v>0</v>
      </c>
      <c r="Q93">
        <v>0</v>
      </c>
      <c r="R93">
        <v>26.1</v>
      </c>
      <c r="S93">
        <v>24</v>
      </c>
      <c r="T93">
        <f t="shared" si="16"/>
        <v>3.1941176470588246</v>
      </c>
      <c r="U93">
        <f t="shared" si="17"/>
        <v>11.43921568627451</v>
      </c>
      <c r="V93">
        <v>15570.21</v>
      </c>
      <c r="W93" s="5">
        <f t="shared" si="27"/>
        <v>9.6531789753602038</v>
      </c>
      <c r="X93">
        <f t="shared" si="22"/>
        <v>4.1390821768785813</v>
      </c>
      <c r="Y93">
        <v>0.97767899999999996</v>
      </c>
      <c r="Z93">
        <v>5130</v>
      </c>
      <c r="AA93">
        <f t="shared" si="18"/>
        <v>5.2500757361169885</v>
      </c>
      <c r="AB93">
        <f t="shared" si="23"/>
        <v>1.6464411199546825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1:33" x14ac:dyDescent="0.3">
      <c r="A94" s="5" t="s">
        <v>325</v>
      </c>
      <c r="B94" s="6" t="s">
        <v>326</v>
      </c>
      <c r="C94" s="6">
        <f t="shared" si="24"/>
        <v>2374.3081848166198</v>
      </c>
      <c r="D94">
        <v>7.7724613834318648</v>
      </c>
      <c r="E94" s="6">
        <f t="shared" si="19"/>
        <v>-0.54627225578879202</v>
      </c>
      <c r="F94" s="5">
        <v>2.9292472443512213E-2</v>
      </c>
      <c r="G94" s="6">
        <f t="shared" si="20"/>
        <v>-1.6001664999348447E-2</v>
      </c>
      <c r="H94" s="6">
        <f t="shared" si="21"/>
        <v>0.2276746108924407</v>
      </c>
      <c r="I94">
        <v>11.83927321170896</v>
      </c>
      <c r="J94" s="6">
        <f t="shared" si="25"/>
        <v>2.471422243425573</v>
      </c>
      <c r="K94" s="6">
        <f t="shared" si="26"/>
        <v>-8.3519096569202311E-3</v>
      </c>
      <c r="L94">
        <v>1.4771765166501975E-2</v>
      </c>
      <c r="M94" s="5">
        <v>0</v>
      </c>
      <c r="N94">
        <v>0</v>
      </c>
      <c r="O94">
        <v>1</v>
      </c>
      <c r="P94">
        <v>0</v>
      </c>
      <c r="Q94">
        <v>0</v>
      </c>
      <c r="R94">
        <v>27.3</v>
      </c>
      <c r="S94">
        <v>11</v>
      </c>
      <c r="T94">
        <f t="shared" si="16"/>
        <v>4.3941176470588239</v>
      </c>
      <c r="U94">
        <f t="shared" si="17"/>
        <v>-1.56078431372549</v>
      </c>
      <c r="V94">
        <v>1163.498</v>
      </c>
      <c r="W94" s="5">
        <f t="shared" si="27"/>
        <v>7.0600453718476093</v>
      </c>
      <c r="X94">
        <f t="shared" si="22"/>
        <v>1.5459485733659868</v>
      </c>
      <c r="Y94">
        <v>5.2269649999999999</v>
      </c>
      <c r="Z94">
        <v>155360</v>
      </c>
      <c r="AA94">
        <f t="shared" si="18"/>
        <v>3.5158410781459581</v>
      </c>
      <c r="AB94">
        <f t="shared" si="23"/>
        <v>-8.7793538016347927E-2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5" t="s">
        <v>327</v>
      </c>
      <c r="B95" s="6" t="s">
        <v>328</v>
      </c>
      <c r="C95" s="6">
        <f t="shared" si="24"/>
        <v>5713.7689444248344</v>
      </c>
      <c r="D95">
        <v>8.6506341452256397</v>
      </c>
      <c r="E95" s="6">
        <f t="shared" si="19"/>
        <v>0.33190050600498289</v>
      </c>
      <c r="F95" s="5">
        <v>2.3636031817448208E-2</v>
      </c>
      <c r="G95" s="6">
        <f t="shared" si="20"/>
        <v>7.844810920160936E-3</v>
      </c>
      <c r="H95" s="6">
        <f t="shared" si="21"/>
        <v>0.20446666389765711</v>
      </c>
      <c r="I95">
        <v>10.890698955652802</v>
      </c>
      <c r="J95" s="6">
        <f t="shared" si="25"/>
        <v>2.3879091181407492</v>
      </c>
      <c r="K95" s="6">
        <f t="shared" si="26"/>
        <v>-9.1865034941744028E-2</v>
      </c>
      <c r="L95">
        <v>1.9942363363287779E-2</v>
      </c>
      <c r="M95" s="5">
        <v>0</v>
      </c>
      <c r="N95">
        <v>0</v>
      </c>
      <c r="O95">
        <v>1</v>
      </c>
      <c r="P95">
        <v>0</v>
      </c>
      <c r="Q95">
        <v>0</v>
      </c>
      <c r="R95">
        <v>20.6</v>
      </c>
      <c r="S95">
        <v>1.1000000000000001</v>
      </c>
      <c r="T95">
        <f t="shared" si="16"/>
        <v>-2.3058823529411754</v>
      </c>
      <c r="U95">
        <f t="shared" si="17"/>
        <v>-11.46078431372549</v>
      </c>
      <c r="V95">
        <v>245.54179999999999</v>
      </c>
      <c r="W95" s="5">
        <f t="shared" si="27"/>
        <v>5.5075315531432043</v>
      </c>
      <c r="X95">
        <f t="shared" si="22"/>
        <v>-6.5652453384181797E-3</v>
      </c>
      <c r="Y95">
        <v>36.245756</v>
      </c>
      <c r="Z95">
        <v>769630</v>
      </c>
      <c r="AA95">
        <f t="shared" si="18"/>
        <v>3.8521676976861108</v>
      </c>
      <c r="AB95">
        <f t="shared" si="23"/>
        <v>0.24853308152380471</v>
      </c>
      <c r="AC95">
        <v>0</v>
      </c>
      <c r="AD95">
        <v>0</v>
      </c>
      <c r="AE95">
        <v>0</v>
      </c>
      <c r="AF95">
        <v>1</v>
      </c>
      <c r="AG95">
        <v>0</v>
      </c>
    </row>
    <row r="96" spans="1:33" x14ac:dyDescent="0.3">
      <c r="A96" s="5" t="s">
        <v>329</v>
      </c>
      <c r="B96" s="6" t="s">
        <v>330</v>
      </c>
      <c r="C96" s="6">
        <f>EXP(D96)</f>
        <v>4133.9247131839184</v>
      </c>
      <c r="D96">
        <v>8.3269825284609595</v>
      </c>
      <c r="E96" s="6">
        <f t="shared" si="19"/>
        <v>8.2488892403027592E-3</v>
      </c>
      <c r="F96" s="5">
        <v>3.6455336213505267E-2</v>
      </c>
      <c r="G96" s="6">
        <f t="shared" si="20"/>
        <v>3.0071603064320312E-4</v>
      </c>
      <c r="H96" s="6">
        <f t="shared" si="21"/>
        <v>0.30356294771902848</v>
      </c>
      <c r="I96">
        <v>9.5624636660925404</v>
      </c>
      <c r="J96" s="6">
        <f>LN(I96)</f>
        <v>2.2578453995211261</v>
      </c>
      <c r="K96" s="6">
        <f>J96-AVERAGE(J$2:J$104)</f>
        <v>-0.22192875356136721</v>
      </c>
      <c r="L96">
        <v>3.5832638904194471E-3</v>
      </c>
      <c r="M96" s="5">
        <v>0</v>
      </c>
      <c r="N96">
        <v>0</v>
      </c>
      <c r="O96">
        <v>0</v>
      </c>
      <c r="P96">
        <v>1</v>
      </c>
      <c r="Q96">
        <v>0</v>
      </c>
      <c r="R96" t="e">
        <f>NA()</f>
        <v>#N/A</v>
      </c>
      <c r="S96" t="e">
        <f>NA()</f>
        <v>#N/A</v>
      </c>
      <c r="T96" t="e">
        <f t="shared" si="16"/>
        <v>#N/A</v>
      </c>
      <c r="U96" t="e">
        <f t="shared" si="17"/>
        <v>#N/A</v>
      </c>
      <c r="V96" s="2" t="e">
        <v>#N/A</v>
      </c>
      <c r="W96" s="5" t="e">
        <f>NA()</f>
        <v>#N/A</v>
      </c>
      <c r="X96" t="e">
        <f t="shared" si="22"/>
        <v>#N/A</v>
      </c>
      <c r="Y96">
        <v>14.913563999999999</v>
      </c>
      <c r="Z96" t="e">
        <v>#N/A</v>
      </c>
      <c r="AA96" t="e">
        <f t="shared" si="18"/>
        <v>#N/A</v>
      </c>
      <c r="AB96" t="e">
        <f t="shared" si="23"/>
        <v>#N/A</v>
      </c>
      <c r="AC96">
        <v>0</v>
      </c>
      <c r="AD96">
        <v>0</v>
      </c>
      <c r="AE96">
        <v>0</v>
      </c>
      <c r="AF96">
        <v>0</v>
      </c>
      <c r="AG96">
        <v>1</v>
      </c>
    </row>
    <row r="97" spans="1:33" x14ac:dyDescent="0.3">
      <c r="A97" s="5" t="s">
        <v>331</v>
      </c>
      <c r="B97" s="6" t="s">
        <v>332</v>
      </c>
      <c r="C97" s="6">
        <f t="shared" si="24"/>
        <v>1252.9907490789974</v>
      </c>
      <c r="D97">
        <v>7.1332885718512538</v>
      </c>
      <c r="E97" s="6">
        <f t="shared" si="19"/>
        <v>-1.185445067369403</v>
      </c>
      <c r="F97" s="5">
        <v>9.4277279279911096E-3</v>
      </c>
      <c r="G97" s="6">
        <f t="shared" si="20"/>
        <v>-1.1176053568737824E-2</v>
      </c>
      <c r="H97" s="6">
        <f t="shared" si="21"/>
        <v>6.7250703887261884E-2</v>
      </c>
      <c r="I97">
        <v>0.85577779385320363</v>
      </c>
      <c r="J97" s="6">
        <f t="shared" si="25"/>
        <v>-0.15574452315892273</v>
      </c>
      <c r="K97" s="6">
        <f t="shared" si="26"/>
        <v>-2.635518676241416</v>
      </c>
      <c r="L97">
        <v>1.5435847203610777E-4</v>
      </c>
      <c r="M97" s="5">
        <v>0</v>
      </c>
      <c r="N97">
        <v>1</v>
      </c>
      <c r="O97">
        <v>0</v>
      </c>
      <c r="P97">
        <v>0</v>
      </c>
      <c r="Q97">
        <v>0</v>
      </c>
      <c r="R97">
        <v>22.4</v>
      </c>
      <c r="S97">
        <v>20.6</v>
      </c>
      <c r="T97">
        <f t="shared" si="16"/>
        <v>-0.50588235294117823</v>
      </c>
      <c r="U97">
        <f t="shared" si="17"/>
        <v>8.0392156862745114</v>
      </c>
      <c r="V97">
        <v>172.55889999999999</v>
      </c>
      <c r="W97" s="5">
        <f t="shared" si="27"/>
        <v>5.1565170230441977</v>
      </c>
      <c r="X97">
        <f t="shared" si="22"/>
        <v>-0.35757977543742481</v>
      </c>
      <c r="Y97">
        <v>14.04448</v>
      </c>
      <c r="Z97">
        <v>885800</v>
      </c>
      <c r="AA97">
        <f t="shared" si="18"/>
        <v>2.7634935235119418</v>
      </c>
      <c r="AB97">
        <f t="shared" si="23"/>
        <v>-0.8401410926503643</v>
      </c>
      <c r="AC97">
        <v>1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5" t="s">
        <v>335</v>
      </c>
      <c r="B98" s="6" t="s">
        <v>336</v>
      </c>
      <c r="C98" s="6">
        <f t="shared" si="24"/>
        <v>6857.7852142550119</v>
      </c>
      <c r="D98">
        <v>8.833139813526147</v>
      </c>
      <c r="E98" s="6">
        <f t="shared" si="19"/>
        <v>0.51440617430549018</v>
      </c>
      <c r="F98" s="5">
        <v>1.453466022556155E-2</v>
      </c>
      <c r="G98" s="6">
        <f t="shared" si="20"/>
        <v>7.4767189614612902E-3</v>
      </c>
      <c r="H98" s="6">
        <f t="shared" si="21"/>
        <v>0.12838668591448266</v>
      </c>
      <c r="I98">
        <v>19.24383140381822</v>
      </c>
      <c r="J98" s="6">
        <f t="shared" si="25"/>
        <v>2.9571905628249273</v>
      </c>
      <c r="K98" s="6">
        <f t="shared" si="26"/>
        <v>0.47741640974243404</v>
      </c>
      <c r="L98">
        <v>-3.4094225275965798E-2</v>
      </c>
      <c r="M98" s="5">
        <v>0</v>
      </c>
      <c r="N98">
        <v>0</v>
      </c>
      <c r="O98">
        <v>1</v>
      </c>
      <c r="P98">
        <v>0</v>
      </c>
      <c r="Q98">
        <v>0</v>
      </c>
      <c r="R98">
        <v>22.4</v>
      </c>
      <c r="S98">
        <v>12.1</v>
      </c>
      <c r="T98">
        <f t="shared" si="16"/>
        <v>-0.50588235294117823</v>
      </c>
      <c r="U98">
        <f t="shared" si="17"/>
        <v>-0.46078431372549034</v>
      </c>
      <c r="V98">
        <v>0.2163274</v>
      </c>
      <c r="W98" s="5">
        <f t="shared" si="27"/>
        <v>0.19583599072552266</v>
      </c>
      <c r="X98">
        <f t="shared" si="22"/>
        <v>-5.3182608077560998</v>
      </c>
      <c r="Y98">
        <v>2.817577</v>
      </c>
      <c r="Z98">
        <v>175020</v>
      </c>
      <c r="AA98">
        <f t="shared" si="18"/>
        <v>2.7787323216253572</v>
      </c>
      <c r="AB98">
        <f t="shared" si="23"/>
        <v>-0.82490229453694885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1:33" x14ac:dyDescent="0.3">
      <c r="A99" s="5" t="s">
        <v>337</v>
      </c>
      <c r="B99" s="6" t="s">
        <v>338</v>
      </c>
      <c r="C99" s="6">
        <f t="shared" si="24"/>
        <v>20744.184080464725</v>
      </c>
      <c r="D99">
        <v>9.940021201092776</v>
      </c>
      <c r="E99" s="6">
        <f t="shared" si="19"/>
        <v>1.6212875618721192</v>
      </c>
      <c r="F99" s="5">
        <v>2.1147312954886609E-2</v>
      </c>
      <c r="G99" s="6">
        <f t="shared" si="20"/>
        <v>3.4285875460774794E-2</v>
      </c>
      <c r="H99" s="6">
        <f t="shared" si="21"/>
        <v>0.21020473911771681</v>
      </c>
      <c r="I99">
        <v>134.87510894980662</v>
      </c>
      <c r="J99" s="6">
        <f t="shared" si="25"/>
        <v>4.9043492313615245</v>
      </c>
      <c r="K99" s="6">
        <f t="shared" si="26"/>
        <v>2.4245750782790312</v>
      </c>
      <c r="L99">
        <v>-3.1263323752983053E-2</v>
      </c>
      <c r="M99" s="5">
        <v>0</v>
      </c>
      <c r="N99">
        <v>1</v>
      </c>
      <c r="O99">
        <v>0</v>
      </c>
      <c r="P99">
        <v>0</v>
      </c>
      <c r="Q99">
        <v>0</v>
      </c>
      <c r="R99">
        <v>19.7</v>
      </c>
      <c r="S99">
        <v>-2.7</v>
      </c>
      <c r="T99">
        <f t="shared" si="16"/>
        <v>-3.2058823529411775</v>
      </c>
      <c r="U99">
        <f t="shared" si="17"/>
        <v>-15.260784313725491</v>
      </c>
      <c r="V99">
        <v>8038.56</v>
      </c>
      <c r="W99" s="5">
        <f t="shared" si="27"/>
        <v>8.9921296343073109</v>
      </c>
      <c r="X99">
        <f t="shared" si="22"/>
        <v>3.4780328358256885</v>
      </c>
      <c r="Y99">
        <v>211.35552899999999</v>
      </c>
      <c r="Z99">
        <v>9147420</v>
      </c>
      <c r="AA99">
        <f t="shared" si="18"/>
        <v>3.1400698147539803</v>
      </c>
      <c r="AB99">
        <f t="shared" si="23"/>
        <v>-0.46356480140832579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x14ac:dyDescent="0.3">
      <c r="A100" s="5" t="s">
        <v>341</v>
      </c>
      <c r="B100" s="6" t="s">
        <v>342</v>
      </c>
      <c r="C100" s="6">
        <f t="shared" si="24"/>
        <v>8799.1596066941729</v>
      </c>
      <c r="D100">
        <v>9.0824114966666567</v>
      </c>
      <c r="E100" s="6">
        <f>D100-AVERAGE(D$2:D$104)</f>
        <v>0.76367785744599992</v>
      </c>
      <c r="F100" s="5">
        <v>-3.3011074571101628E-3</v>
      </c>
      <c r="G100" s="6">
        <f>E100*F100</f>
        <v>-2.5209826700449021E-3</v>
      </c>
      <c r="H100" s="6">
        <f t="shared" si="21"/>
        <v>-2.9982016320189375E-2</v>
      </c>
      <c r="I100">
        <v>21.160405405160358</v>
      </c>
      <c r="J100" s="6">
        <f t="shared" si="25"/>
        <v>3.0521317658406102</v>
      </c>
      <c r="K100" s="6">
        <f t="shared" si="26"/>
        <v>0.57235761275811692</v>
      </c>
      <c r="L100">
        <v>-1.6110643303136007E-2</v>
      </c>
      <c r="M100" s="5">
        <v>0</v>
      </c>
      <c r="N100">
        <v>0</v>
      </c>
      <c r="O100">
        <v>1</v>
      </c>
      <c r="P100">
        <v>0</v>
      </c>
      <c r="Q100">
        <v>0</v>
      </c>
      <c r="R100">
        <v>24.9</v>
      </c>
      <c r="S100">
        <v>24.2</v>
      </c>
      <c r="T100">
        <f t="shared" si="16"/>
        <v>1.9941176470588218</v>
      </c>
      <c r="U100">
        <f t="shared" si="17"/>
        <v>11.639215686274509</v>
      </c>
      <c r="V100">
        <v>37033.32</v>
      </c>
      <c r="W100" s="5">
        <f t="shared" si="27"/>
        <v>10.519600329268968</v>
      </c>
      <c r="X100">
        <f t="shared" si="22"/>
        <v>5.0055035307873457</v>
      </c>
      <c r="Y100">
        <v>11.045959</v>
      </c>
      <c r="Z100">
        <v>882050</v>
      </c>
      <c r="AA100">
        <f t="shared" si="18"/>
        <v>2.5275711949609692</v>
      </c>
      <c r="AB100">
        <f t="shared" si="23"/>
        <v>-1.0760634212013369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 x14ac:dyDescent="0.3">
      <c r="A101" s="5" t="s">
        <v>343</v>
      </c>
      <c r="B101" s="6" t="s">
        <v>344</v>
      </c>
      <c r="C101" s="6">
        <f t="shared" si="24"/>
        <v>726.99960723370157</v>
      </c>
      <c r="D101">
        <v>6.588925937277117</v>
      </c>
      <c r="E101" s="6">
        <f>D101-AVERAGE(D$2:D$104)</f>
        <v>-1.7298077019435398</v>
      </c>
      <c r="F101" s="5">
        <v>4.0552501148421453E-2</v>
      </c>
      <c r="G101" s="6">
        <f>E101*F101</f>
        <v>-7.014802881961367E-2</v>
      </c>
      <c r="H101" s="6">
        <f t="shared" si="21"/>
        <v>0.26719742663829421</v>
      </c>
      <c r="I101">
        <v>1.5407258827580497</v>
      </c>
      <c r="J101" s="6">
        <f t="shared" si="25"/>
        <v>0.43225365781416325</v>
      </c>
      <c r="K101" s="6">
        <f t="shared" si="26"/>
        <v>-2.0475204952683299</v>
      </c>
      <c r="L101">
        <v>2.9191886902181254E-2</v>
      </c>
      <c r="M101" s="5">
        <v>1</v>
      </c>
      <c r="N101">
        <v>0</v>
      </c>
      <c r="O101">
        <v>1</v>
      </c>
      <c r="P101">
        <v>0</v>
      </c>
      <c r="Q101">
        <v>0</v>
      </c>
      <c r="R101">
        <v>27.3</v>
      </c>
      <c r="S101">
        <v>19.899999999999999</v>
      </c>
      <c r="T101">
        <f t="shared" si="16"/>
        <v>4.3941176470588239</v>
      </c>
      <c r="U101">
        <f t="shared" si="17"/>
        <v>7.3392156862745086</v>
      </c>
      <c r="V101">
        <v>156.5668</v>
      </c>
      <c r="W101" s="5">
        <f t="shared" si="27"/>
        <v>5.0598494953333883</v>
      </c>
      <c r="X101">
        <f t="shared" si="22"/>
        <v>-0.45424730314823414</v>
      </c>
      <c r="Y101">
        <v>45.957991</v>
      </c>
      <c r="Z101">
        <v>310070</v>
      </c>
      <c r="AA101">
        <f t="shared" si="18"/>
        <v>4.9986849406435212</v>
      </c>
      <c r="AB101">
        <f t="shared" si="23"/>
        <v>1.3950503244812151</v>
      </c>
      <c r="AC101">
        <v>0</v>
      </c>
      <c r="AD101">
        <v>0</v>
      </c>
      <c r="AE101">
        <v>0</v>
      </c>
      <c r="AF101">
        <v>0</v>
      </c>
      <c r="AG101">
        <v>1</v>
      </c>
    </row>
    <row r="102" spans="1:33" x14ac:dyDescent="0.3">
      <c r="A102" s="5" t="s">
        <v>345</v>
      </c>
      <c r="B102" s="6" t="s">
        <v>346</v>
      </c>
      <c r="C102" s="6">
        <f t="shared" si="24"/>
        <v>5413.3458103326784</v>
      </c>
      <c r="D102">
        <v>8.596622629909314</v>
      </c>
      <c r="E102" s="6">
        <f>D102-AVERAGE(D$2:D$104)</f>
        <v>0.27788899068865724</v>
      </c>
      <c r="F102" s="5">
        <v>2.385956608161354E-3</v>
      </c>
      <c r="G102" s="6">
        <f>E102*F102</f>
        <v>6.6303107366889077E-4</v>
      </c>
      <c r="H102" s="6">
        <f t="shared" si="21"/>
        <v>2.0511168571701564E-2</v>
      </c>
      <c r="I102">
        <v>70.657428885180238</v>
      </c>
      <c r="J102" s="6">
        <f t="shared" si="25"/>
        <v>4.2578432541359437</v>
      </c>
      <c r="K102" s="6">
        <f t="shared" si="26"/>
        <v>1.7780691010534504</v>
      </c>
      <c r="L102">
        <v>-8.5856019453062274E-3</v>
      </c>
      <c r="M102" s="5">
        <v>0</v>
      </c>
      <c r="N102">
        <v>1</v>
      </c>
      <c r="O102">
        <v>0</v>
      </c>
      <c r="P102">
        <v>0</v>
      </c>
      <c r="Q102">
        <v>0</v>
      </c>
      <c r="R102">
        <v>22</v>
      </c>
      <c r="S102">
        <v>12</v>
      </c>
      <c r="T102">
        <f t="shared" si="16"/>
        <v>-0.9058823529411768</v>
      </c>
      <c r="U102">
        <f t="shared" si="17"/>
        <v>-0.56078431372548998</v>
      </c>
      <c r="V102">
        <v>17809.02</v>
      </c>
      <c r="W102" s="5">
        <f t="shared" si="27"/>
        <v>9.7875164992477028</v>
      </c>
      <c r="X102">
        <f t="shared" si="22"/>
        <v>4.2734197007660804</v>
      </c>
      <c r="Y102">
        <v>23.106584000000002</v>
      </c>
      <c r="Z102">
        <v>1213090</v>
      </c>
      <c r="AA102">
        <f t="shared" si="18"/>
        <v>2.9469467751445571</v>
      </c>
      <c r="AB102">
        <f t="shared" si="23"/>
        <v>-0.65668784101774902</v>
      </c>
      <c r="AC102">
        <v>1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5" t="s">
        <v>347</v>
      </c>
      <c r="B103" s="6" t="s">
        <v>348</v>
      </c>
      <c r="C103" s="6">
        <f t="shared" si="24"/>
        <v>2142.3735351102619</v>
      </c>
      <c r="D103">
        <v>7.6696696219434433</v>
      </c>
      <c r="E103" s="6">
        <f>D103-AVERAGE(D$2:D$104)</f>
        <v>-0.64906401727721352</v>
      </c>
      <c r="F103" s="5">
        <v>-1.4281634405169536E-2</v>
      </c>
      <c r="G103" s="6">
        <f>E103*F103</f>
        <v>9.269695000303807E-3</v>
      </c>
      <c r="H103" s="6">
        <f t="shared" si="21"/>
        <v>-0.10953541754903111</v>
      </c>
      <c r="I103">
        <v>336.01633191163916</v>
      </c>
      <c r="J103" s="6">
        <f t="shared" si="25"/>
        <v>5.8171597656618061</v>
      </c>
      <c r="K103" s="6">
        <f t="shared" si="26"/>
        <v>3.3373856125793129</v>
      </c>
      <c r="L103">
        <v>-6.5250622385720727E-2</v>
      </c>
      <c r="M103" s="5">
        <v>0</v>
      </c>
      <c r="N103">
        <v>1</v>
      </c>
      <c r="O103">
        <v>0</v>
      </c>
      <c r="P103">
        <v>0</v>
      </c>
      <c r="Q103">
        <v>0</v>
      </c>
      <c r="R103">
        <v>22</v>
      </c>
      <c r="S103">
        <v>17.8</v>
      </c>
      <c r="T103">
        <f t="shared" si="16"/>
        <v>-0.9058823529411768</v>
      </c>
      <c r="U103">
        <f t="shared" si="17"/>
        <v>5.2392156862745107</v>
      </c>
      <c r="V103">
        <v>29.53443</v>
      </c>
      <c r="W103" s="5">
        <f t="shared" si="27"/>
        <v>3.4188548993975414</v>
      </c>
      <c r="X103">
        <f t="shared" si="22"/>
        <v>-2.0952418990840811</v>
      </c>
      <c r="Y103">
        <v>4.2788630000000003</v>
      </c>
      <c r="Z103">
        <v>743390</v>
      </c>
      <c r="AA103">
        <f t="shared" si="18"/>
        <v>1.7502217930135961</v>
      </c>
      <c r="AB103">
        <f t="shared" si="23"/>
        <v>-1.8534128231487099</v>
      </c>
      <c r="AC103">
        <v>1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5" t="s">
        <v>349</v>
      </c>
      <c r="B104" s="6" t="s">
        <v>350</v>
      </c>
      <c r="C104" s="6">
        <f t="shared" si="24"/>
        <v>2178.207204834499</v>
      </c>
      <c r="D104">
        <v>7.6862574343371985</v>
      </c>
      <c r="E104" s="6">
        <f>D104-AVERAGE(D$2:D$104)</f>
        <v>-0.63247620488345824</v>
      </c>
      <c r="F104" s="5">
        <v>-1.1700987524681013E-2</v>
      </c>
      <c r="G104" s="6">
        <f>E104*F104</f>
        <v>7.4005961829989378E-3</v>
      </c>
      <c r="H104" s="6">
        <f t="shared" si="21"/>
        <v>-8.9936802350666256E-2</v>
      </c>
      <c r="I104">
        <v>22.897955143349083</v>
      </c>
      <c r="J104" s="6">
        <f t="shared" si="25"/>
        <v>3.1310476115228951</v>
      </c>
      <c r="K104" s="6">
        <f t="shared" si="26"/>
        <v>0.65127345844040185</v>
      </c>
      <c r="L104">
        <v>-3.7914482890553797E-2</v>
      </c>
      <c r="M104" s="5">
        <v>0</v>
      </c>
      <c r="N104">
        <v>1</v>
      </c>
      <c r="O104">
        <v>0</v>
      </c>
      <c r="P104">
        <v>0</v>
      </c>
      <c r="Q104">
        <v>0</v>
      </c>
      <c r="R104">
        <v>22.9</v>
      </c>
      <c r="S104">
        <v>16.5</v>
      </c>
      <c r="T104">
        <f>R104-(SUM(R$1:R$95)+SUM(R$97:R$104))/102</f>
        <v>-5.882352941178226E-3</v>
      </c>
      <c r="U104">
        <f t="shared" si="17"/>
        <v>3.93921568627451</v>
      </c>
      <c r="V104">
        <v>1185.4880000000001</v>
      </c>
      <c r="W104" s="5">
        <f t="shared" si="27"/>
        <v>7.0787529620446481</v>
      </c>
      <c r="X104">
        <f t="shared" si="22"/>
        <v>1.5646561635630256</v>
      </c>
      <c r="Y104">
        <v>5.3852330000000004</v>
      </c>
      <c r="Z104">
        <v>386850</v>
      </c>
      <c r="AA104">
        <f>LN(Y104*1000000/Z104)</f>
        <v>2.6333788359969539</v>
      </c>
      <c r="AB104">
        <f t="shared" si="23"/>
        <v>-0.97025578016535219</v>
      </c>
      <c r="AC104">
        <v>1</v>
      </c>
      <c r="AD104">
        <v>0</v>
      </c>
      <c r="AE104">
        <v>0</v>
      </c>
      <c r="AF104">
        <v>0</v>
      </c>
      <c r="AG104">
        <v>0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3C1C-9970-4A16-96F4-91E847EBD1F6}">
  <dimension ref="A1:AH104"/>
  <sheetViews>
    <sheetView topLeftCell="R1" workbookViewId="0">
      <selection activeCell="AB1" sqref="AB1:AB65536"/>
    </sheetView>
  </sheetViews>
  <sheetFormatPr defaultColWidth="10.6640625" defaultRowHeight="15.6" x14ac:dyDescent="0.3"/>
  <cols>
    <col min="1" max="1" width="9.6640625" style="5" customWidth="1"/>
    <col min="2" max="2" width="18.6640625" style="6" customWidth="1"/>
    <col min="3" max="3" width="9.33203125" style="5" customWidth="1"/>
    <col min="4" max="4" width="13" customWidth="1"/>
    <col min="5" max="5" width="9.33203125" style="5" customWidth="1"/>
    <col min="6" max="6" width="10.77734375" customWidth="1"/>
    <col min="7" max="7" width="10" style="5" customWidth="1"/>
    <col min="8" max="8" width="10.77734375" style="5" customWidth="1"/>
    <col min="9" max="9" width="12.109375" customWidth="1"/>
    <col min="10" max="10" width="12" style="5" customWidth="1"/>
    <col min="11" max="11" width="9.33203125" style="5" customWidth="1"/>
    <col min="12" max="12" width="10.77734375" customWidth="1"/>
    <col min="13" max="13" width="10.6640625" style="5"/>
    <col min="20" max="20" width="12.44140625" style="5" customWidth="1"/>
    <col min="21" max="21" width="12.109375" style="5" customWidth="1"/>
    <col min="22" max="22" width="12" customWidth="1"/>
    <col min="23" max="24" width="12.77734375" style="5" customWidth="1"/>
    <col min="25" max="25" width="12.44140625" customWidth="1"/>
    <col min="27" max="28" width="10.6640625" style="5"/>
    <col min="29" max="33" width="9.33203125" customWidth="1"/>
    <col min="34" max="16384" width="10.6640625" style="5"/>
  </cols>
  <sheetData>
    <row r="1" spans="1:34" customFormat="1" x14ac:dyDescent="0.3">
      <c r="A1" t="s">
        <v>63</v>
      </c>
      <c r="B1" s="6" t="s">
        <v>64</v>
      </c>
      <c r="C1" t="s">
        <v>65</v>
      </c>
      <c r="D1" t="s">
        <v>66</v>
      </c>
      <c r="E1" t="s">
        <v>67</v>
      </c>
      <c r="F1" t="s">
        <v>7</v>
      </c>
      <c r="G1" t="s">
        <v>9</v>
      </c>
      <c r="H1" t="s">
        <v>11</v>
      </c>
      <c r="I1" t="s">
        <v>68</v>
      </c>
      <c r="J1" t="s">
        <v>69</v>
      </c>
      <c r="K1" t="s">
        <v>70</v>
      </c>
      <c r="L1" t="s">
        <v>19</v>
      </c>
      <c r="M1" s="4" t="s">
        <v>21</v>
      </c>
      <c r="N1" t="s">
        <v>71</v>
      </c>
      <c r="O1" t="s">
        <v>72</v>
      </c>
      <c r="P1" t="s">
        <v>73</v>
      </c>
      <c r="Q1" t="s">
        <v>74</v>
      </c>
      <c r="R1" t="s">
        <v>31</v>
      </c>
      <c r="S1" t="s">
        <v>33</v>
      </c>
      <c r="T1" s="4" t="s">
        <v>35</v>
      </c>
      <c r="U1" s="4" t="s">
        <v>37</v>
      </c>
      <c r="V1" t="s">
        <v>75</v>
      </c>
      <c r="W1" s="8" t="s">
        <v>41</v>
      </c>
      <c r="X1" s="8" t="s">
        <v>43</v>
      </c>
      <c r="Y1" t="s">
        <v>76</v>
      </c>
      <c r="Z1" t="s">
        <v>47</v>
      </c>
      <c r="AA1" s="4" t="s">
        <v>77</v>
      </c>
      <c r="AB1" s="8" t="s">
        <v>78</v>
      </c>
      <c r="AC1" t="s">
        <v>53</v>
      </c>
      <c r="AD1" t="s">
        <v>55</v>
      </c>
      <c r="AE1" t="s">
        <v>57</v>
      </c>
      <c r="AF1" t="s">
        <v>59</v>
      </c>
      <c r="AG1" t="s">
        <v>61</v>
      </c>
      <c r="AH1" s="5"/>
    </row>
    <row r="2" spans="1:34" x14ac:dyDescent="0.3">
      <c r="A2" s="5" t="s">
        <v>79</v>
      </c>
      <c r="B2" s="6" t="s">
        <v>80</v>
      </c>
      <c r="C2" s="6">
        <f t="shared" ref="C2:C26" si="0">EXP(D2)</f>
        <v>2390.4781010199531</v>
      </c>
      <c r="D2">
        <v>7.7792486671875327</v>
      </c>
      <c r="E2" s="6">
        <f t="shared" ref="E2:E65" si="1">D2-AVERAGE(D$2:D$104)</f>
        <v>-0.53948497203312407</v>
      </c>
      <c r="F2">
        <v>-1.4858276840292239E-2</v>
      </c>
      <c r="G2" s="6">
        <f t="shared" ref="G2:G34" si="2">E2*F2</f>
        <v>8.0158170656454732E-3</v>
      </c>
      <c r="H2" s="6">
        <f t="shared" ref="H2:H34" si="3">D2*F2</f>
        <v>-0.11558623030654679</v>
      </c>
      <c r="I2">
        <v>1.7600844782583367</v>
      </c>
      <c r="J2" s="6">
        <f>LN(I2)</f>
        <v>0.5653618069085633</v>
      </c>
      <c r="K2" s="6">
        <f>J2-AVERAGE(J$2:J$104)</f>
        <v>-1.91441234617393</v>
      </c>
      <c r="L2">
        <v>2.9363262398558552E-2</v>
      </c>
      <c r="M2" s="5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 t="shared" ref="T2:U65" si="4">R2-(SUM(R$1:R$95)+SUM(R$97:R$104))/102</f>
        <v>-3.1058823529411761</v>
      </c>
      <c r="U2">
        <f t="shared" si="4"/>
        <v>-9.6607843137254896</v>
      </c>
      <c r="V2">
        <v>5972.1360000000004</v>
      </c>
      <c r="W2" s="5">
        <f>LN(1+V2)</f>
        <v>8.6950273616008342</v>
      </c>
      <c r="X2">
        <f>W2-(SUM(W$2:W$26)+SUM(W$28:W$55)+SUM(W$57:W$95)+SUM(W$97:W$104))/100</f>
        <v>3.1809305631192117</v>
      </c>
      <c r="Y2">
        <v>6.0477359999999996</v>
      </c>
      <c r="Z2">
        <v>1246700</v>
      </c>
      <c r="AA2">
        <f>LN(Y2*1000000/Z2)</f>
        <v>1.5791839267620653</v>
      </c>
      <c r="AB2">
        <f>AA2-AVERAGE(AA$2:AA$104)</f>
        <v>-2.0469774312643758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4" x14ac:dyDescent="0.3">
      <c r="A3" s="5" t="s">
        <v>81</v>
      </c>
      <c r="B3" s="6" t="s">
        <v>82</v>
      </c>
      <c r="C3" s="6">
        <f t="shared" si="0"/>
        <v>3728.5889346743406</v>
      </c>
      <c r="D3">
        <v>8.2237851393678358</v>
      </c>
      <c r="E3" s="6">
        <f t="shared" si="1"/>
        <v>-9.4948499852820945E-2</v>
      </c>
      <c r="F3">
        <v>6.0111203379302541E-3</v>
      </c>
      <c r="G3" s="6">
        <f t="shared" si="2"/>
        <v>-5.7074685852125974E-4</v>
      </c>
      <c r="H3" s="6">
        <f t="shared" si="3"/>
        <v>4.943416210602259E-2</v>
      </c>
      <c r="I3">
        <v>23.966823143426325</v>
      </c>
      <c r="J3" s="6">
        <f t="shared" ref="J3:J67" si="5">LN(I3)</f>
        <v>3.1766705049705259</v>
      </c>
      <c r="K3" s="6">
        <f t="shared" ref="K3:K67" si="6">J3-AVERAGE(J$2:J$104)</f>
        <v>0.69689635188803267</v>
      </c>
      <c r="L3">
        <v>2.1448216522437249E-2</v>
      </c>
      <c r="M3" s="5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si="4"/>
        <v>-1.0058823529411782</v>
      </c>
      <c r="U3">
        <f t="shared" si="4"/>
        <v>6.2392156862745107</v>
      </c>
      <c r="V3">
        <v>1381.44</v>
      </c>
      <c r="W3" s="5">
        <f t="shared" ref="W3:W67" si="7">LN(1+V3)</f>
        <v>7.2316053328163621</v>
      </c>
      <c r="X3">
        <f t="shared" ref="X3:X66" si="8">W3-(SUM(W$2:W$26)+SUM(W$28:W$55)+SUM(W$57:W$95)+SUM(W$97:W$104))/100</f>
        <v>1.7175085343347396</v>
      </c>
      <c r="Y3">
        <v>2.18865</v>
      </c>
      <c r="Z3">
        <v>27400</v>
      </c>
      <c r="AA3">
        <f t="shared" ref="AA3:AA66" si="9">LN(Y3*1000000/Z3)</f>
        <v>4.3804971809841167</v>
      </c>
      <c r="AB3">
        <f t="shared" ref="AB3:AB66" si="10">AA3-AVERAGE(AA$2:AA$104)</f>
        <v>0.75433582295767554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4" x14ac:dyDescent="0.3">
      <c r="A4" s="5" t="s">
        <v>83</v>
      </c>
      <c r="B4" s="6" t="s">
        <v>84</v>
      </c>
      <c r="C4" s="6">
        <f t="shared" si="0"/>
        <v>3047.466796792713</v>
      </c>
      <c r="D4">
        <v>8.0220659660680873</v>
      </c>
      <c r="E4" s="6">
        <f t="shared" si="1"/>
        <v>-0.29666767315256948</v>
      </c>
      <c r="F4">
        <v>-4.3407906822394114E-3</v>
      </c>
      <c r="G4" s="6">
        <f t="shared" si="2"/>
        <v>1.2877722713423208E-3</v>
      </c>
      <c r="H4" s="6">
        <f t="shared" si="3"/>
        <v>-3.4822109197818259E-2</v>
      </c>
      <c r="I4">
        <v>7.258136867249724</v>
      </c>
      <c r="J4" s="6">
        <f t="shared" si="5"/>
        <v>1.9821231660462186</v>
      </c>
      <c r="K4" s="6">
        <f t="shared" si="6"/>
        <v>-0.49765098703627464</v>
      </c>
      <c r="L4">
        <v>-3.0060193167029289E-2</v>
      </c>
      <c r="M4" s="5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4"/>
        <v>-2.8058823529411754</v>
      </c>
      <c r="U4">
        <f t="shared" si="4"/>
        <v>-3.9607843137254903</v>
      </c>
      <c r="V4">
        <v>1744.2349999999999</v>
      </c>
      <c r="W4" s="5">
        <f t="shared" si="7"/>
        <v>7.4646444960563771</v>
      </c>
      <c r="X4">
        <f t="shared" si="8"/>
        <v>1.9505476975747547</v>
      </c>
      <c r="Y4">
        <v>24.376109</v>
      </c>
      <c r="Z4">
        <v>2736690</v>
      </c>
      <c r="AA4">
        <f t="shared" si="9"/>
        <v>2.1868543523373756</v>
      </c>
      <c r="AB4">
        <f t="shared" si="10"/>
        <v>-1.4393070056890656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4" x14ac:dyDescent="0.3">
      <c r="A5" s="5" t="s">
        <v>87</v>
      </c>
      <c r="B5" s="6" t="s">
        <v>88</v>
      </c>
      <c r="C5" s="6">
        <f t="shared" si="0"/>
        <v>17143.668519501356</v>
      </c>
      <c r="D5">
        <v>9.7493842018930721</v>
      </c>
      <c r="E5" s="6">
        <f t="shared" si="1"/>
        <v>1.4306505626724153</v>
      </c>
      <c r="F5">
        <v>1.6223836778935879E-2</v>
      </c>
      <c r="G5" s="6">
        <f t="shared" si="2"/>
        <v>2.3210641216490042E-2</v>
      </c>
      <c r="H5" s="6">
        <f t="shared" si="3"/>
        <v>0.15817241798664924</v>
      </c>
      <c r="I5">
        <v>120.76478938401102</v>
      </c>
      <c r="J5" s="6">
        <f t="shared" si="5"/>
        <v>4.7938447644033877</v>
      </c>
      <c r="K5" s="6">
        <f t="shared" si="6"/>
        <v>2.3140706113208944</v>
      </c>
      <c r="L5">
        <v>-1.4245823247527377E-2</v>
      </c>
      <c r="M5" s="5">
        <v>0</v>
      </c>
      <c r="N5">
        <v>1</v>
      </c>
      <c r="O5">
        <v>0</v>
      </c>
      <c r="P5">
        <v>0</v>
      </c>
      <c r="Q5">
        <v>0</v>
      </c>
      <c r="R5">
        <v>26.3</v>
      </c>
      <c r="S5">
        <v>15.2</v>
      </c>
      <c r="T5">
        <f t="shared" si="4"/>
        <v>3.3941176470588239</v>
      </c>
      <c r="U5">
        <f t="shared" si="4"/>
        <v>2.6392156862745093</v>
      </c>
      <c r="V5">
        <v>33018.33</v>
      </c>
      <c r="W5" s="5">
        <f t="shared" si="7"/>
        <v>10.40484842653537</v>
      </c>
      <c r="X5">
        <f t="shared" si="8"/>
        <v>4.8907516280537475</v>
      </c>
      <c r="Y5">
        <v>12.987847</v>
      </c>
      <c r="Z5">
        <v>7682300</v>
      </c>
      <c r="AA5">
        <f t="shared" si="9"/>
        <v>0.52509509257518849</v>
      </c>
      <c r="AB5">
        <f t="shared" si="10"/>
        <v>-3.1010662654512524</v>
      </c>
      <c r="AC5">
        <v>0</v>
      </c>
      <c r="AD5">
        <v>0</v>
      </c>
      <c r="AE5">
        <v>0</v>
      </c>
      <c r="AF5">
        <v>1</v>
      </c>
      <c r="AG5">
        <v>0</v>
      </c>
    </row>
    <row r="6" spans="1:34" x14ac:dyDescent="0.3">
      <c r="A6" s="5" t="s">
        <v>89</v>
      </c>
      <c r="B6" s="6" t="s">
        <v>90</v>
      </c>
      <c r="C6" s="6">
        <f t="shared" si="0"/>
        <v>13147.934980262689</v>
      </c>
      <c r="D6">
        <v>9.4840199895530422</v>
      </c>
      <c r="E6" s="6">
        <f t="shared" si="1"/>
        <v>1.1652863503323854</v>
      </c>
      <c r="F6">
        <v>2.5408262518028267E-2</v>
      </c>
      <c r="G6" s="6">
        <f t="shared" si="2"/>
        <v>2.9607901497920305E-2</v>
      </c>
      <c r="H6" s="6">
        <f t="shared" si="3"/>
        <v>0.24097246962079139</v>
      </c>
      <c r="I6">
        <v>64.106545618255623</v>
      </c>
      <c r="J6" s="6">
        <f t="shared" si="5"/>
        <v>4.1605464744425849</v>
      </c>
      <c r="K6" s="6">
        <f t="shared" si="6"/>
        <v>1.6807723213600916</v>
      </c>
      <c r="L6">
        <v>-9.1803854417469133E-2</v>
      </c>
      <c r="M6" s="5">
        <v>0</v>
      </c>
      <c r="N6">
        <v>0</v>
      </c>
      <c r="O6">
        <v>0</v>
      </c>
      <c r="P6">
        <v>1</v>
      </c>
      <c r="Q6">
        <v>0</v>
      </c>
      <c r="R6">
        <v>14.7</v>
      </c>
      <c r="S6">
        <v>-2.4</v>
      </c>
      <c r="T6">
        <f t="shared" si="4"/>
        <v>-8.2058823529411775</v>
      </c>
      <c r="U6">
        <f t="shared" si="4"/>
        <v>-14.96078431372549</v>
      </c>
      <c r="V6">
        <v>241.21680000000001</v>
      </c>
      <c r="W6" s="5">
        <f t="shared" si="7"/>
        <v>5.4898331928752597</v>
      </c>
      <c r="X6">
        <f t="shared" si="8"/>
        <v>-2.4263605606362759E-2</v>
      </c>
      <c r="Y6">
        <v>7.4977309999999999</v>
      </c>
      <c r="Z6">
        <v>82450</v>
      </c>
      <c r="AA6">
        <f t="shared" si="9"/>
        <v>4.5101636714130198</v>
      </c>
      <c r="AB6">
        <f t="shared" si="10"/>
        <v>0.88400231338657864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4" x14ac:dyDescent="0.3">
      <c r="A7" s="5" t="s">
        <v>93</v>
      </c>
      <c r="B7" s="6" t="s">
        <v>94</v>
      </c>
      <c r="C7" s="6">
        <f t="shared" si="0"/>
        <v>13989.919765548782</v>
      </c>
      <c r="D7">
        <v>9.5460923325143305</v>
      </c>
      <c r="E7" s="6">
        <f t="shared" si="1"/>
        <v>1.2273586932936738</v>
      </c>
      <c r="F7">
        <v>2.3801293361414576E-2</v>
      </c>
      <c r="G7" s="6">
        <f t="shared" si="2"/>
        <v>2.9212724318765187E-2</v>
      </c>
      <c r="H7" s="6">
        <f t="shared" si="3"/>
        <v>0.22720934406132393</v>
      </c>
      <c r="I7">
        <v>106.0649871892568</v>
      </c>
      <c r="J7" s="6">
        <f t="shared" si="5"/>
        <v>4.6640519929423032</v>
      </c>
      <c r="K7" s="6">
        <f t="shared" si="6"/>
        <v>2.1842778398598099</v>
      </c>
      <c r="L7">
        <v>-7.5224245316709071E-2</v>
      </c>
      <c r="M7" s="5">
        <v>0</v>
      </c>
      <c r="N7">
        <v>0</v>
      </c>
      <c r="O7">
        <v>1</v>
      </c>
      <c r="P7">
        <v>0</v>
      </c>
      <c r="Q7">
        <v>0</v>
      </c>
      <c r="R7">
        <v>16.600000000000001</v>
      </c>
      <c r="S7">
        <v>2.4</v>
      </c>
      <c r="T7">
        <f t="shared" si="4"/>
        <v>-6.3058823529411754</v>
      </c>
      <c r="U7">
        <f t="shared" si="4"/>
        <v>-10.16078431372549</v>
      </c>
      <c r="V7">
        <v>137.37289999999999</v>
      </c>
      <c r="W7" s="5">
        <f t="shared" si="7"/>
        <v>4.9299522147618804</v>
      </c>
      <c r="X7">
        <f t="shared" si="8"/>
        <v>-0.58414458371974209</v>
      </c>
      <c r="Y7">
        <v>9.6606880000000004</v>
      </c>
      <c r="Z7">
        <v>30280</v>
      </c>
      <c r="AA7">
        <f t="shared" si="9"/>
        <v>5.7653327176332736</v>
      </c>
      <c r="AB7">
        <f t="shared" si="10"/>
        <v>2.1391713596068325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4" x14ac:dyDescent="0.3">
      <c r="A8" s="5" t="s">
        <v>95</v>
      </c>
      <c r="B8" s="6" t="s">
        <v>96</v>
      </c>
      <c r="C8" s="6">
        <f t="shared" si="0"/>
        <v>1180.6089959287838</v>
      </c>
      <c r="D8">
        <v>7.0737856825715477</v>
      </c>
      <c r="E8" s="6">
        <f t="shared" si="1"/>
        <v>-1.2449479566491091</v>
      </c>
      <c r="F8">
        <v>1.2439403864648965E-2</v>
      </c>
      <c r="G8" s="6">
        <f t="shared" si="2"/>
        <v>-1.5486410423227759E-2</v>
      </c>
      <c r="H8" s="6">
        <f t="shared" si="3"/>
        <v>8.7993676957479033E-2</v>
      </c>
      <c r="I8">
        <v>0.62751769976065952</v>
      </c>
      <c r="J8" s="6">
        <f t="shared" si="5"/>
        <v>-0.46598340158410645</v>
      </c>
      <c r="K8" s="6">
        <f t="shared" si="6"/>
        <v>-2.9457575546665997</v>
      </c>
      <c r="L8">
        <v>-1.1330231935664939E-2</v>
      </c>
      <c r="M8" s="5">
        <v>0</v>
      </c>
      <c r="N8">
        <v>0</v>
      </c>
      <c r="O8">
        <v>1</v>
      </c>
      <c r="P8">
        <v>0</v>
      </c>
      <c r="Q8">
        <v>0</v>
      </c>
      <c r="R8">
        <v>26.3</v>
      </c>
      <c r="S8">
        <v>26.2</v>
      </c>
      <c r="T8">
        <f t="shared" si="4"/>
        <v>3.3941176470588239</v>
      </c>
      <c r="U8">
        <f t="shared" si="4"/>
        <v>13.639215686274509</v>
      </c>
      <c r="V8">
        <v>56.509650000000001</v>
      </c>
      <c r="W8" s="5">
        <f t="shared" si="7"/>
        <v>4.0519527598090388</v>
      </c>
      <c r="X8">
        <f t="shared" si="8"/>
        <v>-1.4621440386725837</v>
      </c>
      <c r="Y8">
        <v>2.9087130000000001</v>
      </c>
      <c r="Z8">
        <v>112760</v>
      </c>
      <c r="AA8">
        <f t="shared" si="9"/>
        <v>3.2502043280490334</v>
      </c>
      <c r="AB8">
        <f t="shared" si="10"/>
        <v>-0.37595702997740776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4" x14ac:dyDescent="0.3">
      <c r="A9" s="5" t="s">
        <v>360</v>
      </c>
      <c r="B9" s="6" t="s">
        <v>361</v>
      </c>
      <c r="C9" s="6">
        <f t="shared" si="0"/>
        <v>1273.1093537101744</v>
      </c>
      <c r="D9">
        <v>7.1492174972326401</v>
      </c>
      <c r="E9" s="6">
        <f t="shared" si="1"/>
        <v>-1.1695161419880167</v>
      </c>
      <c r="F9">
        <v>2.1317202795099227E-3</v>
      </c>
      <c r="G9" s="6">
        <f t="shared" si="2"/>
        <v>-2.4930812770900613E-3</v>
      </c>
      <c r="H9" s="6">
        <f t="shared" si="3"/>
        <v>1.5240131921477993E-2</v>
      </c>
      <c r="I9">
        <v>0.59396403289752431</v>
      </c>
      <c r="J9" s="6">
        <f t="shared" si="5"/>
        <v>-0.52093651213032688</v>
      </c>
      <c r="K9" s="6">
        <f t="shared" si="6"/>
        <v>-3.0007106652128201</v>
      </c>
      <c r="L9">
        <v>1.187022982800437E-3</v>
      </c>
      <c r="M9" s="5">
        <v>0</v>
      </c>
      <c r="N9">
        <v>1</v>
      </c>
      <c r="O9">
        <v>0</v>
      </c>
      <c r="P9">
        <v>0</v>
      </c>
      <c r="Q9">
        <v>0</v>
      </c>
      <c r="R9">
        <v>27.7</v>
      </c>
      <c r="S9">
        <v>19</v>
      </c>
      <c r="T9">
        <f t="shared" si="4"/>
        <v>4.7941176470588225</v>
      </c>
      <c r="U9">
        <f t="shared" si="4"/>
        <v>6.43921568627451</v>
      </c>
      <c r="V9">
        <v>29.457260000000002</v>
      </c>
      <c r="W9" s="5">
        <f t="shared" si="7"/>
        <v>3.4163243893828259</v>
      </c>
      <c r="X9">
        <f t="shared" si="8"/>
        <v>-2.0977724090987966</v>
      </c>
      <c r="Y9">
        <v>67.849311999999998</v>
      </c>
      <c r="Z9">
        <v>130170</v>
      </c>
      <c r="AA9">
        <f t="shared" si="9"/>
        <v>6.2562032367184974</v>
      </c>
      <c r="AB9">
        <f t="shared" si="10"/>
        <v>2.6300418786920563</v>
      </c>
      <c r="AC9">
        <v>0</v>
      </c>
      <c r="AD9">
        <v>0</v>
      </c>
      <c r="AE9">
        <v>0</v>
      </c>
      <c r="AF9">
        <v>0</v>
      </c>
      <c r="AG9">
        <v>1</v>
      </c>
    </row>
    <row r="10" spans="1:34" x14ac:dyDescent="0.3">
      <c r="A10" s="5" t="s">
        <v>99</v>
      </c>
      <c r="B10" s="6" t="s">
        <v>100</v>
      </c>
      <c r="C10" s="6">
        <f t="shared" si="0"/>
        <v>3006.0031406390203</v>
      </c>
      <c r="D10">
        <v>8.0083666151024673</v>
      </c>
      <c r="E10" s="6">
        <f t="shared" si="1"/>
        <v>-0.31036702411818951</v>
      </c>
      <c r="F10">
        <v>5.4882551306031084E-2</v>
      </c>
      <c r="G10" s="6">
        <f t="shared" si="2"/>
        <v>-1.7033734124866723E-2</v>
      </c>
      <c r="H10" s="6">
        <f t="shared" si="3"/>
        <v>0.43951959163086762</v>
      </c>
      <c r="I10">
        <v>179.40662939145093</v>
      </c>
      <c r="J10" s="6">
        <f t="shared" si="5"/>
        <v>5.1896549020715499</v>
      </c>
      <c r="K10" s="6">
        <f t="shared" si="6"/>
        <v>2.7098807489890566</v>
      </c>
      <c r="L10">
        <v>1.9481293881727514E-2</v>
      </c>
      <c r="M10" s="5">
        <v>1</v>
      </c>
      <c r="N10">
        <v>0</v>
      </c>
      <c r="O10">
        <v>0</v>
      </c>
      <c r="P10">
        <v>1</v>
      </c>
      <c r="Q10">
        <v>0</v>
      </c>
      <c r="R10">
        <v>20.2</v>
      </c>
      <c r="S10">
        <v>0.4</v>
      </c>
      <c r="T10">
        <f t="shared" si="4"/>
        <v>-2.7058823529411775</v>
      </c>
      <c r="U10">
        <f t="shared" si="4"/>
        <v>-12.16078431372549</v>
      </c>
      <c r="V10">
        <v>32.479950000000002</v>
      </c>
      <c r="W10" s="5">
        <f t="shared" si="7"/>
        <v>3.5109467521912467</v>
      </c>
      <c r="X10">
        <f t="shared" si="8"/>
        <v>-2.0031500462903757</v>
      </c>
      <c r="Y10">
        <v>8.5411359999999998</v>
      </c>
      <c r="Z10">
        <v>110414.28571428571</v>
      </c>
      <c r="AA10">
        <f t="shared" si="9"/>
        <v>4.3484097739558676</v>
      </c>
      <c r="AB10">
        <f t="shared" si="10"/>
        <v>0.72224841592942646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4" x14ac:dyDescent="0.3">
      <c r="A11" s="5" t="s">
        <v>101</v>
      </c>
      <c r="B11" s="6" t="s">
        <v>102</v>
      </c>
      <c r="C11" s="6">
        <f t="shared" si="0"/>
        <v>14016.956116448846</v>
      </c>
      <c r="D11">
        <v>9.5480230269203989</v>
      </c>
      <c r="E11" s="6">
        <f t="shared" si="1"/>
        <v>1.2292893876997422</v>
      </c>
      <c r="F11">
        <v>-6.4762082585627231E-3</v>
      </c>
      <c r="G11" s="6">
        <f t="shared" si="2"/>
        <v>-7.9611340847845838E-3</v>
      </c>
      <c r="H11" s="6">
        <f t="shared" si="3"/>
        <v>-6.1834985579888938E-2</v>
      </c>
      <c r="I11">
        <v>6.5096423429619081</v>
      </c>
      <c r="J11" s="6">
        <f t="shared" si="5"/>
        <v>1.8732845150740531</v>
      </c>
      <c r="K11" s="6">
        <f t="shared" si="6"/>
        <v>-0.60648963800844014</v>
      </c>
      <c r="L11">
        <v>7.7353438356228862E-2</v>
      </c>
      <c r="M11" s="5">
        <v>0</v>
      </c>
      <c r="N11">
        <v>1</v>
      </c>
      <c r="O11">
        <v>0</v>
      </c>
      <c r="P11">
        <v>0</v>
      </c>
      <c r="Q11">
        <v>0</v>
      </c>
      <c r="R11">
        <v>36</v>
      </c>
      <c r="S11">
        <v>16.600000000000001</v>
      </c>
      <c r="T11">
        <f t="shared" si="4"/>
        <v>13.094117647058823</v>
      </c>
      <c r="U11">
        <f t="shared" si="4"/>
        <v>4.0392156862745114</v>
      </c>
      <c r="V11">
        <v>29187.37</v>
      </c>
      <c r="W11" s="5">
        <f t="shared" si="7"/>
        <v>10.281525621247539</v>
      </c>
      <c r="X11">
        <f t="shared" si="8"/>
        <v>4.7674288227659165</v>
      </c>
      <c r="Y11">
        <v>0.219532</v>
      </c>
      <c r="Z11">
        <v>699.71428571428567</v>
      </c>
      <c r="AA11">
        <f t="shared" si="9"/>
        <v>5.748581198291828</v>
      </c>
      <c r="AB11">
        <f t="shared" si="10"/>
        <v>2.1224198402653869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4" x14ac:dyDescent="0.3">
      <c r="A12" s="5" t="s">
        <v>107</v>
      </c>
      <c r="B12" s="6" t="s">
        <v>108</v>
      </c>
      <c r="C12" s="6">
        <f t="shared" si="0"/>
        <v>1688.7316573284363</v>
      </c>
      <c r="D12">
        <v>7.4317330275298161</v>
      </c>
      <c r="E12" s="6">
        <f t="shared" si="1"/>
        <v>-0.88700061169084066</v>
      </c>
      <c r="F12">
        <v>-7.1228570075607608E-3</v>
      </c>
      <c r="G12" s="6">
        <f t="shared" si="2"/>
        <v>6.3179785226927859E-3</v>
      </c>
      <c r="H12" s="6">
        <f t="shared" si="3"/>
        <v>-5.2935171673461498E-2</v>
      </c>
      <c r="I12">
        <v>3.5422783943600216</v>
      </c>
      <c r="J12" s="6">
        <f t="shared" si="5"/>
        <v>1.264770134340869</v>
      </c>
      <c r="K12" s="6">
        <f t="shared" si="6"/>
        <v>-1.2150040187416242</v>
      </c>
      <c r="L12">
        <v>-3.2397630231682302E-2</v>
      </c>
      <c r="M12" s="5">
        <v>0</v>
      </c>
      <c r="N12">
        <v>0</v>
      </c>
      <c r="O12">
        <v>1</v>
      </c>
      <c r="P12">
        <v>0</v>
      </c>
      <c r="Q12">
        <v>0</v>
      </c>
      <c r="R12">
        <v>22.3</v>
      </c>
      <c r="S12">
        <v>18.899999999999999</v>
      </c>
      <c r="T12">
        <f t="shared" si="4"/>
        <v>-0.60588235294117609</v>
      </c>
      <c r="U12">
        <f t="shared" si="4"/>
        <v>6.3392156862745086</v>
      </c>
      <c r="V12">
        <v>1766.5119999999999</v>
      </c>
      <c r="W12" s="5">
        <f t="shared" si="7"/>
        <v>7.4773281869980348</v>
      </c>
      <c r="X12">
        <f t="shared" si="8"/>
        <v>1.9632313885164123</v>
      </c>
      <c r="Y12">
        <v>4.3195639999999997</v>
      </c>
      <c r="Z12">
        <v>1083300</v>
      </c>
      <c r="AA12">
        <f t="shared" si="9"/>
        <v>1.3831425332673444</v>
      </c>
      <c r="AB12">
        <f t="shared" si="10"/>
        <v>-2.2430188247590968</v>
      </c>
      <c r="AC12">
        <v>0</v>
      </c>
      <c r="AD12">
        <v>0</v>
      </c>
      <c r="AE12">
        <v>1</v>
      </c>
      <c r="AF12">
        <v>0</v>
      </c>
      <c r="AG12">
        <v>0</v>
      </c>
    </row>
    <row r="13" spans="1:34" x14ac:dyDescent="0.3">
      <c r="A13" s="5" t="s">
        <v>109</v>
      </c>
      <c r="B13" s="6" t="s">
        <v>110</v>
      </c>
      <c r="C13" s="6">
        <f t="shared" si="0"/>
        <v>3227.4615491140953</v>
      </c>
      <c r="D13">
        <v>8.0794512091297985</v>
      </c>
      <c r="E13" s="6">
        <f t="shared" si="1"/>
        <v>-0.23928243009085826</v>
      </c>
      <c r="F13">
        <v>2.9782851298563447E-2</v>
      </c>
      <c r="G13" s="6">
        <f t="shared" si="2"/>
        <v>-7.1265130337549347E-3</v>
      </c>
      <c r="H13" s="6">
        <f t="shared" si="3"/>
        <v>0.24062909393551143</v>
      </c>
      <c r="I13">
        <v>8.5453585062228399</v>
      </c>
      <c r="J13" s="6">
        <f t="shared" si="5"/>
        <v>2.1453882707749821</v>
      </c>
      <c r="K13" s="6">
        <f t="shared" si="6"/>
        <v>-0.33438588230751121</v>
      </c>
      <c r="L13">
        <v>1.6392243773054423E-2</v>
      </c>
      <c r="M13" s="5">
        <v>0</v>
      </c>
      <c r="N13">
        <v>0</v>
      </c>
      <c r="O13">
        <v>1</v>
      </c>
      <c r="P13">
        <v>0</v>
      </c>
      <c r="Q13">
        <v>0</v>
      </c>
      <c r="R13">
        <v>24.8</v>
      </c>
      <c r="S13">
        <v>23.7</v>
      </c>
      <c r="T13">
        <f t="shared" si="4"/>
        <v>1.8941176470588239</v>
      </c>
      <c r="U13">
        <f t="shared" si="4"/>
        <v>11.139215686274509</v>
      </c>
      <c r="V13">
        <v>291.70859999999999</v>
      </c>
      <c r="W13" s="5">
        <f t="shared" si="7"/>
        <v>5.6791775748856139</v>
      </c>
      <c r="X13">
        <f t="shared" si="8"/>
        <v>0.16508077640399144</v>
      </c>
      <c r="Y13">
        <v>98.445131000000003</v>
      </c>
      <c r="Z13">
        <v>8459420</v>
      </c>
      <c r="AA13">
        <f t="shared" si="9"/>
        <v>2.4542187339368664</v>
      </c>
      <c r="AB13">
        <f t="shared" si="10"/>
        <v>-1.1719426240895747</v>
      </c>
      <c r="AC13">
        <v>0</v>
      </c>
      <c r="AD13">
        <v>0</v>
      </c>
      <c r="AE13">
        <v>1</v>
      </c>
      <c r="AF13">
        <v>0</v>
      </c>
      <c r="AG13">
        <v>0</v>
      </c>
    </row>
    <row r="14" spans="1:34" x14ac:dyDescent="0.3">
      <c r="A14" s="5" t="s">
        <v>113</v>
      </c>
      <c r="B14" s="6" t="s">
        <v>114</v>
      </c>
      <c r="C14" s="6">
        <f t="shared" si="0"/>
        <v>35493.861394168416</v>
      </c>
      <c r="D14">
        <v>10.477115042037255</v>
      </c>
      <c r="E14" s="6">
        <f t="shared" si="1"/>
        <v>2.1583814028165982</v>
      </c>
      <c r="F14">
        <v>-7.1956162828881376E-3</v>
      </c>
      <c r="G14" s="6">
        <f t="shared" si="2"/>
        <v>-1.5530884366790055E-2</v>
      </c>
      <c r="H14" s="6">
        <f t="shared" si="3"/>
        <v>-7.5389299594175507E-2</v>
      </c>
      <c r="I14">
        <v>11.954580517894101</v>
      </c>
      <c r="J14" s="6">
        <f t="shared" si="5"/>
        <v>2.4811145118709277</v>
      </c>
      <c r="K14" s="6">
        <f t="shared" si="6"/>
        <v>1.3403587884344148E-3</v>
      </c>
      <c r="L14">
        <v>1.6642381918444221E-2</v>
      </c>
      <c r="M14" s="5">
        <v>0</v>
      </c>
      <c r="N14">
        <v>1</v>
      </c>
      <c r="O14">
        <v>0</v>
      </c>
      <c r="P14">
        <v>0</v>
      </c>
      <c r="Q14">
        <v>0</v>
      </c>
      <c r="R14">
        <v>27.2</v>
      </c>
      <c r="S14">
        <v>25.3</v>
      </c>
      <c r="T14">
        <f t="shared" si="4"/>
        <v>4.2941176470588225</v>
      </c>
      <c r="U14">
        <f t="shared" si="4"/>
        <v>12.739215686274511</v>
      </c>
      <c r="V14">
        <v>137155</v>
      </c>
      <c r="W14" s="5">
        <f t="shared" si="7"/>
        <v>11.828874243130318</v>
      </c>
      <c r="X14">
        <f t="shared" si="8"/>
        <v>6.3147774446486959</v>
      </c>
      <c r="Y14">
        <v>0.13100999999999999</v>
      </c>
      <c r="Z14">
        <v>5270</v>
      </c>
      <c r="AA14">
        <f t="shared" si="9"/>
        <v>3.2132432936123081</v>
      </c>
      <c r="AB14">
        <f t="shared" si="10"/>
        <v>-0.41291806441413303</v>
      </c>
      <c r="AC14">
        <v>0</v>
      </c>
      <c r="AD14">
        <v>0</v>
      </c>
      <c r="AE14">
        <v>0</v>
      </c>
      <c r="AF14">
        <v>0</v>
      </c>
      <c r="AG14">
        <v>1</v>
      </c>
    </row>
    <row r="15" spans="1:34" x14ac:dyDescent="0.3">
      <c r="A15" s="5" t="s">
        <v>362</v>
      </c>
      <c r="B15" s="6" t="s">
        <v>363</v>
      </c>
      <c r="C15" s="6">
        <f t="shared" si="0"/>
        <v>863.54506697894362</v>
      </c>
      <c r="D15">
        <v>6.761046087283245</v>
      </c>
      <c r="E15" s="6">
        <f t="shared" si="1"/>
        <v>-1.5576875519374118</v>
      </c>
      <c r="F15">
        <v>7.8902223671641292E-2</v>
      </c>
      <c r="G15" s="6">
        <f t="shared" si="2"/>
        <v>-0.12290501163349703</v>
      </c>
      <c r="H15" s="6">
        <f t="shared" si="3"/>
        <v>0.53346157063309774</v>
      </c>
      <c r="I15">
        <v>0.13072643510580914</v>
      </c>
      <c r="J15" s="6">
        <f t="shared" si="5"/>
        <v>-2.0346484209164961</v>
      </c>
      <c r="K15" s="6">
        <f t="shared" si="6"/>
        <v>-4.5144225739989894</v>
      </c>
      <c r="L15">
        <v>0.2740120880183311</v>
      </c>
      <c r="M15" s="5">
        <v>0</v>
      </c>
      <c r="N15">
        <v>1</v>
      </c>
      <c r="O15">
        <v>0</v>
      </c>
      <c r="P15">
        <v>0</v>
      </c>
      <c r="Q15">
        <v>0</v>
      </c>
      <c r="R15">
        <v>24.9</v>
      </c>
      <c r="S15">
        <v>15.4</v>
      </c>
      <c r="T15">
        <f t="shared" si="4"/>
        <v>1.9941176470588218</v>
      </c>
      <c r="U15">
        <f t="shared" si="4"/>
        <v>2.8392156862745104</v>
      </c>
      <c r="V15">
        <v>32268.63</v>
      </c>
      <c r="W15" s="5">
        <f t="shared" si="7"/>
        <v>10.381881819222606</v>
      </c>
      <c r="X15">
        <f t="shared" si="8"/>
        <v>4.8677850207409836</v>
      </c>
      <c r="Y15">
        <v>0.71574499999999996</v>
      </c>
      <c r="Z15">
        <v>566730</v>
      </c>
      <c r="AA15">
        <f t="shared" si="9"/>
        <v>0.23344095843759641</v>
      </c>
      <c r="AB15">
        <f t="shared" si="10"/>
        <v>-3.3927203995888449</v>
      </c>
      <c r="AC15">
        <v>1</v>
      </c>
      <c r="AD15">
        <v>0</v>
      </c>
      <c r="AE15">
        <v>0</v>
      </c>
      <c r="AF15">
        <v>0</v>
      </c>
      <c r="AG15">
        <v>0</v>
      </c>
    </row>
    <row r="16" spans="1:34" x14ac:dyDescent="0.3">
      <c r="A16" s="5" t="s">
        <v>119</v>
      </c>
      <c r="B16" s="6" t="s">
        <v>120</v>
      </c>
      <c r="C16" s="6">
        <f t="shared" si="0"/>
        <v>16980.36217407036</v>
      </c>
      <c r="D16">
        <v>9.7398127890884201</v>
      </c>
      <c r="E16" s="6">
        <f t="shared" si="1"/>
        <v>1.4210791498677633</v>
      </c>
      <c r="F16">
        <v>2.3878375202109465E-2</v>
      </c>
      <c r="G16" s="6">
        <f t="shared" si="2"/>
        <v>3.3933061132437201E-2</v>
      </c>
      <c r="H16" s="6">
        <f t="shared" si="3"/>
        <v>0.23257090417615756</v>
      </c>
      <c r="I16">
        <v>222.96752965658507</v>
      </c>
      <c r="J16" s="6">
        <f t="shared" si="5"/>
        <v>5.4070261539372586</v>
      </c>
      <c r="K16" s="6">
        <f t="shared" si="6"/>
        <v>2.9272520008547653</v>
      </c>
      <c r="L16">
        <v>-2.9995025687228515E-2</v>
      </c>
      <c r="M16" s="5">
        <v>0</v>
      </c>
      <c r="N16">
        <v>1</v>
      </c>
      <c r="O16">
        <v>0</v>
      </c>
      <c r="P16">
        <v>0</v>
      </c>
      <c r="Q16">
        <v>0</v>
      </c>
      <c r="R16">
        <v>10.3</v>
      </c>
      <c r="S16">
        <v>-20.399999999999999</v>
      </c>
      <c r="T16">
        <f t="shared" si="4"/>
        <v>-12.605882352941176</v>
      </c>
      <c r="U16">
        <f t="shared" si="4"/>
        <v>-32.96078431372549</v>
      </c>
      <c r="V16">
        <v>37175.550000000003</v>
      </c>
      <c r="W16" s="5">
        <f t="shared" si="7"/>
        <v>10.523433465146447</v>
      </c>
      <c r="X16">
        <f t="shared" si="8"/>
        <v>5.009336666664824</v>
      </c>
      <c r="Y16">
        <v>22.048431000000001</v>
      </c>
      <c r="Z16">
        <v>9093510</v>
      </c>
      <c r="AA16">
        <f t="shared" si="9"/>
        <v>0.88568047062760868</v>
      </c>
      <c r="AB16">
        <f t="shared" si="10"/>
        <v>-2.7404808873988324</v>
      </c>
      <c r="AC16">
        <v>0</v>
      </c>
      <c r="AD16">
        <v>0</v>
      </c>
      <c r="AE16">
        <v>0</v>
      </c>
      <c r="AF16">
        <v>1</v>
      </c>
      <c r="AG16">
        <v>0</v>
      </c>
    </row>
    <row r="17" spans="1:33" x14ac:dyDescent="0.3">
      <c r="A17" s="5" t="s">
        <v>121</v>
      </c>
      <c r="B17" s="6" t="s">
        <v>122</v>
      </c>
      <c r="C17" s="6">
        <f t="shared" si="0"/>
        <v>25968.423088687709</v>
      </c>
      <c r="D17">
        <v>10.16463658231603</v>
      </c>
      <c r="E17" s="6">
        <f t="shared" si="1"/>
        <v>1.8459029430953731</v>
      </c>
      <c r="F17">
        <v>1.0027865933880352E-2</v>
      </c>
      <c r="G17" s="6">
        <f t="shared" si="2"/>
        <v>1.8510467240315572E-2</v>
      </c>
      <c r="H17" s="6">
        <f t="shared" si="3"/>
        <v>0.10192961291408092</v>
      </c>
      <c r="I17">
        <v>34.640143150887646</v>
      </c>
      <c r="J17" s="6">
        <f t="shared" si="5"/>
        <v>3.545013216217094</v>
      </c>
      <c r="K17" s="6">
        <f t="shared" si="6"/>
        <v>1.0652390631346007</v>
      </c>
      <c r="L17">
        <v>-8.2490402151100567E-2</v>
      </c>
      <c r="M17" s="5">
        <v>0</v>
      </c>
      <c r="N17">
        <v>0</v>
      </c>
      <c r="O17">
        <v>0</v>
      </c>
      <c r="P17">
        <v>1</v>
      </c>
      <c r="Q17">
        <v>0</v>
      </c>
      <c r="R17">
        <v>13</v>
      </c>
      <c r="S17">
        <v>-1.9</v>
      </c>
      <c r="T17">
        <f t="shared" si="4"/>
        <v>-9.9058823529411768</v>
      </c>
      <c r="U17">
        <f t="shared" si="4"/>
        <v>-14.46078431372549</v>
      </c>
      <c r="V17">
        <v>0.44334020000000002</v>
      </c>
      <c r="W17" s="5">
        <f t="shared" si="7"/>
        <v>0.36696001084074553</v>
      </c>
      <c r="X17">
        <f t="shared" si="8"/>
        <v>-5.1471367876408767</v>
      </c>
      <c r="Y17">
        <v>6.221393</v>
      </c>
      <c r="Z17">
        <v>40000</v>
      </c>
      <c r="AA17">
        <f t="shared" si="9"/>
        <v>5.0468696615290378</v>
      </c>
      <c r="AB17">
        <f t="shared" si="10"/>
        <v>1.4207083035025967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1:33" x14ac:dyDescent="0.3">
      <c r="A18" s="5" t="s">
        <v>123</v>
      </c>
      <c r="B18" s="6" t="s">
        <v>124</v>
      </c>
      <c r="C18" s="6">
        <f t="shared" si="0"/>
        <v>6532.0607611861815</v>
      </c>
      <c r="D18">
        <v>8.7844777561270337</v>
      </c>
      <c r="E18" s="6">
        <f t="shared" si="1"/>
        <v>0.46574411690637696</v>
      </c>
      <c r="F18">
        <v>2.9584865070484464E-3</v>
      </c>
      <c r="G18" s="6">
        <f t="shared" si="2"/>
        <v>1.3778976856047105E-3</v>
      </c>
      <c r="H18" s="6">
        <f t="shared" si="3"/>
        <v>2.5988758912969041E-2</v>
      </c>
      <c r="I18">
        <v>154.7800634762595</v>
      </c>
      <c r="J18" s="6">
        <f t="shared" si="5"/>
        <v>5.0420051639485699</v>
      </c>
      <c r="K18" s="6">
        <f t="shared" si="6"/>
        <v>2.5622310108660766</v>
      </c>
      <c r="L18">
        <v>9.967616217918699E-3</v>
      </c>
      <c r="M18" s="5">
        <v>0</v>
      </c>
      <c r="N18">
        <v>0</v>
      </c>
      <c r="O18">
        <v>1</v>
      </c>
      <c r="P18">
        <v>0</v>
      </c>
      <c r="Q18">
        <v>0</v>
      </c>
      <c r="R18">
        <v>11.8</v>
      </c>
      <c r="S18">
        <v>4.7</v>
      </c>
      <c r="T18">
        <f t="shared" si="4"/>
        <v>-11.105882352941176</v>
      </c>
      <c r="U18">
        <f t="shared" si="4"/>
        <v>-7.8607843137254898</v>
      </c>
      <c r="V18">
        <v>342.03960000000001</v>
      </c>
      <c r="W18" s="5">
        <f t="shared" si="7"/>
        <v>5.8378458923969268</v>
      </c>
      <c r="X18">
        <f t="shared" si="8"/>
        <v>0.32374909391530426</v>
      </c>
      <c r="Y18">
        <v>9.7529489999999992</v>
      </c>
      <c r="Z18">
        <v>743532</v>
      </c>
      <c r="AA18">
        <f t="shared" si="9"/>
        <v>2.5739131751468527</v>
      </c>
      <c r="AB18">
        <f t="shared" si="10"/>
        <v>-1.0522481828795884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3">
      <c r="A19" s="5" t="s">
        <v>125</v>
      </c>
      <c r="B19" s="6" t="s">
        <v>126</v>
      </c>
      <c r="C19" s="6">
        <f t="shared" si="0"/>
        <v>991.84157270926244</v>
      </c>
      <c r="D19">
        <v>6.8995633896005035</v>
      </c>
      <c r="E19" s="6">
        <f t="shared" si="1"/>
        <v>-1.4191702496201533</v>
      </c>
      <c r="F19">
        <v>6.2484325303443292E-2</v>
      </c>
      <c r="G19" s="6">
        <f t="shared" si="2"/>
        <v>-8.8675895538234475E-2</v>
      </c>
      <c r="H19" s="6">
        <f t="shared" si="3"/>
        <v>0.43111456328752573</v>
      </c>
      <c r="I19">
        <v>9.7704344656063338</v>
      </c>
      <c r="J19" s="6">
        <f t="shared" si="5"/>
        <v>2.279360934421776</v>
      </c>
      <c r="K19" s="6">
        <f t="shared" si="6"/>
        <v>-0.20041321866071726</v>
      </c>
      <c r="L19">
        <v>2.647655677348177E-2</v>
      </c>
      <c r="M19" s="5">
        <v>1</v>
      </c>
      <c r="N19">
        <v>0</v>
      </c>
      <c r="O19">
        <v>0</v>
      </c>
      <c r="P19">
        <v>1</v>
      </c>
      <c r="Q19">
        <v>0</v>
      </c>
      <c r="R19">
        <v>18.600000000000001</v>
      </c>
      <c r="S19">
        <v>-5.8</v>
      </c>
      <c r="T19">
        <f t="shared" si="4"/>
        <v>-4.3058823529411754</v>
      </c>
      <c r="U19">
        <f t="shared" si="4"/>
        <v>-18.360784313725489</v>
      </c>
      <c r="V19">
        <v>1013.407</v>
      </c>
      <c r="W19" s="5">
        <f t="shared" si="7"/>
        <v>6.9220594842900667</v>
      </c>
      <c r="X19">
        <f t="shared" si="8"/>
        <v>1.4079626858084442</v>
      </c>
      <c r="Y19">
        <v>821.43650500000001</v>
      </c>
      <c r="Z19">
        <v>9327445.8857142851</v>
      </c>
      <c r="AA19">
        <f t="shared" si="9"/>
        <v>4.4780934184391397</v>
      </c>
      <c r="AB19">
        <f t="shared" si="10"/>
        <v>0.85193206041269853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s="5" t="s">
        <v>127</v>
      </c>
      <c r="B20" s="6" t="s">
        <v>128</v>
      </c>
      <c r="C20" s="6">
        <f t="shared" si="0"/>
        <v>2113.576738679792</v>
      </c>
      <c r="D20">
        <v>7.6561369281623595</v>
      </c>
      <c r="E20" s="6">
        <f t="shared" si="1"/>
        <v>-0.66259671105829732</v>
      </c>
      <c r="F20">
        <v>-1.4679075192361833E-2</v>
      </c>
      <c r="G20" s="6">
        <f t="shared" si="2"/>
        <v>9.7263069438363933E-3</v>
      </c>
      <c r="H20" s="6">
        <f t="shared" si="3"/>
        <v>-0.11238500965151342</v>
      </c>
      <c r="I20">
        <v>3.177518569257284</v>
      </c>
      <c r="J20" s="6">
        <f t="shared" si="5"/>
        <v>1.1561005680478056</v>
      </c>
      <c r="K20" s="6">
        <f t="shared" si="6"/>
        <v>-1.3236735850346877</v>
      </c>
      <c r="L20">
        <v>-3.5821563830843998E-2</v>
      </c>
      <c r="M20" s="5">
        <v>0</v>
      </c>
      <c r="N20">
        <v>0</v>
      </c>
      <c r="O20">
        <v>1</v>
      </c>
      <c r="P20">
        <v>0</v>
      </c>
      <c r="Q20">
        <v>0</v>
      </c>
      <c r="R20">
        <v>25.2</v>
      </c>
      <c r="S20">
        <v>25.6</v>
      </c>
      <c r="T20">
        <f t="shared" si="4"/>
        <v>2.2941176470588225</v>
      </c>
      <c r="U20">
        <f t="shared" si="4"/>
        <v>13.039215686274511</v>
      </c>
      <c r="V20">
        <v>176.42949999999999</v>
      </c>
      <c r="W20" s="5">
        <f t="shared" si="7"/>
        <v>5.17857334691878</v>
      </c>
      <c r="X20">
        <f t="shared" si="8"/>
        <v>-0.33552345156284247</v>
      </c>
      <c r="Y20">
        <v>5.655462</v>
      </c>
      <c r="Z20">
        <v>318000</v>
      </c>
      <c r="AA20">
        <f t="shared" si="9"/>
        <v>2.8783257000457079</v>
      </c>
      <c r="AB20">
        <f t="shared" si="10"/>
        <v>-0.74783565798073326</v>
      </c>
      <c r="AC20">
        <v>1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5" t="s">
        <v>129</v>
      </c>
      <c r="B21" s="6" t="s">
        <v>130</v>
      </c>
      <c r="C21" s="6">
        <f t="shared" si="0"/>
        <v>1192.4376887249498</v>
      </c>
      <c r="D21">
        <v>7.083754968755728</v>
      </c>
      <c r="E21" s="6">
        <f t="shared" si="1"/>
        <v>-1.2349786704649288</v>
      </c>
      <c r="F21">
        <v>1.6329088169742042E-2</v>
      </c>
      <c r="G21" s="6">
        <f t="shared" si="2"/>
        <v>-2.0166075597772625E-2</v>
      </c>
      <c r="H21" s="6">
        <f t="shared" si="3"/>
        <v>0.11567125945766056</v>
      </c>
      <c r="I21">
        <v>0.94562610698572624</v>
      </c>
      <c r="J21" s="6">
        <f t="shared" si="5"/>
        <v>-5.5908023800967259E-2</v>
      </c>
      <c r="K21" s="6">
        <f t="shared" si="6"/>
        <v>-2.5356821768834603</v>
      </c>
      <c r="L21">
        <v>1.7061614010415165E-2</v>
      </c>
      <c r="M21" s="5">
        <v>0</v>
      </c>
      <c r="N21">
        <v>0</v>
      </c>
      <c r="O21">
        <v>1</v>
      </c>
      <c r="P21">
        <v>0</v>
      </c>
      <c r="Q21">
        <v>0</v>
      </c>
      <c r="R21">
        <v>23.7</v>
      </c>
      <c r="S21">
        <v>23.5</v>
      </c>
      <c r="T21">
        <f t="shared" si="4"/>
        <v>0.79411764705882248</v>
      </c>
      <c r="U21">
        <f t="shared" si="4"/>
        <v>10.93921568627451</v>
      </c>
      <c r="V21">
        <v>752.34460000000001</v>
      </c>
      <c r="W21" s="5">
        <f t="shared" si="7"/>
        <v>6.624522759238598</v>
      </c>
      <c r="X21">
        <f t="shared" si="8"/>
        <v>1.1104259607569755</v>
      </c>
      <c r="Y21">
        <v>7.0221239999999998</v>
      </c>
      <c r="Z21">
        <v>472710</v>
      </c>
      <c r="AA21">
        <f t="shared" si="9"/>
        <v>2.6983389227170695</v>
      </c>
      <c r="AB21">
        <f t="shared" si="10"/>
        <v>-0.92782243530937158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ht="46.8" x14ac:dyDescent="0.3">
      <c r="A22" s="5" t="s">
        <v>131</v>
      </c>
      <c r="B22" s="6" t="s">
        <v>132</v>
      </c>
      <c r="C22" s="6">
        <f t="shared" si="0"/>
        <v>855.28686228672132</v>
      </c>
      <c r="D22">
        <v>6.7514369241118386</v>
      </c>
      <c r="E22" s="6">
        <f t="shared" si="1"/>
        <v>-1.5672967151088182</v>
      </c>
      <c r="F22">
        <v>-2.2723460615159362E-2</v>
      </c>
      <c r="G22" s="6">
        <f t="shared" si="2"/>
        <v>3.5614405178043873E-2</v>
      </c>
      <c r="H22" s="6">
        <f t="shared" si="3"/>
        <v>-0.15341601104078803</v>
      </c>
      <c r="I22">
        <v>18.14668266765679</v>
      </c>
      <c r="J22" s="6">
        <f t="shared" si="5"/>
        <v>2.8984877708739583</v>
      </c>
      <c r="K22" s="6">
        <f t="shared" si="6"/>
        <v>0.41871361779146499</v>
      </c>
      <c r="L22">
        <v>-3.3265376951094078E-2</v>
      </c>
      <c r="M22" s="5">
        <v>0</v>
      </c>
      <c r="N22">
        <v>0</v>
      </c>
      <c r="O22">
        <v>1</v>
      </c>
      <c r="P22">
        <v>0</v>
      </c>
      <c r="Q22">
        <v>0</v>
      </c>
      <c r="R22">
        <v>23.3</v>
      </c>
      <c r="S22">
        <v>23.2</v>
      </c>
      <c r="T22">
        <f t="shared" si="4"/>
        <v>0.39411764705882391</v>
      </c>
      <c r="U22">
        <f t="shared" si="4"/>
        <v>10.639215686274509</v>
      </c>
      <c r="V22">
        <v>171.3321</v>
      </c>
      <c r="W22" s="5">
        <f t="shared" si="7"/>
        <v>5.1494234291415966</v>
      </c>
      <c r="X22">
        <f t="shared" si="8"/>
        <v>-0.36467336934002592</v>
      </c>
      <c r="Y22">
        <v>20.845085000000001</v>
      </c>
      <c r="Z22">
        <v>2267050</v>
      </c>
      <c r="AA22">
        <f t="shared" si="9"/>
        <v>2.218638762178692</v>
      </c>
      <c r="AB22">
        <f t="shared" si="10"/>
        <v>-1.4075225958477491</v>
      </c>
      <c r="AC22">
        <v>1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5" t="s">
        <v>133</v>
      </c>
      <c r="B23" s="6" t="s">
        <v>134</v>
      </c>
      <c r="C23" s="6">
        <f t="shared" si="0"/>
        <v>1396.4803579971176</v>
      </c>
      <c r="D23">
        <v>7.2417103201213449</v>
      </c>
      <c r="E23" s="6">
        <f t="shared" si="1"/>
        <v>-1.0770233190993119</v>
      </c>
      <c r="F23">
        <v>2.3863268738564251E-2</v>
      </c>
      <c r="G23" s="6">
        <f t="shared" si="2"/>
        <v>-2.570129690136732E-2</v>
      </c>
      <c r="H23" s="6">
        <f t="shared" si="3"/>
        <v>0.1728108794958898</v>
      </c>
      <c r="I23">
        <v>14.892620381743658</v>
      </c>
      <c r="J23" s="6">
        <f t="shared" si="5"/>
        <v>2.7008658138685058</v>
      </c>
      <c r="K23" s="6">
        <f t="shared" si="6"/>
        <v>0.2210916607860125</v>
      </c>
      <c r="L23">
        <v>-1.0091456123826711E-2</v>
      </c>
      <c r="M23" s="5">
        <v>0</v>
      </c>
      <c r="N23">
        <v>0</v>
      </c>
      <c r="O23">
        <v>1</v>
      </c>
      <c r="P23">
        <v>0</v>
      </c>
      <c r="Q23">
        <v>0</v>
      </c>
      <c r="R23">
        <v>24</v>
      </c>
      <c r="S23">
        <v>23.4</v>
      </c>
      <c r="T23">
        <f t="shared" si="4"/>
        <v>1.0941176470588232</v>
      </c>
      <c r="U23">
        <f t="shared" si="4"/>
        <v>10.839215686274509</v>
      </c>
      <c r="V23">
        <v>8365.5709999999999</v>
      </c>
      <c r="W23" s="5">
        <f t="shared" si="7"/>
        <v>9.0319994021234464</v>
      </c>
      <c r="X23">
        <f t="shared" si="8"/>
        <v>3.5179026036418239</v>
      </c>
      <c r="Y23">
        <v>1.3759870000000001</v>
      </c>
      <c r="Z23">
        <v>341500</v>
      </c>
      <c r="AA23">
        <f t="shared" si="9"/>
        <v>1.3935788917633962</v>
      </c>
      <c r="AB23">
        <f t="shared" si="10"/>
        <v>-2.2325824662630449</v>
      </c>
      <c r="AC23">
        <v>1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5" t="s">
        <v>135</v>
      </c>
      <c r="B24" s="6" t="s">
        <v>136</v>
      </c>
      <c r="C24" s="6">
        <f t="shared" si="0"/>
        <v>4332.2572623505912</v>
      </c>
      <c r="D24">
        <v>8.3738439928650958</v>
      </c>
      <c r="E24" s="6">
        <f t="shared" si="1"/>
        <v>5.5110353644439058E-2</v>
      </c>
      <c r="F24">
        <v>2.1181011292196406E-2</v>
      </c>
      <c r="G24" s="6">
        <f t="shared" si="2"/>
        <v>1.1672930228598011E-3</v>
      </c>
      <c r="H24" s="6">
        <f t="shared" si="3"/>
        <v>0.17736648417196663</v>
      </c>
      <c r="I24">
        <v>5.158069179861668</v>
      </c>
      <c r="J24" s="6">
        <f t="shared" si="5"/>
        <v>1.6405623195176537</v>
      </c>
      <c r="K24" s="6">
        <f t="shared" si="6"/>
        <v>-0.83921183356483953</v>
      </c>
      <c r="L24">
        <v>-2.12690809640129E-2</v>
      </c>
      <c r="M24" s="5">
        <v>0</v>
      </c>
      <c r="N24">
        <v>0</v>
      </c>
      <c r="O24">
        <v>1</v>
      </c>
      <c r="P24">
        <v>0</v>
      </c>
      <c r="Q24">
        <v>0</v>
      </c>
      <c r="R24">
        <v>24</v>
      </c>
      <c r="S24">
        <v>23.9</v>
      </c>
      <c r="T24">
        <f t="shared" si="4"/>
        <v>1.0941176470588232</v>
      </c>
      <c r="U24">
        <f t="shared" si="4"/>
        <v>11.339215686274509</v>
      </c>
      <c r="V24">
        <v>4083.0189999999998</v>
      </c>
      <c r="W24" s="5">
        <f t="shared" si="7"/>
        <v>8.3148368315753984</v>
      </c>
      <c r="X24">
        <f t="shared" si="8"/>
        <v>2.8007400330937759</v>
      </c>
      <c r="Y24">
        <v>21.861688999999998</v>
      </c>
      <c r="Z24">
        <v>1109500</v>
      </c>
      <c r="AA24">
        <f t="shared" si="9"/>
        <v>2.9808262807830213</v>
      </c>
      <c r="AB24">
        <f t="shared" si="10"/>
        <v>-0.64533507724341987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3">
      <c r="A25" s="5" t="s">
        <v>141</v>
      </c>
      <c r="B25" s="6" t="s">
        <v>142</v>
      </c>
      <c r="C25" s="6">
        <f t="shared" si="0"/>
        <v>5437.6669536133022</v>
      </c>
      <c r="D25">
        <v>8.6011053790383691</v>
      </c>
      <c r="E25" s="6">
        <f t="shared" si="1"/>
        <v>0.28237173981771235</v>
      </c>
      <c r="F25">
        <v>1.0843312779286639E-2</v>
      </c>
      <c r="G25" s="6">
        <f t="shared" si="2"/>
        <v>3.0618450948748026E-3</v>
      </c>
      <c r="H25" s="6">
        <f t="shared" si="3"/>
        <v>9.3264475872517807E-2</v>
      </c>
      <c r="I25">
        <v>6.373394405240151</v>
      </c>
      <c r="J25" s="6">
        <f t="shared" si="5"/>
        <v>1.8521322013213921</v>
      </c>
      <c r="K25" s="6">
        <f t="shared" si="6"/>
        <v>-0.62764195176110116</v>
      </c>
      <c r="L25">
        <v>-1.2105583817067125E-2</v>
      </c>
      <c r="M25" s="5">
        <v>0</v>
      </c>
      <c r="N25">
        <v>0</v>
      </c>
      <c r="O25">
        <v>1</v>
      </c>
      <c r="P25">
        <v>0</v>
      </c>
      <c r="Q25">
        <v>0</v>
      </c>
      <c r="R25">
        <v>24.8</v>
      </c>
      <c r="S25">
        <v>23.5</v>
      </c>
      <c r="T25">
        <f t="shared" si="4"/>
        <v>1.8941176470588239</v>
      </c>
      <c r="U25">
        <f t="shared" si="4"/>
        <v>10.93921568627451</v>
      </c>
      <c r="V25">
        <v>7.3303400000000005E-2</v>
      </c>
      <c r="W25" s="5">
        <f t="shared" si="7"/>
        <v>7.0741182300566349E-2</v>
      </c>
      <c r="X25">
        <f t="shared" si="8"/>
        <v>-5.4433556161810559</v>
      </c>
      <c r="Y25">
        <v>1.8650389999999999</v>
      </c>
      <c r="Z25">
        <v>51060</v>
      </c>
      <c r="AA25">
        <f t="shared" si="9"/>
        <v>3.5980358315740855</v>
      </c>
      <c r="AB25">
        <f t="shared" si="10"/>
        <v>-2.8125526452355665E-2</v>
      </c>
      <c r="AC25">
        <v>0</v>
      </c>
      <c r="AD25">
        <v>0</v>
      </c>
      <c r="AE25">
        <v>1</v>
      </c>
      <c r="AF25">
        <v>0</v>
      </c>
      <c r="AG25">
        <v>0</v>
      </c>
    </row>
    <row r="26" spans="1:33" x14ac:dyDescent="0.3">
      <c r="A26" s="5" t="s">
        <v>143</v>
      </c>
      <c r="B26" s="6" t="s">
        <v>144</v>
      </c>
      <c r="C26" s="6">
        <f t="shared" si="0"/>
        <v>6594.4978109193644</v>
      </c>
      <c r="D26">
        <v>8.7939909153103706</v>
      </c>
      <c r="E26" s="6">
        <f t="shared" si="1"/>
        <v>0.4752572760897138</v>
      </c>
      <c r="F26">
        <v>4.6812957070484662E-2</v>
      </c>
      <c r="G26" s="6">
        <f t="shared" si="2"/>
        <v>2.2248198463023248E-2</v>
      </c>
      <c r="H26" s="6">
        <f t="shared" si="3"/>
        <v>0.41167271919665649</v>
      </c>
      <c r="I26">
        <v>40.391554471274333</v>
      </c>
      <c r="J26" s="6">
        <f t="shared" si="5"/>
        <v>3.6986207153728454</v>
      </c>
      <c r="K26" s="6">
        <f t="shared" si="6"/>
        <v>1.2188465622903522</v>
      </c>
      <c r="L26">
        <v>3.6481205509974628E-2</v>
      </c>
      <c r="M26" s="5">
        <v>0</v>
      </c>
      <c r="N26">
        <v>1</v>
      </c>
      <c r="O26">
        <v>0</v>
      </c>
      <c r="P26">
        <v>0</v>
      </c>
      <c r="Q26">
        <v>0</v>
      </c>
      <c r="R26">
        <v>26.2</v>
      </c>
      <c r="S26">
        <v>10.3</v>
      </c>
      <c r="T26">
        <f t="shared" si="4"/>
        <v>3.2941176470588225</v>
      </c>
      <c r="U26">
        <f t="shared" si="4"/>
        <v>-2.2607843137254893</v>
      </c>
      <c r="V26">
        <v>0</v>
      </c>
      <c r="W26" s="5">
        <f t="shared" si="7"/>
        <v>0</v>
      </c>
      <c r="X26">
        <f t="shared" si="8"/>
        <v>-5.5140967984816225</v>
      </c>
      <c r="Y26">
        <v>0.62098699999999996</v>
      </c>
      <c r="Z26">
        <v>9240</v>
      </c>
      <c r="AA26">
        <f t="shared" si="9"/>
        <v>4.2077682620833112</v>
      </c>
      <c r="AB26">
        <f t="shared" si="10"/>
        <v>0.5816069040568701</v>
      </c>
      <c r="AC26">
        <v>0</v>
      </c>
      <c r="AD26">
        <v>1</v>
      </c>
      <c r="AE26">
        <v>0</v>
      </c>
      <c r="AF26">
        <v>0</v>
      </c>
      <c r="AG26">
        <v>0</v>
      </c>
    </row>
    <row r="27" spans="1:33" x14ac:dyDescent="0.3">
      <c r="A27" s="5" t="s">
        <v>145</v>
      </c>
      <c r="B27" s="6" t="s">
        <v>146</v>
      </c>
      <c r="C27" s="6">
        <f>EXP(D27)</f>
        <v>13113.208043546894</v>
      </c>
      <c r="D27">
        <v>9.481375248848023</v>
      </c>
      <c r="E27" s="6">
        <f t="shared" si="1"/>
        <v>1.1626416096273662</v>
      </c>
      <c r="F27">
        <v>2.3349188258255306E-2</v>
      </c>
      <c r="G27" s="6">
        <f>E27*F27</f>
        <v>2.7146737820070349E-2</v>
      </c>
      <c r="H27" s="6">
        <f>D27*F27</f>
        <v>0.22138241563251473</v>
      </c>
      <c r="I27">
        <v>102.76186379489845</v>
      </c>
      <c r="J27" s="6">
        <f>LN(I27)</f>
        <v>4.6324143094351093</v>
      </c>
      <c r="K27" s="6">
        <f>J27-AVERAGE(J$2:J$104)</f>
        <v>2.1526401563526161</v>
      </c>
      <c r="L27">
        <v>-1.2641040210705551E-2</v>
      </c>
      <c r="M27" s="5">
        <v>0</v>
      </c>
      <c r="N27">
        <v>0</v>
      </c>
      <c r="O27">
        <v>0</v>
      </c>
      <c r="P27">
        <v>1</v>
      </c>
      <c r="Q27">
        <v>0</v>
      </c>
      <c r="R27">
        <v>16.5</v>
      </c>
      <c r="S27">
        <v>0.2</v>
      </c>
      <c r="T27">
        <f t="shared" si="4"/>
        <v>-6.4058823529411768</v>
      </c>
      <c r="U27">
        <f t="shared" si="4"/>
        <v>-12.360784313725491</v>
      </c>
      <c r="V27" s="3" t="e">
        <v>#N/A</v>
      </c>
      <c r="W27" s="5" t="e">
        <f>NA()</f>
        <v>#N/A</v>
      </c>
      <c r="X27" t="e">
        <f t="shared" si="8"/>
        <v>#N/A</v>
      </c>
      <c r="Y27">
        <v>78.398250000000004</v>
      </c>
      <c r="Z27">
        <v>349068</v>
      </c>
      <c r="AA27">
        <f t="shared" si="9"/>
        <v>5.4142901390308138</v>
      </c>
      <c r="AB27">
        <f t="shared" si="10"/>
        <v>1.7881287810043727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1:33" x14ac:dyDescent="0.3">
      <c r="A28" s="5" t="s">
        <v>151</v>
      </c>
      <c r="B28" s="6" t="s">
        <v>152</v>
      </c>
      <c r="C28" s="6">
        <f t="shared" ref="C28:C91" si="11">EXP(D28)</f>
        <v>16915.04444975009</v>
      </c>
      <c r="D28">
        <v>9.7359587090416895</v>
      </c>
      <c r="E28" s="6">
        <f t="shared" si="1"/>
        <v>1.4172250698210327</v>
      </c>
      <c r="F28">
        <v>2.0225982399592855E-2</v>
      </c>
      <c r="G28" s="6">
        <f t="shared" si="2"/>
        <v>2.8664769318461961E-2</v>
      </c>
      <c r="H28" s="6">
        <f t="shared" si="3"/>
        <v>0.19691932949223998</v>
      </c>
      <c r="I28">
        <v>114.5151416053864</v>
      </c>
      <c r="J28" s="6">
        <f t="shared" si="5"/>
        <v>4.7407070553462889</v>
      </c>
      <c r="K28" s="6">
        <f t="shared" si="6"/>
        <v>2.2609329022637956</v>
      </c>
      <c r="L28">
        <v>-4.9023521453507621E-2</v>
      </c>
      <c r="M28" s="5">
        <v>0</v>
      </c>
      <c r="N28">
        <v>0</v>
      </c>
      <c r="O28">
        <v>0</v>
      </c>
      <c r="P28">
        <v>0</v>
      </c>
      <c r="Q28">
        <v>1</v>
      </c>
      <c r="R28">
        <v>15.7</v>
      </c>
      <c r="S28">
        <v>-0.4</v>
      </c>
      <c r="T28">
        <f t="shared" si="4"/>
        <v>-7.2058823529411775</v>
      </c>
      <c r="U28">
        <f t="shared" si="4"/>
        <v>-12.96078431372549</v>
      </c>
      <c r="V28">
        <v>2204.8440000000001</v>
      </c>
      <c r="W28" s="5">
        <f t="shared" si="7"/>
        <v>7.6988654810844697</v>
      </c>
      <c r="X28">
        <f t="shared" si="8"/>
        <v>2.1847686826028472</v>
      </c>
      <c r="Y28">
        <v>4.9590829999999997</v>
      </c>
      <c r="Z28">
        <v>42399.142857142855</v>
      </c>
      <c r="AA28">
        <f t="shared" si="9"/>
        <v>4.7618479771943303</v>
      </c>
      <c r="AB28">
        <f t="shared" si="10"/>
        <v>1.1356866191678892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1:33" ht="31.2" x14ac:dyDescent="0.3">
      <c r="A29" s="5" t="s">
        <v>153</v>
      </c>
      <c r="B29" s="6" t="s">
        <v>154</v>
      </c>
      <c r="C29" s="6">
        <f t="shared" si="11"/>
        <v>2633.9712047912658</v>
      </c>
      <c r="D29">
        <v>7.8762479501217033</v>
      </c>
      <c r="E29" s="6">
        <f t="shared" si="1"/>
        <v>-0.44248568909895347</v>
      </c>
      <c r="F29">
        <v>2.552769728549659E-2</v>
      </c>
      <c r="G29" s="6">
        <f t="shared" si="2"/>
        <v>-1.1295640724482442E-2</v>
      </c>
      <c r="H29" s="6">
        <f t="shared" si="3"/>
        <v>0.20106247341621988</v>
      </c>
      <c r="I29">
        <v>6.9220721500869962</v>
      </c>
      <c r="J29" s="6">
        <f t="shared" si="5"/>
        <v>1.9347151684594655</v>
      </c>
      <c r="K29" s="6">
        <f t="shared" si="6"/>
        <v>-0.54505898462302782</v>
      </c>
      <c r="L29">
        <v>2.9455964637691349E-2</v>
      </c>
      <c r="M29" s="5">
        <v>0</v>
      </c>
      <c r="N29">
        <v>0</v>
      </c>
      <c r="O29">
        <v>1</v>
      </c>
      <c r="P29">
        <v>0</v>
      </c>
      <c r="Q29">
        <v>0</v>
      </c>
      <c r="R29">
        <v>25.8</v>
      </c>
      <c r="S29">
        <v>22</v>
      </c>
      <c r="T29">
        <f t="shared" si="4"/>
        <v>2.8941176470588239</v>
      </c>
      <c r="U29">
        <f t="shared" si="4"/>
        <v>9.43921568627451</v>
      </c>
      <c r="V29">
        <v>0</v>
      </c>
      <c r="W29" s="5">
        <f t="shared" si="7"/>
        <v>0</v>
      </c>
      <c r="X29">
        <f t="shared" si="8"/>
        <v>-5.5140967984816225</v>
      </c>
      <c r="Y29">
        <v>4.6376270000000002</v>
      </c>
      <c r="Z29">
        <v>48320</v>
      </c>
      <c r="AA29">
        <f t="shared" si="9"/>
        <v>4.5641125383589003</v>
      </c>
      <c r="AB29">
        <f t="shared" si="10"/>
        <v>0.93795118033245917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1:33" x14ac:dyDescent="0.3">
      <c r="A30" s="5" t="s">
        <v>155</v>
      </c>
      <c r="B30" s="6" t="s">
        <v>156</v>
      </c>
      <c r="C30" s="6">
        <f t="shared" si="11"/>
        <v>2519.3811779145913</v>
      </c>
      <c r="D30">
        <v>7.8317685860300079</v>
      </c>
      <c r="E30" s="6">
        <f t="shared" si="1"/>
        <v>-0.48696505319064887</v>
      </c>
      <c r="F30">
        <v>2.9498067006121401E-2</v>
      </c>
      <c r="G30" s="6">
        <f t="shared" si="2"/>
        <v>-1.4364527768657232E-2</v>
      </c>
      <c r="H30" s="6">
        <f t="shared" si="3"/>
        <v>0.23102203452714984</v>
      </c>
      <c r="I30">
        <v>4.869215761069162</v>
      </c>
      <c r="J30" s="6">
        <f t="shared" si="5"/>
        <v>1.5829328894389638</v>
      </c>
      <c r="K30" s="6">
        <f t="shared" si="6"/>
        <v>-0.89684126364352945</v>
      </c>
      <c r="L30">
        <v>3.3932295464157054E-2</v>
      </c>
      <c r="M30" s="5">
        <v>0</v>
      </c>
      <c r="N30">
        <v>0</v>
      </c>
      <c r="O30">
        <v>1</v>
      </c>
      <c r="P30">
        <v>0</v>
      </c>
      <c r="Q30">
        <v>0</v>
      </c>
      <c r="R30">
        <v>21.4</v>
      </c>
      <c r="S30">
        <v>21.1</v>
      </c>
      <c r="T30">
        <f t="shared" si="4"/>
        <v>-1.5058823529411782</v>
      </c>
      <c r="U30">
        <f t="shared" si="4"/>
        <v>8.5392156862745114</v>
      </c>
      <c r="V30">
        <v>5095.8059999999996</v>
      </c>
      <c r="W30" s="5">
        <f t="shared" si="7"/>
        <v>8.5363693480108154</v>
      </c>
      <c r="X30">
        <f t="shared" si="8"/>
        <v>3.0222725495291929</v>
      </c>
      <c r="Y30">
        <v>6.15069</v>
      </c>
      <c r="Z30">
        <v>270330.28571428574</v>
      </c>
      <c r="AA30">
        <f t="shared" si="9"/>
        <v>3.1246750578053355</v>
      </c>
      <c r="AB30">
        <f t="shared" si="10"/>
        <v>-0.50148630022110563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x14ac:dyDescent="0.3">
      <c r="A31" s="5" t="s">
        <v>157</v>
      </c>
      <c r="B31" s="6" t="s">
        <v>158</v>
      </c>
      <c r="C31" s="6">
        <f t="shared" si="11"/>
        <v>852.85520827545508</v>
      </c>
      <c r="D31">
        <v>6.7485897889750239</v>
      </c>
      <c r="E31" s="6">
        <f t="shared" si="1"/>
        <v>-1.5701438502456329</v>
      </c>
      <c r="F31">
        <v>4.6180236054284028E-2</v>
      </c>
      <c r="G31" s="6">
        <f t="shared" si="2"/>
        <v>-7.2509613643525719E-2</v>
      </c>
      <c r="H31" s="6">
        <f t="shared" si="3"/>
        <v>0.31165146948839745</v>
      </c>
      <c r="I31">
        <v>5.7391360648987808</v>
      </c>
      <c r="J31" s="6">
        <f t="shared" si="5"/>
        <v>1.7473086876618307</v>
      </c>
      <c r="K31" s="6">
        <f t="shared" si="6"/>
        <v>-0.7324654654206626</v>
      </c>
      <c r="L31">
        <v>4.3455311762624189E-2</v>
      </c>
      <c r="M31" s="5">
        <v>0</v>
      </c>
      <c r="N31">
        <v>0</v>
      </c>
      <c r="O31">
        <v>1</v>
      </c>
      <c r="P31">
        <v>0</v>
      </c>
      <c r="Q31">
        <v>0</v>
      </c>
      <c r="R31">
        <v>29</v>
      </c>
      <c r="S31">
        <v>13.5</v>
      </c>
      <c r="T31">
        <f t="shared" si="4"/>
        <v>6.0941176470588232</v>
      </c>
      <c r="U31">
        <f t="shared" si="4"/>
        <v>0.93921568627451002</v>
      </c>
      <c r="V31">
        <v>1692.6690000000001</v>
      </c>
      <c r="W31" s="5">
        <f t="shared" si="7"/>
        <v>7.4346524606062321</v>
      </c>
      <c r="X31">
        <f t="shared" si="8"/>
        <v>1.9205556621246096</v>
      </c>
      <c r="Y31">
        <v>36.751162000000001</v>
      </c>
      <c r="Z31">
        <v>995450</v>
      </c>
      <c r="AA31">
        <f t="shared" si="9"/>
        <v>3.6087302269629249</v>
      </c>
      <c r="AB31">
        <f t="shared" si="10"/>
        <v>-1.7431131063516236E-2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5" t="s">
        <v>159</v>
      </c>
      <c r="B32" s="6" t="s">
        <v>160</v>
      </c>
      <c r="C32" s="6">
        <f t="shared" si="11"/>
        <v>9950.7706363415564</v>
      </c>
      <c r="D32">
        <v>9.2054052780420719</v>
      </c>
      <c r="E32" s="6">
        <f t="shared" si="1"/>
        <v>0.88667163882141509</v>
      </c>
      <c r="F32">
        <v>2.293246621221243E-2</v>
      </c>
      <c r="G32" s="6">
        <f t="shared" si="2"/>
        <v>2.0333567398599126E-2</v>
      </c>
      <c r="H32" s="6">
        <f t="shared" si="3"/>
        <v>0.21110264550842178</v>
      </c>
      <c r="I32">
        <v>42.0262765072939</v>
      </c>
      <c r="J32" s="6">
        <f t="shared" si="5"/>
        <v>3.7382950537838493</v>
      </c>
      <c r="K32" s="6">
        <f t="shared" si="6"/>
        <v>1.258520900701356</v>
      </c>
      <c r="L32">
        <v>5.4700461245775159E-3</v>
      </c>
      <c r="M32" s="5">
        <v>0</v>
      </c>
      <c r="N32">
        <v>0</v>
      </c>
      <c r="O32">
        <v>1</v>
      </c>
      <c r="P32">
        <v>0</v>
      </c>
      <c r="Q32">
        <v>0</v>
      </c>
      <c r="R32">
        <v>20.9</v>
      </c>
      <c r="S32">
        <v>6.3</v>
      </c>
      <c r="T32">
        <f t="shared" si="4"/>
        <v>-2.0058823529411782</v>
      </c>
      <c r="U32">
        <f t="shared" si="4"/>
        <v>-6.2607843137254902</v>
      </c>
      <c r="V32">
        <v>205.1943</v>
      </c>
      <c r="W32" s="5">
        <f t="shared" si="7"/>
        <v>5.3288189281357976</v>
      </c>
      <c r="X32">
        <f t="shared" si="8"/>
        <v>-0.18527787034582488</v>
      </c>
      <c r="Y32">
        <v>34.165661</v>
      </c>
      <c r="Z32">
        <v>499422.85714285716</v>
      </c>
      <c r="AA32">
        <f t="shared" si="9"/>
        <v>4.2255232083058969</v>
      </c>
      <c r="AB32">
        <f t="shared" si="10"/>
        <v>0.59936185027945577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3">
      <c r="A33" s="5" t="s">
        <v>161</v>
      </c>
      <c r="B33" s="6" t="s">
        <v>162</v>
      </c>
      <c r="C33" s="6">
        <f t="shared" si="11"/>
        <v>539.46985315871746</v>
      </c>
      <c r="D33">
        <v>6.2905869039130087</v>
      </c>
      <c r="E33" s="6">
        <f t="shared" si="1"/>
        <v>-2.0281467353076481</v>
      </c>
      <c r="F33">
        <v>-4.6192272171033033E-3</v>
      </c>
      <c r="G33" s="6">
        <f t="shared" si="2"/>
        <v>9.3684706000122971E-3</v>
      </c>
      <c r="H33" s="6">
        <f t="shared" si="3"/>
        <v>-2.9057650238108572E-2</v>
      </c>
      <c r="I33">
        <v>0.58793931886245898</v>
      </c>
      <c r="J33" s="6">
        <f t="shared" si="5"/>
        <v>-0.53113153562242044</v>
      </c>
      <c r="K33" s="6">
        <f t="shared" si="6"/>
        <v>-3.0109056887049137</v>
      </c>
      <c r="L33">
        <v>-1.2413711720339863E-2</v>
      </c>
      <c r="M33" s="5">
        <v>0</v>
      </c>
      <c r="N33">
        <v>0</v>
      </c>
      <c r="O33">
        <v>1</v>
      </c>
      <c r="P33">
        <v>0</v>
      </c>
      <c r="Q33">
        <v>0</v>
      </c>
      <c r="R33">
        <v>22.4</v>
      </c>
      <c r="S33">
        <v>20.5</v>
      </c>
      <c r="T33">
        <f t="shared" si="4"/>
        <v>-0.50588235294117823</v>
      </c>
      <c r="U33">
        <f t="shared" si="4"/>
        <v>7.93921568627451</v>
      </c>
      <c r="V33">
        <v>7.381507</v>
      </c>
      <c r="W33" s="5">
        <f t="shared" si="7"/>
        <v>2.1260277312615483</v>
      </c>
      <c r="X33">
        <f t="shared" si="8"/>
        <v>-3.3880690672200742</v>
      </c>
      <c r="Y33">
        <v>29.777985000000001</v>
      </c>
      <c r="Z33">
        <v>1063485.7142857143</v>
      </c>
      <c r="AA33">
        <f t="shared" si="9"/>
        <v>3.3322174392732897</v>
      </c>
      <c r="AB33">
        <f t="shared" si="10"/>
        <v>-0.2939439187531514</v>
      </c>
      <c r="AC33">
        <v>1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5" t="s">
        <v>163</v>
      </c>
      <c r="B34" s="6" t="s">
        <v>164</v>
      </c>
      <c r="C34" s="6">
        <f t="shared" si="11"/>
        <v>12985.617226909288</v>
      </c>
      <c r="D34">
        <v>9.471597656806912</v>
      </c>
      <c r="E34" s="6">
        <f t="shared" si="1"/>
        <v>1.1528640175862552</v>
      </c>
      <c r="F34">
        <v>3.0934913541763899E-2</v>
      </c>
      <c r="G34" s="6">
        <f t="shared" si="2"/>
        <v>3.5663748709441383E-2</v>
      </c>
      <c r="H34" s="6">
        <f t="shared" si="3"/>
        <v>0.29300305461569537</v>
      </c>
      <c r="I34">
        <v>125.86623278037158</v>
      </c>
      <c r="J34" s="6">
        <f t="shared" si="5"/>
        <v>4.8352196984074496</v>
      </c>
      <c r="K34" s="6">
        <f t="shared" si="6"/>
        <v>2.3554455453249563</v>
      </c>
      <c r="L34">
        <v>-4.2618859042898395E-2</v>
      </c>
      <c r="M34" s="5">
        <v>0</v>
      </c>
      <c r="N34">
        <v>0</v>
      </c>
      <c r="O34">
        <v>0</v>
      </c>
      <c r="P34">
        <v>0</v>
      </c>
      <c r="Q34">
        <v>1</v>
      </c>
      <c r="R34">
        <v>13.9</v>
      </c>
      <c r="S34">
        <v>-10</v>
      </c>
      <c r="T34">
        <f t="shared" si="4"/>
        <v>-9.0058823529411764</v>
      </c>
      <c r="U34">
        <f t="shared" si="4"/>
        <v>-22.560784313725492</v>
      </c>
      <c r="V34">
        <v>2.6774900000000001</v>
      </c>
      <c r="W34" s="5">
        <f t="shared" si="7"/>
        <v>1.3022304542511451</v>
      </c>
      <c r="X34">
        <f t="shared" si="8"/>
        <v>-4.2118663442304776</v>
      </c>
      <c r="Y34">
        <v>4.6227590000000003</v>
      </c>
      <c r="Z34">
        <v>304590</v>
      </c>
      <c r="AA34">
        <f t="shared" si="9"/>
        <v>2.7197803819970425</v>
      </c>
      <c r="AB34">
        <f t="shared" si="10"/>
        <v>-0.9063809760293986</v>
      </c>
      <c r="AC34">
        <v>0</v>
      </c>
      <c r="AD34">
        <v>0</v>
      </c>
      <c r="AE34">
        <v>0</v>
      </c>
      <c r="AF34">
        <v>1</v>
      </c>
      <c r="AG34">
        <v>0</v>
      </c>
    </row>
    <row r="35" spans="1:33" x14ac:dyDescent="0.3">
      <c r="A35" s="5" t="s">
        <v>167</v>
      </c>
      <c r="B35" s="6" t="s">
        <v>168</v>
      </c>
      <c r="C35" s="6">
        <f t="shared" si="11"/>
        <v>14762.462081898628</v>
      </c>
      <c r="D35">
        <v>9.5998428919603125</v>
      </c>
      <c r="E35" s="6">
        <f t="shared" si="1"/>
        <v>1.2811092527396557</v>
      </c>
      <c r="F35">
        <v>2.2460504415548494E-2</v>
      </c>
      <c r="G35" s="6">
        <f t="shared" ref="G35:G66" si="12">E35*F35</f>
        <v>2.8774360027959068E-2</v>
      </c>
      <c r="H35" s="6">
        <f t="shared" ref="H35:H66" si="13">D35*F35</f>
        <v>0.21561731366344641</v>
      </c>
      <c r="I35">
        <v>67.776188946665215</v>
      </c>
      <c r="J35" s="6">
        <f t="shared" si="5"/>
        <v>4.2162109377858616</v>
      </c>
      <c r="K35" s="6">
        <f t="shared" si="6"/>
        <v>1.7364367847033684</v>
      </c>
      <c r="L35">
        <v>-6.8405063017037748E-2</v>
      </c>
      <c r="M35" s="5">
        <v>0</v>
      </c>
      <c r="N35">
        <v>0</v>
      </c>
      <c r="O35">
        <v>1</v>
      </c>
      <c r="P35">
        <v>0</v>
      </c>
      <c r="Q35">
        <v>0</v>
      </c>
      <c r="R35">
        <v>17.600000000000001</v>
      </c>
      <c r="S35">
        <v>3.8</v>
      </c>
      <c r="T35">
        <f t="shared" si="4"/>
        <v>-5.3058823529411754</v>
      </c>
      <c r="U35">
        <f t="shared" si="4"/>
        <v>-8.760784313725491</v>
      </c>
      <c r="V35">
        <v>137.77260000000001</v>
      </c>
      <c r="W35" s="5">
        <f t="shared" si="7"/>
        <v>4.9328366222454507</v>
      </c>
      <c r="X35">
        <f t="shared" si="8"/>
        <v>-0.58126017623617177</v>
      </c>
      <c r="Y35">
        <v>52.331865999999998</v>
      </c>
      <c r="Z35">
        <v>547669.71428571432</v>
      </c>
      <c r="AA35">
        <f t="shared" si="9"/>
        <v>4.5596883629655203</v>
      </c>
      <c r="AB35">
        <f t="shared" si="10"/>
        <v>0.93352700493907914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">
      <c r="A36" s="5" t="s">
        <v>169</v>
      </c>
      <c r="B36" s="6" t="s">
        <v>170</v>
      </c>
      <c r="C36" s="6">
        <f t="shared" si="11"/>
        <v>6284.0156146938816</v>
      </c>
      <c r="D36">
        <v>8.7457644842059512</v>
      </c>
      <c r="E36" s="6">
        <f t="shared" si="1"/>
        <v>0.42703084498529442</v>
      </c>
      <c r="F36">
        <v>1.2044548306938017E-2</v>
      </c>
      <c r="G36" s="6">
        <f t="shared" si="12"/>
        <v>5.1433936409779387E-3</v>
      </c>
      <c r="H36" s="6">
        <f t="shared" si="13"/>
        <v>0.10533878281112143</v>
      </c>
      <c r="I36">
        <v>28.900602202173086</v>
      </c>
      <c r="J36" s="6">
        <f t="shared" si="5"/>
        <v>3.3638624323467257</v>
      </c>
      <c r="K36" s="6">
        <f t="shared" si="6"/>
        <v>0.88408827926423239</v>
      </c>
      <c r="L36">
        <v>-5.814943854466785E-3</v>
      </c>
      <c r="M36" s="5">
        <v>0</v>
      </c>
      <c r="N36">
        <v>0</v>
      </c>
      <c r="O36">
        <v>1</v>
      </c>
      <c r="P36">
        <v>0</v>
      </c>
      <c r="Q36">
        <v>0</v>
      </c>
      <c r="R36">
        <v>23.5</v>
      </c>
      <c r="S36">
        <v>24.7</v>
      </c>
      <c r="T36">
        <f t="shared" si="4"/>
        <v>0.5941176470588232</v>
      </c>
      <c r="U36">
        <f t="shared" si="4"/>
        <v>12.139215686274509</v>
      </c>
      <c r="V36">
        <v>40811.14</v>
      </c>
      <c r="W36" s="5">
        <f t="shared" si="7"/>
        <v>10.61673486515293</v>
      </c>
      <c r="X36">
        <f t="shared" si="8"/>
        <v>5.1026380666713074</v>
      </c>
      <c r="Y36">
        <v>0.53972799999999999</v>
      </c>
      <c r="Z36">
        <v>257670</v>
      </c>
      <c r="AA36">
        <f t="shared" si="9"/>
        <v>0.73938561250704726</v>
      </c>
      <c r="AB36">
        <f t="shared" si="10"/>
        <v>-2.8867757455193939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5" t="s">
        <v>171</v>
      </c>
      <c r="B37" s="6" t="s">
        <v>172</v>
      </c>
      <c r="C37" s="6">
        <f t="shared" si="11"/>
        <v>12825.627922601017</v>
      </c>
      <c r="D37">
        <v>9.4592006296670181</v>
      </c>
      <c r="E37" s="6">
        <f t="shared" si="1"/>
        <v>1.1404669904463614</v>
      </c>
      <c r="F37">
        <v>2.2975149445614362E-2</v>
      </c>
      <c r="G37" s="6">
        <f t="shared" si="12"/>
        <v>2.6202399543295198E-2</v>
      </c>
      <c r="H37" s="6">
        <f t="shared" si="13"/>
        <v>0.2173265481026492</v>
      </c>
      <c r="I37">
        <v>112.32524688458085</v>
      </c>
      <c r="J37" s="6">
        <f t="shared" si="5"/>
        <v>4.7213986529024465</v>
      </c>
      <c r="K37" s="6">
        <f t="shared" si="6"/>
        <v>2.2416244998199533</v>
      </c>
      <c r="L37">
        <v>-3.0785195737718402E-2</v>
      </c>
      <c r="M37" s="5">
        <v>0</v>
      </c>
      <c r="N37">
        <v>1</v>
      </c>
      <c r="O37">
        <v>0</v>
      </c>
      <c r="P37">
        <v>0</v>
      </c>
      <c r="Q37">
        <v>0</v>
      </c>
      <c r="R37">
        <v>13.7</v>
      </c>
      <c r="S37">
        <v>3.4</v>
      </c>
      <c r="T37">
        <f t="shared" si="4"/>
        <v>-9.2058823529411775</v>
      </c>
      <c r="U37">
        <f t="shared" si="4"/>
        <v>-9.1607843137254896</v>
      </c>
      <c r="V37">
        <v>2439.96</v>
      </c>
      <c r="W37" s="5">
        <f t="shared" si="7"/>
        <v>7.8001466835319446</v>
      </c>
      <c r="X37">
        <f t="shared" si="8"/>
        <v>2.2860498850503221</v>
      </c>
      <c r="Y37">
        <v>55.819499</v>
      </c>
      <c r="Z37">
        <v>241930</v>
      </c>
      <c r="AA37">
        <f t="shared" si="9"/>
        <v>5.441230103656661</v>
      </c>
      <c r="AB37">
        <f t="shared" si="10"/>
        <v>1.8150687456302199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1:33" x14ac:dyDescent="0.3">
      <c r="A38" s="5" t="s">
        <v>173</v>
      </c>
      <c r="B38" s="6" t="s">
        <v>174</v>
      </c>
      <c r="C38" s="6">
        <f t="shared" si="11"/>
        <v>2086.0933793150734</v>
      </c>
      <c r="D38">
        <v>7.643048399331132</v>
      </c>
      <c r="E38" s="6">
        <f t="shared" si="1"/>
        <v>-0.67568523988952478</v>
      </c>
      <c r="F38">
        <v>-1.8383217170659692E-2</v>
      </c>
      <c r="G38" s="6">
        <f t="shared" si="12"/>
        <v>1.2421268503898424E-2</v>
      </c>
      <c r="H38" s="6">
        <f t="shared" si="13"/>
        <v>-0.14050381857076713</v>
      </c>
      <c r="I38">
        <v>1.6606405965261479</v>
      </c>
      <c r="J38" s="6">
        <f t="shared" si="5"/>
        <v>0.50720342944938612</v>
      </c>
      <c r="K38" s="6">
        <f t="shared" si="6"/>
        <v>-1.9725707236331071</v>
      </c>
      <c r="L38">
        <v>-1.2413713123659919E-2</v>
      </c>
      <c r="M38" s="5">
        <v>0</v>
      </c>
      <c r="N38">
        <v>1</v>
      </c>
      <c r="O38">
        <v>0</v>
      </c>
      <c r="P38">
        <v>0</v>
      </c>
      <c r="Q38">
        <v>0</v>
      </c>
      <c r="R38">
        <v>25.8</v>
      </c>
      <c r="S38">
        <v>26.5</v>
      </c>
      <c r="T38">
        <f t="shared" si="4"/>
        <v>2.8941176470588239</v>
      </c>
      <c r="U38">
        <f t="shared" si="4"/>
        <v>13.93921568627451</v>
      </c>
      <c r="V38">
        <v>53.238109999999999</v>
      </c>
      <c r="W38" s="5">
        <f t="shared" si="7"/>
        <v>3.993383797892291</v>
      </c>
      <c r="X38">
        <f t="shared" si="8"/>
        <v>-1.5207130005893315</v>
      </c>
      <c r="Y38">
        <v>8.9112910000000003</v>
      </c>
      <c r="Z38">
        <v>227540</v>
      </c>
      <c r="AA38">
        <f t="shared" si="9"/>
        <v>3.6677483562354798</v>
      </c>
      <c r="AB38">
        <f t="shared" si="10"/>
        <v>4.1586998209038661E-2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5" t="s">
        <v>183</v>
      </c>
      <c r="B39" s="6" t="s">
        <v>184</v>
      </c>
      <c r="C39" s="6">
        <f t="shared" si="11"/>
        <v>9053.5770908109607</v>
      </c>
      <c r="D39">
        <v>9.1109152172529928</v>
      </c>
      <c r="E39" s="6">
        <f t="shared" si="1"/>
        <v>0.79218157803233602</v>
      </c>
      <c r="F39">
        <v>1.6270694637038813E-2</v>
      </c>
      <c r="G39" s="6">
        <f t="shared" si="12"/>
        <v>1.2889344553251674E-2</v>
      </c>
      <c r="H39" s="6">
        <f t="shared" si="13"/>
        <v>0.14824091936387357</v>
      </c>
      <c r="I39">
        <v>38.443792276447503</v>
      </c>
      <c r="J39" s="6">
        <f t="shared" si="5"/>
        <v>3.6491972336701815</v>
      </c>
      <c r="K39" s="6">
        <f t="shared" si="6"/>
        <v>1.1694230805876882</v>
      </c>
      <c r="L39">
        <v>1.8282141757721252E-2</v>
      </c>
      <c r="M39" s="5">
        <v>0</v>
      </c>
      <c r="N39">
        <v>0</v>
      </c>
      <c r="O39">
        <v>1</v>
      </c>
      <c r="P39">
        <v>0</v>
      </c>
      <c r="Q39">
        <v>0</v>
      </c>
      <c r="R39">
        <v>23.5</v>
      </c>
      <c r="S39">
        <v>7.5</v>
      </c>
      <c r="T39">
        <f t="shared" si="4"/>
        <v>0.5941176470588232</v>
      </c>
      <c r="U39">
        <f t="shared" si="4"/>
        <v>-5.06078431372549</v>
      </c>
      <c r="V39">
        <v>56.206429999999997</v>
      </c>
      <c r="W39" s="5">
        <f t="shared" si="7"/>
        <v>4.0466663046553437</v>
      </c>
      <c r="X39">
        <f t="shared" si="8"/>
        <v>-1.4674304938262788</v>
      </c>
      <c r="Y39">
        <v>8.8335819999999998</v>
      </c>
      <c r="Z39">
        <v>128900</v>
      </c>
      <c r="AA39">
        <f t="shared" si="9"/>
        <v>4.227278963908228</v>
      </c>
      <c r="AB39">
        <f t="shared" si="10"/>
        <v>0.60111760588178687</v>
      </c>
      <c r="AC39">
        <v>0</v>
      </c>
      <c r="AD39">
        <v>0</v>
      </c>
      <c r="AE39">
        <v>0</v>
      </c>
      <c r="AF39">
        <v>1</v>
      </c>
      <c r="AG39">
        <v>0</v>
      </c>
    </row>
    <row r="40" spans="1:33" x14ac:dyDescent="0.3">
      <c r="A40" s="5" t="s">
        <v>187</v>
      </c>
      <c r="B40" s="6" t="s">
        <v>188</v>
      </c>
      <c r="C40" s="6">
        <f t="shared" si="11"/>
        <v>2635.3870537218404</v>
      </c>
      <c r="D40">
        <v>7.8767853396462666</v>
      </c>
      <c r="E40" s="6">
        <f t="shared" si="1"/>
        <v>-0.44194829957439019</v>
      </c>
      <c r="F40">
        <v>5.4569201520975677E-3</v>
      </c>
      <c r="G40" s="6">
        <f t="shared" si="12"/>
        <v>-2.4116765821327428E-3</v>
      </c>
      <c r="H40" s="6">
        <f t="shared" si="13"/>
        <v>4.2982988653662395E-2</v>
      </c>
      <c r="I40">
        <v>4.8614306560292837</v>
      </c>
      <c r="J40" s="6">
        <f t="shared" si="5"/>
        <v>1.5813327682615521</v>
      </c>
      <c r="K40" s="6">
        <f t="shared" si="6"/>
        <v>-0.89844138482094116</v>
      </c>
      <c r="L40">
        <v>-4.3937346685764704E-2</v>
      </c>
      <c r="M40" s="5">
        <v>0</v>
      </c>
      <c r="N40">
        <v>0</v>
      </c>
      <c r="O40">
        <v>1</v>
      </c>
      <c r="P40">
        <v>0</v>
      </c>
      <c r="Q40">
        <v>0</v>
      </c>
      <c r="R40">
        <v>24.5</v>
      </c>
      <c r="S40">
        <v>20.8</v>
      </c>
      <c r="T40">
        <f t="shared" si="4"/>
        <v>1.5941176470588232</v>
      </c>
      <c r="U40">
        <f t="shared" si="4"/>
        <v>8.2392156862745107</v>
      </c>
      <c r="V40">
        <v>352.79309999999998</v>
      </c>
      <c r="W40" s="5">
        <f t="shared" si="7"/>
        <v>5.8687122789916977</v>
      </c>
      <c r="X40">
        <f t="shared" si="8"/>
        <v>0.35461548051007519</v>
      </c>
      <c r="Y40">
        <v>5.5977420000000002</v>
      </c>
      <c r="Z40">
        <v>107160</v>
      </c>
      <c r="AA40">
        <f t="shared" si="9"/>
        <v>3.9557955364483797</v>
      </c>
      <c r="AB40">
        <f t="shared" si="10"/>
        <v>0.32963417842193854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x14ac:dyDescent="0.3">
      <c r="A41" s="5" t="s">
        <v>189</v>
      </c>
      <c r="B41" s="6" t="s">
        <v>190</v>
      </c>
      <c r="C41" s="6">
        <f t="shared" si="11"/>
        <v>8848.6576013921331</v>
      </c>
      <c r="D41">
        <v>9.0880210430383599</v>
      </c>
      <c r="E41" s="6">
        <f t="shared" si="1"/>
        <v>0.76928740381770311</v>
      </c>
      <c r="F41">
        <v>6.1200114782372389E-2</v>
      </c>
      <c r="G41" s="6">
        <f t="shared" si="12"/>
        <v>4.7080477414276692E-2</v>
      </c>
      <c r="H41" s="6">
        <f t="shared" si="13"/>
        <v>0.55618793097856323</v>
      </c>
      <c r="I41">
        <v>7.5548173573803883</v>
      </c>
      <c r="J41" s="6">
        <f t="shared" si="5"/>
        <v>2.0221854203670131</v>
      </c>
      <c r="K41" s="6">
        <f t="shared" si="6"/>
        <v>-0.45758873271548017</v>
      </c>
      <c r="L41">
        <v>9.777225037189162E-2</v>
      </c>
      <c r="M41" s="5">
        <v>0</v>
      </c>
      <c r="N41">
        <v>1</v>
      </c>
      <c r="O41">
        <v>0</v>
      </c>
      <c r="P41">
        <v>0</v>
      </c>
      <c r="Q41">
        <v>0</v>
      </c>
      <c r="R41">
        <v>28.2</v>
      </c>
      <c r="S41">
        <v>15.3</v>
      </c>
      <c r="T41">
        <f t="shared" si="4"/>
        <v>5.2941176470588225</v>
      </c>
      <c r="U41">
        <f t="shared" si="4"/>
        <v>2.7392156862745107</v>
      </c>
      <c r="V41">
        <v>0</v>
      </c>
      <c r="W41" s="5">
        <f t="shared" si="7"/>
        <v>0</v>
      </c>
      <c r="X41">
        <f t="shared" si="8"/>
        <v>-5.5140967984816225</v>
      </c>
      <c r="Y41">
        <v>4.0056609999999999</v>
      </c>
      <c r="Z41">
        <v>1042</v>
      </c>
      <c r="AA41">
        <f t="shared" si="9"/>
        <v>8.2543219462484529</v>
      </c>
      <c r="AB41">
        <f t="shared" si="10"/>
        <v>4.6281605882220118</v>
      </c>
      <c r="AC41">
        <v>0</v>
      </c>
      <c r="AD41">
        <v>0</v>
      </c>
      <c r="AE41">
        <v>0</v>
      </c>
      <c r="AF41">
        <v>0</v>
      </c>
      <c r="AG41">
        <v>1</v>
      </c>
    </row>
    <row r="42" spans="1:33" x14ac:dyDescent="0.3">
      <c r="A42" s="5" t="s">
        <v>191</v>
      </c>
      <c r="B42" s="6" t="s">
        <v>192</v>
      </c>
      <c r="C42" s="6">
        <f t="shared" si="11"/>
        <v>2017.3582748970184</v>
      </c>
      <c r="D42">
        <v>7.609544149794087</v>
      </c>
      <c r="E42" s="6">
        <f t="shared" si="1"/>
        <v>-0.70918948942656979</v>
      </c>
      <c r="F42">
        <v>9.9551245570182641E-3</v>
      </c>
      <c r="G42" s="6">
        <f t="shared" si="12"/>
        <v>-7.0600697017696896E-3</v>
      </c>
      <c r="H42" s="6">
        <f t="shared" si="13"/>
        <v>7.575395983332979E-2</v>
      </c>
      <c r="I42">
        <v>3.423658670851883</v>
      </c>
      <c r="J42" s="6">
        <f t="shared" si="5"/>
        <v>1.230709766059189</v>
      </c>
      <c r="K42" s="6">
        <f t="shared" si="6"/>
        <v>-1.2490643870233042</v>
      </c>
      <c r="L42">
        <v>-1.9902294580708031E-3</v>
      </c>
      <c r="M42" s="5">
        <v>0</v>
      </c>
      <c r="N42">
        <v>0</v>
      </c>
      <c r="O42">
        <v>1</v>
      </c>
      <c r="P42">
        <v>0</v>
      </c>
      <c r="Q42">
        <v>0</v>
      </c>
      <c r="R42">
        <v>24.3</v>
      </c>
      <c r="S42">
        <v>21</v>
      </c>
      <c r="T42">
        <f t="shared" si="4"/>
        <v>1.3941176470588239</v>
      </c>
      <c r="U42">
        <f t="shared" si="4"/>
        <v>8.43921568627451</v>
      </c>
      <c r="V42">
        <v>0</v>
      </c>
      <c r="W42" s="5">
        <f t="shared" si="7"/>
        <v>0</v>
      </c>
      <c r="X42">
        <f t="shared" si="8"/>
        <v>-5.5140967984816225</v>
      </c>
      <c r="Y42">
        <v>2.7631220000000001</v>
      </c>
      <c r="Z42">
        <v>111890</v>
      </c>
      <c r="AA42">
        <f t="shared" si="9"/>
        <v>3.2066002330330776</v>
      </c>
      <c r="AB42">
        <f t="shared" si="10"/>
        <v>-0.41956112499336351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1:33" x14ac:dyDescent="0.3">
      <c r="A43" s="5" t="s">
        <v>193</v>
      </c>
      <c r="B43" s="6" t="s">
        <v>194</v>
      </c>
      <c r="C43" s="6">
        <f t="shared" si="11"/>
        <v>4870.9704143940517</v>
      </c>
      <c r="D43">
        <v>8.4910484599621991</v>
      </c>
      <c r="E43" s="6">
        <f t="shared" si="1"/>
        <v>0.17231482074154236</v>
      </c>
      <c r="F43">
        <v>3.1625326414102921E-2</v>
      </c>
      <c r="G43" s="6">
        <f t="shared" si="12"/>
        <v>5.4495124519389091E-3</v>
      </c>
      <c r="H43" s="6">
        <f t="shared" si="13"/>
        <v>0.26853217914427047</v>
      </c>
      <c r="I43">
        <v>157.29670407401804</v>
      </c>
      <c r="J43" s="6">
        <f t="shared" si="5"/>
        <v>5.0581338567234031</v>
      </c>
      <c r="K43" s="6">
        <f t="shared" si="6"/>
        <v>2.5783597036409098</v>
      </c>
      <c r="L43">
        <v>-1.7517603462617892E-2</v>
      </c>
      <c r="M43" s="5">
        <v>1</v>
      </c>
      <c r="N43">
        <v>0</v>
      </c>
      <c r="O43">
        <v>0</v>
      </c>
      <c r="P43">
        <v>1</v>
      </c>
      <c r="Q43">
        <v>0</v>
      </c>
      <c r="R43">
        <v>19.100000000000001</v>
      </c>
      <c r="S43">
        <v>-0.6</v>
      </c>
      <c r="T43">
        <f t="shared" si="4"/>
        <v>-3.8058823529411754</v>
      </c>
      <c r="U43">
        <f t="shared" si="4"/>
        <v>-13.16078431372549</v>
      </c>
      <c r="V43">
        <v>22748.62</v>
      </c>
      <c r="W43" s="5">
        <f t="shared" si="7"/>
        <v>10.032303720942892</v>
      </c>
      <c r="X43">
        <f t="shared" si="8"/>
        <v>4.5182069224612693</v>
      </c>
      <c r="Y43">
        <v>10.354274999999999</v>
      </c>
      <c r="Z43">
        <v>89847.142857142855</v>
      </c>
      <c r="AA43">
        <f t="shared" si="9"/>
        <v>4.7470449431989614</v>
      </c>
      <c r="AB43">
        <f t="shared" si="10"/>
        <v>1.1208835851725203</v>
      </c>
      <c r="AC43">
        <v>0</v>
      </c>
      <c r="AD43">
        <v>1</v>
      </c>
      <c r="AE43">
        <v>0</v>
      </c>
      <c r="AF43">
        <v>0</v>
      </c>
      <c r="AG43">
        <v>0</v>
      </c>
    </row>
    <row r="44" spans="1:33" x14ac:dyDescent="0.3">
      <c r="A44" s="5" t="s">
        <v>195</v>
      </c>
      <c r="B44" s="6" t="s">
        <v>196</v>
      </c>
      <c r="C44" s="6">
        <f t="shared" si="11"/>
        <v>998.24566465528176</v>
      </c>
      <c r="D44">
        <v>6.9059994029890284</v>
      </c>
      <c r="E44" s="6">
        <f t="shared" si="1"/>
        <v>-1.4127342362316284</v>
      </c>
      <c r="F44">
        <v>4.4377020316489046E-2</v>
      </c>
      <c r="G44" s="6">
        <f t="shared" si="12"/>
        <v>-6.2692935903050612E-2</v>
      </c>
      <c r="H44" s="6">
        <f t="shared" si="13"/>
        <v>0.30646767581210532</v>
      </c>
      <c r="I44">
        <v>0.93672242277001228</v>
      </c>
      <c r="J44" s="6">
        <f t="shared" si="5"/>
        <v>-6.5368281005081547E-2</v>
      </c>
      <c r="K44" s="6">
        <f t="shared" si="6"/>
        <v>-2.545142434087575</v>
      </c>
      <c r="L44">
        <v>3.2692943919881555E-2</v>
      </c>
      <c r="M44" s="5">
        <v>0</v>
      </c>
      <c r="N44">
        <v>0</v>
      </c>
      <c r="O44">
        <v>1</v>
      </c>
      <c r="P44">
        <v>0</v>
      </c>
      <c r="Q44">
        <v>0</v>
      </c>
      <c r="R44">
        <v>24.9</v>
      </c>
      <c r="S44">
        <v>25.5</v>
      </c>
      <c r="T44">
        <f t="shared" si="4"/>
        <v>1.9941176470588218</v>
      </c>
      <c r="U44">
        <f t="shared" si="4"/>
        <v>12.93921568627451</v>
      </c>
      <c r="V44">
        <v>1041.634</v>
      </c>
      <c r="W44" s="5">
        <f t="shared" si="7"/>
        <v>6.9495054825830263</v>
      </c>
      <c r="X44">
        <f t="shared" si="8"/>
        <v>1.4354086841014038</v>
      </c>
      <c r="Y44">
        <v>122.025879</v>
      </c>
      <c r="Z44">
        <v>1811570</v>
      </c>
      <c r="AA44">
        <f t="shared" si="9"/>
        <v>4.2100392725733879</v>
      </c>
      <c r="AB44">
        <f t="shared" si="10"/>
        <v>0.58387791454694682</v>
      </c>
      <c r="AC44">
        <v>0</v>
      </c>
      <c r="AD44">
        <v>0</v>
      </c>
      <c r="AE44">
        <v>0</v>
      </c>
      <c r="AF44">
        <v>0</v>
      </c>
      <c r="AG44">
        <v>1</v>
      </c>
    </row>
    <row r="45" spans="1:33" x14ac:dyDescent="0.3">
      <c r="A45" s="5" t="s">
        <v>197</v>
      </c>
      <c r="B45" s="6" t="s">
        <v>198</v>
      </c>
      <c r="C45" s="6">
        <f t="shared" si="11"/>
        <v>1199.0630928892363</v>
      </c>
      <c r="D45">
        <v>7.0892957749018102</v>
      </c>
      <c r="E45" s="6">
        <f t="shared" si="1"/>
        <v>-1.2294378643188466</v>
      </c>
      <c r="F45">
        <v>1.9723378668095634E-2</v>
      </c>
      <c r="G45" s="6">
        <f t="shared" si="12"/>
        <v>-2.4248668546855395E-2</v>
      </c>
      <c r="H45" s="6">
        <f t="shared" si="13"/>
        <v>0.13982486505851888</v>
      </c>
      <c r="I45">
        <v>2.0032248841084481</v>
      </c>
      <c r="J45" s="6">
        <f t="shared" si="5"/>
        <v>0.69475832402522575</v>
      </c>
      <c r="K45" s="6">
        <f t="shared" si="6"/>
        <v>-1.7850158290572675</v>
      </c>
      <c r="L45">
        <v>3.2939569549242653E-2</v>
      </c>
      <c r="M45" s="5">
        <v>0</v>
      </c>
      <c r="N45">
        <v>1</v>
      </c>
      <c r="O45">
        <v>0</v>
      </c>
      <c r="P45">
        <v>0</v>
      </c>
      <c r="Q45">
        <v>0</v>
      </c>
      <c r="R45">
        <v>27</v>
      </c>
      <c r="S45">
        <v>17.100000000000001</v>
      </c>
      <c r="T45">
        <f t="shared" si="4"/>
        <v>4.0941176470588232</v>
      </c>
      <c r="U45">
        <f t="shared" si="4"/>
        <v>4.5392156862745114</v>
      </c>
      <c r="V45">
        <v>1288.4480000000001</v>
      </c>
      <c r="W45" s="5">
        <f t="shared" si="7"/>
        <v>7.1619694988006577</v>
      </c>
      <c r="X45">
        <f t="shared" si="8"/>
        <v>1.6478727003190352</v>
      </c>
      <c r="Y45">
        <v>566.65147899999999</v>
      </c>
      <c r="Z45">
        <v>2973190</v>
      </c>
      <c r="AA45">
        <f t="shared" si="9"/>
        <v>5.2501089887684964</v>
      </c>
      <c r="AB45">
        <f t="shared" si="10"/>
        <v>1.6239476307420553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1:33" x14ac:dyDescent="0.3">
      <c r="A46" s="5" t="s">
        <v>199</v>
      </c>
      <c r="B46" s="6" t="s">
        <v>200</v>
      </c>
      <c r="C46" s="6">
        <f t="shared" si="11"/>
        <v>8263.7620961474167</v>
      </c>
      <c r="D46">
        <v>9.0196352224068033</v>
      </c>
      <c r="E46" s="6">
        <f t="shared" si="1"/>
        <v>0.70090158318614648</v>
      </c>
      <c r="F46">
        <v>2.2456144590322719E-2</v>
      </c>
      <c r="G46" s="6">
        <f t="shared" si="12"/>
        <v>1.5739547295614213E-2</v>
      </c>
      <c r="H46" s="6">
        <f t="shared" si="13"/>
        <v>0.20254623270633479</v>
      </c>
      <c r="I46">
        <v>72.677737699025599</v>
      </c>
      <c r="J46" s="6">
        <f t="shared" si="5"/>
        <v>4.2860351161726555</v>
      </c>
      <c r="K46" s="6">
        <f t="shared" si="6"/>
        <v>1.8062609630901623</v>
      </c>
      <c r="L46">
        <v>-3.0844305508196612E-2</v>
      </c>
      <c r="M46" s="5">
        <v>0</v>
      </c>
      <c r="N46">
        <v>1</v>
      </c>
      <c r="O46">
        <v>0</v>
      </c>
      <c r="P46">
        <v>0</v>
      </c>
      <c r="Q46">
        <v>0</v>
      </c>
      <c r="R46">
        <v>14</v>
      </c>
      <c r="S46">
        <v>4.9000000000000004</v>
      </c>
      <c r="T46">
        <f t="shared" si="4"/>
        <v>-8.9058823529411768</v>
      </c>
      <c r="U46">
        <f t="shared" si="4"/>
        <v>-7.6607843137254896</v>
      </c>
      <c r="V46">
        <v>180.483</v>
      </c>
      <c r="W46" s="5">
        <f t="shared" si="7"/>
        <v>5.2011619854063218</v>
      </c>
      <c r="X46">
        <f t="shared" si="8"/>
        <v>-0.31293481307530069</v>
      </c>
      <c r="Y46">
        <v>2.9979070000000001</v>
      </c>
      <c r="Z46">
        <v>68890</v>
      </c>
      <c r="AA46">
        <f t="shared" si="9"/>
        <v>3.7731586278958336</v>
      </c>
      <c r="AB46">
        <f t="shared" si="10"/>
        <v>0.14699726986939243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">
      <c r="A47" s="5" t="s">
        <v>201</v>
      </c>
      <c r="B47" s="6" t="s">
        <v>202</v>
      </c>
      <c r="C47" s="6">
        <f t="shared" si="11"/>
        <v>5429.5466019092719</v>
      </c>
      <c r="D47">
        <v>8.599610910714194</v>
      </c>
      <c r="E47" s="6">
        <f t="shared" si="1"/>
        <v>0.28087727149353725</v>
      </c>
      <c r="F47">
        <v>-1.73122563923108E-2</v>
      </c>
      <c r="G47" s="6">
        <f t="shared" si="12"/>
        <v>-4.8626193388688066E-3</v>
      </c>
      <c r="H47" s="6">
        <f t="shared" si="13"/>
        <v>-0.1488786689603975</v>
      </c>
      <c r="I47">
        <v>20.335989560215083</v>
      </c>
      <c r="J47" s="6">
        <f t="shared" si="5"/>
        <v>3.0123922010822479</v>
      </c>
      <c r="K47" s="6">
        <f t="shared" si="6"/>
        <v>0.53261804799975465</v>
      </c>
      <c r="L47">
        <v>1.5690018070406736E-3</v>
      </c>
      <c r="M47" s="5">
        <v>0</v>
      </c>
      <c r="N47">
        <v>0</v>
      </c>
      <c r="O47">
        <v>1</v>
      </c>
      <c r="P47">
        <v>0</v>
      </c>
      <c r="Q47">
        <v>0</v>
      </c>
      <c r="R47">
        <v>27.6</v>
      </c>
      <c r="S47">
        <v>6</v>
      </c>
      <c r="T47">
        <f t="shared" si="4"/>
        <v>4.6941176470588246</v>
      </c>
      <c r="U47">
        <f t="shared" si="4"/>
        <v>-6.56078431372549</v>
      </c>
      <c r="V47">
        <v>21932.9</v>
      </c>
      <c r="W47" s="5">
        <f t="shared" si="7"/>
        <v>9.9957886641778195</v>
      </c>
      <c r="X47">
        <f t="shared" si="8"/>
        <v>4.481691865696197</v>
      </c>
      <c r="Y47">
        <v>29.421198</v>
      </c>
      <c r="Z47">
        <v>1628550</v>
      </c>
      <c r="AA47">
        <f t="shared" si="9"/>
        <v>2.8940253865786292</v>
      </c>
      <c r="AB47">
        <f t="shared" si="10"/>
        <v>-0.73213597144781195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5" t="s">
        <v>203</v>
      </c>
      <c r="B48" s="6" t="s">
        <v>204</v>
      </c>
      <c r="C48" s="6">
        <f t="shared" si="11"/>
        <v>2311.5816667541972</v>
      </c>
      <c r="D48">
        <v>7.7456872734354452</v>
      </c>
      <c r="E48" s="6">
        <f t="shared" si="1"/>
        <v>-0.57304636578521162</v>
      </c>
      <c r="F48">
        <v>2.7253410470066748E-2</v>
      </c>
      <c r="G48" s="6">
        <f t="shared" si="12"/>
        <v>-1.5617467825124387E-2</v>
      </c>
      <c r="H48" s="6">
        <f t="shared" si="13"/>
        <v>0.21109639463570831</v>
      </c>
      <c r="I48">
        <v>14.418297034226265</v>
      </c>
      <c r="J48" s="6">
        <f t="shared" si="5"/>
        <v>2.6684980273949694</v>
      </c>
      <c r="K48" s="6">
        <f t="shared" si="6"/>
        <v>0.18872387431247617</v>
      </c>
      <c r="L48">
        <v>3.0630505759250592E-2</v>
      </c>
      <c r="M48" s="5">
        <v>0</v>
      </c>
      <c r="N48">
        <v>0</v>
      </c>
      <c r="O48">
        <v>1</v>
      </c>
      <c r="P48">
        <v>0</v>
      </c>
      <c r="Q48">
        <v>0</v>
      </c>
      <c r="R48">
        <v>32.200000000000003</v>
      </c>
      <c r="S48">
        <v>9.5</v>
      </c>
      <c r="T48">
        <f t="shared" si="4"/>
        <v>9.294117647058826</v>
      </c>
      <c r="U48">
        <f t="shared" si="4"/>
        <v>-3.06078431372549</v>
      </c>
      <c r="V48">
        <v>30734.799999999999</v>
      </c>
      <c r="W48" s="5">
        <f t="shared" si="7"/>
        <v>10.333183377959577</v>
      </c>
      <c r="X48">
        <f t="shared" si="8"/>
        <v>4.819086579477954</v>
      </c>
      <c r="Y48">
        <v>10.358219</v>
      </c>
      <c r="Z48">
        <v>437370</v>
      </c>
      <c r="AA48">
        <f t="shared" si="9"/>
        <v>3.1647560710532989</v>
      </c>
      <c r="AB48">
        <f t="shared" si="10"/>
        <v>-0.4614052869731422</v>
      </c>
      <c r="AC48">
        <v>1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5" t="s">
        <v>205</v>
      </c>
      <c r="B49" s="6" t="s">
        <v>206</v>
      </c>
      <c r="C49" s="6">
        <f t="shared" si="11"/>
        <v>17155.51539548393</v>
      </c>
      <c r="D49">
        <v>9.7500749982970358</v>
      </c>
      <c r="E49" s="6">
        <f t="shared" si="1"/>
        <v>1.431341359076379</v>
      </c>
      <c r="F49">
        <v>3.2960971166921565E-2</v>
      </c>
      <c r="G49" s="6">
        <f t="shared" si="12"/>
        <v>4.7178401266538855E-2</v>
      </c>
      <c r="H49" s="6">
        <f t="shared" si="13"/>
        <v>0.32137194089419141</v>
      </c>
      <c r="I49">
        <v>39.178619149940452</v>
      </c>
      <c r="J49" s="6">
        <f t="shared" si="5"/>
        <v>3.6681311681469899</v>
      </c>
      <c r="K49" s="6">
        <f t="shared" si="6"/>
        <v>1.1883570150644966</v>
      </c>
      <c r="L49">
        <v>-7.8839055485547226E-3</v>
      </c>
      <c r="M49" s="5">
        <v>0</v>
      </c>
      <c r="N49">
        <v>0</v>
      </c>
      <c r="O49">
        <v>0</v>
      </c>
      <c r="P49">
        <v>0</v>
      </c>
      <c r="Q49">
        <v>1</v>
      </c>
      <c r="R49">
        <v>7.7</v>
      </c>
      <c r="S49">
        <v>-2.6</v>
      </c>
      <c r="T49">
        <f t="shared" si="4"/>
        <v>-15.205882352941178</v>
      </c>
      <c r="U49">
        <f t="shared" si="4"/>
        <v>-15.16078431372549</v>
      </c>
      <c r="V49">
        <v>0</v>
      </c>
      <c r="W49" s="5">
        <f t="shared" si="7"/>
        <v>0</v>
      </c>
      <c r="X49">
        <f t="shared" si="8"/>
        <v>-5.5140967984816225</v>
      </c>
      <c r="Y49">
        <v>0.206821</v>
      </c>
      <c r="Z49">
        <v>100250</v>
      </c>
      <c r="AA49">
        <f t="shared" si="9"/>
        <v>0.72418661868078993</v>
      </c>
      <c r="AB49">
        <f t="shared" si="10"/>
        <v>-2.9019747393456514</v>
      </c>
      <c r="AC49">
        <v>0</v>
      </c>
      <c r="AD49">
        <v>0</v>
      </c>
      <c r="AE49">
        <v>0</v>
      </c>
      <c r="AF49">
        <v>1</v>
      </c>
      <c r="AG49">
        <v>0</v>
      </c>
    </row>
    <row r="50" spans="1:33" x14ac:dyDescent="0.3">
      <c r="A50" s="5" t="s">
        <v>207</v>
      </c>
      <c r="B50" s="6" t="s">
        <v>208</v>
      </c>
      <c r="C50" s="6">
        <f t="shared" si="11"/>
        <v>12344.877212816924</v>
      </c>
      <c r="D50">
        <v>9.4209964554209389</v>
      </c>
      <c r="E50" s="6">
        <f t="shared" si="1"/>
        <v>1.1022628162002821</v>
      </c>
      <c r="F50">
        <v>1.7859446291921936E-2</v>
      </c>
      <c r="G50" s="6">
        <f t="shared" si="12"/>
        <v>1.9685803565511559E-2</v>
      </c>
      <c r="H50" s="6">
        <f t="shared" si="13"/>
        <v>0.16825378021197718</v>
      </c>
      <c r="I50">
        <v>40.432796477922992</v>
      </c>
      <c r="J50" s="6">
        <f t="shared" si="5"/>
        <v>3.6996412496485616</v>
      </c>
      <c r="K50" s="6">
        <f t="shared" si="6"/>
        <v>1.2198670965660683</v>
      </c>
      <c r="L50">
        <v>2.1462943984768924E-2</v>
      </c>
      <c r="M50" s="5">
        <v>0</v>
      </c>
      <c r="N50">
        <v>1</v>
      </c>
      <c r="O50">
        <v>0</v>
      </c>
      <c r="P50">
        <v>0</v>
      </c>
      <c r="Q50">
        <v>0</v>
      </c>
      <c r="R50">
        <v>25.5</v>
      </c>
      <c r="S50">
        <v>11.7</v>
      </c>
      <c r="T50">
        <f t="shared" si="4"/>
        <v>2.5941176470588232</v>
      </c>
      <c r="U50">
        <f t="shared" si="4"/>
        <v>-0.86078431372549069</v>
      </c>
      <c r="V50">
        <v>359.87119999999999</v>
      </c>
      <c r="W50" s="5">
        <f t="shared" si="7"/>
        <v>5.8885211079657607</v>
      </c>
      <c r="X50">
        <f t="shared" si="8"/>
        <v>0.37442430948413818</v>
      </c>
      <c r="Y50">
        <v>2.936585</v>
      </c>
      <c r="Z50">
        <v>21640</v>
      </c>
      <c r="AA50">
        <f t="shared" si="9"/>
        <v>4.9104591665895434</v>
      </c>
      <c r="AB50">
        <f t="shared" si="10"/>
        <v>1.2842978085631023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5" t="s">
        <v>209</v>
      </c>
      <c r="B51" s="6" t="s">
        <v>210</v>
      </c>
      <c r="C51" s="6">
        <f t="shared" si="11"/>
        <v>11044.027380796961</v>
      </c>
      <c r="D51">
        <v>9.3096450522933463</v>
      </c>
      <c r="E51" s="6">
        <f t="shared" si="1"/>
        <v>0.99091141307268948</v>
      </c>
      <c r="F51">
        <v>2.8397484503116351E-2</v>
      </c>
      <c r="G51" s="6">
        <f t="shared" si="12"/>
        <v>2.8139391496692825E-2</v>
      </c>
      <c r="H51" s="6">
        <f t="shared" si="13"/>
        <v>0.2643705011020141</v>
      </c>
      <c r="I51">
        <v>75.613862090365785</v>
      </c>
      <c r="J51" s="6">
        <f t="shared" si="5"/>
        <v>4.3256396273605908</v>
      </c>
      <c r="K51" s="6">
        <f t="shared" si="6"/>
        <v>1.8458654742780976</v>
      </c>
      <c r="L51">
        <v>-4.2084824521987405E-2</v>
      </c>
      <c r="M51" s="5">
        <v>0</v>
      </c>
      <c r="N51">
        <v>0</v>
      </c>
      <c r="O51">
        <v>1</v>
      </c>
      <c r="P51">
        <v>0</v>
      </c>
      <c r="Q51">
        <v>0</v>
      </c>
      <c r="R51">
        <v>21</v>
      </c>
      <c r="S51">
        <v>6.1</v>
      </c>
      <c r="T51">
        <f t="shared" si="4"/>
        <v>-1.9058823529411768</v>
      </c>
      <c r="U51">
        <f t="shared" si="4"/>
        <v>-6.4607843137254903</v>
      </c>
      <c r="V51">
        <v>177.83860000000001</v>
      </c>
      <c r="W51" s="5">
        <f t="shared" si="7"/>
        <v>5.1864837231087915</v>
      </c>
      <c r="X51">
        <f t="shared" si="8"/>
        <v>-0.32761307537283102</v>
      </c>
      <c r="Y51">
        <v>53.700116999999999</v>
      </c>
      <c r="Z51">
        <v>294112.57142857142</v>
      </c>
      <c r="AA51">
        <f t="shared" si="9"/>
        <v>5.2072078691972745</v>
      </c>
      <c r="AB51">
        <f t="shared" si="10"/>
        <v>1.5810465111708334</v>
      </c>
      <c r="AC51">
        <v>0</v>
      </c>
      <c r="AD51">
        <v>0</v>
      </c>
      <c r="AE51">
        <v>0</v>
      </c>
      <c r="AF51">
        <v>1</v>
      </c>
      <c r="AG51">
        <v>0</v>
      </c>
    </row>
    <row r="52" spans="1:33" x14ac:dyDescent="0.3">
      <c r="A52" s="5" t="s">
        <v>211</v>
      </c>
      <c r="B52" s="6" t="s">
        <v>212</v>
      </c>
      <c r="C52" s="6">
        <f t="shared" si="11"/>
        <v>5389.3541127516119</v>
      </c>
      <c r="D52">
        <v>8.5921808260644479</v>
      </c>
      <c r="E52" s="6">
        <f t="shared" si="1"/>
        <v>0.2734471868437911</v>
      </c>
      <c r="F52">
        <v>-1.137358195293672E-2</v>
      </c>
      <c r="G52" s="6">
        <f t="shared" si="12"/>
        <v>-3.1100739893678577E-3</v>
      </c>
      <c r="H52" s="6">
        <f t="shared" si="13"/>
        <v>-9.772387277969552E-2</v>
      </c>
      <c r="I52">
        <v>36.730386562025352</v>
      </c>
      <c r="J52" s="6">
        <f t="shared" si="5"/>
        <v>3.6036043841983387</v>
      </c>
      <c r="K52" s="6">
        <f t="shared" si="6"/>
        <v>1.1238302311158455</v>
      </c>
      <c r="L52">
        <v>-2.4639083642430875E-2</v>
      </c>
      <c r="M52" s="5">
        <v>0</v>
      </c>
      <c r="N52">
        <v>1</v>
      </c>
      <c r="O52">
        <v>0</v>
      </c>
      <c r="P52">
        <v>0</v>
      </c>
      <c r="Q52">
        <v>0</v>
      </c>
      <c r="R52">
        <v>26.1</v>
      </c>
      <c r="S52">
        <v>22.8</v>
      </c>
      <c r="T52">
        <f t="shared" si="4"/>
        <v>3.1941176470588246</v>
      </c>
      <c r="U52">
        <f t="shared" si="4"/>
        <v>10.239215686274511</v>
      </c>
      <c r="V52">
        <v>0</v>
      </c>
      <c r="W52" s="5">
        <f t="shared" si="7"/>
        <v>0</v>
      </c>
      <c r="X52">
        <f t="shared" si="8"/>
        <v>-5.5140967984816225</v>
      </c>
      <c r="Y52">
        <v>1.895729</v>
      </c>
      <c r="Z52">
        <v>10830</v>
      </c>
      <c r="AA52">
        <f t="shared" si="9"/>
        <v>5.1650386790967948</v>
      </c>
      <c r="AB52">
        <f t="shared" si="10"/>
        <v>1.5388773210703537</v>
      </c>
      <c r="AC52">
        <v>0</v>
      </c>
      <c r="AD52">
        <v>0</v>
      </c>
      <c r="AE52">
        <v>1</v>
      </c>
      <c r="AF52">
        <v>0</v>
      </c>
      <c r="AG52">
        <v>0</v>
      </c>
    </row>
    <row r="53" spans="1:33" x14ac:dyDescent="0.3">
      <c r="A53" s="5" t="s">
        <v>213</v>
      </c>
      <c r="B53" s="6" t="s">
        <v>214</v>
      </c>
      <c r="C53" s="6">
        <f t="shared" si="11"/>
        <v>2617.8265738209966</v>
      </c>
      <c r="D53">
        <v>7.870099700509777</v>
      </c>
      <c r="E53" s="6">
        <f t="shared" si="1"/>
        <v>-0.44863393871087975</v>
      </c>
      <c r="F53">
        <v>2.0734940939146074E-2</v>
      </c>
      <c r="G53" s="6">
        <f t="shared" si="12"/>
        <v>-9.3023982224665711E-3</v>
      </c>
      <c r="H53" s="6">
        <f t="shared" si="13"/>
        <v>0.16318605247526144</v>
      </c>
      <c r="I53">
        <v>6.0875080332285947</v>
      </c>
      <c r="J53" s="6">
        <f t="shared" si="5"/>
        <v>1.8062388080347114</v>
      </c>
      <c r="K53" s="6">
        <f t="shared" si="6"/>
        <v>-0.6735353450477819</v>
      </c>
      <c r="L53">
        <v>7.6011232383190394E-2</v>
      </c>
      <c r="M53" s="5">
        <v>0</v>
      </c>
      <c r="N53">
        <v>0</v>
      </c>
      <c r="O53">
        <v>1</v>
      </c>
      <c r="P53">
        <v>0</v>
      </c>
      <c r="Q53">
        <v>0</v>
      </c>
      <c r="R53">
        <v>26.4</v>
      </c>
      <c r="S53">
        <v>8.9</v>
      </c>
      <c r="T53">
        <f t="shared" si="4"/>
        <v>3.4941176470588218</v>
      </c>
      <c r="U53">
        <f t="shared" si="4"/>
        <v>-3.6607843137254896</v>
      </c>
      <c r="V53">
        <v>39.818539999999999</v>
      </c>
      <c r="W53" s="5">
        <f t="shared" si="7"/>
        <v>3.7091363899610625</v>
      </c>
      <c r="X53">
        <f t="shared" si="8"/>
        <v>-1.8049604085205599</v>
      </c>
      <c r="Y53">
        <v>1.7526889999999999</v>
      </c>
      <c r="Z53">
        <v>88240</v>
      </c>
      <c r="AA53">
        <f t="shared" si="9"/>
        <v>2.988846084082923</v>
      </c>
      <c r="AB53">
        <f t="shared" si="10"/>
        <v>-0.63731527394351817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5" t="s">
        <v>215</v>
      </c>
      <c r="B54" s="6" t="s">
        <v>216</v>
      </c>
      <c r="C54" s="6">
        <f t="shared" si="11"/>
        <v>11639.407357284459</v>
      </c>
      <c r="D54">
        <v>9.3621518056666098</v>
      </c>
      <c r="E54" s="6">
        <f t="shared" si="1"/>
        <v>1.043418166445953</v>
      </c>
      <c r="F54">
        <v>3.4893721260929468E-2</v>
      </c>
      <c r="G54" s="6">
        <f t="shared" si="12"/>
        <v>3.640874265855519E-2</v>
      </c>
      <c r="H54" s="6">
        <f t="shared" si="13"/>
        <v>0.32668031550943821</v>
      </c>
      <c r="I54">
        <v>45.844599354437236</v>
      </c>
      <c r="J54" s="6">
        <f t="shared" si="5"/>
        <v>3.8252574023304513</v>
      </c>
      <c r="K54" s="6">
        <f t="shared" si="6"/>
        <v>1.345483249247958</v>
      </c>
      <c r="L54">
        <v>-0.10247007393002375</v>
      </c>
      <c r="M54" s="5">
        <v>0</v>
      </c>
      <c r="N54">
        <v>0</v>
      </c>
      <c r="O54">
        <v>0</v>
      </c>
      <c r="P54">
        <v>1</v>
      </c>
      <c r="Q54">
        <v>0</v>
      </c>
      <c r="R54">
        <v>21.1</v>
      </c>
      <c r="S54">
        <v>0.8</v>
      </c>
      <c r="T54">
        <f t="shared" si="4"/>
        <v>-1.8058823529411754</v>
      </c>
      <c r="U54">
        <f t="shared" si="4"/>
        <v>-11.760784313725489</v>
      </c>
      <c r="V54">
        <v>103.9915</v>
      </c>
      <c r="W54" s="5">
        <f t="shared" si="7"/>
        <v>4.6538793944997501</v>
      </c>
      <c r="X54">
        <f t="shared" si="8"/>
        <v>-0.86021740398187241</v>
      </c>
      <c r="Y54">
        <v>105.145914</v>
      </c>
      <c r="Z54">
        <v>365262.85714285716</v>
      </c>
      <c r="AA54">
        <f t="shared" si="9"/>
        <v>5.6624870706526806</v>
      </c>
      <c r="AB54">
        <f t="shared" si="10"/>
        <v>2.0363257126262395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x14ac:dyDescent="0.3">
      <c r="A55" s="5" t="s">
        <v>217</v>
      </c>
      <c r="B55" s="6" t="s">
        <v>218</v>
      </c>
      <c r="C55" s="6">
        <f t="shared" si="11"/>
        <v>1337.1778243742715</v>
      </c>
      <c r="D55">
        <v>7.198316570781655</v>
      </c>
      <c r="E55" s="6">
        <f t="shared" si="1"/>
        <v>-1.1204170684390018</v>
      </c>
      <c r="F55">
        <v>8.8995916443066897E-3</v>
      </c>
      <c r="G55" s="6">
        <f t="shared" si="12"/>
        <v>-9.9712543804183363E-3</v>
      </c>
      <c r="H55" s="6">
        <f t="shared" si="13"/>
        <v>6.4062078006402803E-2</v>
      </c>
      <c r="I55">
        <v>2.3280058097582872</v>
      </c>
      <c r="J55" s="6">
        <f t="shared" si="5"/>
        <v>0.84501202546671617</v>
      </c>
      <c r="K55" s="6">
        <f t="shared" si="6"/>
        <v>-1.6347621276157771</v>
      </c>
      <c r="L55">
        <v>-1.0800588732108015E-2</v>
      </c>
      <c r="M55" s="5">
        <v>0</v>
      </c>
      <c r="N55">
        <v>1</v>
      </c>
      <c r="O55">
        <v>0</v>
      </c>
      <c r="P55">
        <v>0</v>
      </c>
      <c r="Q55">
        <v>0</v>
      </c>
      <c r="R55">
        <v>24.4</v>
      </c>
      <c r="S55">
        <v>23.4</v>
      </c>
      <c r="T55">
        <f t="shared" si="4"/>
        <v>1.4941176470588218</v>
      </c>
      <c r="U55">
        <f t="shared" si="4"/>
        <v>10.839215686274509</v>
      </c>
      <c r="V55">
        <v>0</v>
      </c>
      <c r="W55" s="5">
        <f t="shared" si="7"/>
        <v>0</v>
      </c>
      <c r="X55">
        <f t="shared" si="8"/>
        <v>-5.5140967984816225</v>
      </c>
      <c r="Y55">
        <v>11.657321</v>
      </c>
      <c r="Z55">
        <v>569140</v>
      </c>
      <c r="AA55">
        <f t="shared" si="9"/>
        <v>3.0195632240866099</v>
      </c>
      <c r="AB55">
        <f t="shared" si="10"/>
        <v>-0.6065981339398312</v>
      </c>
      <c r="AC55">
        <v>1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5" t="s">
        <v>219</v>
      </c>
      <c r="B56" s="6" t="s">
        <v>220</v>
      </c>
      <c r="C56" s="6">
        <f t="shared" si="11"/>
        <v>1364.7465518942377</v>
      </c>
      <c r="D56">
        <v>7.21872401411113</v>
      </c>
      <c r="E56" s="6">
        <f t="shared" si="1"/>
        <v>-1.1000096251095268</v>
      </c>
      <c r="F56">
        <v>-2.3563306985815456E-2</v>
      </c>
      <c r="G56" s="6">
        <f t="shared" si="12"/>
        <v>2.5919864483807554E-2</v>
      </c>
      <c r="H56" s="6">
        <f t="shared" si="13"/>
        <v>-0.17009700999037858</v>
      </c>
      <c r="I56">
        <v>0.50322100059622021</v>
      </c>
      <c r="J56" s="6">
        <f t="shared" si="5"/>
        <v>-0.68672584037251205</v>
      </c>
      <c r="K56" s="6">
        <f t="shared" si="6"/>
        <v>-3.1664999934550053</v>
      </c>
      <c r="L56">
        <v>1.3504117425191242E-3</v>
      </c>
      <c r="M56" s="5">
        <v>1</v>
      </c>
      <c r="N56">
        <v>0</v>
      </c>
      <c r="O56">
        <v>1</v>
      </c>
      <c r="P56">
        <v>0</v>
      </c>
      <c r="Q56">
        <v>0</v>
      </c>
      <c r="R56">
        <v>27.4</v>
      </c>
      <c r="S56">
        <v>24.4</v>
      </c>
      <c r="T56">
        <f t="shared" si="4"/>
        <v>4.4941176470588218</v>
      </c>
      <c r="U56">
        <f t="shared" si="4"/>
        <v>11.839215686274509</v>
      </c>
      <c r="V56" t="e">
        <f>NA()</f>
        <v>#N/A</v>
      </c>
      <c r="W56" s="5" t="e">
        <f t="shared" si="7"/>
        <v>#N/A</v>
      </c>
      <c r="X56" t="e">
        <f t="shared" si="8"/>
        <v>#N/A</v>
      </c>
      <c r="Y56">
        <v>7.0394810000000003</v>
      </c>
      <c r="Z56">
        <v>176520</v>
      </c>
      <c r="AA56">
        <f t="shared" si="9"/>
        <v>3.6858555404422626</v>
      </c>
      <c r="AB56">
        <f t="shared" si="10"/>
        <v>5.9694182415821473E-2</v>
      </c>
      <c r="AC56">
        <v>0</v>
      </c>
      <c r="AD56">
        <v>0</v>
      </c>
      <c r="AE56">
        <v>0</v>
      </c>
      <c r="AF56">
        <v>0</v>
      </c>
      <c r="AG56">
        <v>1</v>
      </c>
    </row>
    <row r="57" spans="1:33" x14ac:dyDescent="0.3">
      <c r="A57" s="5" t="s">
        <v>221</v>
      </c>
      <c r="B57" s="6" t="s">
        <v>222</v>
      </c>
      <c r="C57" s="6">
        <f t="shared" si="11"/>
        <v>2316.6682147031097</v>
      </c>
      <c r="D57">
        <v>7.7478853181076746</v>
      </c>
      <c r="E57" s="6">
        <f t="shared" si="1"/>
        <v>-0.57084832111298223</v>
      </c>
      <c r="F57">
        <v>7.4197052579385261E-2</v>
      </c>
      <c r="G57" s="6">
        <f t="shared" si="12"/>
        <v>-4.2355262896473747E-2</v>
      </c>
      <c r="H57" s="6">
        <f t="shared" si="13"/>
        <v>0.57487025432668226</v>
      </c>
      <c r="I57">
        <v>18.997553209280067</v>
      </c>
      <c r="J57" s="6">
        <f t="shared" si="5"/>
        <v>2.9443101924148389</v>
      </c>
      <c r="K57" s="6">
        <f t="shared" si="6"/>
        <v>0.46453603933234566</v>
      </c>
      <c r="L57">
        <v>2.7959872038266224E-2</v>
      </c>
      <c r="M57" s="5">
        <v>0</v>
      </c>
      <c r="N57">
        <v>0</v>
      </c>
      <c r="O57">
        <v>0</v>
      </c>
      <c r="P57">
        <v>1</v>
      </c>
      <c r="Q57">
        <v>0</v>
      </c>
      <c r="R57">
        <v>22.7</v>
      </c>
      <c r="S57">
        <v>-0.5</v>
      </c>
      <c r="T57">
        <f t="shared" si="4"/>
        <v>-0.20588235294117752</v>
      </c>
      <c r="U57">
        <f t="shared" si="4"/>
        <v>-13.06078431372549</v>
      </c>
      <c r="V57">
        <v>129.52719999999999</v>
      </c>
      <c r="W57" s="5">
        <f t="shared" si="7"/>
        <v>4.8715816341631912</v>
      </c>
      <c r="X57">
        <f t="shared" si="8"/>
        <v>-0.64251516431843125</v>
      </c>
      <c r="Y57">
        <v>32.094420999999997</v>
      </c>
      <c r="Z57">
        <v>98454.28571428571</v>
      </c>
      <c r="AA57">
        <f t="shared" si="9"/>
        <v>5.7868451573652191</v>
      </c>
      <c r="AB57">
        <f t="shared" si="10"/>
        <v>2.160683799338778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x14ac:dyDescent="0.3">
      <c r="A58" s="5" t="s">
        <v>223</v>
      </c>
      <c r="B58" s="6" t="s">
        <v>224</v>
      </c>
      <c r="C58" s="6">
        <f t="shared" si="11"/>
        <v>76354.104579153733</v>
      </c>
      <c r="D58">
        <v>11.243137069243065</v>
      </c>
      <c r="E58" s="6">
        <f t="shared" si="1"/>
        <v>2.9244034300224087</v>
      </c>
      <c r="F58">
        <v>-8.2497921163231056E-2</v>
      </c>
      <c r="G58" s="6">
        <f t="shared" si="12"/>
        <v>-0.24125720361947114</v>
      </c>
      <c r="H58" s="6">
        <f t="shared" si="13"/>
        <v>-0.92753543556581508</v>
      </c>
      <c r="I58">
        <v>212.1440397671704</v>
      </c>
      <c r="J58" s="6">
        <f t="shared" si="5"/>
        <v>5.3572654768260106</v>
      </c>
      <c r="K58" s="6">
        <f t="shared" si="6"/>
        <v>2.8774913237435173</v>
      </c>
      <c r="L58">
        <v>-2.3766185754397796E-2</v>
      </c>
      <c r="M58" s="5">
        <v>0</v>
      </c>
      <c r="N58">
        <v>0</v>
      </c>
      <c r="O58">
        <v>1</v>
      </c>
      <c r="P58">
        <v>0</v>
      </c>
      <c r="Q58">
        <v>0</v>
      </c>
      <c r="R58">
        <v>35.6</v>
      </c>
      <c r="S58">
        <v>13.6</v>
      </c>
      <c r="T58">
        <f t="shared" si="4"/>
        <v>12.694117647058825</v>
      </c>
      <c r="U58">
        <f t="shared" si="4"/>
        <v>1.0392156862745097</v>
      </c>
      <c r="V58">
        <v>538675.19999999995</v>
      </c>
      <c r="W58" s="5">
        <f t="shared" si="7"/>
        <v>13.196869927258263</v>
      </c>
      <c r="X58">
        <f t="shared" si="8"/>
        <v>7.6827731287766401</v>
      </c>
      <c r="Y58">
        <v>0.81118699999999999</v>
      </c>
      <c r="Z58">
        <v>17820</v>
      </c>
      <c r="AA58">
        <f t="shared" si="9"/>
        <v>3.8181771850248176</v>
      </c>
      <c r="AB58">
        <f t="shared" si="10"/>
        <v>0.19201582699837649</v>
      </c>
      <c r="AC58">
        <v>1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5" t="s">
        <v>227</v>
      </c>
      <c r="B59" s="6" t="s">
        <v>228</v>
      </c>
      <c r="C59" s="6">
        <f t="shared" si="11"/>
        <v>6182.8350183592702</v>
      </c>
      <c r="D59">
        <v>8.7295321860971615</v>
      </c>
      <c r="E59" s="6">
        <f t="shared" si="1"/>
        <v>0.41079854687650474</v>
      </c>
      <c r="F59">
        <v>-2.1374243415450515E-2</v>
      </c>
      <c r="G59" s="6">
        <f t="shared" si="12"/>
        <v>-8.7805081356517722E-3</v>
      </c>
      <c r="H59" s="6">
        <f t="shared" si="13"/>
        <v>-0.1865871458486506</v>
      </c>
      <c r="I59">
        <v>10.333478733434942</v>
      </c>
      <c r="J59" s="6">
        <f t="shared" si="5"/>
        <v>2.3353889866956163</v>
      </c>
      <c r="K59" s="6">
        <f t="shared" si="6"/>
        <v>-0.14438516638687693</v>
      </c>
      <c r="L59">
        <v>1.5956941693253127E-2</v>
      </c>
      <c r="M59" s="5">
        <v>0</v>
      </c>
      <c r="N59">
        <v>0</v>
      </c>
      <c r="O59">
        <v>1</v>
      </c>
      <c r="P59">
        <v>0</v>
      </c>
      <c r="Q59">
        <v>0</v>
      </c>
      <c r="R59">
        <v>23.8</v>
      </c>
      <c r="S59">
        <v>8.1999999999999993</v>
      </c>
      <c r="T59">
        <f t="shared" si="4"/>
        <v>0.89411764705882391</v>
      </c>
      <c r="U59">
        <f t="shared" si="4"/>
        <v>-4.3607843137254907</v>
      </c>
      <c r="V59">
        <v>0.21321119999999999</v>
      </c>
      <c r="W59" s="5">
        <f t="shared" si="7"/>
        <v>0.19327072857338878</v>
      </c>
      <c r="X59">
        <f t="shared" si="8"/>
        <v>-5.3208260699082341</v>
      </c>
      <c r="Y59">
        <v>2.5284230000000001</v>
      </c>
      <c r="Z59">
        <v>10230</v>
      </c>
      <c r="AA59">
        <f t="shared" si="9"/>
        <v>5.5100264872551543</v>
      </c>
      <c r="AB59">
        <f t="shared" si="10"/>
        <v>1.8838651292287132</v>
      </c>
      <c r="AC59">
        <v>1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5" t="s">
        <v>233</v>
      </c>
      <c r="B60" s="6" t="s">
        <v>234</v>
      </c>
      <c r="C60" s="6">
        <f t="shared" si="11"/>
        <v>2513.1953762669268</v>
      </c>
      <c r="D60">
        <v>7.8293102807479045</v>
      </c>
      <c r="E60" s="6">
        <f t="shared" si="1"/>
        <v>-0.48942335847275231</v>
      </c>
      <c r="F60">
        <v>2.7935460568152291E-2</v>
      </c>
      <c r="G60" s="6">
        <f t="shared" si="12"/>
        <v>-1.3672266931748236E-2</v>
      </c>
      <c r="H60" s="6">
        <f t="shared" si="13"/>
        <v>0.21871538862366244</v>
      </c>
      <c r="I60">
        <v>2.9158594387358843</v>
      </c>
      <c r="J60" s="6">
        <f t="shared" si="5"/>
        <v>1.0701646095332451</v>
      </c>
      <c r="K60" s="6">
        <f t="shared" si="6"/>
        <v>-1.4096095435492482</v>
      </c>
      <c r="L60">
        <v>-5.4468679381381516E-3</v>
      </c>
      <c r="M60" s="5">
        <v>0</v>
      </c>
      <c r="N60">
        <v>1</v>
      </c>
      <c r="O60">
        <v>0</v>
      </c>
      <c r="P60">
        <v>0</v>
      </c>
      <c r="Q60">
        <v>0</v>
      </c>
      <c r="R60">
        <v>27.6</v>
      </c>
      <c r="S60">
        <v>24.7</v>
      </c>
      <c r="T60">
        <f t="shared" si="4"/>
        <v>4.6941176470588246</v>
      </c>
      <c r="U60">
        <f t="shared" si="4"/>
        <v>12.139215686274509</v>
      </c>
      <c r="V60">
        <v>0</v>
      </c>
      <c r="W60" s="5">
        <f t="shared" si="7"/>
        <v>0</v>
      </c>
      <c r="X60">
        <f t="shared" si="8"/>
        <v>-5.5140967984816225</v>
      </c>
      <c r="Y60">
        <v>12.812407</v>
      </c>
      <c r="Z60">
        <v>62710</v>
      </c>
      <c r="AA60">
        <f t="shared" si="9"/>
        <v>5.3196483527629059</v>
      </c>
      <c r="AB60">
        <f t="shared" si="10"/>
        <v>1.6934869947364648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">
      <c r="A61" s="5" t="s">
        <v>235</v>
      </c>
      <c r="B61" s="6" t="s">
        <v>236</v>
      </c>
      <c r="C61" s="6">
        <f t="shared" si="11"/>
        <v>19109.460295276753</v>
      </c>
      <c r="D61">
        <v>9.8579387948301029</v>
      </c>
      <c r="E61" s="6">
        <f t="shared" si="1"/>
        <v>1.5392051556094462</v>
      </c>
      <c r="F61">
        <v>2.8232006496393226E-2</v>
      </c>
      <c r="G61" s="6">
        <f t="shared" si="12"/>
        <v>4.3454849952447833E-2</v>
      </c>
      <c r="H61" s="6">
        <f t="shared" si="13"/>
        <v>0.27830939209669026</v>
      </c>
      <c r="I61">
        <v>122.31104390908455</v>
      </c>
      <c r="J61" s="6">
        <f t="shared" si="5"/>
        <v>4.8065673404075353</v>
      </c>
      <c r="K61" s="6">
        <f t="shared" si="6"/>
        <v>2.326793187325042</v>
      </c>
      <c r="L61">
        <v>-3.428772009820006E-2</v>
      </c>
      <c r="M61" s="5">
        <v>0</v>
      </c>
      <c r="N61">
        <v>0</v>
      </c>
      <c r="O61">
        <v>1</v>
      </c>
      <c r="P61">
        <v>0</v>
      </c>
      <c r="Q61">
        <v>0</v>
      </c>
      <c r="R61">
        <v>16.3</v>
      </c>
      <c r="S61">
        <v>1</v>
      </c>
      <c r="T61">
        <f t="shared" si="4"/>
        <v>-6.6058823529411761</v>
      </c>
      <c r="U61">
        <f t="shared" si="4"/>
        <v>-11.56078431372549</v>
      </c>
      <c r="V61">
        <v>0</v>
      </c>
      <c r="W61" s="5">
        <f t="shared" si="7"/>
        <v>0</v>
      </c>
      <c r="X61">
        <f t="shared" si="8"/>
        <v>-5.5140967984816225</v>
      </c>
      <c r="Y61">
        <v>0.34255999999999998</v>
      </c>
      <c r="Z61">
        <v>2590</v>
      </c>
      <c r="AA61">
        <f t="shared" si="9"/>
        <v>4.8847889491299261</v>
      </c>
      <c r="AB61">
        <f t="shared" si="10"/>
        <v>1.258627591103485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1:33" x14ac:dyDescent="0.3">
      <c r="A62" s="5" t="s">
        <v>239</v>
      </c>
      <c r="B62" s="6" t="s">
        <v>240</v>
      </c>
      <c r="C62" s="6">
        <f t="shared" si="11"/>
        <v>1914.2948570999802</v>
      </c>
      <c r="D62">
        <v>7.5571046129692885</v>
      </c>
      <c r="E62" s="6">
        <f t="shared" si="1"/>
        <v>-0.7616290262513683</v>
      </c>
      <c r="F62">
        <v>2.1809459974956012E-2</v>
      </c>
      <c r="G62" s="6">
        <f t="shared" si="12"/>
        <v>-1.6610717763793938E-2</v>
      </c>
      <c r="H62" s="6">
        <f t="shared" si="13"/>
        <v>0.16481637058310913</v>
      </c>
      <c r="I62">
        <v>4.4881781687508946</v>
      </c>
      <c r="J62" s="6">
        <f t="shared" si="5"/>
        <v>1.5014468663519538</v>
      </c>
      <c r="K62" s="6">
        <f t="shared" si="6"/>
        <v>-0.97832728673053948</v>
      </c>
      <c r="L62">
        <v>4.4670871432206355E-2</v>
      </c>
      <c r="M62" s="5">
        <v>0</v>
      </c>
      <c r="N62">
        <v>0</v>
      </c>
      <c r="O62">
        <v>1</v>
      </c>
      <c r="P62">
        <v>0</v>
      </c>
      <c r="Q62">
        <v>0</v>
      </c>
      <c r="R62">
        <v>24.3</v>
      </c>
      <c r="S62">
        <v>10.1</v>
      </c>
      <c r="T62">
        <f t="shared" si="4"/>
        <v>1.3941176470588239</v>
      </c>
      <c r="U62">
        <f t="shared" si="4"/>
        <v>-2.4607843137254903</v>
      </c>
      <c r="V62">
        <v>9.5969490000000004</v>
      </c>
      <c r="W62" s="5">
        <f t="shared" si="7"/>
        <v>2.3605661294982831</v>
      </c>
      <c r="X62">
        <f t="shared" si="8"/>
        <v>-3.1535306689833393</v>
      </c>
      <c r="Y62">
        <v>15.706225999999999</v>
      </c>
      <c r="Z62">
        <v>446302.28571428574</v>
      </c>
      <c r="AA62">
        <f t="shared" si="9"/>
        <v>3.5608159801395218</v>
      </c>
      <c r="AB62">
        <f t="shared" si="10"/>
        <v>-6.5345377886919298E-2</v>
      </c>
      <c r="AC62">
        <v>1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5" t="s">
        <v>245</v>
      </c>
      <c r="B63" s="6" t="s">
        <v>246</v>
      </c>
      <c r="C63" s="6">
        <f t="shared" si="11"/>
        <v>6998.3257345265329</v>
      </c>
      <c r="D63">
        <v>8.8534262186472414</v>
      </c>
      <c r="E63" s="6">
        <f t="shared" si="1"/>
        <v>0.53469257942658466</v>
      </c>
      <c r="F63">
        <v>1.5930548257690802E-2</v>
      </c>
      <c r="G63" s="6">
        <f t="shared" si="12"/>
        <v>8.5179459395843798E-3</v>
      </c>
      <c r="H63" s="6">
        <f t="shared" si="13"/>
        <v>0.14103993362206488</v>
      </c>
      <c r="I63">
        <v>19.872076425636731</v>
      </c>
      <c r="J63" s="6">
        <f t="shared" si="5"/>
        <v>2.9893155516392409</v>
      </c>
      <c r="K63" s="6">
        <f t="shared" si="6"/>
        <v>0.50954139855674763</v>
      </c>
      <c r="L63">
        <v>2.4169105186074423E-2</v>
      </c>
      <c r="M63" s="5">
        <v>0</v>
      </c>
      <c r="N63">
        <v>0</v>
      </c>
      <c r="O63">
        <v>1</v>
      </c>
      <c r="P63">
        <v>0</v>
      </c>
      <c r="Q63">
        <v>0</v>
      </c>
      <c r="R63">
        <v>25.2</v>
      </c>
      <c r="S63">
        <v>15.5</v>
      </c>
      <c r="T63">
        <f t="shared" si="4"/>
        <v>2.2941176470588225</v>
      </c>
      <c r="U63">
        <f t="shared" si="4"/>
        <v>2.93921568627451</v>
      </c>
      <c r="V63">
        <v>3485.4850000000001</v>
      </c>
      <c r="W63" s="5">
        <f t="shared" si="7"/>
        <v>8.1566493443429042</v>
      </c>
      <c r="X63">
        <f t="shared" si="8"/>
        <v>2.6425525458612817</v>
      </c>
      <c r="Y63">
        <v>53.441943000000002</v>
      </c>
      <c r="Z63">
        <v>1943950</v>
      </c>
      <c r="AA63">
        <f t="shared" si="9"/>
        <v>3.3138739015574998</v>
      </c>
      <c r="AB63">
        <f t="shared" si="10"/>
        <v>-0.31228745646894129</v>
      </c>
      <c r="AC63">
        <v>0</v>
      </c>
      <c r="AD63">
        <v>0</v>
      </c>
      <c r="AE63">
        <v>1</v>
      </c>
      <c r="AF63">
        <v>0</v>
      </c>
      <c r="AG63">
        <v>0</v>
      </c>
    </row>
    <row r="64" spans="1:33" x14ac:dyDescent="0.3">
      <c r="A64" s="5" t="s">
        <v>249</v>
      </c>
      <c r="B64" s="6" t="s">
        <v>250</v>
      </c>
      <c r="C64" s="6">
        <f t="shared" si="11"/>
        <v>4450.3055250042817</v>
      </c>
      <c r="D64">
        <v>8.400728030107814</v>
      </c>
      <c r="E64" s="6">
        <f t="shared" si="1"/>
        <v>8.1994390887157209E-2</v>
      </c>
      <c r="F64">
        <v>6.123274517418005E-2</v>
      </c>
      <c r="G64" s="6">
        <f t="shared" si="12"/>
        <v>5.0207416429054082E-3</v>
      </c>
      <c r="H64" s="6">
        <f t="shared" si="13"/>
        <v>0.51439963874518335</v>
      </c>
      <c r="I64">
        <v>64.20498338784158</v>
      </c>
      <c r="J64" s="6">
        <f t="shared" si="5"/>
        <v>4.1620808305469925</v>
      </c>
      <c r="K64" s="6">
        <f t="shared" si="6"/>
        <v>1.6823066774644992</v>
      </c>
      <c r="L64">
        <v>1.4655764381046104E-2</v>
      </c>
      <c r="M64" s="5">
        <v>0</v>
      </c>
      <c r="N64">
        <v>0</v>
      </c>
      <c r="O64">
        <v>1</v>
      </c>
      <c r="P64">
        <v>0</v>
      </c>
      <c r="Q64">
        <v>0</v>
      </c>
      <c r="R64">
        <v>25.9</v>
      </c>
      <c r="S64">
        <v>12.5</v>
      </c>
      <c r="T64">
        <f t="shared" si="4"/>
        <v>2.9941176470588218</v>
      </c>
      <c r="U64">
        <f t="shared" si="4"/>
        <v>-6.078431372548998E-2</v>
      </c>
      <c r="V64">
        <v>0</v>
      </c>
      <c r="W64" s="5">
        <f t="shared" si="7"/>
        <v>0</v>
      </c>
      <c r="X64">
        <f t="shared" si="8"/>
        <v>-5.5140967984816225</v>
      </c>
      <c r="Y64">
        <v>0.303338</v>
      </c>
      <c r="Z64">
        <v>320</v>
      </c>
      <c r="AA64">
        <f t="shared" si="9"/>
        <v>6.8542819785281939</v>
      </c>
      <c r="AB64">
        <f t="shared" si="10"/>
        <v>3.2281206205017527</v>
      </c>
      <c r="AC64">
        <v>0</v>
      </c>
      <c r="AD64">
        <v>1</v>
      </c>
      <c r="AE64">
        <v>0</v>
      </c>
      <c r="AF64">
        <v>0</v>
      </c>
      <c r="AG64">
        <v>0</v>
      </c>
    </row>
    <row r="65" spans="1:33" x14ac:dyDescent="0.3">
      <c r="A65" s="5" t="s">
        <v>251</v>
      </c>
      <c r="B65" s="6" t="s">
        <v>252</v>
      </c>
      <c r="C65" s="6">
        <f t="shared" si="11"/>
        <v>931.28469038581864</v>
      </c>
      <c r="D65">
        <v>6.8365650204209656</v>
      </c>
      <c r="E65" s="6">
        <f t="shared" si="1"/>
        <v>-1.4821686187996912</v>
      </c>
      <c r="F65">
        <v>3.2732088853815788E-2</v>
      </c>
      <c r="G65" s="6">
        <f t="shared" si="12"/>
        <v>-4.8514474926888915E-2</v>
      </c>
      <c r="H65" s="6">
        <f t="shared" si="13"/>
        <v>0.223775053703308</v>
      </c>
      <c r="I65">
        <v>0.30123354165279842</v>
      </c>
      <c r="J65" s="6">
        <f t="shared" si="5"/>
        <v>-1.1998694291874188</v>
      </c>
      <c r="K65" s="6">
        <f t="shared" si="6"/>
        <v>-3.6796435822699118</v>
      </c>
      <c r="L65">
        <v>0.30729476250847232</v>
      </c>
      <c r="M65" s="5">
        <v>1</v>
      </c>
      <c r="N65">
        <v>0</v>
      </c>
      <c r="O65">
        <v>0</v>
      </c>
      <c r="P65">
        <v>1</v>
      </c>
      <c r="Q65">
        <v>0</v>
      </c>
      <c r="R65">
        <v>15.8</v>
      </c>
      <c r="S65">
        <v>-18.399999999999999</v>
      </c>
      <c r="T65">
        <f t="shared" si="4"/>
        <v>-7.1058823529411761</v>
      </c>
      <c r="U65">
        <f t="shared" si="4"/>
        <v>-30.96078431372549</v>
      </c>
      <c r="V65">
        <v>17.288969999999999</v>
      </c>
      <c r="W65" s="5">
        <f t="shared" si="7"/>
        <v>2.9062981458908399</v>
      </c>
      <c r="X65">
        <f t="shared" si="8"/>
        <v>-2.6077986525907826</v>
      </c>
      <c r="Y65">
        <v>1.319817</v>
      </c>
      <c r="Z65">
        <v>1553560</v>
      </c>
      <c r="AA65">
        <f t="shared" si="9"/>
        <v>-0.16305598094680343</v>
      </c>
      <c r="AB65">
        <f t="shared" si="10"/>
        <v>-3.7892173389732444</v>
      </c>
      <c r="AC65">
        <v>0</v>
      </c>
      <c r="AD65">
        <v>0</v>
      </c>
      <c r="AE65">
        <v>0</v>
      </c>
      <c r="AF65">
        <v>0</v>
      </c>
      <c r="AG65">
        <v>1</v>
      </c>
    </row>
    <row r="66" spans="1:33" x14ac:dyDescent="0.3">
      <c r="A66" s="5" t="s">
        <v>253</v>
      </c>
      <c r="B66" s="6" t="s">
        <v>254</v>
      </c>
      <c r="C66" s="6">
        <f t="shared" si="11"/>
        <v>389.2824692364718</v>
      </c>
      <c r="D66">
        <v>5.9643052221009762</v>
      </c>
      <c r="E66" s="6">
        <f t="shared" ref="E66:E99" si="14">D66-AVERAGE(D$2:D$104)</f>
        <v>-2.3544284171196805</v>
      </c>
      <c r="F66">
        <v>-7.9534228209400815E-3</v>
      </c>
      <c r="G66" s="6">
        <f t="shared" si="12"/>
        <v>1.8725764702989499E-2</v>
      </c>
      <c r="H66" s="6">
        <f t="shared" si="13"/>
        <v>-4.7436641264510006E-2</v>
      </c>
      <c r="I66">
        <v>2.7389390246520051</v>
      </c>
      <c r="J66" s="6">
        <f t="shared" si="5"/>
        <v>1.0075706281317194</v>
      </c>
      <c r="K66" s="6">
        <f t="shared" si="6"/>
        <v>-1.4722035249507739</v>
      </c>
      <c r="L66">
        <v>-5.420621930334605E-2</v>
      </c>
      <c r="M66" s="5">
        <v>0</v>
      </c>
      <c r="N66">
        <v>0</v>
      </c>
      <c r="O66">
        <v>1</v>
      </c>
      <c r="P66">
        <v>0</v>
      </c>
      <c r="Q66">
        <v>0</v>
      </c>
      <c r="R66">
        <v>25.2</v>
      </c>
      <c r="S66">
        <v>20.399999999999999</v>
      </c>
      <c r="T66">
        <f t="shared" ref="T66:U104" si="15">R66-(SUM(R$1:R$95)+SUM(R$97:R$104))/102</f>
        <v>2.2941176470588225</v>
      </c>
      <c r="U66">
        <f t="shared" si="15"/>
        <v>7.8392156862745086</v>
      </c>
      <c r="V66">
        <v>294.49529999999999</v>
      </c>
      <c r="W66" s="5">
        <f t="shared" si="7"/>
        <v>5.6886529314743166</v>
      </c>
      <c r="X66">
        <f t="shared" si="8"/>
        <v>0.17455613299269412</v>
      </c>
      <c r="Y66">
        <v>9.6655650000000009</v>
      </c>
      <c r="Z66">
        <v>786380</v>
      </c>
      <c r="AA66">
        <f t="shared" si="9"/>
        <v>2.5088847121290971</v>
      </c>
      <c r="AB66">
        <f t="shared" si="10"/>
        <v>-1.117276645897344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5" t="s">
        <v>261</v>
      </c>
      <c r="B67" s="6" t="s">
        <v>262</v>
      </c>
      <c r="C67" s="6">
        <f t="shared" si="11"/>
        <v>3590.9200684397997</v>
      </c>
      <c r="D67">
        <v>8.1861637351200383</v>
      </c>
      <c r="E67" s="6">
        <f t="shared" si="14"/>
        <v>-0.13256990410061853</v>
      </c>
      <c r="F67">
        <v>3.9096521815976851E-2</v>
      </c>
      <c r="G67" s="6">
        <f t="shared" ref="G67:G99" si="16">E67*F67</f>
        <v>-5.1830221478117913E-3</v>
      </c>
      <c r="H67" s="6">
        <f t="shared" ref="H67:H104" si="17">D67*F67</f>
        <v>0.32005052905927911</v>
      </c>
      <c r="I67">
        <v>2.3626572328184103</v>
      </c>
      <c r="J67" s="6">
        <f t="shared" si="5"/>
        <v>0.85978693174510024</v>
      </c>
      <c r="K67" s="6">
        <f t="shared" si="6"/>
        <v>-1.6199872213373929</v>
      </c>
      <c r="L67">
        <v>2.9164688503604236E-2</v>
      </c>
      <c r="M67" s="5">
        <v>0</v>
      </c>
      <c r="N67">
        <v>1</v>
      </c>
      <c r="O67">
        <v>0</v>
      </c>
      <c r="P67">
        <v>0</v>
      </c>
      <c r="Q67">
        <v>0</v>
      </c>
      <c r="R67">
        <v>25.5</v>
      </c>
      <c r="S67">
        <v>24.1</v>
      </c>
      <c r="T67">
        <f t="shared" si="15"/>
        <v>2.5941176470588232</v>
      </c>
      <c r="U67">
        <f t="shared" si="15"/>
        <v>11.539215686274511</v>
      </c>
      <c r="V67">
        <v>4505.2089999999998</v>
      </c>
      <c r="W67" s="5">
        <f t="shared" si="7"/>
        <v>8.4132115025175267</v>
      </c>
      <c r="X67">
        <f t="shared" ref="X67:X104" si="18">W67-(SUM(W$2:W$26)+SUM(W$28:W$55)+SUM(W$57:W$95)+SUM(W$97:W$104))/100</f>
        <v>2.8991147040359042</v>
      </c>
      <c r="Y67">
        <v>11.182967</v>
      </c>
      <c r="Z67">
        <v>328550</v>
      </c>
      <c r="AA67">
        <f t="shared" ref="AA67:AA104" si="19">LN(Y67*1000000/Z67)</f>
        <v>3.5274580627723298</v>
      </c>
      <c r="AB67">
        <f t="shared" ref="AB67:AB104" si="20">AA67-AVERAGE(AA$2:AA$104)</f>
        <v>-9.8703295254111367E-2</v>
      </c>
      <c r="AC67">
        <v>0</v>
      </c>
      <c r="AD67">
        <v>0</v>
      </c>
      <c r="AE67">
        <v>0</v>
      </c>
      <c r="AF67">
        <v>0</v>
      </c>
      <c r="AG67">
        <v>1</v>
      </c>
    </row>
    <row r="68" spans="1:33" x14ac:dyDescent="0.3">
      <c r="A68" s="5" t="s">
        <v>364</v>
      </c>
      <c r="B68" s="6" t="s">
        <v>365</v>
      </c>
      <c r="C68" s="6">
        <f t="shared" si="11"/>
        <v>4266.7892840602481</v>
      </c>
      <c r="D68">
        <v>8.3586168992782781</v>
      </c>
      <c r="E68" s="6">
        <f t="shared" si="14"/>
        <v>3.9883260057621328E-2</v>
      </c>
      <c r="F68">
        <v>-7.1265399936382492E-3</v>
      </c>
      <c r="G68" s="6">
        <f t="shared" si="16"/>
        <v>-2.8422964787731331E-4</v>
      </c>
      <c r="H68" s="6">
        <f t="shared" si="17"/>
        <v>-5.956801762420718E-2</v>
      </c>
      <c r="I68">
        <v>4.6275611253069539E-2</v>
      </c>
      <c r="J68" s="6">
        <f t="shared" ref="J68:J104" si="21">LN(I68)</f>
        <v>-3.0731402114673081</v>
      </c>
      <c r="K68" s="6">
        <f t="shared" ref="K68:K104" si="22">J68-AVERAGE(J$2:J$104)</f>
        <v>-5.5529143645498014</v>
      </c>
      <c r="L68">
        <v>0.43623417299821043</v>
      </c>
      <c r="M68" s="5">
        <v>0</v>
      </c>
      <c r="N68">
        <v>1</v>
      </c>
      <c r="O68">
        <v>0</v>
      </c>
      <c r="P68">
        <v>0</v>
      </c>
      <c r="Q68">
        <v>0</v>
      </c>
      <c r="R68">
        <v>22.8</v>
      </c>
      <c r="S68">
        <v>15</v>
      </c>
      <c r="T68">
        <f t="shared" si="15"/>
        <v>-0.10588235294117609</v>
      </c>
      <c r="U68">
        <f t="shared" si="15"/>
        <v>2.43921568627451</v>
      </c>
      <c r="V68">
        <v>665.40930000000003</v>
      </c>
      <c r="W68" s="5">
        <f t="shared" ref="W68:W104" si="23">LN(1+V68)</f>
        <v>6.5019040463374873</v>
      </c>
      <c r="X68">
        <f t="shared" si="18"/>
        <v>0.98780724785586482</v>
      </c>
      <c r="Y68">
        <v>0.80430999999999997</v>
      </c>
      <c r="Z68">
        <v>823290</v>
      </c>
      <c r="AA68">
        <f t="shared" si="19"/>
        <v>-2.3323740985441547E-2</v>
      </c>
      <c r="AB68">
        <f t="shared" si="20"/>
        <v>-3.6494850990118826</v>
      </c>
      <c r="AC68">
        <v>1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5" t="s">
        <v>265</v>
      </c>
      <c r="B69" s="6" t="s">
        <v>266</v>
      </c>
      <c r="C69" s="6">
        <f t="shared" si="11"/>
        <v>1757.5080247544784</v>
      </c>
      <c r="D69">
        <v>7.4716521896797889</v>
      </c>
      <c r="E69" s="6">
        <f t="shared" si="14"/>
        <v>-0.84708144954086784</v>
      </c>
      <c r="F69">
        <v>-2.3690870768202407E-2</v>
      </c>
      <c r="G69" s="6">
        <f t="shared" si="16"/>
        <v>2.0068097151214267E-2</v>
      </c>
      <c r="H69" s="6">
        <f t="shared" si="17"/>
        <v>-0.17700994645066043</v>
      </c>
      <c r="I69">
        <v>6.4465140898093463</v>
      </c>
      <c r="J69" s="6">
        <f t="shared" si="21"/>
        <v>1.8635395335189451</v>
      </c>
      <c r="K69" s="6">
        <f t="shared" si="22"/>
        <v>-0.61623461956354819</v>
      </c>
      <c r="L69">
        <v>-2.3909893104696395E-2</v>
      </c>
      <c r="M69" s="5">
        <v>0</v>
      </c>
      <c r="N69">
        <v>1</v>
      </c>
      <c r="O69">
        <v>0</v>
      </c>
      <c r="P69">
        <v>0</v>
      </c>
      <c r="Q69">
        <v>0</v>
      </c>
      <c r="R69">
        <v>26.2</v>
      </c>
      <c r="S69">
        <v>24.5</v>
      </c>
      <c r="T69">
        <f t="shared" si="15"/>
        <v>3.2941176470588225</v>
      </c>
      <c r="U69">
        <f t="shared" si="15"/>
        <v>11.93921568627451</v>
      </c>
      <c r="V69">
        <v>3514.2</v>
      </c>
      <c r="W69" s="5">
        <f t="shared" si="23"/>
        <v>8.1648517016303455</v>
      </c>
      <c r="X69">
        <f t="shared" si="18"/>
        <v>2.650754903148723</v>
      </c>
      <c r="Y69">
        <v>58.745410999999997</v>
      </c>
      <c r="Z69">
        <v>910770</v>
      </c>
      <c r="AA69">
        <f t="shared" si="19"/>
        <v>4.1666779227466151</v>
      </c>
      <c r="AB69">
        <f t="shared" si="20"/>
        <v>0.54051656472017395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5" t="s">
        <v>267</v>
      </c>
      <c r="B70" s="6" t="s">
        <v>268</v>
      </c>
      <c r="C70" s="6">
        <f t="shared" si="11"/>
        <v>15221.951442329395</v>
      </c>
      <c r="D70">
        <v>9.6304938388557133</v>
      </c>
      <c r="E70" s="6">
        <f t="shared" si="14"/>
        <v>1.3117601996350565</v>
      </c>
      <c r="F70">
        <v>1.6787427228471246E-2</v>
      </c>
      <c r="G70" s="6">
        <f t="shared" si="16"/>
        <v>2.2021078892578424E-2</v>
      </c>
      <c r="H70" s="6">
        <f t="shared" si="17"/>
        <v>0.16167121449403099</v>
      </c>
      <c r="I70">
        <v>48.49706553077862</v>
      </c>
      <c r="J70" s="6">
        <f t="shared" si="21"/>
        <v>3.8815032915929368</v>
      </c>
      <c r="K70" s="6">
        <f t="shared" si="22"/>
        <v>1.4017291385104436</v>
      </c>
      <c r="L70">
        <v>-6.4560086926322299E-2</v>
      </c>
      <c r="M70" s="5">
        <v>0</v>
      </c>
      <c r="N70">
        <v>0</v>
      </c>
      <c r="O70">
        <v>1</v>
      </c>
      <c r="P70">
        <v>0</v>
      </c>
      <c r="Q70">
        <v>0</v>
      </c>
      <c r="R70">
        <v>15.9</v>
      </c>
      <c r="S70">
        <v>2.6</v>
      </c>
      <c r="T70">
        <f t="shared" si="15"/>
        <v>-7.0058823529411764</v>
      </c>
      <c r="U70">
        <f t="shared" si="15"/>
        <v>-9.9607843137254903</v>
      </c>
      <c r="V70">
        <v>2606.721</v>
      </c>
      <c r="W70" s="5">
        <f t="shared" si="23"/>
        <v>7.8662319387963251</v>
      </c>
      <c r="X70">
        <f t="shared" si="18"/>
        <v>2.3521351403147026</v>
      </c>
      <c r="Y70">
        <v>13.097251</v>
      </c>
      <c r="Z70">
        <v>33760</v>
      </c>
      <c r="AA70">
        <f t="shared" si="19"/>
        <v>5.9608809701122105</v>
      </c>
      <c r="AB70">
        <f t="shared" si="20"/>
        <v>2.3347196120857694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3">
      <c r="A71" s="5" t="s">
        <v>269</v>
      </c>
      <c r="B71" s="6" t="s">
        <v>270</v>
      </c>
      <c r="C71" s="6">
        <f t="shared" si="11"/>
        <v>11083.458032338493</v>
      </c>
      <c r="D71">
        <v>9.3132090083906576</v>
      </c>
      <c r="E71" s="6">
        <f t="shared" si="14"/>
        <v>0.99447536917000079</v>
      </c>
      <c r="F71">
        <v>3.2324891986120041E-2</v>
      </c>
      <c r="G71" s="6">
        <f t="shared" si="16"/>
        <v>3.2146308891277127E-2</v>
      </c>
      <c r="H71" s="6">
        <f t="shared" si="17"/>
        <v>0.30104847524038814</v>
      </c>
      <c r="I71">
        <v>73.574859364667518</v>
      </c>
      <c r="J71" s="6">
        <f t="shared" si="21"/>
        <v>4.2983033826622901</v>
      </c>
      <c r="K71" s="6">
        <f t="shared" si="22"/>
        <v>1.8185292295797968</v>
      </c>
      <c r="L71">
        <v>-9.391229623493258E-2</v>
      </c>
      <c r="M71" s="5">
        <v>0</v>
      </c>
      <c r="N71">
        <v>0</v>
      </c>
      <c r="O71">
        <v>0</v>
      </c>
      <c r="P71">
        <v>0</v>
      </c>
      <c r="Q71">
        <v>1</v>
      </c>
      <c r="R71">
        <v>10.7</v>
      </c>
      <c r="S71">
        <v>-6.9</v>
      </c>
      <c r="T71">
        <f t="shared" si="15"/>
        <v>-12.205882352941178</v>
      </c>
      <c r="U71">
        <f t="shared" si="15"/>
        <v>-19.46078431372549</v>
      </c>
      <c r="V71">
        <v>29766.99</v>
      </c>
      <c r="W71" s="5">
        <f t="shared" si="23"/>
        <v>10.301188934095201</v>
      </c>
      <c r="X71">
        <f t="shared" si="18"/>
        <v>4.7870921356135785</v>
      </c>
      <c r="Y71">
        <v>3.9064899999999998</v>
      </c>
      <c r="Z71">
        <v>304280</v>
      </c>
      <c r="AA71">
        <f t="shared" si="19"/>
        <v>2.5524462214682515</v>
      </c>
      <c r="AB71">
        <f t="shared" si="20"/>
        <v>-1.0737151365581896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1:33" x14ac:dyDescent="0.3">
      <c r="A72" s="5" t="s">
        <v>271</v>
      </c>
      <c r="B72" s="6" t="s">
        <v>272</v>
      </c>
      <c r="C72" s="6">
        <f t="shared" si="11"/>
        <v>720.86748402456863</v>
      </c>
      <c r="D72">
        <v>6.5804553256971676</v>
      </c>
      <c r="E72" s="6">
        <f t="shared" si="14"/>
        <v>-1.7382783135234892</v>
      </c>
      <c r="F72">
        <v>1.1316466777351859E-2</v>
      </c>
      <c r="G72" s="6">
        <f t="shared" si="16"/>
        <v>-1.9671168784779782E-2</v>
      </c>
      <c r="H72" s="6">
        <f t="shared" si="17"/>
        <v>7.4467504073100099E-2</v>
      </c>
      <c r="I72">
        <v>0.37994670263687547</v>
      </c>
      <c r="J72" s="6">
        <f t="shared" si="21"/>
        <v>-0.96772429231727763</v>
      </c>
      <c r="K72" s="6">
        <f t="shared" si="22"/>
        <v>-3.4474984453997708</v>
      </c>
      <c r="L72">
        <v>4.0954036998451154E-2</v>
      </c>
      <c r="M72" s="5">
        <v>0</v>
      </c>
      <c r="N72">
        <v>1</v>
      </c>
      <c r="O72">
        <v>0</v>
      </c>
      <c r="P72">
        <v>0</v>
      </c>
      <c r="Q72">
        <v>0</v>
      </c>
      <c r="R72">
        <v>14.7</v>
      </c>
      <c r="S72">
        <v>0.5</v>
      </c>
      <c r="T72">
        <f t="shared" si="15"/>
        <v>-8.2058823529411775</v>
      </c>
      <c r="U72">
        <f t="shared" si="15"/>
        <v>-12.06078431372549</v>
      </c>
      <c r="V72">
        <v>1.464753</v>
      </c>
      <c r="W72" s="5">
        <f t="shared" si="23"/>
        <v>0.90209159963425689</v>
      </c>
      <c r="X72">
        <f t="shared" si="18"/>
        <v>-4.6120051988473652</v>
      </c>
      <c r="Y72">
        <v>12.189968</v>
      </c>
      <c r="Z72">
        <v>143060</v>
      </c>
      <c r="AA72">
        <f t="shared" si="19"/>
        <v>4.4451044746890904</v>
      </c>
      <c r="AB72">
        <f t="shared" si="20"/>
        <v>0.8189431166626493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x14ac:dyDescent="0.3">
      <c r="A73" s="5" t="s">
        <v>273</v>
      </c>
      <c r="B73" s="6" t="s">
        <v>274</v>
      </c>
      <c r="C73" s="6">
        <f t="shared" si="11"/>
        <v>14049.238348680408</v>
      </c>
      <c r="D73">
        <v>9.5503234632341396</v>
      </c>
      <c r="E73" s="6">
        <f t="shared" si="14"/>
        <v>1.2315898240134828</v>
      </c>
      <c r="F73">
        <v>1.1076565340891914E-2</v>
      </c>
      <c r="G73" s="6">
        <f t="shared" si="16"/>
        <v>1.3641785158862916E-2</v>
      </c>
      <c r="H73" s="6">
        <f t="shared" si="17"/>
        <v>0.1057847818671661</v>
      </c>
      <c r="I73">
        <v>33.414164926342146</v>
      </c>
      <c r="J73" s="6">
        <f t="shared" si="21"/>
        <v>3.5089799096689234</v>
      </c>
      <c r="K73" s="6">
        <f t="shared" si="22"/>
        <v>1.0292057565864301</v>
      </c>
      <c r="L73">
        <v>-3.4173227510099276E-2</v>
      </c>
      <c r="M73" s="5">
        <v>0</v>
      </c>
      <c r="N73">
        <v>1</v>
      </c>
      <c r="O73">
        <v>0</v>
      </c>
      <c r="P73">
        <v>0</v>
      </c>
      <c r="Q73">
        <v>0</v>
      </c>
      <c r="R73">
        <v>14.4</v>
      </c>
      <c r="S73">
        <v>6</v>
      </c>
      <c r="T73">
        <f t="shared" si="15"/>
        <v>-8.5058823529411764</v>
      </c>
      <c r="U73">
        <f t="shared" si="15"/>
        <v>-6.56078431372549</v>
      </c>
      <c r="V73">
        <v>1292.048</v>
      </c>
      <c r="W73" s="5">
        <f t="shared" si="23"/>
        <v>7.1647575010526543</v>
      </c>
      <c r="X73">
        <f t="shared" si="18"/>
        <v>1.6506607025710318</v>
      </c>
      <c r="Y73">
        <v>2.8718849999999998</v>
      </c>
      <c r="Z73">
        <v>263310</v>
      </c>
      <c r="AA73">
        <f t="shared" si="19"/>
        <v>2.3893918423115554</v>
      </c>
      <c r="AB73">
        <f t="shared" si="20"/>
        <v>-1.2367695157148857</v>
      </c>
      <c r="AC73">
        <v>0</v>
      </c>
      <c r="AD73">
        <v>0</v>
      </c>
      <c r="AE73">
        <v>0</v>
      </c>
      <c r="AF73">
        <v>1</v>
      </c>
      <c r="AG73">
        <v>0</v>
      </c>
    </row>
    <row r="74" spans="1:33" x14ac:dyDescent="0.3">
      <c r="A74" s="5" t="s">
        <v>275</v>
      </c>
      <c r="B74" s="6" t="s">
        <v>276</v>
      </c>
      <c r="C74" s="6">
        <f t="shared" si="11"/>
        <v>5139.271910988251</v>
      </c>
      <c r="D74">
        <v>8.5446666968569751</v>
      </c>
      <c r="E74" s="6">
        <f t="shared" si="14"/>
        <v>0.22593305763631832</v>
      </c>
      <c r="F74">
        <v>5.1466241362091762E-2</v>
      </c>
      <c r="G74" s="6">
        <f t="shared" si="16"/>
        <v>1.1627925275986148E-2</v>
      </c>
      <c r="H74" s="6">
        <f t="shared" si="17"/>
        <v>0.43976187857906845</v>
      </c>
      <c r="I74">
        <v>8.2543716438242782</v>
      </c>
      <c r="J74" s="6">
        <f t="shared" si="21"/>
        <v>2.1107429562222886</v>
      </c>
      <c r="K74" s="6">
        <f t="shared" si="22"/>
        <v>-0.36903119686020469</v>
      </c>
      <c r="L74">
        <v>3.3028532427039681E-2</v>
      </c>
      <c r="M74" s="5">
        <v>0</v>
      </c>
      <c r="N74">
        <v>0</v>
      </c>
      <c r="O74">
        <v>1</v>
      </c>
      <c r="P74">
        <v>0</v>
      </c>
      <c r="Q74">
        <v>0</v>
      </c>
      <c r="R74">
        <v>28.9</v>
      </c>
      <c r="S74">
        <v>20.100000000000001</v>
      </c>
      <c r="T74">
        <f t="shared" si="15"/>
        <v>5.9941176470588218</v>
      </c>
      <c r="U74">
        <f t="shared" si="15"/>
        <v>7.5392156862745114</v>
      </c>
      <c r="V74">
        <v>65998.649999999994</v>
      </c>
      <c r="W74" s="5">
        <f t="shared" si="23"/>
        <v>11.097404717964199</v>
      </c>
      <c r="X74">
        <f t="shared" si="18"/>
        <v>5.5833079194825768</v>
      </c>
      <c r="Y74">
        <v>0.75805999999999996</v>
      </c>
      <c r="Z74">
        <v>309500</v>
      </c>
      <c r="AA74">
        <f t="shared" si="19"/>
        <v>0.89580444605789922</v>
      </c>
      <c r="AB74">
        <f t="shared" si="20"/>
        <v>-2.730356911968542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5" t="s">
        <v>366</v>
      </c>
      <c r="B75" s="6" t="s">
        <v>367</v>
      </c>
      <c r="C75" s="6">
        <f t="shared" si="11"/>
        <v>1427.9877512531839</v>
      </c>
      <c r="D75">
        <v>7.2640215653089495</v>
      </c>
      <c r="E75" s="6">
        <f t="shared" si="14"/>
        <v>-1.0547120739117073</v>
      </c>
      <c r="F75">
        <v>2.4326481970314319E-2</v>
      </c>
      <c r="G75" s="6">
        <f t="shared" si="16"/>
        <v>-2.5657434249885969E-2</v>
      </c>
      <c r="H75" s="6">
        <f t="shared" si="17"/>
        <v>0.17670808964046256</v>
      </c>
      <c r="I75">
        <v>2.0861135171430285</v>
      </c>
      <c r="J75" s="6">
        <f t="shared" si="21"/>
        <v>0.73530277367082431</v>
      </c>
      <c r="K75" s="6">
        <f t="shared" si="22"/>
        <v>-1.7444713794116691</v>
      </c>
      <c r="L75">
        <v>3.9664820901693432E-2</v>
      </c>
      <c r="M75" s="5">
        <v>0</v>
      </c>
      <c r="N75">
        <v>1</v>
      </c>
      <c r="O75">
        <v>0</v>
      </c>
      <c r="P75">
        <v>0</v>
      </c>
      <c r="Q75">
        <v>0</v>
      </c>
      <c r="R75">
        <v>28.5</v>
      </c>
      <c r="S75">
        <v>9.9</v>
      </c>
      <c r="T75">
        <f t="shared" si="15"/>
        <v>5.5941176470588232</v>
      </c>
      <c r="U75">
        <f t="shared" si="15"/>
        <v>-2.6607843137254896</v>
      </c>
      <c r="V75">
        <v>204.39709999999999</v>
      </c>
      <c r="W75" s="5">
        <f t="shared" si="23"/>
        <v>5.3249451786021869</v>
      </c>
      <c r="X75">
        <f t="shared" si="18"/>
        <v>-0.18915161987943563</v>
      </c>
      <c r="Y75">
        <v>61.033754000000002</v>
      </c>
      <c r="Z75">
        <v>770880</v>
      </c>
      <c r="AA75">
        <f t="shared" si="19"/>
        <v>4.3716496149527533</v>
      </c>
      <c r="AB75">
        <f t="shared" si="20"/>
        <v>0.74548825692631215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x14ac:dyDescent="0.3">
      <c r="A76" s="5" t="s">
        <v>277</v>
      </c>
      <c r="B76" s="6" t="s">
        <v>278</v>
      </c>
      <c r="C76" s="6">
        <f t="shared" si="11"/>
        <v>4723.4760061253928</v>
      </c>
      <c r="D76">
        <v>8.4603002495149902</v>
      </c>
      <c r="E76" s="6">
        <f t="shared" si="14"/>
        <v>0.14156661029433337</v>
      </c>
      <c r="F76">
        <v>1.1052155940978073E-2</v>
      </c>
      <c r="G76" s="6">
        <f t="shared" si="16"/>
        <v>1.5646162530086442E-3</v>
      </c>
      <c r="H76" s="6">
        <f t="shared" si="17"/>
        <v>9.3504557665135365E-2</v>
      </c>
      <c r="I76">
        <v>14.662942259473175</v>
      </c>
      <c r="J76" s="6">
        <f t="shared" si="21"/>
        <v>2.6853233761486277</v>
      </c>
      <c r="K76" s="6">
        <f t="shared" si="22"/>
        <v>0.20554922306613443</v>
      </c>
      <c r="L76">
        <v>-4.8917929074197911E-2</v>
      </c>
      <c r="M76" s="5">
        <v>0</v>
      </c>
      <c r="N76">
        <v>0</v>
      </c>
      <c r="O76">
        <v>1</v>
      </c>
      <c r="P76">
        <v>0</v>
      </c>
      <c r="Q76">
        <v>0</v>
      </c>
      <c r="R76">
        <v>25.5</v>
      </c>
      <c r="S76">
        <v>24.1</v>
      </c>
      <c r="T76">
        <f t="shared" si="15"/>
        <v>2.5941176470588232</v>
      </c>
      <c r="U76">
        <f t="shared" si="15"/>
        <v>11.539215686274511</v>
      </c>
      <c r="V76">
        <v>0</v>
      </c>
      <c r="W76" s="5">
        <f t="shared" si="23"/>
        <v>0</v>
      </c>
      <c r="X76">
        <f t="shared" si="18"/>
        <v>-5.5140967984816225</v>
      </c>
      <c r="Y76">
        <v>1.5523910000000001</v>
      </c>
      <c r="Z76">
        <v>74340</v>
      </c>
      <c r="AA76">
        <f t="shared" si="19"/>
        <v>3.0389024371339621</v>
      </c>
      <c r="AB76">
        <f t="shared" si="20"/>
        <v>-0.587258920892479</v>
      </c>
      <c r="AC76">
        <v>0</v>
      </c>
      <c r="AD76">
        <v>0</v>
      </c>
      <c r="AE76">
        <v>1</v>
      </c>
      <c r="AF76">
        <v>0</v>
      </c>
      <c r="AG76">
        <v>0</v>
      </c>
    </row>
    <row r="77" spans="1:33" x14ac:dyDescent="0.3">
      <c r="A77" s="5" t="s">
        <v>279</v>
      </c>
      <c r="B77" s="6" t="s">
        <v>280</v>
      </c>
      <c r="C77" s="6">
        <f t="shared" si="11"/>
        <v>3275.1487803538907</v>
      </c>
      <c r="D77">
        <v>8.0941185761531731</v>
      </c>
      <c r="E77" s="6">
        <f t="shared" si="14"/>
        <v>-0.22461506306748369</v>
      </c>
      <c r="F77">
        <v>-2.1361325550393758E-3</v>
      </c>
      <c r="G77" s="6">
        <f t="shared" si="16"/>
        <v>4.7980754857067446E-4</v>
      </c>
      <c r="H77" s="6">
        <f t="shared" si="17"/>
        <v>-1.7290110194869753E-2</v>
      </c>
      <c r="I77">
        <v>40.342329379469163</v>
      </c>
      <c r="J77" s="6">
        <f t="shared" si="21"/>
        <v>3.6974012745245362</v>
      </c>
      <c r="K77" s="6">
        <f t="shared" si="22"/>
        <v>1.2176271214420429</v>
      </c>
      <c r="L77">
        <v>-3.2247414520467669E-3</v>
      </c>
      <c r="M77" s="5">
        <v>0</v>
      </c>
      <c r="N77">
        <v>0</v>
      </c>
      <c r="O77">
        <v>1</v>
      </c>
      <c r="P77">
        <v>0</v>
      </c>
      <c r="Q77">
        <v>0</v>
      </c>
      <c r="R77">
        <v>19.600000000000001</v>
      </c>
      <c r="S77">
        <v>18.399999999999999</v>
      </c>
      <c r="T77">
        <f t="shared" si="15"/>
        <v>-3.3058823529411754</v>
      </c>
      <c r="U77">
        <f t="shared" si="15"/>
        <v>5.8392156862745086</v>
      </c>
      <c r="V77">
        <v>1096.0260000000001</v>
      </c>
      <c r="W77" s="5">
        <f t="shared" si="23"/>
        <v>7.0003581609971004</v>
      </c>
      <c r="X77">
        <f t="shared" si="18"/>
        <v>1.4862613625154779</v>
      </c>
      <c r="Y77">
        <v>13.559711999999999</v>
      </c>
      <c r="Z77">
        <v>1280000</v>
      </c>
      <c r="AA77">
        <f t="shared" si="19"/>
        <v>2.3602429654171213</v>
      </c>
      <c r="AB77">
        <f t="shared" si="20"/>
        <v>-1.2659183926093198</v>
      </c>
      <c r="AC77">
        <v>0</v>
      </c>
      <c r="AD77">
        <v>0</v>
      </c>
      <c r="AE77">
        <v>1</v>
      </c>
      <c r="AF77">
        <v>0</v>
      </c>
      <c r="AG77">
        <v>0</v>
      </c>
    </row>
    <row r="78" spans="1:33" x14ac:dyDescent="0.3">
      <c r="A78" s="5" t="s">
        <v>281</v>
      </c>
      <c r="B78" s="6" t="s">
        <v>282</v>
      </c>
      <c r="C78" s="6">
        <f t="shared" si="11"/>
        <v>2103.3231601151101</v>
      </c>
      <c r="D78">
        <v>7.6512738301431433</v>
      </c>
      <c r="E78" s="6">
        <f t="shared" si="14"/>
        <v>-0.66745980907751346</v>
      </c>
      <c r="F78">
        <v>7.3919942087092242E-3</v>
      </c>
      <c r="G78" s="6">
        <f t="shared" si="16"/>
        <v>-4.9338590432471442E-3</v>
      </c>
      <c r="H78" s="6">
        <f t="shared" si="17"/>
        <v>5.655817184166656E-2</v>
      </c>
      <c r="I78">
        <v>6.0876379748963583</v>
      </c>
      <c r="J78" s="6">
        <f t="shared" si="21"/>
        <v>1.8062601534325706</v>
      </c>
      <c r="K78" s="6">
        <f t="shared" si="22"/>
        <v>-0.67351399964992265</v>
      </c>
      <c r="L78">
        <v>-7.852595870105384E-3</v>
      </c>
      <c r="M78" s="5">
        <v>0</v>
      </c>
      <c r="N78">
        <v>0</v>
      </c>
      <c r="O78">
        <v>1</v>
      </c>
      <c r="P78">
        <v>0</v>
      </c>
      <c r="Q78">
        <v>0</v>
      </c>
      <c r="R78">
        <v>26.2</v>
      </c>
      <c r="S78">
        <v>23.9</v>
      </c>
      <c r="T78">
        <f t="shared" si="15"/>
        <v>3.2941176470588225</v>
      </c>
      <c r="U78">
        <f t="shared" si="15"/>
        <v>11.339215686274509</v>
      </c>
      <c r="V78">
        <v>48.715679999999999</v>
      </c>
      <c r="W78" s="5">
        <f t="shared" si="23"/>
        <v>3.9063203763028915</v>
      </c>
      <c r="X78">
        <f t="shared" si="18"/>
        <v>-1.607776422178731</v>
      </c>
      <c r="Y78">
        <v>36.485095000000001</v>
      </c>
      <c r="Z78">
        <v>298177.42857142858</v>
      </c>
      <c r="AA78">
        <f t="shared" si="19"/>
        <v>4.8069703927890108</v>
      </c>
      <c r="AB78">
        <f t="shared" si="20"/>
        <v>1.1808090347625697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1:33" x14ac:dyDescent="0.3">
      <c r="A79" s="5" t="s">
        <v>283</v>
      </c>
      <c r="B79" s="6" t="s">
        <v>284</v>
      </c>
      <c r="C79" s="6">
        <f t="shared" si="11"/>
        <v>4727.2887218266078</v>
      </c>
      <c r="D79">
        <v>8.4611071082227909</v>
      </c>
      <c r="E79" s="6">
        <f t="shared" si="14"/>
        <v>0.1423734690021341</v>
      </c>
      <c r="F79">
        <v>1.9806653391920365E-2</v>
      </c>
      <c r="G79" s="6">
        <f t="shared" si="16"/>
        <v>2.8199419527305883E-3</v>
      </c>
      <c r="H79" s="6">
        <f t="shared" si="17"/>
        <v>0.16758621580448244</v>
      </c>
      <c r="I79">
        <v>86.620607054152373</v>
      </c>
      <c r="J79" s="6">
        <f t="shared" si="21"/>
        <v>4.4615377440065824</v>
      </c>
      <c r="K79" s="6">
        <f t="shared" si="22"/>
        <v>1.9817635909240892</v>
      </c>
      <c r="L79">
        <v>1.5695084098757112E-2</v>
      </c>
      <c r="M79" s="5">
        <v>1</v>
      </c>
      <c r="N79">
        <v>0</v>
      </c>
      <c r="O79">
        <v>0</v>
      </c>
      <c r="P79">
        <v>1</v>
      </c>
      <c r="Q79">
        <v>0</v>
      </c>
      <c r="R79">
        <v>16.899999999999999</v>
      </c>
      <c r="S79">
        <v>-1.7</v>
      </c>
      <c r="T79">
        <f t="shared" si="15"/>
        <v>-6.0058823529411782</v>
      </c>
      <c r="U79">
        <f t="shared" si="15"/>
        <v>-14.260784313725489</v>
      </c>
      <c r="V79">
        <v>8391.9140000000007</v>
      </c>
      <c r="W79" s="5">
        <f t="shared" si="23"/>
        <v>9.0351430573962315</v>
      </c>
      <c r="X79">
        <f t="shared" si="18"/>
        <v>3.521046258914609</v>
      </c>
      <c r="Y79">
        <v>32.803069000000001</v>
      </c>
      <c r="Z79">
        <v>304634.28571428574</v>
      </c>
      <c r="AA79">
        <f t="shared" si="19"/>
        <v>4.6791653631442047</v>
      </c>
      <c r="AB79">
        <f t="shared" si="20"/>
        <v>1.0530040051177636</v>
      </c>
      <c r="AC79">
        <v>0</v>
      </c>
      <c r="AD79">
        <v>1</v>
      </c>
      <c r="AE79">
        <v>0</v>
      </c>
      <c r="AF79">
        <v>0</v>
      </c>
      <c r="AG79">
        <v>0</v>
      </c>
    </row>
    <row r="80" spans="1:33" x14ac:dyDescent="0.3">
      <c r="A80" s="5" t="s">
        <v>285</v>
      </c>
      <c r="B80" s="6" t="s">
        <v>286</v>
      </c>
      <c r="C80" s="6">
        <f t="shared" si="11"/>
        <v>7359.0024280920015</v>
      </c>
      <c r="D80">
        <v>8.9036796628751791</v>
      </c>
      <c r="E80" s="6">
        <f t="shared" si="14"/>
        <v>0.58494602365452231</v>
      </c>
      <c r="F80">
        <v>2.8775785323022954E-2</v>
      </c>
      <c r="G80" s="6">
        <f t="shared" si="16"/>
        <v>1.6832281202238439E-2</v>
      </c>
      <c r="H80" s="6">
        <f t="shared" si="17"/>
        <v>0.25621037456386153</v>
      </c>
      <c r="I80">
        <v>18.578330904035489</v>
      </c>
      <c r="J80" s="6">
        <f t="shared" si="21"/>
        <v>2.9219958964137387</v>
      </c>
      <c r="K80" s="6">
        <f t="shared" si="22"/>
        <v>0.44222174333124542</v>
      </c>
      <c r="L80">
        <v>5.9155010981450911E-3</v>
      </c>
      <c r="M80" s="5">
        <v>0</v>
      </c>
      <c r="N80">
        <v>0</v>
      </c>
      <c r="O80">
        <v>1</v>
      </c>
      <c r="P80">
        <v>0</v>
      </c>
      <c r="Q80">
        <v>0</v>
      </c>
      <c r="R80">
        <v>21.1</v>
      </c>
      <c r="S80">
        <v>9.1999999999999993</v>
      </c>
      <c r="T80">
        <f t="shared" si="15"/>
        <v>-1.8058823529411754</v>
      </c>
      <c r="U80">
        <f t="shared" si="15"/>
        <v>-3.3607843137254907</v>
      </c>
      <c r="V80">
        <v>6.6670959999999999</v>
      </c>
      <c r="W80" s="5">
        <f t="shared" si="23"/>
        <v>2.0369379256930986</v>
      </c>
      <c r="X80">
        <f t="shared" si="18"/>
        <v>-3.4771588727885239</v>
      </c>
      <c r="Y80">
        <v>8.7321650000000002</v>
      </c>
      <c r="Z80">
        <v>91499.142857142855</v>
      </c>
      <c r="AA80">
        <f t="shared" si="19"/>
        <v>4.5584390089498656</v>
      </c>
      <c r="AB80">
        <f t="shared" si="20"/>
        <v>0.93227765092342452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x14ac:dyDescent="0.3">
      <c r="A81" s="5" t="s">
        <v>287</v>
      </c>
      <c r="B81" s="6" t="s">
        <v>288</v>
      </c>
      <c r="C81" s="6">
        <f t="shared" si="11"/>
        <v>1939.2543352960392</v>
      </c>
      <c r="D81">
        <v>7.5700588149214223</v>
      </c>
      <c r="E81" s="6">
        <f t="shared" si="14"/>
        <v>-0.74867482429923449</v>
      </c>
      <c r="F81">
        <v>3.198150284356735E-2</v>
      </c>
      <c r="G81" s="6">
        <f t="shared" si="16"/>
        <v>-2.3943746022233255E-2</v>
      </c>
      <c r="H81" s="6">
        <f t="shared" si="17"/>
        <v>0.24210185751538155</v>
      </c>
      <c r="I81">
        <v>1.8922898190707043</v>
      </c>
      <c r="J81" s="6">
        <f t="shared" si="21"/>
        <v>0.63778764022563572</v>
      </c>
      <c r="K81" s="6">
        <f t="shared" si="22"/>
        <v>-1.8419865128568575</v>
      </c>
      <c r="L81">
        <v>1.8170609992618655E-2</v>
      </c>
      <c r="M81" s="5">
        <v>0</v>
      </c>
      <c r="N81">
        <v>0</v>
      </c>
      <c r="O81">
        <v>1</v>
      </c>
      <c r="P81">
        <v>0</v>
      </c>
      <c r="Q81">
        <v>0</v>
      </c>
      <c r="R81">
        <v>26.4</v>
      </c>
      <c r="S81">
        <v>19.2</v>
      </c>
      <c r="T81">
        <f t="shared" si="15"/>
        <v>3.4941176470588218</v>
      </c>
      <c r="U81">
        <f t="shared" si="15"/>
        <v>6.6392156862745093</v>
      </c>
      <c r="V81">
        <v>0</v>
      </c>
      <c r="W81" s="5">
        <f t="shared" si="23"/>
        <v>0</v>
      </c>
      <c r="X81">
        <f t="shared" si="18"/>
        <v>-5.5140967984816225</v>
      </c>
      <c r="Y81">
        <v>2.544362</v>
      </c>
      <c r="Z81">
        <v>397300</v>
      </c>
      <c r="AA81">
        <f t="shared" si="19"/>
        <v>1.8569435471138855</v>
      </c>
      <c r="AB81">
        <f t="shared" si="20"/>
        <v>-1.7692178109125556</v>
      </c>
      <c r="AC81">
        <v>0</v>
      </c>
      <c r="AD81">
        <v>0</v>
      </c>
      <c r="AE81">
        <v>1</v>
      </c>
      <c r="AF81">
        <v>0</v>
      </c>
      <c r="AG81">
        <v>0</v>
      </c>
    </row>
    <row r="82" spans="1:33" x14ac:dyDescent="0.3">
      <c r="A82" s="5" t="s">
        <v>289</v>
      </c>
      <c r="B82" s="6" t="s">
        <v>290</v>
      </c>
      <c r="C82" s="6">
        <f t="shared" si="11"/>
        <v>65158.780421231299</v>
      </c>
      <c r="D82">
        <v>11.084582345862358</v>
      </c>
      <c r="E82" s="6">
        <f t="shared" si="14"/>
        <v>2.7658487066417017</v>
      </c>
      <c r="F82">
        <v>-4.78336082001216E-2</v>
      </c>
      <c r="G82" s="6">
        <f t="shared" si="16"/>
        <v>-0.13230052337431222</v>
      </c>
      <c r="H82" s="6">
        <f t="shared" si="17"/>
        <v>-0.53021556899396483</v>
      </c>
      <c r="I82">
        <v>167.20968875746536</v>
      </c>
      <c r="J82" s="6">
        <f t="shared" si="21"/>
        <v>5.1192486460857589</v>
      </c>
      <c r="K82" s="6">
        <f t="shared" si="22"/>
        <v>2.6394744930032656</v>
      </c>
      <c r="L82">
        <v>-7.7391726469756589E-2</v>
      </c>
      <c r="M82" s="5">
        <v>0</v>
      </c>
      <c r="N82">
        <v>0</v>
      </c>
      <c r="O82">
        <v>1</v>
      </c>
      <c r="P82">
        <v>0</v>
      </c>
      <c r="Q82">
        <v>0</v>
      </c>
      <c r="R82">
        <v>35</v>
      </c>
      <c r="S82">
        <v>17.5</v>
      </c>
      <c r="T82">
        <f t="shared" si="15"/>
        <v>12.094117647058823</v>
      </c>
      <c r="U82">
        <f t="shared" si="15"/>
        <v>4.93921568627451</v>
      </c>
      <c r="V82">
        <v>2592729</v>
      </c>
      <c r="W82" s="5">
        <f t="shared" si="23"/>
        <v>14.768221932604854</v>
      </c>
      <c r="X82">
        <f t="shared" si="18"/>
        <v>9.2541251341232318</v>
      </c>
      <c r="Y82">
        <v>0.11821</v>
      </c>
      <c r="Z82">
        <v>11610</v>
      </c>
      <c r="AA82">
        <f t="shared" si="19"/>
        <v>2.3205959080524856</v>
      </c>
      <c r="AB82">
        <f t="shared" si="20"/>
        <v>-1.3055654499739555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5" t="s">
        <v>291</v>
      </c>
      <c r="B83" s="6" t="s">
        <v>292</v>
      </c>
      <c r="C83" s="6">
        <f t="shared" si="11"/>
        <v>2727.8238506319922</v>
      </c>
      <c r="D83">
        <v>7.9112594459958627</v>
      </c>
      <c r="E83" s="6">
        <f t="shared" si="14"/>
        <v>-0.40747419322479406</v>
      </c>
      <c r="F83">
        <v>4.9133925821077763E-2</v>
      </c>
      <c r="G83" s="6">
        <f t="shared" si="16"/>
        <v>-2.0020806783910539E-2</v>
      </c>
      <c r="H83" s="6">
        <f t="shared" si="17"/>
        <v>0.3887112347708615</v>
      </c>
      <c r="I83">
        <v>55.555241218642749</v>
      </c>
      <c r="J83" s="6">
        <f t="shared" si="21"/>
        <v>4.0173778630055352</v>
      </c>
      <c r="K83" s="6">
        <f t="shared" si="22"/>
        <v>1.537603709923042</v>
      </c>
      <c r="L83">
        <v>7.957504283697063E-3</v>
      </c>
      <c r="M83" s="5">
        <v>1</v>
      </c>
      <c r="N83">
        <v>0</v>
      </c>
      <c r="O83">
        <v>1</v>
      </c>
      <c r="P83">
        <v>0</v>
      </c>
      <c r="Q83">
        <v>0</v>
      </c>
      <c r="R83">
        <v>18.5</v>
      </c>
      <c r="S83">
        <v>-2</v>
      </c>
      <c r="T83">
        <f t="shared" si="15"/>
        <v>-4.4058823529411768</v>
      </c>
      <c r="U83">
        <f t="shared" si="15"/>
        <v>-14.56078431372549</v>
      </c>
      <c r="V83">
        <v>896.36900000000003</v>
      </c>
      <c r="W83" s="5">
        <f t="shared" si="23"/>
        <v>6.799467148706305</v>
      </c>
      <c r="X83">
        <f t="shared" si="18"/>
        <v>1.2853703502246825</v>
      </c>
      <c r="Y83">
        <v>20.473447</v>
      </c>
      <c r="Z83">
        <v>229990.28571428571</v>
      </c>
      <c r="AA83">
        <f t="shared" si="19"/>
        <v>4.4888469852423869</v>
      </c>
      <c r="AB83">
        <f t="shared" si="20"/>
        <v>0.86268562721594577</v>
      </c>
      <c r="AC83">
        <v>0</v>
      </c>
      <c r="AD83">
        <v>1</v>
      </c>
      <c r="AE83">
        <v>0</v>
      </c>
      <c r="AF83">
        <v>0</v>
      </c>
      <c r="AG83">
        <v>0</v>
      </c>
    </row>
    <row r="84" spans="1:33" x14ac:dyDescent="0.3">
      <c r="A84" s="5" t="s">
        <v>295</v>
      </c>
      <c r="B84" s="6" t="s">
        <v>296</v>
      </c>
      <c r="C84" s="6">
        <f t="shared" si="11"/>
        <v>16050.004441265581</v>
      </c>
      <c r="D84">
        <v>9.6834644052724901</v>
      </c>
      <c r="E84" s="6">
        <f t="shared" si="14"/>
        <v>1.3647307660518333</v>
      </c>
      <c r="F84">
        <v>-7.6944844507882762E-3</v>
      </c>
      <c r="G84" s="6">
        <f t="shared" si="16"/>
        <v>-1.0500899658898204E-2</v>
      </c>
      <c r="H84" s="6">
        <f t="shared" si="17"/>
        <v>-7.4509266296130916E-2</v>
      </c>
      <c r="I84">
        <v>30.478323764982459</v>
      </c>
      <c r="J84" s="6">
        <f t="shared" si="21"/>
        <v>3.4170157347189982</v>
      </c>
      <c r="K84" s="6">
        <f t="shared" si="22"/>
        <v>0.93724158163650495</v>
      </c>
      <c r="L84">
        <v>2.943086709346189E-2</v>
      </c>
      <c r="M84" s="5">
        <v>0</v>
      </c>
      <c r="N84">
        <v>1</v>
      </c>
      <c r="O84">
        <v>0</v>
      </c>
      <c r="P84">
        <v>0</v>
      </c>
      <c r="Q84">
        <v>0</v>
      </c>
      <c r="R84">
        <v>32</v>
      </c>
      <c r="S84">
        <v>15.8</v>
      </c>
      <c r="T84">
        <f t="shared" si="15"/>
        <v>9.0941176470588232</v>
      </c>
      <c r="U84">
        <f t="shared" si="15"/>
        <v>3.2392156862745107</v>
      </c>
      <c r="V84">
        <v>244082.7</v>
      </c>
      <c r="W84" s="5">
        <f t="shared" si="23"/>
        <v>12.405266478239929</v>
      </c>
      <c r="X84">
        <f t="shared" si="18"/>
        <v>6.8911696797583062</v>
      </c>
      <c r="Y84">
        <v>6.0286869999999997</v>
      </c>
      <c r="Z84">
        <v>2149690</v>
      </c>
      <c r="AA84">
        <f t="shared" si="19"/>
        <v>1.0312055967217602</v>
      </c>
      <c r="AB84">
        <f t="shared" si="20"/>
        <v>-2.5949557613046812</v>
      </c>
      <c r="AC84">
        <v>1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5" t="s">
        <v>297</v>
      </c>
      <c r="B85" s="6" t="s">
        <v>298</v>
      </c>
      <c r="C85" s="6">
        <f t="shared" si="11"/>
        <v>1036.8710010874406</v>
      </c>
      <c r="D85">
        <v>6.9439628042404093</v>
      </c>
      <c r="E85" s="6">
        <f t="shared" si="14"/>
        <v>-1.3747708349802474</v>
      </c>
      <c r="F85">
        <v>3.4753476357582821E-3</v>
      </c>
      <c r="G85" s="6">
        <f t="shared" si="16"/>
        <v>-4.7778065710580428E-3</v>
      </c>
      <c r="H85" s="6">
        <f t="shared" si="17"/>
        <v>2.4132684714510359E-2</v>
      </c>
      <c r="I85">
        <v>1.3280490508903677</v>
      </c>
      <c r="J85" s="6">
        <f t="shared" si="21"/>
        <v>0.28371098628354963</v>
      </c>
      <c r="K85" s="6">
        <f t="shared" si="22"/>
        <v>-2.1960631667989436</v>
      </c>
      <c r="L85">
        <v>-1.5553044179310818E-2</v>
      </c>
      <c r="M85" s="5">
        <v>0</v>
      </c>
      <c r="N85">
        <v>1</v>
      </c>
      <c r="O85">
        <v>0</v>
      </c>
      <c r="P85">
        <v>0</v>
      </c>
      <c r="Q85">
        <v>0</v>
      </c>
      <c r="R85">
        <v>29.1</v>
      </c>
      <c r="S85">
        <v>21.9</v>
      </c>
      <c r="T85">
        <f t="shared" si="15"/>
        <v>6.1941176470588246</v>
      </c>
      <c r="U85">
        <f t="shared" si="15"/>
        <v>9.3392156862745086</v>
      </c>
      <c r="V85">
        <v>143.87780000000001</v>
      </c>
      <c r="W85" s="5">
        <f t="shared" si="23"/>
        <v>4.9758906284791911</v>
      </c>
      <c r="X85">
        <f t="shared" si="18"/>
        <v>-0.53820617000243143</v>
      </c>
      <c r="Y85">
        <v>11.9823199840264</v>
      </c>
      <c r="Z85">
        <v>2376000</v>
      </c>
      <c r="AA85">
        <f t="shared" si="19"/>
        <v>1.6180138271983757</v>
      </c>
      <c r="AB85">
        <f t="shared" si="20"/>
        <v>-2.0081475308280652</v>
      </c>
      <c r="AC85">
        <v>1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5" t="s">
        <v>299</v>
      </c>
      <c r="B86" s="6" t="s">
        <v>300</v>
      </c>
      <c r="C86" s="6">
        <f t="shared" si="11"/>
        <v>1492.0177764412563</v>
      </c>
      <c r="D86">
        <v>7.3078846951975924</v>
      </c>
      <c r="E86" s="6">
        <f t="shared" si="14"/>
        <v>-1.0108489440230644</v>
      </c>
      <c r="F86">
        <v>-1.4796425375788534E-3</v>
      </c>
      <c r="G86" s="6">
        <f t="shared" si="16"/>
        <v>1.4956950966431913E-3</v>
      </c>
      <c r="H86" s="6">
        <f t="shared" si="17"/>
        <v>-1.0813057054735831E-2</v>
      </c>
      <c r="I86">
        <v>3.0158607377463493</v>
      </c>
      <c r="J86" s="6">
        <f t="shared" si="21"/>
        <v>1.1038852745923504</v>
      </c>
      <c r="K86" s="6">
        <f t="shared" si="22"/>
        <v>-1.3758888784901429</v>
      </c>
      <c r="L86">
        <v>9.8374448925464247E-3</v>
      </c>
      <c r="M86" s="5">
        <v>0</v>
      </c>
      <c r="N86">
        <v>0</v>
      </c>
      <c r="O86">
        <v>1</v>
      </c>
      <c r="P86">
        <v>0</v>
      </c>
      <c r="Q86">
        <v>0</v>
      </c>
      <c r="R86">
        <v>28.8</v>
      </c>
      <c r="S86">
        <v>24.1</v>
      </c>
      <c r="T86">
        <f t="shared" si="15"/>
        <v>5.8941176470588239</v>
      </c>
      <c r="U86">
        <f t="shared" si="15"/>
        <v>11.539215686274511</v>
      </c>
      <c r="V86">
        <v>0.70134220000000003</v>
      </c>
      <c r="W86" s="5">
        <f t="shared" si="23"/>
        <v>0.53141746895954478</v>
      </c>
      <c r="X86">
        <f t="shared" si="18"/>
        <v>-4.9826793295220781</v>
      </c>
      <c r="Y86">
        <v>4.2310299999999996</v>
      </c>
      <c r="Z86">
        <v>192530</v>
      </c>
      <c r="AA86">
        <f t="shared" si="19"/>
        <v>3.089948755476021</v>
      </c>
      <c r="AB86">
        <f t="shared" si="20"/>
        <v>-0.53621260255042014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5" t="s">
        <v>301</v>
      </c>
      <c r="B87" s="6" t="s">
        <v>302</v>
      </c>
      <c r="C87" s="6">
        <f t="shared" si="11"/>
        <v>5971.8745370716606</v>
      </c>
      <c r="D87">
        <v>8.6948161499105456</v>
      </c>
      <c r="E87" s="6">
        <f t="shared" si="14"/>
        <v>0.37608251068988885</v>
      </c>
      <c r="F87">
        <v>5.8465935871133745E-2</v>
      </c>
      <c r="G87" s="6">
        <f t="shared" si="16"/>
        <v>2.1988015952250011E-2</v>
      </c>
      <c r="H87" s="6">
        <f t="shared" si="17"/>
        <v>0.50835056343196794</v>
      </c>
      <c r="I87">
        <v>26.978827919487404</v>
      </c>
      <c r="J87" s="6">
        <f t="shared" si="21"/>
        <v>3.2950524072669181</v>
      </c>
      <c r="K87" s="6">
        <f t="shared" si="22"/>
        <v>0.81527825418442479</v>
      </c>
      <c r="L87">
        <v>5.7527507536328105E-2</v>
      </c>
      <c r="M87" s="5">
        <v>0</v>
      </c>
      <c r="N87">
        <v>1</v>
      </c>
      <c r="O87">
        <v>0</v>
      </c>
      <c r="P87">
        <v>0</v>
      </c>
      <c r="Q87">
        <v>0</v>
      </c>
      <c r="R87">
        <v>26.5</v>
      </c>
      <c r="S87">
        <v>25.1</v>
      </c>
      <c r="T87">
        <f t="shared" si="15"/>
        <v>3.5941176470588232</v>
      </c>
      <c r="U87">
        <f t="shared" si="15"/>
        <v>12.539215686274511</v>
      </c>
      <c r="V87">
        <v>9.4557909999999996</v>
      </c>
      <c r="W87" s="5">
        <f t="shared" si="23"/>
        <v>2.3471559875988115</v>
      </c>
      <c r="X87">
        <f t="shared" si="18"/>
        <v>-3.166940810882811</v>
      </c>
      <c r="Y87">
        <v>2.112908</v>
      </c>
      <c r="Z87">
        <v>671.71428571428567</v>
      </c>
      <c r="AA87">
        <f t="shared" si="19"/>
        <v>8.0537426756150641</v>
      </c>
      <c r="AB87">
        <f t="shared" si="20"/>
        <v>4.4275813175886229</v>
      </c>
      <c r="AC87">
        <v>0</v>
      </c>
      <c r="AD87">
        <v>0</v>
      </c>
      <c r="AE87">
        <v>0</v>
      </c>
      <c r="AF87">
        <v>0</v>
      </c>
      <c r="AG87">
        <v>1</v>
      </c>
    </row>
    <row r="88" spans="1:33" x14ac:dyDescent="0.3">
      <c r="A88" s="5" t="s">
        <v>305</v>
      </c>
      <c r="B88" s="6" t="s">
        <v>306</v>
      </c>
      <c r="C88" s="6">
        <f t="shared" si="11"/>
        <v>728.44665932857197</v>
      </c>
      <c r="D88">
        <v>6.5909144030898625</v>
      </c>
      <c r="E88" s="6">
        <f t="shared" si="14"/>
        <v>-1.7278192361307942</v>
      </c>
      <c r="F88">
        <v>-4.4928054463098509E-3</v>
      </c>
      <c r="G88" s="6">
        <f t="shared" si="16"/>
        <v>7.7627556743273584E-3</v>
      </c>
      <c r="H88" s="6">
        <f t="shared" si="17"/>
        <v>-2.9611696126364176E-2</v>
      </c>
      <c r="I88">
        <v>3.5718837189659189</v>
      </c>
      <c r="J88" s="6">
        <f t="shared" si="21"/>
        <v>1.2730931090033908</v>
      </c>
      <c r="K88" s="6">
        <f t="shared" si="22"/>
        <v>-1.2066810440791025</v>
      </c>
      <c r="L88">
        <v>-6.5195178326496149E-3</v>
      </c>
      <c r="M88" s="5">
        <v>0</v>
      </c>
      <c r="N88">
        <v>0</v>
      </c>
      <c r="O88">
        <v>1</v>
      </c>
      <c r="P88">
        <v>0</v>
      </c>
      <c r="Q88">
        <v>0</v>
      </c>
      <c r="R88">
        <v>24.7</v>
      </c>
      <c r="S88">
        <v>22.7</v>
      </c>
      <c r="T88">
        <f t="shared" si="15"/>
        <v>1.7941176470588225</v>
      </c>
      <c r="U88">
        <f t="shared" si="15"/>
        <v>10.139215686274509</v>
      </c>
      <c r="V88">
        <v>0</v>
      </c>
      <c r="W88" s="5">
        <f t="shared" si="23"/>
        <v>0</v>
      </c>
      <c r="X88">
        <f t="shared" si="18"/>
        <v>-5.5140967984816225</v>
      </c>
      <c r="Y88">
        <v>3.836884</v>
      </c>
      <c r="Z88">
        <v>20738.571428571428</v>
      </c>
      <c r="AA88">
        <f t="shared" si="19"/>
        <v>5.220420537419888</v>
      </c>
      <c r="AB88">
        <f t="shared" si="20"/>
        <v>1.5942591793934469</v>
      </c>
      <c r="AC88">
        <v>0</v>
      </c>
      <c r="AD88">
        <v>0</v>
      </c>
      <c r="AE88">
        <v>1</v>
      </c>
      <c r="AF88">
        <v>0</v>
      </c>
      <c r="AG88">
        <v>0</v>
      </c>
    </row>
    <row r="89" spans="1:33" x14ac:dyDescent="0.3">
      <c r="A89" s="5" t="s">
        <v>311</v>
      </c>
      <c r="B89" s="6" t="s">
        <v>312</v>
      </c>
      <c r="C89" s="6">
        <f t="shared" si="11"/>
        <v>15468.090307131819</v>
      </c>
      <c r="D89">
        <v>9.6465344910300193</v>
      </c>
      <c r="E89" s="6">
        <f t="shared" si="14"/>
        <v>1.3278008518093625</v>
      </c>
      <c r="F89">
        <v>1.8788231695447577E-2</v>
      </c>
      <c r="G89" s="6">
        <f t="shared" si="16"/>
        <v>2.4947030049206956E-2</v>
      </c>
      <c r="H89" s="6">
        <f t="shared" si="17"/>
        <v>0.18124132507559848</v>
      </c>
      <c r="I89">
        <v>97.355292522390499</v>
      </c>
      <c r="J89" s="6">
        <f t="shared" si="21"/>
        <v>4.5783670962612417</v>
      </c>
      <c r="K89" s="6">
        <f t="shared" si="22"/>
        <v>2.0985929431787484</v>
      </c>
      <c r="L89">
        <v>-7.6568449070488126E-2</v>
      </c>
      <c r="M89" s="5">
        <v>0</v>
      </c>
      <c r="N89">
        <v>0</v>
      </c>
      <c r="O89">
        <v>0</v>
      </c>
      <c r="P89">
        <v>0</v>
      </c>
      <c r="Q89">
        <v>1</v>
      </c>
      <c r="R89">
        <v>12.8</v>
      </c>
      <c r="S89">
        <v>-8.1</v>
      </c>
      <c r="T89">
        <f t="shared" si="15"/>
        <v>-10.105882352941176</v>
      </c>
      <c r="U89">
        <f t="shared" si="15"/>
        <v>-20.66078431372549</v>
      </c>
      <c r="V89">
        <v>1.4623809999999999</v>
      </c>
      <c r="W89" s="5">
        <f t="shared" si="23"/>
        <v>0.90112876802332598</v>
      </c>
      <c r="X89">
        <f t="shared" si="18"/>
        <v>-4.6129680304582967</v>
      </c>
      <c r="Y89">
        <v>8.0849650000000004</v>
      </c>
      <c r="Z89">
        <v>410340</v>
      </c>
      <c r="AA89">
        <f t="shared" si="19"/>
        <v>2.9807753586594483</v>
      </c>
      <c r="AB89">
        <f t="shared" si="20"/>
        <v>-0.64538599936699281</v>
      </c>
      <c r="AC89">
        <v>0</v>
      </c>
      <c r="AD89">
        <v>0</v>
      </c>
      <c r="AE89">
        <v>0</v>
      </c>
      <c r="AF89">
        <v>1</v>
      </c>
      <c r="AG89">
        <v>0</v>
      </c>
    </row>
    <row r="90" spans="1:33" ht="31.2" x14ac:dyDescent="0.3">
      <c r="A90" s="5" t="s">
        <v>315</v>
      </c>
      <c r="B90" s="6" t="s">
        <v>316</v>
      </c>
      <c r="C90" s="6">
        <f t="shared" si="11"/>
        <v>2752.7129143081675</v>
      </c>
      <c r="D90">
        <v>7.9203422186690622</v>
      </c>
      <c r="E90" s="6">
        <f t="shared" si="14"/>
        <v>-0.3983914205515946</v>
      </c>
      <c r="F90">
        <v>3.0701613885950843E-2</v>
      </c>
      <c r="G90" s="6">
        <f t="shared" si="16"/>
        <v>-1.223125956925052E-2</v>
      </c>
      <c r="H90" s="6">
        <f t="shared" si="17"/>
        <v>0.2431672886421728</v>
      </c>
      <c r="I90">
        <v>9.6773062205074609</v>
      </c>
      <c r="J90" s="6">
        <f t="shared" si="21"/>
        <v>2.2697835795551575</v>
      </c>
      <c r="K90" s="6">
        <f t="shared" si="22"/>
        <v>-0.20999057352733574</v>
      </c>
      <c r="L90">
        <v>4.1691319085755241E-2</v>
      </c>
      <c r="M90" s="5">
        <v>0</v>
      </c>
      <c r="N90">
        <v>0</v>
      </c>
      <c r="O90">
        <v>1</v>
      </c>
      <c r="P90">
        <v>0</v>
      </c>
      <c r="Q90">
        <v>0</v>
      </c>
      <c r="R90">
        <v>28</v>
      </c>
      <c r="S90">
        <v>6.9</v>
      </c>
      <c r="T90">
        <f t="shared" si="15"/>
        <v>5.0941176470588232</v>
      </c>
      <c r="U90">
        <f t="shared" si="15"/>
        <v>-5.6607843137254896</v>
      </c>
      <c r="V90">
        <v>3617.585</v>
      </c>
      <c r="W90" s="5">
        <f t="shared" si="23"/>
        <v>8.1938383444268599</v>
      </c>
      <c r="X90">
        <f t="shared" si="18"/>
        <v>2.6797415459452374</v>
      </c>
      <c r="Y90">
        <v>6.5889360000000003</v>
      </c>
      <c r="Z90">
        <v>183762.57142857142</v>
      </c>
      <c r="AA90">
        <f t="shared" si="19"/>
        <v>3.5795026060178667</v>
      </c>
      <c r="AB90">
        <f t="shared" si="20"/>
        <v>-4.6658752008574389E-2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5" t="s">
        <v>319</v>
      </c>
      <c r="B91" s="6" t="s">
        <v>320</v>
      </c>
      <c r="C91" s="6">
        <f t="shared" si="11"/>
        <v>1122.8471954830318</v>
      </c>
      <c r="D91">
        <v>7.0236228773441205</v>
      </c>
      <c r="E91" s="6">
        <f t="shared" si="14"/>
        <v>-1.2951107618765363</v>
      </c>
      <c r="F91">
        <v>-1.4512676417726481E-2</v>
      </c>
      <c r="G91" s="6">
        <f t="shared" si="16"/>
        <v>1.8795523412229384E-2</v>
      </c>
      <c r="H91" s="6">
        <f t="shared" si="17"/>
        <v>-0.10193156609903622</v>
      </c>
      <c r="I91">
        <v>1.0498220825874212</v>
      </c>
      <c r="J91" s="6">
        <f t="shared" si="21"/>
        <v>4.8620704657142869E-2</v>
      </c>
      <c r="K91" s="6">
        <f t="shared" si="22"/>
        <v>-2.4311534484253503</v>
      </c>
      <c r="L91">
        <v>-1.9969115903284797E-2</v>
      </c>
      <c r="M91" s="5">
        <v>0</v>
      </c>
      <c r="N91">
        <v>0</v>
      </c>
      <c r="O91">
        <v>1</v>
      </c>
      <c r="P91">
        <v>0</v>
      </c>
      <c r="Q91">
        <v>0</v>
      </c>
      <c r="R91">
        <v>25.7</v>
      </c>
      <c r="S91">
        <v>26.6</v>
      </c>
      <c r="T91">
        <f t="shared" si="15"/>
        <v>2.7941176470588225</v>
      </c>
      <c r="U91">
        <f t="shared" si="15"/>
        <v>14.039215686274511</v>
      </c>
      <c r="V91">
        <v>0</v>
      </c>
      <c r="W91" s="5">
        <f t="shared" si="23"/>
        <v>0</v>
      </c>
      <c r="X91">
        <f t="shared" si="18"/>
        <v>-5.5140967984816225</v>
      </c>
      <c r="Y91">
        <v>2.1653349999999998</v>
      </c>
      <c r="Z91">
        <v>54390</v>
      </c>
      <c r="AA91">
        <f t="shared" si="19"/>
        <v>3.684150049442672</v>
      </c>
      <c r="AB91">
        <f t="shared" si="20"/>
        <v>5.7988691416230864E-2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5" t="s">
        <v>321</v>
      </c>
      <c r="B92" s="6" t="s">
        <v>322</v>
      </c>
      <c r="C92" s="6">
        <f t="shared" ref="C92:C104" si="24">EXP(D92)</f>
        <v>2089.1056407402912</v>
      </c>
      <c r="D92">
        <v>7.6444913302828725</v>
      </c>
      <c r="E92" s="6">
        <f t="shared" si="14"/>
        <v>-0.67424230893778425</v>
      </c>
      <c r="F92">
        <v>4.4948855207761249E-2</v>
      </c>
      <c r="G92" s="6">
        <f t="shared" si="16"/>
        <v>-3.0306419919391092E-2</v>
      </c>
      <c r="H92" s="6">
        <f t="shared" si="17"/>
        <v>0.34361113394187098</v>
      </c>
      <c r="I92">
        <v>3.6187105685263736</v>
      </c>
      <c r="J92" s="6">
        <f t="shared" si="21"/>
        <v>1.2861177658449481</v>
      </c>
      <c r="K92" s="6">
        <f t="shared" si="22"/>
        <v>-1.1936563872375452</v>
      </c>
      <c r="L92">
        <v>4.2490587878512259E-2</v>
      </c>
      <c r="M92" s="5">
        <v>0</v>
      </c>
      <c r="N92">
        <v>1</v>
      </c>
      <c r="O92">
        <v>0</v>
      </c>
      <c r="P92">
        <v>0</v>
      </c>
      <c r="Q92">
        <v>0</v>
      </c>
      <c r="R92">
        <v>27.2</v>
      </c>
      <c r="S92">
        <v>23.1</v>
      </c>
      <c r="T92">
        <f t="shared" si="15"/>
        <v>4.2941176470588225</v>
      </c>
      <c r="U92">
        <f t="shared" si="15"/>
        <v>10.539215686274511</v>
      </c>
      <c r="V92">
        <v>200.65299999999999</v>
      </c>
      <c r="W92" s="5">
        <f t="shared" si="23"/>
        <v>5.3065483984712953</v>
      </c>
      <c r="X92">
        <f t="shared" si="18"/>
        <v>-0.20754840001032715</v>
      </c>
      <c r="Y92">
        <v>38.004461999999997</v>
      </c>
      <c r="Z92">
        <v>510890</v>
      </c>
      <c r="AA92">
        <f t="shared" si="19"/>
        <v>4.3093045500246658</v>
      </c>
      <c r="AB92">
        <f t="shared" si="20"/>
        <v>0.68314319199822471</v>
      </c>
      <c r="AC92">
        <v>0</v>
      </c>
      <c r="AD92">
        <v>0</v>
      </c>
      <c r="AE92">
        <v>0</v>
      </c>
      <c r="AF92">
        <v>0</v>
      </c>
      <c r="AG92">
        <v>1</v>
      </c>
    </row>
    <row r="93" spans="1:33" ht="31.2" x14ac:dyDescent="0.3">
      <c r="A93" s="5" t="s">
        <v>323</v>
      </c>
      <c r="B93" s="6" t="s">
        <v>324</v>
      </c>
      <c r="C93" s="6">
        <f t="shared" si="24"/>
        <v>10564.747366594762</v>
      </c>
      <c r="D93">
        <v>9.265278017468443</v>
      </c>
      <c r="E93" s="6">
        <f t="shared" si="14"/>
        <v>0.94654437824778626</v>
      </c>
      <c r="F93">
        <v>2.9130921631789291E-3</v>
      </c>
      <c r="G93" s="6">
        <f t="shared" si="16"/>
        <v>2.7573710103746983E-3</v>
      </c>
      <c r="H93" s="6">
        <f t="shared" si="17"/>
        <v>2.6990608782361328E-2</v>
      </c>
      <c r="I93">
        <v>14.237730521924284</v>
      </c>
      <c r="J93" s="6">
        <f t="shared" si="21"/>
        <v>2.655895519822157</v>
      </c>
      <c r="K93" s="6">
        <f t="shared" si="22"/>
        <v>0.17612136673966372</v>
      </c>
      <c r="L93">
        <v>8.830471132337469E-4</v>
      </c>
      <c r="M93" s="5">
        <v>0</v>
      </c>
      <c r="N93">
        <v>1</v>
      </c>
      <c r="O93">
        <v>0</v>
      </c>
      <c r="P93">
        <v>0</v>
      </c>
      <c r="Q93">
        <v>0</v>
      </c>
      <c r="R93">
        <v>26.1</v>
      </c>
      <c r="S93">
        <v>24</v>
      </c>
      <c r="T93">
        <f t="shared" si="15"/>
        <v>3.1941176470588246</v>
      </c>
      <c r="U93">
        <f t="shared" si="15"/>
        <v>11.43921568627451</v>
      </c>
      <c r="V93">
        <v>15570.21</v>
      </c>
      <c r="W93" s="5">
        <f t="shared" si="23"/>
        <v>9.6531789753602038</v>
      </c>
      <c r="X93">
        <f t="shared" si="18"/>
        <v>4.1390821768785813</v>
      </c>
      <c r="Y93">
        <v>0.97767899999999996</v>
      </c>
      <c r="Z93">
        <v>5130</v>
      </c>
      <c r="AA93">
        <f t="shared" si="19"/>
        <v>5.2500757361169885</v>
      </c>
      <c r="AB93">
        <f t="shared" si="20"/>
        <v>1.6239143780905474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1:33" x14ac:dyDescent="0.3">
      <c r="A94" s="5" t="s">
        <v>325</v>
      </c>
      <c r="B94" s="6" t="s">
        <v>326</v>
      </c>
      <c r="C94" s="6">
        <f t="shared" si="24"/>
        <v>2374.3081848166198</v>
      </c>
      <c r="D94">
        <v>7.7724613834318648</v>
      </c>
      <c r="E94" s="6">
        <f t="shared" si="14"/>
        <v>-0.54627225578879202</v>
      </c>
      <c r="F94">
        <v>2.6476807860378756E-2</v>
      </c>
      <c r="G94" s="6">
        <f t="shared" si="16"/>
        <v>-1.4463545555975522E-2</v>
      </c>
      <c r="H94" s="6">
        <f t="shared" si="17"/>
        <v>0.20578996665133914</v>
      </c>
      <c r="I94">
        <v>11.83927321170896</v>
      </c>
      <c r="J94" s="6">
        <f t="shared" si="21"/>
        <v>2.471422243425573</v>
      </c>
      <c r="K94" s="6">
        <f t="shared" si="22"/>
        <v>-8.3519096569202311E-3</v>
      </c>
      <c r="L94">
        <v>2.883398673014349E-2</v>
      </c>
      <c r="M94" s="5">
        <v>0</v>
      </c>
      <c r="N94">
        <v>0</v>
      </c>
      <c r="O94">
        <v>1</v>
      </c>
      <c r="P94">
        <v>0</v>
      </c>
      <c r="Q94">
        <v>0</v>
      </c>
      <c r="R94">
        <v>27.3</v>
      </c>
      <c r="S94">
        <v>11</v>
      </c>
      <c r="T94">
        <f t="shared" si="15"/>
        <v>4.3941176470588239</v>
      </c>
      <c r="U94">
        <f t="shared" si="15"/>
        <v>-1.56078431372549</v>
      </c>
      <c r="V94">
        <v>1163.498</v>
      </c>
      <c r="W94" s="5">
        <f t="shared" si="23"/>
        <v>7.0600453718476093</v>
      </c>
      <c r="X94">
        <f t="shared" si="18"/>
        <v>1.5459485733659868</v>
      </c>
      <c r="Y94">
        <v>5.2269649999999999</v>
      </c>
      <c r="Z94">
        <v>155360</v>
      </c>
      <c r="AA94">
        <f t="shared" si="19"/>
        <v>3.5158410781459581</v>
      </c>
      <c r="AB94">
        <f t="shared" si="20"/>
        <v>-0.11032027988048299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5" t="s">
        <v>327</v>
      </c>
      <c r="B95" s="6" t="s">
        <v>328</v>
      </c>
      <c r="C95" s="6">
        <f t="shared" si="24"/>
        <v>5713.7689444248344</v>
      </c>
      <c r="D95">
        <v>8.6506341452256397</v>
      </c>
      <c r="E95" s="6">
        <f t="shared" si="14"/>
        <v>0.33190050600498289</v>
      </c>
      <c r="F95">
        <v>2.3228449905557669E-2</v>
      </c>
      <c r="G95" s="6">
        <f t="shared" si="16"/>
        <v>7.7095342773659875E-3</v>
      </c>
      <c r="H95" s="6">
        <f t="shared" si="17"/>
        <v>0.20094082189368045</v>
      </c>
      <c r="I95">
        <v>10.890698955652802</v>
      </c>
      <c r="J95" s="6">
        <f t="shared" si="21"/>
        <v>2.3879091181407492</v>
      </c>
      <c r="K95" s="6">
        <f t="shared" si="22"/>
        <v>-9.1865034941744028E-2</v>
      </c>
      <c r="L95">
        <v>3.8828056571199192E-2</v>
      </c>
      <c r="M95" s="5">
        <v>0</v>
      </c>
      <c r="N95">
        <v>0</v>
      </c>
      <c r="O95">
        <v>1</v>
      </c>
      <c r="P95">
        <v>0</v>
      </c>
      <c r="Q95">
        <v>0</v>
      </c>
      <c r="R95">
        <v>20.6</v>
      </c>
      <c r="S95">
        <v>1.1000000000000001</v>
      </c>
      <c r="T95">
        <f t="shared" si="15"/>
        <v>-2.3058823529411754</v>
      </c>
      <c r="U95">
        <f t="shared" si="15"/>
        <v>-11.46078431372549</v>
      </c>
      <c r="V95">
        <v>245.54179999999999</v>
      </c>
      <c r="W95" s="5">
        <f t="shared" si="23"/>
        <v>5.5075315531432043</v>
      </c>
      <c r="X95">
        <f t="shared" si="18"/>
        <v>-6.5652453384181797E-3</v>
      </c>
      <c r="Y95">
        <v>36.245756</v>
      </c>
      <c r="Z95">
        <v>769630</v>
      </c>
      <c r="AA95">
        <f t="shared" si="19"/>
        <v>3.8521676976861108</v>
      </c>
      <c r="AB95">
        <f t="shared" si="20"/>
        <v>0.22600633965966965</v>
      </c>
      <c r="AC95">
        <v>0</v>
      </c>
      <c r="AD95">
        <v>0</v>
      </c>
      <c r="AE95">
        <v>0</v>
      </c>
      <c r="AF95">
        <v>1</v>
      </c>
      <c r="AG95">
        <v>0</v>
      </c>
    </row>
    <row r="96" spans="1:33" x14ac:dyDescent="0.3">
      <c r="A96" s="5" t="s">
        <v>329</v>
      </c>
      <c r="B96" s="6" t="s">
        <v>330</v>
      </c>
      <c r="C96" s="6">
        <f t="shared" si="24"/>
        <v>4133.9247131839184</v>
      </c>
      <c r="D96">
        <v>8.3269825284609595</v>
      </c>
      <c r="E96" s="6">
        <f t="shared" si="14"/>
        <v>8.2488892403027592E-3</v>
      </c>
      <c r="F96">
        <v>6.4441524097025082E-2</v>
      </c>
      <c r="G96" s="6">
        <f>E96*F96</f>
        <v>5.3157099475266119E-4</v>
      </c>
      <c r="H96" s="6">
        <f>D96*F96</f>
        <v>0.53660344526332382</v>
      </c>
      <c r="I96">
        <v>9.5624636660925404</v>
      </c>
      <c r="J96" s="6">
        <f>LN(I96)</f>
        <v>2.2578453995211261</v>
      </c>
      <c r="K96" s="6">
        <f>J96-AVERAGE(J$2:J$104)</f>
        <v>-0.22192875356136721</v>
      </c>
      <c r="L96">
        <v>5.0320831130349984E-2</v>
      </c>
      <c r="M96" s="5">
        <v>0</v>
      </c>
      <c r="N96">
        <v>0</v>
      </c>
      <c r="O96">
        <v>0</v>
      </c>
      <c r="P96">
        <v>1</v>
      </c>
      <c r="Q96">
        <v>0</v>
      </c>
      <c r="R96" t="e">
        <f>NA()</f>
        <v>#N/A</v>
      </c>
      <c r="S96" t="e">
        <f>NA()</f>
        <v>#N/A</v>
      </c>
      <c r="T96" t="e">
        <f t="shared" si="15"/>
        <v>#N/A</v>
      </c>
      <c r="U96" t="e">
        <f t="shared" si="15"/>
        <v>#N/A</v>
      </c>
      <c r="V96" s="2" t="e">
        <v>#N/A</v>
      </c>
      <c r="W96" s="5" t="e">
        <f>NA()</f>
        <v>#N/A</v>
      </c>
      <c r="X96" t="e">
        <f t="shared" si="18"/>
        <v>#N/A</v>
      </c>
      <c r="Y96">
        <v>14.913563999999999</v>
      </c>
      <c r="Z96">
        <v>36193</v>
      </c>
      <c r="AA96">
        <f t="shared" si="19"/>
        <v>6.021160683432333</v>
      </c>
      <c r="AB96">
        <f t="shared" si="20"/>
        <v>2.3949993254058919</v>
      </c>
      <c r="AC96">
        <v>0</v>
      </c>
      <c r="AD96">
        <v>0</v>
      </c>
      <c r="AE96">
        <v>0</v>
      </c>
      <c r="AF96">
        <v>0</v>
      </c>
      <c r="AG96">
        <v>1</v>
      </c>
    </row>
    <row r="97" spans="1:33" x14ac:dyDescent="0.3">
      <c r="A97" s="5" t="s">
        <v>331</v>
      </c>
      <c r="B97" s="6" t="s">
        <v>332</v>
      </c>
      <c r="C97" s="6">
        <f t="shared" si="24"/>
        <v>1252.9907490789974</v>
      </c>
      <c r="D97">
        <v>7.1332885718512538</v>
      </c>
      <c r="E97" s="6">
        <f t="shared" si="14"/>
        <v>-1.185445067369403</v>
      </c>
      <c r="F97">
        <v>-3.1523959738673901E-3</v>
      </c>
      <c r="G97" s="6">
        <f t="shared" si="16"/>
        <v>3.7369922576162631E-3</v>
      </c>
      <c r="H97" s="6">
        <f t="shared" si="17"/>
        <v>-2.2486950174338157E-2</v>
      </c>
      <c r="I97">
        <v>0.85577779385320363</v>
      </c>
      <c r="J97" s="6">
        <f t="shared" si="21"/>
        <v>-0.15574452315892273</v>
      </c>
      <c r="K97" s="6">
        <f t="shared" si="22"/>
        <v>-2.635518676241416</v>
      </c>
      <c r="L97">
        <v>-1.2800765884029088E-2</v>
      </c>
      <c r="M97" s="5">
        <v>0</v>
      </c>
      <c r="N97">
        <v>1</v>
      </c>
      <c r="O97">
        <v>0</v>
      </c>
      <c r="P97">
        <v>0</v>
      </c>
      <c r="Q97">
        <v>0</v>
      </c>
      <c r="R97">
        <v>22.4</v>
      </c>
      <c r="S97">
        <v>20.6</v>
      </c>
      <c r="T97">
        <f t="shared" si="15"/>
        <v>-0.50588235294117823</v>
      </c>
      <c r="U97">
        <f t="shared" si="15"/>
        <v>8.0392156862745114</v>
      </c>
      <c r="V97">
        <v>172.55889999999999</v>
      </c>
      <c r="W97" s="5">
        <f t="shared" si="23"/>
        <v>5.1565170230441977</v>
      </c>
      <c r="X97">
        <f t="shared" si="18"/>
        <v>-0.35757977543742481</v>
      </c>
      <c r="Y97">
        <v>14.04448</v>
      </c>
      <c r="Z97">
        <v>885800</v>
      </c>
      <c r="AA97">
        <f t="shared" si="19"/>
        <v>2.7634935235119418</v>
      </c>
      <c r="AB97">
        <f t="shared" si="20"/>
        <v>-0.86266783451449935</v>
      </c>
      <c r="AC97">
        <v>1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5" t="s">
        <v>335</v>
      </c>
      <c r="B98" s="6" t="s">
        <v>336</v>
      </c>
      <c r="C98" s="6">
        <f t="shared" si="24"/>
        <v>6857.7852142550119</v>
      </c>
      <c r="D98">
        <v>8.833139813526147</v>
      </c>
      <c r="E98" s="6">
        <f t="shared" si="14"/>
        <v>0.51440617430549018</v>
      </c>
      <c r="F98">
        <v>1.3854404679599367E-2</v>
      </c>
      <c r="G98" s="6">
        <f t="shared" si="16"/>
        <v>7.1267913085127912E-3</v>
      </c>
      <c r="H98" s="6">
        <f t="shared" si="17"/>
        <v>0.12237789356807213</v>
      </c>
      <c r="I98">
        <v>19.24383140381822</v>
      </c>
      <c r="J98" s="6">
        <f t="shared" si="21"/>
        <v>2.9571905628249273</v>
      </c>
      <c r="K98" s="6">
        <f t="shared" si="22"/>
        <v>0.47741640974243404</v>
      </c>
      <c r="L98">
        <v>-2.2966150586142122E-2</v>
      </c>
      <c r="M98" s="5">
        <v>0</v>
      </c>
      <c r="N98">
        <v>0</v>
      </c>
      <c r="O98">
        <v>1</v>
      </c>
      <c r="P98">
        <v>0</v>
      </c>
      <c r="Q98">
        <v>0</v>
      </c>
      <c r="R98">
        <v>22.4</v>
      </c>
      <c r="S98">
        <v>12.1</v>
      </c>
      <c r="T98">
        <f t="shared" si="15"/>
        <v>-0.50588235294117823</v>
      </c>
      <c r="U98">
        <f t="shared" si="15"/>
        <v>-0.46078431372549034</v>
      </c>
      <c r="V98">
        <v>0.2163274</v>
      </c>
      <c r="W98" s="5">
        <f t="shared" si="23"/>
        <v>0.19583599072552266</v>
      </c>
      <c r="X98">
        <f t="shared" si="18"/>
        <v>-5.3182608077560998</v>
      </c>
      <c r="Y98">
        <v>2.817577</v>
      </c>
      <c r="Z98">
        <v>175020</v>
      </c>
      <c r="AA98">
        <f t="shared" si="19"/>
        <v>2.7787323216253572</v>
      </c>
      <c r="AB98">
        <f t="shared" si="20"/>
        <v>-0.84742903640108391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1:33" x14ac:dyDescent="0.3">
      <c r="A99" s="5" t="s">
        <v>337</v>
      </c>
      <c r="B99" s="6" t="s">
        <v>338</v>
      </c>
      <c r="C99" s="6">
        <f t="shared" si="24"/>
        <v>20744.184080464725</v>
      </c>
      <c r="D99">
        <v>9.940021201092776</v>
      </c>
      <c r="E99" s="6">
        <f t="shared" si="14"/>
        <v>1.6212875618721192</v>
      </c>
      <c r="F99">
        <v>2.2802677215532891E-2</v>
      </c>
      <c r="G99" s="6">
        <f t="shared" si="16"/>
        <v>3.696969694692824E-2</v>
      </c>
      <c r="H99" s="6">
        <f t="shared" si="17"/>
        <v>0.22665909496407211</v>
      </c>
      <c r="I99">
        <v>134.87510894980662</v>
      </c>
      <c r="J99" s="6">
        <f t="shared" si="21"/>
        <v>4.9043492313615245</v>
      </c>
      <c r="K99" s="6">
        <f t="shared" si="22"/>
        <v>2.4245750782790312</v>
      </c>
      <c r="L99">
        <v>-2.7507035253644781E-2</v>
      </c>
      <c r="M99" s="5">
        <v>0</v>
      </c>
      <c r="N99">
        <v>1</v>
      </c>
      <c r="O99">
        <v>0</v>
      </c>
      <c r="P99">
        <v>0</v>
      </c>
      <c r="Q99">
        <v>0</v>
      </c>
      <c r="R99">
        <v>19.7</v>
      </c>
      <c r="S99">
        <v>-2.7</v>
      </c>
      <c r="T99">
        <f t="shared" si="15"/>
        <v>-3.2058823529411775</v>
      </c>
      <c r="U99">
        <f t="shared" si="15"/>
        <v>-15.260784313725491</v>
      </c>
      <c r="V99">
        <v>8038.56</v>
      </c>
      <c r="W99" s="5">
        <f t="shared" si="23"/>
        <v>8.9921296343073109</v>
      </c>
      <c r="X99">
        <f t="shared" si="18"/>
        <v>3.4780328358256885</v>
      </c>
      <c r="Y99">
        <v>211.35552899999999</v>
      </c>
      <c r="Z99">
        <v>9159467.4285714291</v>
      </c>
      <c r="AA99">
        <f t="shared" si="19"/>
        <v>3.1387536510579324</v>
      </c>
      <c r="AB99">
        <f t="shared" si="20"/>
        <v>-0.48740770696850877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x14ac:dyDescent="0.3">
      <c r="A100" s="5" t="s">
        <v>341</v>
      </c>
      <c r="B100" s="6" t="s">
        <v>342</v>
      </c>
      <c r="C100" s="6">
        <f t="shared" si="24"/>
        <v>8799.1596066941729</v>
      </c>
      <c r="D100">
        <v>9.0824114966666567</v>
      </c>
      <c r="E100" s="6">
        <f>D100-AVERAGE(D$2:D$104)</f>
        <v>0.76367785744599992</v>
      </c>
      <c r="F100">
        <v>-3.7648160109693229E-3</v>
      </c>
      <c r="G100" s="6">
        <f>E100*F100</f>
        <v>-2.8751066249354485E-3</v>
      </c>
      <c r="H100" s="6">
        <f t="shared" si="17"/>
        <v>-3.4193608220862481E-2</v>
      </c>
      <c r="I100">
        <v>21.160405405160358</v>
      </c>
      <c r="J100" s="6">
        <f t="shared" si="21"/>
        <v>3.0521317658406102</v>
      </c>
      <c r="K100" s="6">
        <f t="shared" si="22"/>
        <v>0.57235761275811692</v>
      </c>
      <c r="L100">
        <v>-2.1010399306520162E-2</v>
      </c>
      <c r="M100" s="5">
        <v>0</v>
      </c>
      <c r="N100">
        <v>0</v>
      </c>
      <c r="O100">
        <v>1</v>
      </c>
      <c r="P100">
        <v>0</v>
      </c>
      <c r="Q100">
        <v>0</v>
      </c>
      <c r="R100">
        <v>24.9</v>
      </c>
      <c r="S100">
        <v>24.2</v>
      </c>
      <c r="T100">
        <f t="shared" si="15"/>
        <v>1.9941176470588218</v>
      </c>
      <c r="U100">
        <f t="shared" si="15"/>
        <v>11.639215686274509</v>
      </c>
      <c r="V100">
        <v>37033.32</v>
      </c>
      <c r="W100" s="5">
        <f t="shared" si="23"/>
        <v>10.519600329268968</v>
      </c>
      <c r="X100">
        <f t="shared" si="18"/>
        <v>5.0055035307873457</v>
      </c>
      <c r="Y100">
        <v>11.045959</v>
      </c>
      <c r="Z100">
        <v>882050</v>
      </c>
      <c r="AA100">
        <f t="shared" si="19"/>
        <v>2.5275711949609692</v>
      </c>
      <c r="AB100">
        <f t="shared" si="20"/>
        <v>-1.098590163065472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 x14ac:dyDescent="0.3">
      <c r="A101" s="5" t="s">
        <v>343</v>
      </c>
      <c r="B101" s="6" t="s">
        <v>344</v>
      </c>
      <c r="C101" s="6">
        <f t="shared" si="24"/>
        <v>726.99960723370157</v>
      </c>
      <c r="D101">
        <v>6.588925937277117</v>
      </c>
      <c r="E101" s="6">
        <f>D101-AVERAGE(D$2:D$104)</f>
        <v>-1.7298077019435398</v>
      </c>
      <c r="F101">
        <v>2.6332705610031593E-2</v>
      </c>
      <c r="G101" s="6">
        <f>E101*F101</f>
        <v>-4.5550516977244507E-2</v>
      </c>
      <c r="H101" s="6">
        <f t="shared" si="17"/>
        <v>0.17350424699261982</v>
      </c>
      <c r="I101">
        <v>1.5407258827580497</v>
      </c>
      <c r="J101" s="6">
        <f t="shared" si="21"/>
        <v>0.43225365781416325</v>
      </c>
      <c r="K101" s="6">
        <f t="shared" si="22"/>
        <v>-2.0475204952683299</v>
      </c>
      <c r="L101">
        <v>1.3111326607180791E-2</v>
      </c>
      <c r="M101" s="5">
        <v>1</v>
      </c>
      <c r="N101">
        <v>0</v>
      </c>
      <c r="O101">
        <v>1</v>
      </c>
      <c r="P101">
        <v>0</v>
      </c>
      <c r="Q101">
        <v>0</v>
      </c>
      <c r="R101">
        <v>27.3</v>
      </c>
      <c r="S101">
        <v>19.899999999999999</v>
      </c>
      <c r="T101">
        <f t="shared" si="15"/>
        <v>4.3941176470588239</v>
      </c>
      <c r="U101">
        <f t="shared" si="15"/>
        <v>7.3392156862745086</v>
      </c>
      <c r="V101">
        <v>156.5668</v>
      </c>
      <c r="W101" s="5">
        <f t="shared" si="23"/>
        <v>5.0598494953333883</v>
      </c>
      <c r="X101">
        <f t="shared" si="18"/>
        <v>-0.45424730314823414</v>
      </c>
      <c r="Y101">
        <v>45.957991</v>
      </c>
      <c r="Z101">
        <v>322917.71428571426</v>
      </c>
      <c r="AA101">
        <f t="shared" si="19"/>
        <v>4.9580854828500707</v>
      </c>
      <c r="AB101">
        <f t="shared" si="20"/>
        <v>1.3319241248236295</v>
      </c>
      <c r="AC101">
        <v>0</v>
      </c>
      <c r="AD101">
        <v>0</v>
      </c>
      <c r="AE101">
        <v>0</v>
      </c>
      <c r="AF101">
        <v>0</v>
      </c>
      <c r="AG101">
        <v>1</v>
      </c>
    </row>
    <row r="102" spans="1:33" x14ac:dyDescent="0.3">
      <c r="A102" s="5" t="s">
        <v>345</v>
      </c>
      <c r="B102" s="6" t="s">
        <v>346</v>
      </c>
      <c r="C102" s="6">
        <f t="shared" si="24"/>
        <v>5413.3458103326784</v>
      </c>
      <c r="D102">
        <v>8.596622629909314</v>
      </c>
      <c r="E102" s="6">
        <f>D102-AVERAGE(D$2:D$104)</f>
        <v>0.27788899068865724</v>
      </c>
      <c r="F102">
        <v>-1.1045176499792596E-4</v>
      </c>
      <c r="G102" s="6">
        <f>E102*F102</f>
        <v>-3.0693329495054402E-5</v>
      </c>
      <c r="H102" s="6">
        <f t="shared" si="17"/>
        <v>-9.4951214249459578E-4</v>
      </c>
      <c r="I102">
        <v>70.657428885180238</v>
      </c>
      <c r="J102" s="6">
        <f t="shared" si="21"/>
        <v>4.2578432541359437</v>
      </c>
      <c r="K102" s="6">
        <f t="shared" si="22"/>
        <v>1.7780691010534504</v>
      </c>
      <c r="L102">
        <v>-8.1166719823599215E-3</v>
      </c>
      <c r="M102" s="5">
        <v>0</v>
      </c>
      <c r="N102">
        <v>1</v>
      </c>
      <c r="O102">
        <v>0</v>
      </c>
      <c r="P102">
        <v>0</v>
      </c>
      <c r="Q102">
        <v>0</v>
      </c>
      <c r="R102">
        <v>22</v>
      </c>
      <c r="S102">
        <v>12</v>
      </c>
      <c r="T102">
        <f t="shared" si="15"/>
        <v>-0.9058823529411768</v>
      </c>
      <c r="U102">
        <f t="shared" si="15"/>
        <v>-0.56078431372548998</v>
      </c>
      <c r="V102">
        <v>17809.02</v>
      </c>
      <c r="W102" s="5">
        <f t="shared" si="23"/>
        <v>9.7875164992477028</v>
      </c>
      <c r="X102">
        <f t="shared" si="18"/>
        <v>4.2734197007660804</v>
      </c>
      <c r="Y102">
        <v>23.106584000000002</v>
      </c>
      <c r="Z102">
        <v>1213090</v>
      </c>
      <c r="AA102">
        <f t="shared" si="19"/>
        <v>2.9469467751445571</v>
      </c>
      <c r="AB102">
        <f t="shared" si="20"/>
        <v>-0.67921458288188408</v>
      </c>
      <c r="AC102">
        <v>1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5" t="s">
        <v>347</v>
      </c>
      <c r="B103" s="6" t="s">
        <v>348</v>
      </c>
      <c r="C103" s="6">
        <f t="shared" si="24"/>
        <v>2142.3735351102619</v>
      </c>
      <c r="D103">
        <v>7.6696696219434433</v>
      </c>
      <c r="E103" s="6">
        <f>D103-AVERAGE(D$2:D$104)</f>
        <v>-0.64906401727721352</v>
      </c>
      <c r="F103">
        <v>-2.060771522832397E-2</v>
      </c>
      <c r="G103" s="6">
        <f>E103*F103</f>
        <v>1.3375726433000765E-2</v>
      </c>
      <c r="H103" s="6">
        <f t="shared" si="17"/>
        <v>-0.15805436746433763</v>
      </c>
      <c r="I103">
        <v>336.01633191163916</v>
      </c>
      <c r="J103" s="6">
        <f t="shared" si="21"/>
        <v>5.8171597656618061</v>
      </c>
      <c r="K103" s="6">
        <f t="shared" si="22"/>
        <v>3.3373856125793129</v>
      </c>
      <c r="L103">
        <v>-7.0365866439346891E-2</v>
      </c>
      <c r="M103" s="5">
        <v>0</v>
      </c>
      <c r="N103">
        <v>1</v>
      </c>
      <c r="O103">
        <v>0</v>
      </c>
      <c r="P103">
        <v>0</v>
      </c>
      <c r="Q103">
        <v>0</v>
      </c>
      <c r="R103">
        <v>22</v>
      </c>
      <c r="S103">
        <v>17.8</v>
      </c>
      <c r="T103">
        <f t="shared" si="15"/>
        <v>-0.9058823529411768</v>
      </c>
      <c r="U103">
        <f t="shared" si="15"/>
        <v>5.2392156862745107</v>
      </c>
      <c r="V103">
        <v>29.53443</v>
      </c>
      <c r="W103" s="5">
        <f t="shared" si="23"/>
        <v>3.4188548993975414</v>
      </c>
      <c r="X103">
        <f t="shared" si="18"/>
        <v>-2.0952418990840811</v>
      </c>
      <c r="Y103">
        <v>4.2788630000000003</v>
      </c>
      <c r="Z103">
        <v>743390</v>
      </c>
      <c r="AA103">
        <f t="shared" si="19"/>
        <v>1.7502217930135961</v>
      </c>
      <c r="AB103">
        <f t="shared" si="20"/>
        <v>-1.875939565012845</v>
      </c>
      <c r="AC103">
        <v>1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5" t="s">
        <v>349</v>
      </c>
      <c r="B104" s="6" t="s">
        <v>350</v>
      </c>
      <c r="C104" s="6">
        <f t="shared" si="24"/>
        <v>2178.207204834499</v>
      </c>
      <c r="D104">
        <v>7.6862574343371985</v>
      </c>
      <c r="E104" s="6">
        <f>D104-AVERAGE(D$2:D$104)</f>
        <v>-0.63247620488345824</v>
      </c>
      <c r="F104">
        <v>-6.0617728446648806E-3</v>
      </c>
      <c r="G104" s="6">
        <f>E104*F104</f>
        <v>3.8339270836592484E-3</v>
      </c>
      <c r="H104" s="6">
        <f t="shared" si="17"/>
        <v>-4.6592346592568785E-2</v>
      </c>
      <c r="I104">
        <v>22.897955143349083</v>
      </c>
      <c r="J104" s="6">
        <f t="shared" si="21"/>
        <v>3.1310476115228951</v>
      </c>
      <c r="K104" s="6">
        <f t="shared" si="22"/>
        <v>0.65127345844040185</v>
      </c>
      <c r="L104">
        <v>-1.183316478599801E-2</v>
      </c>
      <c r="M104" s="5">
        <v>0</v>
      </c>
      <c r="N104">
        <v>1</v>
      </c>
      <c r="O104">
        <v>0</v>
      </c>
      <c r="P104">
        <v>0</v>
      </c>
      <c r="Q104">
        <v>0</v>
      </c>
      <c r="R104">
        <v>22.9</v>
      </c>
      <c r="S104">
        <v>16.5</v>
      </c>
      <c r="T104">
        <f>R104-(SUM(R$1:R$95)+SUM(R$97:R$104))/102</f>
        <v>-5.882352941178226E-3</v>
      </c>
      <c r="U104">
        <f t="shared" si="15"/>
        <v>3.93921568627451</v>
      </c>
      <c r="V104">
        <v>1185.4880000000001</v>
      </c>
      <c r="W104" s="5">
        <f t="shared" si="23"/>
        <v>7.0787529620446481</v>
      </c>
      <c r="X104">
        <f t="shared" si="18"/>
        <v>1.5646561635630256</v>
      </c>
      <c r="Y104">
        <v>5.3852330000000004</v>
      </c>
      <c r="Z104">
        <v>386850</v>
      </c>
      <c r="AA104">
        <f t="shared" si="19"/>
        <v>2.6333788359969539</v>
      </c>
      <c r="AB104">
        <f t="shared" si="20"/>
        <v>-0.99278252202948725</v>
      </c>
      <c r="AC104">
        <v>1</v>
      </c>
      <c r="AD104">
        <v>0</v>
      </c>
      <c r="AE104">
        <v>0</v>
      </c>
      <c r="AF104">
        <v>0</v>
      </c>
      <c r="AG104">
        <v>0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6B3-9D6F-41A3-9433-BD377FDB4BF4}">
  <dimension ref="A1:AH104"/>
  <sheetViews>
    <sheetView topLeftCell="K1" workbookViewId="0">
      <pane ySplit="1164" topLeftCell="A89" activePane="bottomLeft"/>
      <selection activeCell="X1" sqref="X1:X65536"/>
      <selection pane="bottomLeft" activeCell="S117" sqref="S117"/>
    </sheetView>
  </sheetViews>
  <sheetFormatPr defaultColWidth="10.6640625" defaultRowHeight="15.6" x14ac:dyDescent="0.3"/>
  <cols>
    <col min="1" max="1" width="9.6640625" style="5" customWidth="1"/>
    <col min="2" max="2" width="18.6640625" style="6" customWidth="1"/>
    <col min="3" max="3" width="10.77734375" customWidth="1"/>
    <col min="4" max="5" width="9.33203125" style="5" customWidth="1"/>
    <col min="6" max="6" width="10.77734375" customWidth="1"/>
    <col min="7" max="7" width="10" style="5" customWidth="1"/>
    <col min="8" max="8" width="10.77734375" style="5" customWidth="1"/>
    <col min="9" max="9" width="10.77734375" customWidth="1"/>
    <col min="10" max="10" width="12" style="5" customWidth="1"/>
    <col min="11" max="11" width="9.33203125" style="5" customWidth="1"/>
    <col min="12" max="12" width="10.77734375" customWidth="1"/>
    <col min="13" max="13" width="10.6640625" style="5"/>
    <col min="20" max="20" width="12.44140625" style="5" customWidth="1"/>
    <col min="21" max="21" width="12.109375" style="5" customWidth="1"/>
    <col min="23" max="24" width="12.77734375" style="5" customWidth="1"/>
    <col min="25" max="25" width="10.77734375" customWidth="1"/>
    <col min="27" max="28" width="10.6640625" style="5"/>
    <col min="29" max="33" width="9.33203125" customWidth="1"/>
    <col min="34" max="16384" width="10.6640625" style="5"/>
  </cols>
  <sheetData>
    <row r="1" spans="1:34" customFormat="1" x14ac:dyDescent="0.3">
      <c r="A1" t="s">
        <v>63</v>
      </c>
      <c r="B1" s="6" t="s">
        <v>64</v>
      </c>
      <c r="C1" t="s">
        <v>368</v>
      </c>
      <c r="D1" s="5" t="s">
        <v>369</v>
      </c>
      <c r="E1" t="s">
        <v>370</v>
      </c>
      <c r="F1" t="s">
        <v>7</v>
      </c>
      <c r="G1" t="s">
        <v>9</v>
      </c>
      <c r="H1" t="s">
        <v>11</v>
      </c>
      <c r="I1" t="s">
        <v>371</v>
      </c>
      <c r="J1" t="s">
        <v>372</v>
      </c>
      <c r="K1" t="s">
        <v>373</v>
      </c>
      <c r="L1" t="s">
        <v>19</v>
      </c>
      <c r="M1" s="4" t="s">
        <v>21</v>
      </c>
      <c r="N1" t="s">
        <v>71</v>
      </c>
      <c r="O1" t="s">
        <v>72</v>
      </c>
      <c r="P1" t="s">
        <v>73</v>
      </c>
      <c r="Q1" t="s">
        <v>74</v>
      </c>
      <c r="R1" t="s">
        <v>31</v>
      </c>
      <c r="S1" t="s">
        <v>33</v>
      </c>
      <c r="T1" s="4" t="s">
        <v>35</v>
      </c>
      <c r="U1" s="4" t="s">
        <v>37</v>
      </c>
      <c r="V1" t="s">
        <v>374</v>
      </c>
      <c r="W1" s="8" t="s">
        <v>41</v>
      </c>
      <c r="X1" s="8" t="s">
        <v>43</v>
      </c>
      <c r="Y1" t="s">
        <v>375</v>
      </c>
      <c r="Z1" t="s">
        <v>47</v>
      </c>
      <c r="AA1" s="8" t="s">
        <v>376</v>
      </c>
      <c r="AB1" s="8" t="s">
        <v>377</v>
      </c>
      <c r="AC1" t="s">
        <v>53</v>
      </c>
      <c r="AD1" t="s">
        <v>55</v>
      </c>
      <c r="AE1" t="s">
        <v>57</v>
      </c>
      <c r="AF1" t="s">
        <v>59</v>
      </c>
      <c r="AG1" t="s">
        <v>61</v>
      </c>
      <c r="AH1" s="5"/>
    </row>
    <row r="2" spans="1:34" x14ac:dyDescent="0.3">
      <c r="A2" s="5" t="s">
        <v>79</v>
      </c>
      <c r="B2" s="6" t="s">
        <v>80</v>
      </c>
      <c r="C2">
        <v>1893.1840280754066</v>
      </c>
      <c r="D2" s="5">
        <f t="shared" ref="D2:D33" si="0">LN(C2)</f>
        <v>7.5460153615267229</v>
      </c>
      <c r="E2" s="6">
        <f t="shared" ref="E2:E33" si="1">D2-AVERAGE(D$2:D$104)</f>
        <v>-1.0177502335271962</v>
      </c>
      <c r="F2">
        <v>5.6903228151671007E-3</v>
      </c>
      <c r="G2" s="6">
        <f t="shared" ref="G2:G33" si="2">E2*F2</f>
        <v>-5.7913273739814489E-3</v>
      </c>
      <c r="H2" s="6">
        <f t="shared" ref="H2:H33" si="3">D2*F2</f>
        <v>4.2939263375296931E-2</v>
      </c>
      <c r="I2">
        <v>2.8994969826360268</v>
      </c>
      <c r="J2" s="6">
        <f t="shared" ref="J2:J33" si="4">LN(I2)</f>
        <v>1.0645372676840588</v>
      </c>
      <c r="K2" s="6">
        <f t="shared" ref="K2:K33" si="5">J2-AVERAGE(J$2:J$104)</f>
        <v>-1.5116408574767435</v>
      </c>
      <c r="L2">
        <v>-6.4448037266919819E-2</v>
      </c>
      <c r="M2" s="5">
        <v>0</v>
      </c>
      <c r="N2">
        <v>0</v>
      </c>
      <c r="O2">
        <v>1</v>
      </c>
      <c r="P2">
        <v>0</v>
      </c>
      <c r="Q2">
        <v>0</v>
      </c>
      <c r="R2">
        <v>19.8</v>
      </c>
      <c r="S2">
        <v>2.9</v>
      </c>
      <c r="T2">
        <f t="shared" ref="T2:T33" si="6">R2-(SUM(R$1:R$95)+SUM(R$97:R$104))/102</f>
        <v>-3.1058823529411761</v>
      </c>
      <c r="U2">
        <f t="shared" ref="U2:U33" si="7">S2-(SUM(S$1:S$95)+SUM(S$97:S$104))/102</f>
        <v>-9.6607843137254896</v>
      </c>
      <c r="V2">
        <v>28642.230510800862</v>
      </c>
      <c r="W2" s="5">
        <f t="shared" ref="W2:W26" si="8">LN(1+V2)</f>
        <v>10.262672411878295</v>
      </c>
      <c r="X2">
        <v>2.0652333527043236</v>
      </c>
      <c r="Y2">
        <v>9.7996800000000004</v>
      </c>
      <c r="Z2">
        <v>1246700</v>
      </c>
      <c r="AA2">
        <f t="shared" ref="AA2:AA33" si="9">LN(Y2*1000000/Z2)</f>
        <v>2.0618496717133867</v>
      </c>
      <c r="AB2">
        <f t="shared" ref="AB2:AB33" si="10">AA2-AVERAGE(AA$2:AA$104)</f>
        <v>-1.9172485104916559</v>
      </c>
      <c r="AC2">
        <v>1</v>
      </c>
      <c r="AD2">
        <v>0</v>
      </c>
      <c r="AE2">
        <v>0</v>
      </c>
      <c r="AF2">
        <v>0</v>
      </c>
      <c r="AG2">
        <v>0</v>
      </c>
    </row>
    <row r="3" spans="1:34" x14ac:dyDescent="0.3">
      <c r="A3" s="5" t="s">
        <v>81</v>
      </c>
      <c r="B3" s="6" t="s">
        <v>82</v>
      </c>
      <c r="C3">
        <v>4008.0625921207984</v>
      </c>
      <c r="D3" s="5">
        <f t="shared" si="0"/>
        <v>8.2960632594393662</v>
      </c>
      <c r="E3" s="6">
        <f t="shared" si="1"/>
        <v>-0.26770233561455292</v>
      </c>
      <c r="F3">
        <v>2.5463008508241299E-2</v>
      </c>
      <c r="G3" s="6">
        <f t="shared" si="2"/>
        <v>-6.8165068494294287E-3</v>
      </c>
      <c r="H3" s="6">
        <f t="shared" si="3"/>
        <v>0.21124272936001262</v>
      </c>
      <c r="I3">
        <v>34.511416621163107</v>
      </c>
      <c r="J3" s="6">
        <f t="shared" si="4"/>
        <v>3.5412901858519592</v>
      </c>
      <c r="K3" s="6">
        <f t="shared" si="5"/>
        <v>0.96511206069115696</v>
      </c>
      <c r="L3">
        <v>-0.13825576921461225</v>
      </c>
      <c r="M3" s="5">
        <v>1</v>
      </c>
      <c r="N3">
        <v>0</v>
      </c>
      <c r="O3">
        <v>1</v>
      </c>
      <c r="P3">
        <v>0</v>
      </c>
      <c r="Q3">
        <v>0</v>
      </c>
      <c r="R3">
        <v>21.9</v>
      </c>
      <c r="S3">
        <v>18.8</v>
      </c>
      <c r="T3">
        <f t="shared" si="6"/>
        <v>-1.0058823529411782</v>
      </c>
      <c r="U3">
        <f t="shared" si="7"/>
        <v>6.2392156862745107</v>
      </c>
      <c r="V3">
        <v>4681.6162663771047</v>
      </c>
      <c r="W3" s="5">
        <f t="shared" si="8"/>
        <v>8.4516122639890785</v>
      </c>
      <c r="X3">
        <v>0.25417320481510686</v>
      </c>
      <c r="Y3">
        <v>3.1948539999999999</v>
      </c>
      <c r="Z3">
        <v>27400</v>
      </c>
      <c r="AA3">
        <f t="shared" si="9"/>
        <v>4.758753655972872</v>
      </c>
      <c r="AB3">
        <f t="shared" si="10"/>
        <v>0.7796554737678294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4" x14ac:dyDescent="0.3">
      <c r="A4" s="5" t="s">
        <v>83</v>
      </c>
      <c r="B4" s="6" t="s">
        <v>84</v>
      </c>
      <c r="C4">
        <v>4432.6351289808445</v>
      </c>
      <c r="D4" s="5">
        <f t="shared" si="0"/>
        <v>8.3967495234353606</v>
      </c>
      <c r="E4" s="6">
        <f t="shared" si="1"/>
        <v>-0.16701607161855847</v>
      </c>
      <c r="F4">
        <v>1.3400748954866691E-2</v>
      </c>
      <c r="G4" s="6">
        <f t="shared" si="2"/>
        <v>-2.238140447188338E-3</v>
      </c>
      <c r="H4" s="6">
        <f t="shared" si="3"/>
        <v>0.1125227324004538</v>
      </c>
      <c r="I4">
        <v>4.3540214190957496</v>
      </c>
      <c r="J4" s="6">
        <f t="shared" si="4"/>
        <v>1.4710998822067207</v>
      </c>
      <c r="K4" s="6">
        <f t="shared" si="5"/>
        <v>-1.1050782429540815</v>
      </c>
      <c r="L4">
        <v>-1.4137378160969202E-2</v>
      </c>
      <c r="M4" s="5">
        <v>0</v>
      </c>
      <c r="N4">
        <v>0</v>
      </c>
      <c r="O4">
        <v>1</v>
      </c>
      <c r="P4">
        <v>0</v>
      </c>
      <c r="Q4">
        <v>0</v>
      </c>
      <c r="R4">
        <v>20.100000000000001</v>
      </c>
      <c r="S4">
        <v>8.6</v>
      </c>
      <c r="T4">
        <f t="shared" si="6"/>
        <v>-2.8058823529411754</v>
      </c>
      <c r="U4">
        <f t="shared" si="7"/>
        <v>-3.9607843137254903</v>
      </c>
      <c r="V4">
        <v>3453.0846274458222</v>
      </c>
      <c r="W4" s="5">
        <f t="shared" si="8"/>
        <v>8.1473127596936248</v>
      </c>
      <c r="X4">
        <v>-5.0126299480346859E-2</v>
      </c>
      <c r="Y4">
        <v>31.729130000000001</v>
      </c>
      <c r="Z4">
        <v>2736690</v>
      </c>
      <c r="AA4">
        <f t="shared" si="9"/>
        <v>2.4504860254252279</v>
      </c>
      <c r="AB4">
        <f t="shared" si="10"/>
        <v>-1.5286121567798148</v>
      </c>
      <c r="AC4">
        <v>0</v>
      </c>
      <c r="AD4">
        <v>0</v>
      </c>
      <c r="AE4">
        <v>1</v>
      </c>
      <c r="AF4">
        <v>0</v>
      </c>
      <c r="AG4">
        <v>0</v>
      </c>
    </row>
    <row r="5" spans="1:34" x14ac:dyDescent="0.3">
      <c r="A5" s="5" t="s">
        <v>87</v>
      </c>
      <c r="B5" s="6" t="s">
        <v>88</v>
      </c>
      <c r="C5">
        <v>24411.784102719099</v>
      </c>
      <c r="D5" s="5">
        <f t="shared" si="0"/>
        <v>10.102821249725519</v>
      </c>
      <c r="E5" s="6">
        <f t="shared" si="1"/>
        <v>1.5390556546715999</v>
      </c>
      <c r="F5">
        <v>2.0397470994200254E-2</v>
      </c>
      <c r="G5" s="6">
        <f t="shared" si="2"/>
        <v>3.1392843074623838E-2</v>
      </c>
      <c r="H5" s="6">
        <f t="shared" si="3"/>
        <v>0.20607200340086623</v>
      </c>
      <c r="I5">
        <v>94.790175430903815</v>
      </c>
      <c r="J5" s="6">
        <f t="shared" si="4"/>
        <v>4.5516657691954228</v>
      </c>
      <c r="K5" s="6">
        <f t="shared" si="5"/>
        <v>1.9754876440346205</v>
      </c>
      <c r="L5">
        <v>1.5615415747573844E-2</v>
      </c>
      <c r="M5" s="5">
        <v>0</v>
      </c>
      <c r="N5">
        <v>1</v>
      </c>
      <c r="O5">
        <v>0</v>
      </c>
      <c r="P5">
        <v>0</v>
      </c>
      <c r="Q5">
        <v>0</v>
      </c>
      <c r="R5">
        <v>26.3</v>
      </c>
      <c r="S5">
        <v>15.2</v>
      </c>
      <c r="T5">
        <f t="shared" si="6"/>
        <v>3.3941176470588239</v>
      </c>
      <c r="U5">
        <f t="shared" si="7"/>
        <v>2.6392156862745093</v>
      </c>
      <c r="V5">
        <v>147752.70713532236</v>
      </c>
      <c r="W5" s="5">
        <f t="shared" si="8"/>
        <v>11.90330202554798</v>
      </c>
      <c r="X5">
        <v>3.7058629663740081</v>
      </c>
      <c r="Y5">
        <v>16.596095999999999</v>
      </c>
      <c r="Z5">
        <v>7682300</v>
      </c>
      <c r="AA5">
        <f t="shared" si="9"/>
        <v>0.77024850548897006</v>
      </c>
      <c r="AB5">
        <f t="shared" si="10"/>
        <v>-3.2088496767160724</v>
      </c>
      <c r="AC5">
        <v>0</v>
      </c>
      <c r="AD5">
        <v>0</v>
      </c>
      <c r="AE5">
        <v>0</v>
      </c>
      <c r="AF5">
        <v>1</v>
      </c>
      <c r="AG5">
        <v>0</v>
      </c>
    </row>
    <row r="6" spans="1:34" x14ac:dyDescent="0.3">
      <c r="A6" s="5" t="s">
        <v>89</v>
      </c>
      <c r="B6" s="6" t="s">
        <v>90</v>
      </c>
      <c r="C6">
        <v>19510.916694663247</v>
      </c>
      <c r="D6" s="5">
        <f t="shared" si="0"/>
        <v>9.8787294184007592</v>
      </c>
      <c r="E6" s="6">
        <f t="shared" si="1"/>
        <v>1.3149638233468401</v>
      </c>
      <c r="F6">
        <v>2.0571158527642269E-2</v>
      </c>
      <c r="G6" s="6">
        <f t="shared" si="2"/>
        <v>2.7050329268182433E-2</v>
      </c>
      <c r="H6" s="6">
        <f t="shared" si="3"/>
        <v>0.20321690891760533</v>
      </c>
      <c r="I6">
        <v>13.462135263585473</v>
      </c>
      <c r="J6" s="6">
        <f t="shared" si="4"/>
        <v>2.5998809493456099</v>
      </c>
      <c r="K6" s="6">
        <f t="shared" si="5"/>
        <v>2.3702824184807625E-2</v>
      </c>
      <c r="L6">
        <v>-8.4097505233416331E-2</v>
      </c>
      <c r="M6" s="5">
        <v>0</v>
      </c>
      <c r="N6">
        <v>0</v>
      </c>
      <c r="O6">
        <v>0</v>
      </c>
      <c r="P6">
        <v>1</v>
      </c>
      <c r="Q6">
        <v>0</v>
      </c>
      <c r="R6">
        <v>14.7</v>
      </c>
      <c r="S6">
        <v>-2.4</v>
      </c>
      <c r="T6">
        <f t="shared" si="6"/>
        <v>-8.2058823529411775</v>
      </c>
      <c r="U6">
        <f t="shared" si="7"/>
        <v>-14.96078431372549</v>
      </c>
      <c r="V6">
        <v>1350.2929224729787</v>
      </c>
      <c r="W6" s="5">
        <f t="shared" si="8"/>
        <v>7.2088171334613005</v>
      </c>
      <c r="X6">
        <v>-0.98862192571267116</v>
      </c>
      <c r="Y6">
        <v>7.6050950000000004</v>
      </c>
      <c r="Z6">
        <v>82450</v>
      </c>
      <c r="AA6">
        <f t="shared" si="9"/>
        <v>4.5243816473914862</v>
      </c>
      <c r="AB6">
        <f t="shared" si="10"/>
        <v>0.54528346518644355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4" x14ac:dyDescent="0.3">
      <c r="A7" s="5" t="s">
        <v>93</v>
      </c>
      <c r="B7" s="6" t="s">
        <v>94</v>
      </c>
      <c r="C7">
        <v>19861.166768260086</v>
      </c>
      <c r="D7" s="5">
        <f t="shared" si="0"/>
        <v>9.8965216855340987</v>
      </c>
      <c r="E7" s="6">
        <f t="shared" si="1"/>
        <v>1.3327560904801796</v>
      </c>
      <c r="F7">
        <v>1.8402813098324981E-2</v>
      </c>
      <c r="G7" s="6">
        <f t="shared" si="2"/>
        <v>2.4526461238761042E-2</v>
      </c>
      <c r="H7" s="6">
        <f t="shared" si="3"/>
        <v>0.18212383890240413</v>
      </c>
      <c r="I7">
        <v>29.525072645608514</v>
      </c>
      <c r="J7" s="6">
        <f t="shared" si="4"/>
        <v>3.385239822558249</v>
      </c>
      <c r="K7" s="6">
        <f t="shared" si="5"/>
        <v>0.80906169739744671</v>
      </c>
      <c r="L7">
        <v>-6.4948508414997136E-2</v>
      </c>
      <c r="M7" s="5">
        <v>0</v>
      </c>
      <c r="N7">
        <v>0</v>
      </c>
      <c r="O7">
        <v>1</v>
      </c>
      <c r="P7">
        <v>0</v>
      </c>
      <c r="Q7">
        <v>0</v>
      </c>
      <c r="R7">
        <v>16.600000000000001</v>
      </c>
      <c r="S7">
        <v>2.4</v>
      </c>
      <c r="T7">
        <f t="shared" si="6"/>
        <v>-6.3058823529411754</v>
      </c>
      <c r="U7">
        <f t="shared" si="7"/>
        <v>-10.16078431372549</v>
      </c>
      <c r="V7">
        <v>632.34437340280522</v>
      </c>
      <c r="W7" s="5">
        <f t="shared" si="8"/>
        <v>6.4510143080231321</v>
      </c>
      <c r="X7">
        <v>-1.7464247511508395</v>
      </c>
      <c r="Y7">
        <v>9.8956540000000004</v>
      </c>
      <c r="Z7">
        <v>30280</v>
      </c>
      <c r="AA7">
        <f t="shared" si="9"/>
        <v>5.7893635212701691</v>
      </c>
      <c r="AB7">
        <f t="shared" si="10"/>
        <v>1.8102653390651264</v>
      </c>
      <c r="AC7">
        <v>0</v>
      </c>
      <c r="AD7">
        <v>0</v>
      </c>
      <c r="AE7">
        <v>0</v>
      </c>
      <c r="AF7">
        <v>1</v>
      </c>
      <c r="AG7">
        <v>0</v>
      </c>
    </row>
    <row r="8" spans="1:34" x14ac:dyDescent="0.3">
      <c r="A8" s="5" t="s">
        <v>95</v>
      </c>
      <c r="B8" s="6" t="s">
        <v>96</v>
      </c>
      <c r="C8">
        <v>1210.742789050968</v>
      </c>
      <c r="D8" s="5">
        <f t="shared" si="0"/>
        <v>7.0989893254951859</v>
      </c>
      <c r="E8" s="6">
        <f t="shared" si="1"/>
        <v>-1.4647762695587332</v>
      </c>
      <c r="F8">
        <v>1.0260100184472272E-2</v>
      </c>
      <c r="G8" s="6">
        <f t="shared" si="2"/>
        <v>-1.5028751273510164E-2</v>
      </c>
      <c r="H8" s="6">
        <f t="shared" si="3"/>
        <v>7.2836341688079842E-2</v>
      </c>
      <c r="I8">
        <v>0.5175768075391024</v>
      </c>
      <c r="J8" s="6">
        <f t="shared" si="4"/>
        <v>-0.65859734449041041</v>
      </c>
      <c r="K8" s="6">
        <f t="shared" si="5"/>
        <v>-3.2347754696512125</v>
      </c>
      <c r="L8">
        <v>1.0795975331065787E-2</v>
      </c>
      <c r="M8" s="5">
        <v>0</v>
      </c>
      <c r="N8">
        <v>0</v>
      </c>
      <c r="O8">
        <v>1</v>
      </c>
      <c r="P8">
        <v>0</v>
      </c>
      <c r="Q8">
        <v>0</v>
      </c>
      <c r="R8">
        <v>26.3</v>
      </c>
      <c r="S8">
        <v>26.2</v>
      </c>
      <c r="T8">
        <f t="shared" si="6"/>
        <v>3.3941176470588239</v>
      </c>
      <c r="U8">
        <f t="shared" si="7"/>
        <v>13.639215686274509</v>
      </c>
      <c r="V8">
        <v>626.66725503899841</v>
      </c>
      <c r="W8" s="5">
        <f t="shared" si="8"/>
        <v>6.4420101773847769</v>
      </c>
      <c r="X8">
        <v>-1.7554288817891948</v>
      </c>
      <c r="Y8">
        <v>4.4942419999999998</v>
      </c>
      <c r="Z8">
        <v>112760</v>
      </c>
      <c r="AA8">
        <f t="shared" si="9"/>
        <v>3.6852906346267402</v>
      </c>
      <c r="AB8">
        <f t="shared" si="10"/>
        <v>-0.29380754757830241</v>
      </c>
      <c r="AC8">
        <v>1</v>
      </c>
      <c r="AD8">
        <v>0</v>
      </c>
      <c r="AE8">
        <v>0</v>
      </c>
      <c r="AF8">
        <v>0</v>
      </c>
      <c r="AG8">
        <v>0</v>
      </c>
    </row>
    <row r="9" spans="1:34" x14ac:dyDescent="0.3">
      <c r="A9" s="5" t="s">
        <v>360</v>
      </c>
      <c r="B9" s="6" t="s">
        <v>361</v>
      </c>
      <c r="C9">
        <v>1157.015487308</v>
      </c>
      <c r="D9" s="5">
        <f t="shared" si="0"/>
        <v>7.0535991128499829</v>
      </c>
      <c r="E9" s="6">
        <f t="shared" si="1"/>
        <v>-1.5101664822039362</v>
      </c>
      <c r="F9">
        <v>2.7946605855963022E-2</v>
      </c>
      <c r="G9" s="6">
        <f t="shared" si="2"/>
        <v>-4.2204027455039601E-2</v>
      </c>
      <c r="H9" s="6">
        <f t="shared" si="3"/>
        <v>0.1971241542727889</v>
      </c>
      <c r="I9">
        <v>0.60607161615441296</v>
      </c>
      <c r="J9" s="6">
        <f t="shared" si="4"/>
        <v>-0.50075712142271955</v>
      </c>
      <c r="K9" s="6">
        <f t="shared" si="5"/>
        <v>-3.0769352465835218</v>
      </c>
      <c r="L9">
        <v>2.294977371428367E-2</v>
      </c>
      <c r="M9" s="5">
        <v>0</v>
      </c>
      <c r="N9">
        <v>1</v>
      </c>
      <c r="O9">
        <v>0</v>
      </c>
      <c r="P9">
        <v>0</v>
      </c>
      <c r="Q9">
        <v>0</v>
      </c>
      <c r="R9">
        <v>27.7</v>
      </c>
      <c r="S9">
        <v>19</v>
      </c>
      <c r="T9">
        <f t="shared" si="6"/>
        <v>4.7941176470588225</v>
      </c>
      <c r="U9">
        <f t="shared" si="7"/>
        <v>6.43921568627451</v>
      </c>
      <c r="V9">
        <v>403.19373232001237</v>
      </c>
      <c r="W9" s="5">
        <f t="shared" si="8"/>
        <v>6.0018942984663477</v>
      </c>
      <c r="X9">
        <v>-2.1955447607076239</v>
      </c>
      <c r="Y9">
        <v>100.06232199999999</v>
      </c>
      <c r="Z9">
        <v>130170</v>
      </c>
      <c r="AA9">
        <f t="shared" si="9"/>
        <v>6.6447072023709248</v>
      </c>
      <c r="AB9">
        <f t="shared" si="10"/>
        <v>2.6656090201658822</v>
      </c>
      <c r="AC9">
        <v>0</v>
      </c>
      <c r="AD9">
        <v>0</v>
      </c>
      <c r="AE9">
        <v>0</v>
      </c>
      <c r="AF9">
        <v>0</v>
      </c>
      <c r="AG9">
        <v>1</v>
      </c>
    </row>
    <row r="10" spans="1:34" x14ac:dyDescent="0.3">
      <c r="A10" s="5" t="s">
        <v>99</v>
      </c>
      <c r="B10" s="6" t="s">
        <v>100</v>
      </c>
      <c r="C10">
        <v>7999.7524968424677</v>
      </c>
      <c r="D10" s="5">
        <f t="shared" si="0"/>
        <v>8.9871658822886946</v>
      </c>
      <c r="E10" s="6">
        <f t="shared" si="1"/>
        <v>0.42340028723477552</v>
      </c>
      <c r="F10">
        <v>6.4000651043160601E-3</v>
      </c>
      <c r="G10" s="6">
        <f t="shared" si="2"/>
        <v>2.7097894034886832E-3</v>
      </c>
      <c r="H10" s="6">
        <f t="shared" si="3"/>
        <v>5.7518446749935732E-2</v>
      </c>
      <c r="I10">
        <v>249.84404371463361</v>
      </c>
      <c r="J10" s="6">
        <f t="shared" si="4"/>
        <v>5.5208368980609173</v>
      </c>
      <c r="K10" s="6">
        <f t="shared" si="5"/>
        <v>2.944658772900115</v>
      </c>
      <c r="L10">
        <v>-4.1358907936629996E-2</v>
      </c>
      <c r="M10" s="5">
        <v>1</v>
      </c>
      <c r="N10">
        <v>0</v>
      </c>
      <c r="O10">
        <v>0</v>
      </c>
      <c r="P10">
        <v>1</v>
      </c>
      <c r="Q10">
        <v>0</v>
      </c>
      <c r="R10">
        <v>20.2</v>
      </c>
      <c r="S10">
        <v>0.4</v>
      </c>
      <c r="T10">
        <f t="shared" si="6"/>
        <v>-2.7058823529411775</v>
      </c>
      <c r="U10">
        <f t="shared" si="7"/>
        <v>-12.16078431372549</v>
      </c>
      <c r="V10">
        <v>93.787297987937436</v>
      </c>
      <c r="W10" s="5">
        <f t="shared" si="8"/>
        <v>4.5516354128148393</v>
      </c>
      <c r="X10">
        <v>-3.6458036463591323</v>
      </c>
      <c r="Y10">
        <v>8.9175629999999995</v>
      </c>
      <c r="Z10">
        <v>110414.28571428571</v>
      </c>
      <c r="AA10">
        <f t="shared" si="9"/>
        <v>4.3915384569108822</v>
      </c>
      <c r="AB10">
        <f t="shared" si="10"/>
        <v>0.41244027470583955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4" x14ac:dyDescent="0.3">
      <c r="A11" s="5" t="s">
        <v>101</v>
      </c>
      <c r="B11" s="6" t="s">
        <v>102</v>
      </c>
      <c r="C11">
        <v>13057.354626350112</v>
      </c>
      <c r="D11" s="5">
        <f t="shared" si="0"/>
        <v>9.4771068269036647</v>
      </c>
      <c r="E11" s="6">
        <f t="shared" si="1"/>
        <v>0.91334123184974558</v>
      </c>
      <c r="F11">
        <v>2.0910808533135549E-2</v>
      </c>
      <c r="G11" s="6">
        <f t="shared" si="2"/>
        <v>1.9098703624628195E-2</v>
      </c>
      <c r="H11" s="6">
        <f t="shared" si="3"/>
        <v>0.19817396630545431</v>
      </c>
      <c r="I11">
        <v>24.247001666727602</v>
      </c>
      <c r="J11" s="6">
        <f t="shared" si="4"/>
        <v>3.1882929671299438</v>
      </c>
      <c r="K11" s="6">
        <f t="shared" si="5"/>
        <v>0.61211484196914157</v>
      </c>
      <c r="L11">
        <v>7.3197110200246149E-2</v>
      </c>
      <c r="M11" s="5">
        <v>0</v>
      </c>
      <c r="N11">
        <v>1</v>
      </c>
      <c r="O11">
        <v>0</v>
      </c>
      <c r="P11">
        <v>0</v>
      </c>
      <c r="Q11">
        <v>0</v>
      </c>
      <c r="R11">
        <v>36</v>
      </c>
      <c r="S11">
        <v>16.600000000000001</v>
      </c>
      <c r="T11">
        <f t="shared" si="6"/>
        <v>13.094117647058823</v>
      </c>
      <c r="U11">
        <f t="shared" si="7"/>
        <v>4.0392156862745114</v>
      </c>
      <c r="V11">
        <v>198519.34608604186</v>
      </c>
      <c r="W11" s="5">
        <f t="shared" si="8"/>
        <v>12.198646873030714</v>
      </c>
      <c r="X11">
        <v>4.0012078138567428</v>
      </c>
      <c r="Y11">
        <v>0.46218399999999998</v>
      </c>
      <c r="Z11">
        <v>699.71428571428567</v>
      </c>
      <c r="AA11">
        <f t="shared" si="9"/>
        <v>6.4930462707175369</v>
      </c>
      <c r="AB11">
        <f t="shared" si="10"/>
        <v>2.5139480885124943</v>
      </c>
      <c r="AC11">
        <v>1</v>
      </c>
      <c r="AD11">
        <v>0</v>
      </c>
      <c r="AE11">
        <v>0</v>
      </c>
      <c r="AF11">
        <v>0</v>
      </c>
      <c r="AG11">
        <v>0</v>
      </c>
    </row>
    <row r="12" spans="1:34" x14ac:dyDescent="0.3">
      <c r="A12" s="5" t="s">
        <v>107</v>
      </c>
      <c r="B12" s="6" t="s">
        <v>108</v>
      </c>
      <c r="C12">
        <v>1767.3725295023783</v>
      </c>
      <c r="D12" s="5">
        <f t="shared" si="0"/>
        <v>7.4772492760766003</v>
      </c>
      <c r="E12" s="6">
        <f t="shared" si="1"/>
        <v>-1.0865163189773188</v>
      </c>
      <c r="F12">
        <v>1.4223150906917711E-2</v>
      </c>
      <c r="G12" s="6">
        <f t="shared" si="2"/>
        <v>-1.5453685567643146E-2</v>
      </c>
      <c r="H12" s="6">
        <f t="shared" si="3"/>
        <v>0.10635004482227869</v>
      </c>
      <c r="I12">
        <v>2.0421647973968438</v>
      </c>
      <c r="J12" s="6">
        <f t="shared" si="4"/>
        <v>0.71401042040227003</v>
      </c>
      <c r="K12" s="6">
        <f t="shared" si="5"/>
        <v>-1.8621677047585323</v>
      </c>
      <c r="L12">
        <v>1.7427841378174332E-2</v>
      </c>
      <c r="M12" s="5">
        <v>0</v>
      </c>
      <c r="N12">
        <v>0</v>
      </c>
      <c r="O12">
        <v>1</v>
      </c>
      <c r="P12">
        <v>0</v>
      </c>
      <c r="Q12">
        <v>0</v>
      </c>
      <c r="R12">
        <v>22.3</v>
      </c>
      <c r="S12">
        <v>18.899999999999999</v>
      </c>
      <c r="T12">
        <f t="shared" si="6"/>
        <v>-0.60588235294117609</v>
      </c>
      <c r="U12">
        <f t="shared" si="7"/>
        <v>6.3392156862745086</v>
      </c>
      <c r="V12">
        <v>11780.592041523174</v>
      </c>
      <c r="W12" s="5">
        <f t="shared" si="8"/>
        <v>9.3742935959112135</v>
      </c>
      <c r="X12">
        <v>1.1768545367372418</v>
      </c>
      <c r="Y12">
        <v>6.3634700000000004</v>
      </c>
      <c r="Z12">
        <v>1083300</v>
      </c>
      <c r="AA12">
        <f t="shared" si="9"/>
        <v>1.7705618880827305</v>
      </c>
      <c r="AB12">
        <f t="shared" si="10"/>
        <v>-2.2085362941223119</v>
      </c>
      <c r="AC12">
        <v>0</v>
      </c>
      <c r="AD12">
        <v>0</v>
      </c>
      <c r="AE12">
        <v>1</v>
      </c>
      <c r="AF12">
        <v>0</v>
      </c>
      <c r="AG12">
        <v>0</v>
      </c>
    </row>
    <row r="13" spans="1:34" x14ac:dyDescent="0.3">
      <c r="A13" s="5" t="s">
        <v>109</v>
      </c>
      <c r="B13" s="6" t="s">
        <v>110</v>
      </c>
      <c r="C13">
        <v>5314.567445892385</v>
      </c>
      <c r="D13" s="5">
        <f t="shared" si="0"/>
        <v>8.57820690381274</v>
      </c>
      <c r="E13" s="6">
        <f t="shared" si="1"/>
        <v>1.4441308758820881E-2</v>
      </c>
      <c r="F13">
        <v>7.1826337025307054E-3</v>
      </c>
      <c r="G13" s="6">
        <f t="shared" si="2"/>
        <v>1.0372663099975873E-4</v>
      </c>
      <c r="H13" s="6">
        <f t="shared" si="3"/>
        <v>6.1614118014606957E-2</v>
      </c>
      <c r="I13">
        <v>11.29156983409754</v>
      </c>
      <c r="J13" s="6">
        <f t="shared" si="4"/>
        <v>2.4240564149169073</v>
      </c>
      <c r="K13" s="6">
        <f t="shared" si="5"/>
        <v>-0.15212171024389498</v>
      </c>
      <c r="L13">
        <v>-3.7825751371495443E-2</v>
      </c>
      <c r="M13" s="5">
        <v>0</v>
      </c>
      <c r="N13">
        <v>0</v>
      </c>
      <c r="O13">
        <v>1</v>
      </c>
      <c r="P13">
        <v>0</v>
      </c>
      <c r="Q13">
        <v>0</v>
      </c>
      <c r="R13">
        <v>24.8</v>
      </c>
      <c r="S13">
        <v>23.7</v>
      </c>
      <c r="T13">
        <f t="shared" si="6"/>
        <v>1.8941176470588239</v>
      </c>
      <c r="U13">
        <f t="shared" si="7"/>
        <v>11.139215686274509</v>
      </c>
      <c r="V13">
        <v>2356.0469308532897</v>
      </c>
      <c r="W13" s="5">
        <f t="shared" si="8"/>
        <v>7.7651648140036196</v>
      </c>
      <c r="X13">
        <v>-0.43227424517035207</v>
      </c>
      <c r="Y13">
        <v>144.47037700000001</v>
      </c>
      <c r="Z13">
        <v>8459420</v>
      </c>
      <c r="AA13">
        <f t="shared" si="9"/>
        <v>2.8377938697278893</v>
      </c>
      <c r="AB13">
        <f t="shared" si="10"/>
        <v>-1.1413043124771534</v>
      </c>
      <c r="AC13">
        <v>0</v>
      </c>
      <c r="AD13">
        <v>0</v>
      </c>
      <c r="AE13">
        <v>1</v>
      </c>
      <c r="AF13">
        <v>0</v>
      </c>
      <c r="AG13">
        <v>0</v>
      </c>
    </row>
    <row r="14" spans="1:34" x14ac:dyDescent="0.3">
      <c r="A14" s="5" t="s">
        <v>113</v>
      </c>
      <c r="B14" s="6" t="s">
        <v>114</v>
      </c>
      <c r="C14">
        <v>34838.994736262357</v>
      </c>
      <c r="D14" s="5">
        <f t="shared" si="0"/>
        <v>10.45849257682635</v>
      </c>
      <c r="E14" s="6">
        <f t="shared" si="1"/>
        <v>1.8947269817724308</v>
      </c>
      <c r="F14">
        <v>-3.7959011804074129E-3</v>
      </c>
      <c r="G14" s="6">
        <f t="shared" si="2"/>
        <v>-7.1921963866597447E-3</v>
      </c>
      <c r="H14" s="6">
        <f t="shared" si="3"/>
        <v>-3.9699404317657311E-2</v>
      </c>
      <c r="I14">
        <v>15.86372417926526</v>
      </c>
      <c r="J14" s="6">
        <f t="shared" si="4"/>
        <v>2.7640350044844793</v>
      </c>
      <c r="K14" s="6">
        <f t="shared" si="5"/>
        <v>0.18785687932367701</v>
      </c>
      <c r="L14">
        <v>4.1939508398430761E-2</v>
      </c>
      <c r="M14" s="5">
        <v>0</v>
      </c>
      <c r="N14">
        <v>1</v>
      </c>
      <c r="O14">
        <v>0</v>
      </c>
      <c r="P14">
        <v>0</v>
      </c>
      <c r="Q14">
        <v>0</v>
      </c>
      <c r="R14">
        <v>27.2</v>
      </c>
      <c r="S14">
        <v>25.3</v>
      </c>
      <c r="T14">
        <f t="shared" si="6"/>
        <v>4.2941176470588225</v>
      </c>
      <c r="U14">
        <f t="shared" si="7"/>
        <v>12.739215686274511</v>
      </c>
      <c r="V14">
        <v>2950657.9384893095</v>
      </c>
      <c r="W14" s="5">
        <f t="shared" si="8"/>
        <v>14.897539072352293</v>
      </c>
      <c r="X14">
        <v>6.7001000131783215</v>
      </c>
      <c r="Y14">
        <v>0.23830499999999999</v>
      </c>
      <c r="Z14">
        <v>5270</v>
      </c>
      <c r="AA14">
        <f t="shared" si="9"/>
        <v>3.8115210032868254</v>
      </c>
      <c r="AB14">
        <f t="shared" si="10"/>
        <v>-0.16757717891821722</v>
      </c>
      <c r="AC14">
        <v>0</v>
      </c>
      <c r="AD14">
        <v>0</v>
      </c>
      <c r="AE14">
        <v>0</v>
      </c>
      <c r="AF14">
        <v>0</v>
      </c>
      <c r="AG14">
        <v>1</v>
      </c>
    </row>
    <row r="15" spans="1:34" x14ac:dyDescent="0.3">
      <c r="A15" s="5" t="s">
        <v>362</v>
      </c>
      <c r="B15" s="6" t="s">
        <v>363</v>
      </c>
      <c r="C15">
        <v>4144.981481108769</v>
      </c>
      <c r="D15" s="5">
        <f t="shared" si="0"/>
        <v>8.3296535997931347</v>
      </c>
      <c r="E15" s="6">
        <f t="shared" si="1"/>
        <v>-0.23411199526078441</v>
      </c>
      <c r="F15">
        <v>5.0907601553724521E-2</v>
      </c>
      <c r="G15" s="6">
        <f t="shared" si="2"/>
        <v>-1.1918080173683456E-2</v>
      </c>
      <c r="H15" s="6">
        <f t="shared" si="3"/>
        <v>0.42404268653881605</v>
      </c>
      <c r="I15">
        <v>13.784669590183379</v>
      </c>
      <c r="J15" s="6">
        <f t="shared" si="4"/>
        <v>2.6235570753951327</v>
      </c>
      <c r="K15" s="6">
        <f t="shared" si="5"/>
        <v>4.7378950234330475E-2</v>
      </c>
      <c r="L15">
        <v>7.0175553247740718E-2</v>
      </c>
      <c r="M15" s="5">
        <v>0</v>
      </c>
      <c r="N15">
        <v>1</v>
      </c>
      <c r="O15">
        <v>0</v>
      </c>
      <c r="P15">
        <v>0</v>
      </c>
      <c r="Q15">
        <v>0</v>
      </c>
      <c r="R15">
        <v>24.9</v>
      </c>
      <c r="S15">
        <v>15.4</v>
      </c>
      <c r="T15">
        <f t="shared" si="6"/>
        <v>1.9941176470588218</v>
      </c>
      <c r="U15">
        <f t="shared" si="7"/>
        <v>2.8392156862745104</v>
      </c>
      <c r="V15">
        <v>226450.61803063619</v>
      </c>
      <c r="W15" s="5">
        <f t="shared" si="8"/>
        <v>12.330286594159258</v>
      </c>
      <c r="X15">
        <v>4.1328475349852862</v>
      </c>
      <c r="Y15">
        <v>1.3011459999999999</v>
      </c>
      <c r="Z15">
        <v>566730</v>
      </c>
      <c r="AA15">
        <f t="shared" si="9"/>
        <v>0.83111769374746625</v>
      </c>
      <c r="AB15">
        <f t="shared" si="10"/>
        <v>-3.1479804884575762</v>
      </c>
      <c r="AC15">
        <v>1</v>
      </c>
      <c r="AD15">
        <v>0</v>
      </c>
      <c r="AE15">
        <v>0</v>
      </c>
      <c r="AF15">
        <v>0</v>
      </c>
      <c r="AG15">
        <v>0</v>
      </c>
    </row>
    <row r="16" spans="1:34" x14ac:dyDescent="0.3">
      <c r="A16" s="5" t="s">
        <v>119</v>
      </c>
      <c r="B16" s="6" t="s">
        <v>120</v>
      </c>
      <c r="C16">
        <v>26601.971288105535</v>
      </c>
      <c r="D16" s="5">
        <f t="shared" si="0"/>
        <v>10.188740600599282</v>
      </c>
      <c r="E16" s="6">
        <f t="shared" si="1"/>
        <v>1.6249750055453624</v>
      </c>
      <c r="F16">
        <v>1.5314357592193932E-2</v>
      </c>
      <c r="G16" s="6">
        <f t="shared" si="2"/>
        <v>2.4885448313298999E-2</v>
      </c>
      <c r="H16" s="6">
        <f t="shared" si="3"/>
        <v>0.15603401697168218</v>
      </c>
      <c r="I16">
        <v>133.90233852463598</v>
      </c>
      <c r="J16" s="6">
        <f t="shared" si="4"/>
        <v>4.8971107172543737</v>
      </c>
      <c r="K16" s="6">
        <f t="shared" si="5"/>
        <v>2.3209325920935715</v>
      </c>
      <c r="L16">
        <v>-3.7271293440030419E-2</v>
      </c>
      <c r="M16" s="5">
        <v>0</v>
      </c>
      <c r="N16">
        <v>1</v>
      </c>
      <c r="O16">
        <v>0</v>
      </c>
      <c r="P16">
        <v>0</v>
      </c>
      <c r="Q16">
        <v>0</v>
      </c>
      <c r="R16">
        <v>10.3</v>
      </c>
      <c r="S16">
        <v>-20.399999999999999</v>
      </c>
      <c r="T16">
        <f t="shared" si="6"/>
        <v>-12.605882352941176</v>
      </c>
      <c r="U16">
        <f t="shared" si="7"/>
        <v>-32.96078431372549</v>
      </c>
      <c r="V16">
        <v>138850.11953359062</v>
      </c>
      <c r="W16" s="5">
        <f t="shared" si="8"/>
        <v>11.841157555601905</v>
      </c>
      <c r="X16">
        <v>3.6437184964279332</v>
      </c>
      <c r="Y16">
        <v>26.943397999999998</v>
      </c>
      <c r="Z16">
        <v>9093510</v>
      </c>
      <c r="AA16">
        <f t="shared" si="9"/>
        <v>1.086177322902816</v>
      </c>
      <c r="AB16">
        <f t="shared" si="10"/>
        <v>-2.8929208593022269</v>
      </c>
      <c r="AC16">
        <v>0</v>
      </c>
      <c r="AD16">
        <v>0</v>
      </c>
      <c r="AE16">
        <v>0</v>
      </c>
      <c r="AF16">
        <v>1</v>
      </c>
      <c r="AG16">
        <v>0</v>
      </c>
    </row>
    <row r="17" spans="1:33" x14ac:dyDescent="0.3">
      <c r="A17" s="5" t="s">
        <v>121</v>
      </c>
      <c r="B17" s="6" t="s">
        <v>122</v>
      </c>
      <c r="C17">
        <v>30395.343499322255</v>
      </c>
      <c r="D17" s="5">
        <f t="shared" si="0"/>
        <v>10.322044701297523</v>
      </c>
      <c r="E17" s="6">
        <f t="shared" si="1"/>
        <v>1.7582791062436041</v>
      </c>
      <c r="F17">
        <v>7.7086735968113183E-3</v>
      </c>
      <c r="G17" s="6">
        <f t="shared" si="2"/>
        <v>1.3553999722125074E-2</v>
      </c>
      <c r="H17" s="6">
        <f t="shared" si="3"/>
        <v>7.956927345399839E-2</v>
      </c>
      <c r="I17">
        <v>8.5222158187239465</v>
      </c>
      <c r="J17" s="6">
        <f t="shared" si="4"/>
        <v>2.1426763796483845</v>
      </c>
      <c r="K17" s="6">
        <f t="shared" si="5"/>
        <v>-0.43350174551241771</v>
      </c>
      <c r="L17">
        <v>-6.5114382099321008E-2</v>
      </c>
      <c r="M17" s="5">
        <v>0</v>
      </c>
      <c r="N17">
        <v>0</v>
      </c>
      <c r="O17">
        <v>0</v>
      </c>
      <c r="P17">
        <v>1</v>
      </c>
      <c r="Q17">
        <v>0</v>
      </c>
      <c r="R17">
        <v>13</v>
      </c>
      <c r="S17">
        <v>-1.9</v>
      </c>
      <c r="T17">
        <f t="shared" si="6"/>
        <v>-9.9058823529411768</v>
      </c>
      <c r="U17">
        <f t="shared" si="7"/>
        <v>-14.46078431372549</v>
      </c>
      <c r="V17">
        <v>2.5968423088687693</v>
      </c>
      <c r="W17" s="5">
        <f t="shared" si="8"/>
        <v>1.2800563241274732</v>
      </c>
      <c r="X17">
        <v>-6.9173827350464983</v>
      </c>
      <c r="Y17">
        <v>6.5710610000000003</v>
      </c>
      <c r="Z17">
        <v>40000</v>
      </c>
      <c r="AA17">
        <f t="shared" si="9"/>
        <v>5.1015511359549652</v>
      </c>
      <c r="AB17">
        <f t="shared" si="10"/>
        <v>1.1224529537499226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1:33" x14ac:dyDescent="0.3">
      <c r="A18" s="5" t="s">
        <v>123</v>
      </c>
      <c r="B18" s="6" t="s">
        <v>124</v>
      </c>
      <c r="C18">
        <v>6240.615116305461</v>
      </c>
      <c r="D18" s="5">
        <f t="shared" si="0"/>
        <v>8.7388340328361487</v>
      </c>
      <c r="E18" s="6">
        <f t="shared" si="1"/>
        <v>0.17506843778222958</v>
      </c>
      <c r="F18">
        <v>4.2983909773048938E-2</v>
      </c>
      <c r="G18" s="6">
        <f t="shared" si="2"/>
        <v>7.5251259337399878E-3</v>
      </c>
      <c r="H18" s="6">
        <f t="shared" si="3"/>
        <v>0.37562925358907839</v>
      </c>
      <c r="I18">
        <v>183.36058787635491</v>
      </c>
      <c r="J18" s="6">
        <f t="shared" si="4"/>
        <v>5.211454639653188</v>
      </c>
      <c r="K18" s="6">
        <f t="shared" si="5"/>
        <v>2.6352765144923858</v>
      </c>
      <c r="L18">
        <v>-5.5742210305763769E-2</v>
      </c>
      <c r="M18" s="5">
        <v>0</v>
      </c>
      <c r="N18">
        <v>0</v>
      </c>
      <c r="O18">
        <v>1</v>
      </c>
      <c r="P18">
        <v>0</v>
      </c>
      <c r="Q18">
        <v>0</v>
      </c>
      <c r="R18">
        <v>11.8</v>
      </c>
      <c r="S18">
        <v>4.7</v>
      </c>
      <c r="T18">
        <f t="shared" si="6"/>
        <v>-11.105882352941176</v>
      </c>
      <c r="U18">
        <f t="shared" si="7"/>
        <v>-7.8607843137254898</v>
      </c>
      <c r="V18">
        <v>1904.7489179618904</v>
      </c>
      <c r="W18" s="5">
        <f t="shared" si="8"/>
        <v>7.5526303430927477</v>
      </c>
      <c r="X18">
        <v>-0.64480871608122392</v>
      </c>
      <c r="Y18">
        <v>12.733409</v>
      </c>
      <c r="Z18">
        <v>743532</v>
      </c>
      <c r="AA18">
        <f t="shared" si="9"/>
        <v>2.8405726436660461</v>
      </c>
      <c r="AB18">
        <f t="shared" si="10"/>
        <v>-1.1385255385389965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3">
      <c r="A19" s="5" t="s">
        <v>125</v>
      </c>
      <c r="B19" s="6" t="s">
        <v>126</v>
      </c>
      <c r="C19">
        <v>2156.5982766731668</v>
      </c>
      <c r="D19" s="5">
        <f t="shared" si="0"/>
        <v>7.6762873873533222</v>
      </c>
      <c r="E19" s="6">
        <f t="shared" si="1"/>
        <v>-0.88747820770059693</v>
      </c>
      <c r="F19">
        <v>8.065888136819932E-2</v>
      </c>
      <c r="G19" s="6">
        <f t="shared" si="2"/>
        <v>-7.1582999471784606E-2</v>
      </c>
      <c r="H19" s="6">
        <f t="shared" si="3"/>
        <v>0.61916075372473633</v>
      </c>
      <c r="I19">
        <v>15.324646268581166</v>
      </c>
      <c r="J19" s="6">
        <f t="shared" si="4"/>
        <v>2.7294623995709664</v>
      </c>
      <c r="K19" s="6">
        <f t="shared" si="5"/>
        <v>0.15328427441016412</v>
      </c>
      <c r="L19">
        <v>2.9322125244203783E-2</v>
      </c>
      <c r="M19" s="5">
        <v>1</v>
      </c>
      <c r="N19">
        <v>0</v>
      </c>
      <c r="O19">
        <v>0</v>
      </c>
      <c r="P19">
        <v>1</v>
      </c>
      <c r="Q19">
        <v>0</v>
      </c>
      <c r="R19">
        <v>18.600000000000001</v>
      </c>
      <c r="S19">
        <v>-5.8</v>
      </c>
      <c r="T19">
        <f t="shared" si="6"/>
        <v>-4.3058823529411754</v>
      </c>
      <c r="U19">
        <f t="shared" si="7"/>
        <v>-18.360784313725489</v>
      </c>
      <c r="V19">
        <v>8566.4364793326313</v>
      </c>
      <c r="W19" s="5">
        <f t="shared" si="8"/>
        <v>9.0557238395786044</v>
      </c>
      <c r="X19">
        <v>0.85828478040463274</v>
      </c>
      <c r="Y19">
        <v>1090.3848089999999</v>
      </c>
      <c r="Z19">
        <v>9327445.8857142851</v>
      </c>
      <c r="AA19">
        <f t="shared" si="9"/>
        <v>4.7613247241893655</v>
      </c>
      <c r="AB19">
        <f t="shared" si="10"/>
        <v>0.78222654198432284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1:33" x14ac:dyDescent="0.3">
      <c r="A20" s="5" t="s">
        <v>127</v>
      </c>
      <c r="B20" s="6" t="s">
        <v>128</v>
      </c>
      <c r="C20">
        <v>2019.4836821608578</v>
      </c>
      <c r="D20" s="5">
        <f t="shared" si="0"/>
        <v>7.6105971548325995</v>
      </c>
      <c r="E20" s="6">
        <f t="shared" si="1"/>
        <v>-0.95316844022131963</v>
      </c>
      <c r="F20">
        <v>-5.2977150272648819E-3</v>
      </c>
      <c r="G20" s="6">
        <f t="shared" si="2"/>
        <v>5.0496147692751132E-3</v>
      </c>
      <c r="H20" s="6">
        <f t="shared" si="3"/>
        <v>-4.0318774913616018E-2</v>
      </c>
      <c r="I20">
        <v>1.7282925968413325</v>
      </c>
      <c r="J20" s="6">
        <f t="shared" si="4"/>
        <v>0.54713398292345772</v>
      </c>
      <c r="K20" s="6">
        <f t="shared" si="5"/>
        <v>-2.0290441422373444</v>
      </c>
      <c r="L20">
        <v>-5.5110800795776405E-2</v>
      </c>
      <c r="M20" s="5">
        <v>0</v>
      </c>
      <c r="N20">
        <v>0</v>
      </c>
      <c r="O20">
        <v>1</v>
      </c>
      <c r="P20">
        <v>0</v>
      </c>
      <c r="Q20">
        <v>0</v>
      </c>
      <c r="R20">
        <v>25.2</v>
      </c>
      <c r="S20">
        <v>25.6</v>
      </c>
      <c r="T20">
        <f t="shared" si="6"/>
        <v>2.2941176470588225</v>
      </c>
      <c r="U20">
        <f t="shared" si="7"/>
        <v>13.039215686274511</v>
      </c>
      <c r="V20">
        <v>1281.2502189876905</v>
      </c>
      <c r="W20" s="5">
        <f t="shared" si="8"/>
        <v>7.1563717970532901</v>
      </c>
      <c r="X20">
        <v>-1.0410672621206816</v>
      </c>
      <c r="Y20">
        <v>11.694318000000001</v>
      </c>
      <c r="Z20">
        <v>318000</v>
      </c>
      <c r="AA20">
        <f t="shared" si="9"/>
        <v>3.6048069790182335</v>
      </c>
      <c r="AB20">
        <f t="shared" si="10"/>
        <v>-0.37429120318680908</v>
      </c>
      <c r="AC20">
        <v>1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5" t="s">
        <v>129</v>
      </c>
      <c r="B21" s="6" t="s">
        <v>130</v>
      </c>
      <c r="C21">
        <v>2103.7062360739774</v>
      </c>
      <c r="D21" s="5">
        <f t="shared" si="0"/>
        <v>7.651455942471749</v>
      </c>
      <c r="E21" s="6">
        <f t="shared" si="1"/>
        <v>-0.91230965258217012</v>
      </c>
      <c r="F21">
        <v>-6.6383162670943033E-3</v>
      </c>
      <c r="G21" s="6">
        <f t="shared" si="2"/>
        <v>6.0562000073633724E-3</v>
      </c>
      <c r="H21" s="6">
        <f t="shared" si="3"/>
        <v>-5.0792784449865583E-2</v>
      </c>
      <c r="I21">
        <v>1.2638206746971596</v>
      </c>
      <c r="J21" s="6">
        <f t="shared" si="4"/>
        <v>0.23413941437609045</v>
      </c>
      <c r="K21" s="6">
        <f t="shared" si="5"/>
        <v>-2.3420387107847116</v>
      </c>
      <c r="L21">
        <v>1.9804600964279082E-2</v>
      </c>
      <c r="M21" s="5">
        <v>0</v>
      </c>
      <c r="N21">
        <v>0</v>
      </c>
      <c r="O21">
        <v>1</v>
      </c>
      <c r="P21">
        <v>0</v>
      </c>
      <c r="Q21">
        <v>0</v>
      </c>
      <c r="R21">
        <v>23.7</v>
      </c>
      <c r="S21">
        <v>23.5</v>
      </c>
      <c r="T21">
        <f t="shared" si="6"/>
        <v>0.79411764705882248</v>
      </c>
      <c r="U21">
        <f t="shared" si="7"/>
        <v>10.93921568627451</v>
      </c>
      <c r="V21">
        <v>4807.193298325763</v>
      </c>
      <c r="W21" s="5">
        <f t="shared" si="8"/>
        <v>8.4780766788856408</v>
      </c>
      <c r="X21">
        <v>0.28063761971166912</v>
      </c>
      <c r="Y21">
        <v>11.49377</v>
      </c>
      <c r="Z21">
        <v>472710</v>
      </c>
      <c r="AA21">
        <f t="shared" si="9"/>
        <v>3.191078335785182</v>
      </c>
      <c r="AB21">
        <f t="shared" si="10"/>
        <v>-0.78801984641986067</v>
      </c>
      <c r="AC21">
        <v>1</v>
      </c>
      <c r="AD21">
        <v>0</v>
      </c>
      <c r="AE21">
        <v>0</v>
      </c>
      <c r="AF21">
        <v>0</v>
      </c>
      <c r="AG21">
        <v>0</v>
      </c>
    </row>
    <row r="22" spans="1:33" ht="46.8" x14ac:dyDescent="0.3">
      <c r="A22" s="5" t="s">
        <v>131</v>
      </c>
      <c r="B22" s="6" t="s">
        <v>132</v>
      </c>
      <c r="C22">
        <v>604.87701758876847</v>
      </c>
      <c r="D22" s="5">
        <f t="shared" si="0"/>
        <v>6.4050251606545512</v>
      </c>
      <c r="E22" s="6">
        <f t="shared" si="1"/>
        <v>-2.1587404343993679</v>
      </c>
      <c r="F22">
        <v>-5.6682075910212078E-2</v>
      </c>
      <c r="G22" s="6">
        <f t="shared" si="2"/>
        <v>0.12236188917306917</v>
      </c>
      <c r="H22" s="6">
        <f t="shared" si="3"/>
        <v>-0.36305012236303957</v>
      </c>
      <c r="I22">
        <v>10.308577984889926</v>
      </c>
      <c r="J22" s="6">
        <f t="shared" si="4"/>
        <v>2.3329763627053586</v>
      </c>
      <c r="K22" s="6">
        <f t="shared" si="5"/>
        <v>-0.24320176245544367</v>
      </c>
      <c r="L22">
        <v>-0.2137145382851432</v>
      </c>
      <c r="M22" s="5">
        <v>0</v>
      </c>
      <c r="N22">
        <v>0</v>
      </c>
      <c r="O22">
        <v>1</v>
      </c>
      <c r="P22">
        <v>0</v>
      </c>
      <c r="Q22">
        <v>0</v>
      </c>
      <c r="R22">
        <v>23.3</v>
      </c>
      <c r="S22">
        <v>23.2</v>
      </c>
      <c r="T22">
        <f t="shared" si="6"/>
        <v>0.39411764705882391</v>
      </c>
      <c r="U22">
        <f t="shared" si="7"/>
        <v>10.639215686274509</v>
      </c>
      <c r="V22">
        <v>895.57087350042582</v>
      </c>
      <c r="W22" s="5">
        <f t="shared" si="8"/>
        <v>6.798577345693368</v>
      </c>
      <c r="X22">
        <v>-1.3988617134806036</v>
      </c>
      <c r="Y22">
        <v>33.965482000000002</v>
      </c>
      <c r="Z22">
        <v>2267050</v>
      </c>
      <c r="AA22">
        <f t="shared" si="9"/>
        <v>2.7068653467593919</v>
      </c>
      <c r="AB22">
        <f t="shared" si="10"/>
        <v>-1.2722328354456507</v>
      </c>
      <c r="AC22">
        <v>1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5" t="s">
        <v>133</v>
      </c>
      <c r="B23" s="6" t="s">
        <v>134</v>
      </c>
      <c r="C23">
        <v>1846.9111721371905</v>
      </c>
      <c r="D23" s="5">
        <f t="shared" si="0"/>
        <v>7.5212698859930249</v>
      </c>
      <c r="E23" s="6">
        <f t="shared" si="1"/>
        <v>-1.0424957090608942</v>
      </c>
      <c r="F23">
        <v>-4.5748866283608558E-3</v>
      </c>
      <c r="G23" s="6">
        <f t="shared" si="2"/>
        <v>4.7692996795062536E-3</v>
      </c>
      <c r="H23" s="6">
        <f t="shared" si="3"/>
        <v>-3.4408957029722666E-2</v>
      </c>
      <c r="I23">
        <v>12.544860499686479</v>
      </c>
      <c r="J23" s="6">
        <f t="shared" si="4"/>
        <v>2.5293110597634514</v>
      </c>
      <c r="K23" s="6">
        <f t="shared" si="5"/>
        <v>-4.686706539735086E-2</v>
      </c>
      <c r="L23">
        <v>5.6390988334954727E-3</v>
      </c>
      <c r="M23" s="5">
        <v>0</v>
      </c>
      <c r="N23">
        <v>0</v>
      </c>
      <c r="O23">
        <v>1</v>
      </c>
      <c r="P23">
        <v>0</v>
      </c>
      <c r="Q23">
        <v>0</v>
      </c>
      <c r="R23">
        <v>24</v>
      </c>
      <c r="S23">
        <v>23.4</v>
      </c>
      <c r="T23">
        <f t="shared" si="6"/>
        <v>1.0941176470588232</v>
      </c>
      <c r="U23">
        <f t="shared" si="7"/>
        <v>10.839215686274509</v>
      </c>
      <c r="V23">
        <v>53611.299887616748</v>
      </c>
      <c r="W23" s="5">
        <f t="shared" si="8"/>
        <v>10.889533796248653</v>
      </c>
      <c r="X23">
        <v>2.6920947370746813</v>
      </c>
      <c r="Y23">
        <v>2.262489</v>
      </c>
      <c r="Z23">
        <v>341500</v>
      </c>
      <c r="AA23">
        <f t="shared" si="9"/>
        <v>1.8908731346729644</v>
      </c>
      <c r="AB23">
        <f t="shared" si="10"/>
        <v>-2.0882250475320783</v>
      </c>
      <c r="AC23">
        <v>1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5" t="s">
        <v>135</v>
      </c>
      <c r="B24" s="6" t="s">
        <v>136</v>
      </c>
      <c r="C24">
        <v>6015.2292738909382</v>
      </c>
      <c r="D24" s="5">
        <f t="shared" si="0"/>
        <v>8.7020497447049436</v>
      </c>
      <c r="E24" s="6">
        <f t="shared" si="1"/>
        <v>0.13828414965102453</v>
      </c>
      <c r="F24">
        <v>1.2687169230345349E-2</v>
      </c>
      <c r="G24" s="6">
        <f t="shared" si="2"/>
        <v>1.7544344084969501E-3</v>
      </c>
      <c r="H24" s="6">
        <f t="shared" si="3"/>
        <v>0.11040437776195516</v>
      </c>
      <c r="I24">
        <v>3.5930015629483436</v>
      </c>
      <c r="J24" s="6">
        <f t="shared" si="4"/>
        <v>1.2789879431294344</v>
      </c>
      <c r="K24" s="6">
        <f t="shared" si="5"/>
        <v>-1.2971901820313678</v>
      </c>
      <c r="L24">
        <v>-1.253150673290139E-2</v>
      </c>
      <c r="M24" s="5">
        <v>0</v>
      </c>
      <c r="N24">
        <v>0</v>
      </c>
      <c r="O24">
        <v>1</v>
      </c>
      <c r="P24">
        <v>0</v>
      </c>
      <c r="Q24">
        <v>0</v>
      </c>
      <c r="R24">
        <v>24</v>
      </c>
      <c r="S24">
        <v>23.9</v>
      </c>
      <c r="T24">
        <f t="shared" si="6"/>
        <v>1.0941176470588232</v>
      </c>
      <c r="U24">
        <f t="shared" si="7"/>
        <v>11.339215686274509</v>
      </c>
      <c r="V24">
        <v>34986.009973564658</v>
      </c>
      <c r="W24" s="5">
        <f t="shared" si="8"/>
        <v>10.462732127968275</v>
      </c>
      <c r="X24">
        <v>2.2652930687943034</v>
      </c>
      <c r="Y24">
        <v>31.913250000000001</v>
      </c>
      <c r="Z24">
        <v>1109500</v>
      </c>
      <c r="AA24">
        <f t="shared" si="9"/>
        <v>3.3591118206635606</v>
      </c>
      <c r="AB24">
        <f t="shared" si="10"/>
        <v>-0.61998636154148201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3">
      <c r="A25" s="5" t="s">
        <v>141</v>
      </c>
      <c r="B25" s="6" t="s">
        <v>142</v>
      </c>
      <c r="C25">
        <v>6393.1938708055977</v>
      </c>
      <c r="D25" s="5">
        <f t="shared" si="0"/>
        <v>8.7629892457887895</v>
      </c>
      <c r="E25" s="6">
        <f t="shared" si="1"/>
        <v>0.19922365073487036</v>
      </c>
      <c r="F25">
        <v>2.3921412820740864E-2</v>
      </c>
      <c r="G25" s="6">
        <f t="shared" si="2"/>
        <v>4.7657111928839282E-3</v>
      </c>
      <c r="H25" s="6">
        <f t="shared" si="3"/>
        <v>0.20962308329222626</v>
      </c>
      <c r="I25">
        <v>5.1879429840742572</v>
      </c>
      <c r="J25" s="6">
        <f t="shared" si="4"/>
        <v>1.6463372764312509</v>
      </c>
      <c r="K25" s="6">
        <f t="shared" si="5"/>
        <v>-0.92984084872955131</v>
      </c>
      <c r="L25">
        <v>-2.4181984924221363E-2</v>
      </c>
      <c r="M25" s="5">
        <v>0</v>
      </c>
      <c r="N25">
        <v>0</v>
      </c>
      <c r="O25">
        <v>1</v>
      </c>
      <c r="P25">
        <v>0</v>
      </c>
      <c r="Q25">
        <v>0</v>
      </c>
      <c r="R25">
        <v>24.8</v>
      </c>
      <c r="S25">
        <v>23.5</v>
      </c>
      <c r="T25">
        <f t="shared" si="6"/>
        <v>1.8941176470588239</v>
      </c>
      <c r="U25">
        <f t="shared" si="7"/>
        <v>10.93921568627451</v>
      </c>
      <c r="V25">
        <v>0.54376669536133038</v>
      </c>
      <c r="W25" s="5">
        <f t="shared" si="8"/>
        <v>0.43422533614462966</v>
      </c>
      <c r="X25">
        <v>-7.7632137230293417</v>
      </c>
      <c r="Y25">
        <v>2.916566</v>
      </c>
      <c r="Z25">
        <v>51060</v>
      </c>
      <c r="AA25">
        <f t="shared" si="9"/>
        <v>4.0451607639888669</v>
      </c>
      <c r="AB25">
        <f t="shared" si="10"/>
        <v>6.6062581783824292E-2</v>
      </c>
      <c r="AC25">
        <v>0</v>
      </c>
      <c r="AD25">
        <v>0</v>
      </c>
      <c r="AE25">
        <v>1</v>
      </c>
      <c r="AF25">
        <v>0</v>
      </c>
      <c r="AG25">
        <v>0</v>
      </c>
    </row>
    <row r="26" spans="1:33" x14ac:dyDescent="0.3">
      <c r="A26" s="5" t="s">
        <v>143</v>
      </c>
      <c r="B26" s="6" t="s">
        <v>144</v>
      </c>
      <c r="C26">
        <v>15579.196023489183</v>
      </c>
      <c r="D26" s="5">
        <f t="shared" si="0"/>
        <v>9.653691714979594</v>
      </c>
      <c r="E26" s="6">
        <f t="shared" si="1"/>
        <v>1.0899261199256749</v>
      </c>
      <c r="F26">
        <v>2.609771535652582E-2</v>
      </c>
      <c r="G26" s="6">
        <f t="shared" si="2"/>
        <v>2.8444581637462888E-2</v>
      </c>
      <c r="H26" s="6">
        <f t="shared" si="3"/>
        <v>0.25193929851718905</v>
      </c>
      <c r="I26">
        <v>75.098546849510683</v>
      </c>
      <c r="J26" s="6">
        <f t="shared" si="4"/>
        <v>4.3188012090424142</v>
      </c>
      <c r="K26" s="6">
        <f t="shared" si="5"/>
        <v>1.7426230838816119</v>
      </c>
      <c r="L26">
        <v>-3.2532771358989278E-2</v>
      </c>
      <c r="M26" s="5">
        <v>0</v>
      </c>
      <c r="N26">
        <v>1</v>
      </c>
      <c r="O26">
        <v>0</v>
      </c>
      <c r="P26">
        <v>0</v>
      </c>
      <c r="Q26">
        <v>0</v>
      </c>
      <c r="R26">
        <v>26.2</v>
      </c>
      <c r="S26">
        <v>10.3</v>
      </c>
      <c r="T26">
        <f t="shared" si="6"/>
        <v>3.2941176470588225</v>
      </c>
      <c r="U26">
        <f t="shared" si="7"/>
        <v>-2.2607843137254893</v>
      </c>
      <c r="V26" t="e">
        <v>#N/A</v>
      </c>
      <c r="W26" s="5" t="e">
        <f t="shared" si="8"/>
        <v>#N/A</v>
      </c>
      <c r="X26" t="e">
        <f>W26-(SUM(W$2:W$26)+SUM(W$28:W$55)+SUM(W$57:W$95)+SUM(W$97:W$104))/100</f>
        <v>#N/A</v>
      </c>
      <c r="Y26">
        <v>0.55930000000000002</v>
      </c>
      <c r="Z26">
        <v>9240</v>
      </c>
      <c r="AA26">
        <f t="shared" si="9"/>
        <v>4.1031441161739499</v>
      </c>
      <c r="AB26">
        <f t="shared" si="10"/>
        <v>0.12404593396890728</v>
      </c>
      <c r="AC26">
        <v>0</v>
      </c>
      <c r="AD26">
        <v>1</v>
      </c>
      <c r="AE26">
        <v>0</v>
      </c>
      <c r="AF26">
        <v>0</v>
      </c>
      <c r="AG26">
        <v>0</v>
      </c>
    </row>
    <row r="27" spans="1:33" x14ac:dyDescent="0.3">
      <c r="A27" s="5" t="s">
        <v>145</v>
      </c>
      <c r="B27" s="6" t="s">
        <v>146</v>
      </c>
      <c r="C27">
        <v>19737.909983919919</v>
      </c>
      <c r="D27" s="5">
        <f t="shared" si="0"/>
        <v>9.8902964301743808</v>
      </c>
      <c r="E27" s="6">
        <f t="shared" si="1"/>
        <v>1.3265308351204617</v>
      </c>
      <c r="F27">
        <v>1.516855436002869E-2</v>
      </c>
      <c r="G27" s="6">
        <f t="shared" si="2"/>
        <v>2.0121555082778977E-2</v>
      </c>
      <c r="H27" s="6">
        <f t="shared" si="3"/>
        <v>0.1500214990378978</v>
      </c>
      <c r="I27">
        <v>82.890182213116248</v>
      </c>
      <c r="J27" s="6">
        <f t="shared" si="4"/>
        <v>4.4175166258531151</v>
      </c>
      <c r="K27" s="6">
        <f t="shared" si="5"/>
        <v>1.8413385006923129</v>
      </c>
      <c r="L27">
        <v>-0.14589424457422143</v>
      </c>
      <c r="M27" s="5">
        <v>0</v>
      </c>
      <c r="N27">
        <v>0</v>
      </c>
      <c r="O27">
        <v>0</v>
      </c>
      <c r="P27">
        <v>1</v>
      </c>
      <c r="Q27">
        <v>0</v>
      </c>
      <c r="R27">
        <v>16.5</v>
      </c>
      <c r="S27">
        <v>0.2</v>
      </c>
      <c r="T27">
        <f t="shared" si="6"/>
        <v>-6.4058823529411768</v>
      </c>
      <c r="U27">
        <f t="shared" si="7"/>
        <v>-12.360784313725491</v>
      </c>
      <c r="V27" t="e">
        <v>#N/A</v>
      </c>
      <c r="W27" s="5" t="e">
        <f>NA()</f>
        <v>#N/A</v>
      </c>
      <c r="X27" t="e">
        <f>W27-(SUM(W$2:W$26)+SUM(W$28:W$55)+SUM(W$57:W$95)+SUM(W$97:W$104))/100</f>
        <v>#N/A</v>
      </c>
      <c r="Y27">
        <v>78.260172999999995</v>
      </c>
      <c r="Z27">
        <v>349068</v>
      </c>
      <c r="AA27">
        <f t="shared" si="9"/>
        <v>5.4125273607120903</v>
      </c>
      <c r="AB27">
        <f t="shared" si="10"/>
        <v>1.4334291785070477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1:33" x14ac:dyDescent="0.3">
      <c r="A28" s="5" t="s">
        <v>151</v>
      </c>
      <c r="B28" s="6" t="s">
        <v>152</v>
      </c>
      <c r="C28">
        <v>22354.771057679878</v>
      </c>
      <c r="D28" s="5">
        <f t="shared" si="0"/>
        <v>10.014795047402483</v>
      </c>
      <c r="E28" s="6">
        <f t="shared" si="1"/>
        <v>1.4510294523485641</v>
      </c>
      <c r="F28">
        <v>1.6701415602085719E-2</v>
      </c>
      <c r="G28" s="6">
        <f t="shared" si="2"/>
        <v>2.4234245934540204E-2</v>
      </c>
      <c r="H28" s="6">
        <f t="shared" si="3"/>
        <v>0.16726125425637861</v>
      </c>
      <c r="I28">
        <v>49.764764360228945</v>
      </c>
      <c r="J28" s="6">
        <f t="shared" si="4"/>
        <v>3.9073071906366597</v>
      </c>
      <c r="K28" s="6">
        <f t="shared" si="5"/>
        <v>1.3311290654758574</v>
      </c>
      <c r="L28">
        <v>-0.14807217622427316</v>
      </c>
      <c r="M28" s="5">
        <v>0</v>
      </c>
      <c r="N28">
        <v>0</v>
      </c>
      <c r="O28">
        <v>0</v>
      </c>
      <c r="P28">
        <v>0</v>
      </c>
      <c r="Q28">
        <v>1</v>
      </c>
      <c r="R28">
        <v>15.7</v>
      </c>
      <c r="S28">
        <v>-0.4</v>
      </c>
      <c r="T28">
        <f t="shared" si="6"/>
        <v>-7.2058823529411775</v>
      </c>
      <c r="U28">
        <f t="shared" si="7"/>
        <v>-12.96078431372549</v>
      </c>
      <c r="V28">
        <v>9991.7167564673764</v>
      </c>
      <c r="W28" s="5">
        <f t="shared" ref="W28:W59" si="11">LN(1+V28)</f>
        <v>9.2096117822658865</v>
      </c>
      <c r="X28">
        <v>1.0121727230919149</v>
      </c>
      <c r="Y28">
        <v>5.1220980000000003</v>
      </c>
      <c r="Z28">
        <v>42399.142857142855</v>
      </c>
      <c r="AA28">
        <f t="shared" si="9"/>
        <v>4.7941912533273969</v>
      </c>
      <c r="AB28">
        <f t="shared" si="10"/>
        <v>0.8150930711223543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1:33" ht="31.2" x14ac:dyDescent="0.3">
      <c r="A29" s="5" t="s">
        <v>153</v>
      </c>
      <c r="B29" s="6" t="s">
        <v>154</v>
      </c>
      <c r="C29">
        <v>4760.2673321320699</v>
      </c>
      <c r="D29" s="5">
        <f t="shared" si="0"/>
        <v>8.4680591078610465</v>
      </c>
      <c r="E29" s="6">
        <f t="shared" si="1"/>
        <v>-9.5706487192872558E-2</v>
      </c>
      <c r="F29">
        <v>2.6981471280463049E-2</v>
      </c>
      <c r="G29" s="6">
        <f t="shared" si="2"/>
        <v>-2.5823018355484954E-3</v>
      </c>
      <c r="H29" s="6">
        <f t="shared" si="3"/>
        <v>0.22848069362001638</v>
      </c>
      <c r="I29">
        <v>11.421146203803589</v>
      </c>
      <c r="J29" s="6">
        <f t="shared" si="4"/>
        <v>2.4354665673002183</v>
      </c>
      <c r="K29" s="6">
        <f t="shared" si="5"/>
        <v>-0.14071155786058398</v>
      </c>
      <c r="L29">
        <v>-1.4299908576005833E-2</v>
      </c>
      <c r="M29" s="5">
        <v>0</v>
      </c>
      <c r="N29">
        <v>0</v>
      </c>
      <c r="O29">
        <v>1</v>
      </c>
      <c r="P29">
        <v>0</v>
      </c>
      <c r="Q29">
        <v>0</v>
      </c>
      <c r="R29">
        <v>25.8</v>
      </c>
      <c r="S29">
        <v>22</v>
      </c>
      <c r="T29">
        <f t="shared" si="6"/>
        <v>2.8941176470588239</v>
      </c>
      <c r="U29">
        <f t="shared" si="7"/>
        <v>9.43921568627451</v>
      </c>
      <c r="V29" t="e">
        <v>#N/A</v>
      </c>
      <c r="W29" s="5" t="e">
        <f t="shared" si="11"/>
        <v>#N/A</v>
      </c>
      <c r="X29" t="e">
        <f>W29-(SUM(W$2:W$26)+SUM(W$28:W$55)+SUM(W$57:W$95)+SUM(W$97:W$104))/100</f>
        <v>#N/A</v>
      </c>
      <c r="Y29">
        <v>6.9071709999999999</v>
      </c>
      <c r="Z29">
        <v>48320</v>
      </c>
      <c r="AA29">
        <f t="shared" si="9"/>
        <v>4.9624698726483505</v>
      </c>
      <c r="AB29">
        <f t="shared" si="10"/>
        <v>0.98337169044330786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1:33" x14ac:dyDescent="0.3">
      <c r="A30" s="5" t="s">
        <v>155</v>
      </c>
      <c r="B30" s="6" t="s">
        <v>156</v>
      </c>
      <c r="C30">
        <v>3784.4340084939149</v>
      </c>
      <c r="D30" s="5">
        <f t="shared" si="0"/>
        <v>8.2386516192855019</v>
      </c>
      <c r="E30" s="6">
        <f t="shared" si="1"/>
        <v>-0.32511397576841716</v>
      </c>
      <c r="F30">
        <v>1.209655017345009E-2</v>
      </c>
      <c r="G30" s="6">
        <f t="shared" si="2"/>
        <v>-3.932757519972495E-3</v>
      </c>
      <c r="H30" s="6">
        <f t="shared" si="3"/>
        <v>9.9659262674262908E-2</v>
      </c>
      <c r="I30">
        <v>8.669246796446437</v>
      </c>
      <c r="J30" s="6">
        <f t="shared" si="4"/>
        <v>2.1597819123296338</v>
      </c>
      <c r="K30" s="6">
        <f t="shared" si="5"/>
        <v>-0.41639621283116846</v>
      </c>
      <c r="L30">
        <v>-1.8644543032353574E-2</v>
      </c>
      <c r="M30" s="5">
        <v>0</v>
      </c>
      <c r="N30">
        <v>0</v>
      </c>
      <c r="O30">
        <v>1</v>
      </c>
      <c r="P30">
        <v>0</v>
      </c>
      <c r="Q30">
        <v>0</v>
      </c>
      <c r="R30">
        <v>21.4</v>
      </c>
      <c r="S30">
        <v>21.1</v>
      </c>
      <c r="T30">
        <f t="shared" si="6"/>
        <v>-1.5058823529411782</v>
      </c>
      <c r="U30">
        <f t="shared" si="7"/>
        <v>8.5392156862745114</v>
      </c>
      <c r="V30">
        <v>41951.475684044832</v>
      </c>
      <c r="W30" s="5">
        <f t="shared" si="11"/>
        <v>10.644292725268327</v>
      </c>
      <c r="X30">
        <v>2.4468536660943556</v>
      </c>
      <c r="Y30">
        <v>9.7926579999999994</v>
      </c>
      <c r="Z30">
        <v>270330.28571428574</v>
      </c>
      <c r="AA30">
        <f t="shared" si="9"/>
        <v>3.5897437083830832</v>
      </c>
      <c r="AB30">
        <f t="shared" si="10"/>
        <v>-0.38935447382195942</v>
      </c>
      <c r="AC30">
        <v>0</v>
      </c>
      <c r="AD30">
        <v>0</v>
      </c>
      <c r="AE30">
        <v>1</v>
      </c>
      <c r="AF30">
        <v>0</v>
      </c>
      <c r="AG30">
        <v>0</v>
      </c>
    </row>
    <row r="31" spans="1:33" x14ac:dyDescent="0.3">
      <c r="A31" s="5" t="s">
        <v>157</v>
      </c>
      <c r="B31" s="6" t="s">
        <v>158</v>
      </c>
      <c r="C31">
        <v>1529.5928642668553</v>
      </c>
      <c r="D31" s="5">
        <f t="shared" si="0"/>
        <v>7.3327568771887499</v>
      </c>
      <c r="E31" s="6">
        <f t="shared" si="1"/>
        <v>-1.2310087178651692</v>
      </c>
      <c r="F31">
        <v>2.7473280228544044E-2</v>
      </c>
      <c r="G31" s="6">
        <f t="shared" si="2"/>
        <v>-3.3819847469690509E-2</v>
      </c>
      <c r="H31" s="6">
        <f t="shared" si="3"/>
        <v>0.20145488453479005</v>
      </c>
      <c r="I31">
        <v>12.013715886657927</v>
      </c>
      <c r="J31" s="6">
        <f t="shared" si="4"/>
        <v>2.4860489876264418</v>
      </c>
      <c r="K31" s="6">
        <f t="shared" si="5"/>
        <v>-9.0129137534360471E-2</v>
      </c>
      <c r="L31">
        <v>-3.2779531110400544E-2</v>
      </c>
      <c r="M31" s="5">
        <v>0</v>
      </c>
      <c r="N31">
        <v>0</v>
      </c>
      <c r="O31">
        <v>1</v>
      </c>
      <c r="P31">
        <v>0</v>
      </c>
      <c r="Q31">
        <v>0</v>
      </c>
      <c r="R31">
        <v>29</v>
      </c>
      <c r="S31">
        <v>13.5</v>
      </c>
      <c r="T31">
        <f t="shared" si="6"/>
        <v>6.0941176470588232</v>
      </c>
      <c r="U31">
        <f t="shared" si="7"/>
        <v>0.93921568627451002</v>
      </c>
      <c r="V31">
        <v>6215.2676158282075</v>
      </c>
      <c r="W31" s="5">
        <f t="shared" si="11"/>
        <v>8.7349249438601557</v>
      </c>
      <c r="X31">
        <v>0.53748588468618408</v>
      </c>
      <c r="Y31">
        <v>54.433720000000001</v>
      </c>
      <c r="Z31">
        <v>995450</v>
      </c>
      <c r="AA31">
        <f t="shared" si="9"/>
        <v>4.0015441975299195</v>
      </c>
      <c r="AB31">
        <f t="shared" si="10"/>
        <v>2.2446015324876889E-2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5" t="s">
        <v>159</v>
      </c>
      <c r="B32" s="6" t="s">
        <v>160</v>
      </c>
      <c r="C32">
        <v>13667.101378231557</v>
      </c>
      <c r="D32" s="5">
        <f t="shared" si="0"/>
        <v>9.5227468646757512</v>
      </c>
      <c r="E32" s="6">
        <f t="shared" si="1"/>
        <v>0.95898126962183206</v>
      </c>
      <c r="F32">
        <v>2.3962290620231658E-2</v>
      </c>
      <c r="G32" s="6">
        <f t="shared" si="2"/>
        <v>2.2979387882037072E-2</v>
      </c>
      <c r="H32" s="6">
        <f t="shared" si="3"/>
        <v>0.22818682787426017</v>
      </c>
      <c r="I32">
        <v>46.121805287468803</v>
      </c>
      <c r="J32" s="6">
        <f t="shared" si="4"/>
        <v>3.831285837901667</v>
      </c>
      <c r="K32" s="6">
        <f t="shared" si="5"/>
        <v>1.2551077127408647</v>
      </c>
      <c r="L32">
        <v>-2.7266322358400548E-2</v>
      </c>
      <c r="M32" s="5">
        <v>0</v>
      </c>
      <c r="N32">
        <v>0</v>
      </c>
      <c r="O32">
        <v>1</v>
      </c>
      <c r="P32">
        <v>0</v>
      </c>
      <c r="Q32">
        <v>0</v>
      </c>
      <c r="R32">
        <v>20.9</v>
      </c>
      <c r="S32">
        <v>6.3</v>
      </c>
      <c r="T32">
        <f t="shared" si="6"/>
        <v>-2.0058823529411782</v>
      </c>
      <c r="U32">
        <f t="shared" si="7"/>
        <v>-6.2607843137254902</v>
      </c>
      <c r="V32">
        <v>1541.3743715693076</v>
      </c>
      <c r="W32" s="5">
        <f t="shared" si="11"/>
        <v>7.3410783077750992</v>
      </c>
      <c r="X32">
        <v>-0.85636075139887247</v>
      </c>
      <c r="Y32">
        <v>38.745230999999997</v>
      </c>
      <c r="Z32">
        <v>499422.85714285716</v>
      </c>
      <c r="AA32">
        <f t="shared" si="9"/>
        <v>4.3513098102328387</v>
      </c>
      <c r="AB32">
        <f t="shared" si="10"/>
        <v>0.37221162802779606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3">
      <c r="A33" s="5" t="s">
        <v>161</v>
      </c>
      <c r="B33" s="6" t="s">
        <v>162</v>
      </c>
      <c r="C33">
        <v>693.29892051276738</v>
      </c>
      <c r="D33" s="5">
        <f t="shared" si="0"/>
        <v>6.541461248919636</v>
      </c>
      <c r="E33" s="6">
        <f t="shared" si="1"/>
        <v>-2.0223043461342831</v>
      </c>
      <c r="F33">
        <v>1.9557214993962159E-3</v>
      </c>
      <c r="G33" s="6">
        <f t="shared" si="2"/>
        <v>-3.9550640880572242E-3</v>
      </c>
      <c r="H33" s="6">
        <f t="shared" si="3"/>
        <v>1.2793276401979354E-2</v>
      </c>
      <c r="I33">
        <v>0.47608225509029806</v>
      </c>
      <c r="J33" s="6">
        <f t="shared" si="4"/>
        <v>-0.74216463486819806</v>
      </c>
      <c r="K33" s="6">
        <f t="shared" si="5"/>
        <v>-3.3183427600290001</v>
      </c>
      <c r="L33">
        <v>-3.4319662701361455E-3</v>
      </c>
      <c r="M33" s="5">
        <v>0</v>
      </c>
      <c r="N33">
        <v>0</v>
      </c>
      <c r="O33">
        <v>1</v>
      </c>
      <c r="P33">
        <v>0</v>
      </c>
      <c r="Q33">
        <v>0</v>
      </c>
      <c r="R33">
        <v>22.4</v>
      </c>
      <c r="S33">
        <v>20.5</v>
      </c>
      <c r="T33">
        <f t="shared" si="6"/>
        <v>-0.50588235294117823</v>
      </c>
      <c r="U33">
        <f t="shared" si="7"/>
        <v>7.93921568627451</v>
      </c>
      <c r="V33">
        <v>45.693096562543388</v>
      </c>
      <c r="W33" s="5">
        <f t="shared" si="11"/>
        <v>3.8435963285344243</v>
      </c>
      <c r="X33">
        <v>-4.3538427306395473</v>
      </c>
      <c r="Y33">
        <v>45.240321999999999</v>
      </c>
      <c r="Z33">
        <v>1063485.7142857143</v>
      </c>
      <c r="AA33">
        <f t="shared" si="9"/>
        <v>3.7504368459852802</v>
      </c>
      <c r="AB33">
        <f t="shared" si="10"/>
        <v>-0.22866133621976248</v>
      </c>
      <c r="AC33">
        <v>1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5" t="s">
        <v>163</v>
      </c>
      <c r="B34" s="6" t="s">
        <v>164</v>
      </c>
      <c r="C34">
        <v>21190.870506706302</v>
      </c>
      <c r="D34" s="5">
        <f t="shared" ref="D34:D65" si="12">LN(C34)</f>
        <v>9.9613257314334707</v>
      </c>
      <c r="E34" s="6">
        <f t="shared" ref="E34:E65" si="13">D34-AVERAGE(D$2:D$104)</f>
        <v>1.3975601363795516</v>
      </c>
      <c r="F34">
        <v>1.9460371405755343E-2</v>
      </c>
      <c r="G34" s="6">
        <f t="shared" ref="G34:G65" si="14">E34*F34</f>
        <v>2.7197039315824165E-2</v>
      </c>
      <c r="H34" s="6">
        <f t="shared" ref="H34:H65" si="15">D34*F34</f>
        <v>0.19385109842740283</v>
      </c>
      <c r="I34">
        <v>60.989339992346032</v>
      </c>
      <c r="J34" s="6">
        <f t="shared" ref="J34:J65" si="16">LN(I34)</f>
        <v>4.1106990946781767</v>
      </c>
      <c r="K34" s="6">
        <f t="shared" ref="K34:K65" si="17">J34-AVERAGE(J$2:J$104)</f>
        <v>1.5345209695173745</v>
      </c>
      <c r="L34">
        <v>-9.1200124499311128E-2</v>
      </c>
      <c r="M34" s="5">
        <v>0</v>
      </c>
      <c r="N34">
        <v>0</v>
      </c>
      <c r="O34">
        <v>0</v>
      </c>
      <c r="P34">
        <v>0</v>
      </c>
      <c r="Q34">
        <v>1</v>
      </c>
      <c r="R34">
        <v>13.9</v>
      </c>
      <c r="S34">
        <v>-10</v>
      </c>
      <c r="T34">
        <f t="shared" ref="T34:T65" si="18">R34-(SUM(R$1:R$95)+SUM(R$97:R$104))/102</f>
        <v>-9.0058823529411764</v>
      </c>
      <c r="U34">
        <f t="shared" ref="U34:U65" si="19">S34-(SUM(S$1:S$95)+SUM(S$97:S$104))/102</f>
        <v>-22.560784313725492</v>
      </c>
      <c r="V34">
        <v>12.985617226909296</v>
      </c>
      <c r="W34" s="5">
        <f t="shared" si="11"/>
        <v>2.6380294606038026</v>
      </c>
      <c r="X34">
        <v>-5.559409598570169</v>
      </c>
      <c r="Y34">
        <v>4.9516850000000003</v>
      </c>
      <c r="Z34">
        <v>304590</v>
      </c>
      <c r="AA34">
        <f t="shared" ref="AA34:AA65" si="20">LN(Y34*1000000/Z34)</f>
        <v>2.7885165916975883</v>
      </c>
      <c r="AB34">
        <f t="shared" ref="AB34:AB65" si="21">AA34-AVERAGE(AA$2:AA$104)</f>
        <v>-1.1905815905074544</v>
      </c>
      <c r="AC34">
        <v>0</v>
      </c>
      <c r="AD34">
        <v>0</v>
      </c>
      <c r="AE34">
        <v>0</v>
      </c>
      <c r="AF34">
        <v>1</v>
      </c>
      <c r="AG34">
        <v>0</v>
      </c>
    </row>
    <row r="35" spans="1:33" x14ac:dyDescent="0.3">
      <c r="A35" s="5" t="s">
        <v>167</v>
      </c>
      <c r="B35" s="6" t="s">
        <v>168</v>
      </c>
      <c r="C35">
        <v>20487.983446283906</v>
      </c>
      <c r="D35" s="5">
        <f t="shared" si="12"/>
        <v>9.9275938199077292</v>
      </c>
      <c r="E35" s="6">
        <f t="shared" si="13"/>
        <v>1.3638282248538101</v>
      </c>
      <c r="F35">
        <v>1.4942908182890088E-2</v>
      </c>
      <c r="G35" s="6">
        <f t="shared" si="14"/>
        <v>2.0379559941224461E-2</v>
      </c>
      <c r="H35" s="6">
        <f t="shared" si="15"/>
        <v>0.14834712292790828</v>
      </c>
      <c r="I35">
        <v>21.185666965517704</v>
      </c>
      <c r="J35" s="6">
        <f t="shared" si="16"/>
        <v>3.0533248664962196</v>
      </c>
      <c r="K35" s="6">
        <f t="shared" si="17"/>
        <v>0.47714674133541735</v>
      </c>
      <c r="L35">
        <v>-5.2584526903651355E-2</v>
      </c>
      <c r="M35" s="5">
        <v>0</v>
      </c>
      <c r="N35">
        <v>0</v>
      </c>
      <c r="O35">
        <v>1</v>
      </c>
      <c r="P35">
        <v>0</v>
      </c>
      <c r="Q35">
        <v>0</v>
      </c>
      <c r="R35">
        <v>17.600000000000001</v>
      </c>
      <c r="S35">
        <v>3.8</v>
      </c>
      <c r="T35">
        <f t="shared" si="18"/>
        <v>-5.3058823529411754</v>
      </c>
      <c r="U35">
        <f t="shared" si="19"/>
        <v>-8.760784313725491</v>
      </c>
      <c r="V35">
        <v>649.54833160353962</v>
      </c>
      <c r="W35" s="5">
        <f t="shared" si="11"/>
        <v>6.4778155943524522</v>
      </c>
      <c r="X35">
        <v>-1.7196234648215194</v>
      </c>
      <c r="Y35">
        <v>57.586103000000001</v>
      </c>
      <c r="Z35">
        <v>547669.71428571432</v>
      </c>
      <c r="AA35">
        <f t="shared" si="20"/>
        <v>4.6553641561260424</v>
      </c>
      <c r="AB35">
        <f t="shared" si="21"/>
        <v>0.67626597392099974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">
      <c r="A36" s="5" t="s">
        <v>169</v>
      </c>
      <c r="B36" s="6" t="s">
        <v>170</v>
      </c>
      <c r="C36">
        <v>6403.5640119955833</v>
      </c>
      <c r="D36" s="5">
        <f t="shared" si="12"/>
        <v>8.7646099912236863</v>
      </c>
      <c r="E36" s="6">
        <f t="shared" si="13"/>
        <v>0.20084439616976724</v>
      </c>
      <c r="F36">
        <v>-5.2609429104814595E-3</v>
      </c>
      <c r="G36" s="6">
        <f t="shared" si="14"/>
        <v>-1.0566309021392665E-3</v>
      </c>
      <c r="H36" s="6">
        <f t="shared" si="15"/>
        <v>-4.6110112796463217E-2</v>
      </c>
      <c r="I36">
        <v>26.180330559642844</v>
      </c>
      <c r="J36" s="6">
        <f t="shared" si="16"/>
        <v>3.26500838682079</v>
      </c>
      <c r="K36" s="6">
        <f t="shared" si="17"/>
        <v>0.68883026165998773</v>
      </c>
      <c r="L36">
        <v>-5.5258215347379937E-2</v>
      </c>
      <c r="M36" s="5">
        <v>0</v>
      </c>
      <c r="N36">
        <v>0</v>
      </c>
      <c r="O36">
        <v>1</v>
      </c>
      <c r="P36">
        <v>0</v>
      </c>
      <c r="Q36">
        <v>0</v>
      </c>
      <c r="R36">
        <v>23.5</v>
      </c>
      <c r="S36">
        <v>24.7</v>
      </c>
      <c r="T36">
        <f t="shared" si="18"/>
        <v>0.5941176470588232</v>
      </c>
      <c r="U36">
        <f t="shared" si="19"/>
        <v>12.139215686274509</v>
      </c>
      <c r="V36">
        <v>329861.80444963428</v>
      </c>
      <c r="W36" s="5">
        <f t="shared" si="11"/>
        <v>12.70643210290511</v>
      </c>
      <c r="X36">
        <v>4.5089930437311381</v>
      </c>
      <c r="Y36">
        <v>0.87167499999999998</v>
      </c>
      <c r="Z36">
        <v>257670</v>
      </c>
      <c r="AA36">
        <f t="shared" si="20"/>
        <v>1.2187369515684172</v>
      </c>
      <c r="AB36">
        <f t="shared" si="21"/>
        <v>-2.7603612306366254</v>
      </c>
      <c r="AC36">
        <v>1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5" t="s">
        <v>171</v>
      </c>
      <c r="B37" s="6" t="s">
        <v>172</v>
      </c>
      <c r="C37">
        <v>19614.598981010906</v>
      </c>
      <c r="D37" s="5">
        <f t="shared" si="12"/>
        <v>9.884029413928463</v>
      </c>
      <c r="E37" s="6">
        <f t="shared" si="13"/>
        <v>1.3202638188745439</v>
      </c>
      <c r="F37">
        <v>2.1724681625587834E-2</v>
      </c>
      <c r="G37" s="6">
        <f t="shared" si="14"/>
        <v>2.8682311126832227E-2</v>
      </c>
      <c r="H37" s="6">
        <f t="shared" si="15"/>
        <v>0.21472739219554138</v>
      </c>
      <c r="I37">
        <v>66.556441055292865</v>
      </c>
      <c r="J37" s="6">
        <f t="shared" si="16"/>
        <v>4.1980503253612342</v>
      </c>
      <c r="K37" s="6">
        <f t="shared" si="17"/>
        <v>1.621872200200432</v>
      </c>
      <c r="L37">
        <v>-0.1037776481595562</v>
      </c>
      <c r="M37" s="5">
        <v>0</v>
      </c>
      <c r="N37">
        <v>1</v>
      </c>
      <c r="O37">
        <v>0</v>
      </c>
      <c r="P37">
        <v>0</v>
      </c>
      <c r="Q37">
        <v>0</v>
      </c>
      <c r="R37">
        <v>13.7</v>
      </c>
      <c r="S37">
        <v>3.4</v>
      </c>
      <c r="T37">
        <f t="shared" si="18"/>
        <v>-9.2058823529411775</v>
      </c>
      <c r="U37">
        <f t="shared" si="19"/>
        <v>-9.1607843137254896</v>
      </c>
      <c r="V37">
        <v>12374.165819725469</v>
      </c>
      <c r="W37" s="5">
        <f t="shared" si="11"/>
        <v>9.4234469869208937</v>
      </c>
      <c r="X37">
        <v>1.226007927746922</v>
      </c>
      <c r="Y37">
        <v>56.902081000000003</v>
      </c>
      <c r="Z37">
        <v>241930</v>
      </c>
      <c r="AA37">
        <f t="shared" si="20"/>
        <v>5.4604387642649259</v>
      </c>
      <c r="AB37">
        <f t="shared" si="21"/>
        <v>1.4813405820598833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1:33" x14ac:dyDescent="0.3">
      <c r="A38" s="5" t="s">
        <v>173</v>
      </c>
      <c r="B38" s="6" t="s">
        <v>174</v>
      </c>
      <c r="C38">
        <v>1412.6567184839914</v>
      </c>
      <c r="D38" s="5">
        <f t="shared" si="12"/>
        <v>7.2532274080050829</v>
      </c>
      <c r="E38" s="6">
        <f t="shared" si="13"/>
        <v>-1.3105381870488362</v>
      </c>
      <c r="F38">
        <v>1.9236484698927511E-2</v>
      </c>
      <c r="G38" s="6">
        <f t="shared" si="14"/>
        <v>-2.5210147782525137E-2</v>
      </c>
      <c r="H38" s="6">
        <f t="shared" si="15"/>
        <v>0.13952659805193143</v>
      </c>
      <c r="I38">
        <v>1.3446991481321209</v>
      </c>
      <c r="J38" s="6">
        <f t="shared" si="16"/>
        <v>0.29617030634716746</v>
      </c>
      <c r="K38" s="6">
        <f t="shared" si="17"/>
        <v>-2.280007818813635</v>
      </c>
      <c r="L38">
        <v>-6.6681878237734929E-3</v>
      </c>
      <c r="M38" s="5">
        <v>0</v>
      </c>
      <c r="N38">
        <v>1</v>
      </c>
      <c r="O38">
        <v>0</v>
      </c>
      <c r="P38">
        <v>0</v>
      </c>
      <c r="Q38">
        <v>0</v>
      </c>
      <c r="R38">
        <v>25.8</v>
      </c>
      <c r="S38">
        <v>26.5</v>
      </c>
      <c r="T38">
        <f t="shared" si="18"/>
        <v>2.8941176470588239</v>
      </c>
      <c r="U38">
        <f t="shared" si="19"/>
        <v>13.93921568627451</v>
      </c>
      <c r="V38">
        <v>253.04312691091843</v>
      </c>
      <c r="W38" s="5">
        <f t="shared" si="11"/>
        <v>5.5375040435935459</v>
      </c>
      <c r="X38">
        <v>-2.6599350155804258</v>
      </c>
      <c r="Y38">
        <v>14.010951</v>
      </c>
      <c r="Z38">
        <v>227540</v>
      </c>
      <c r="AA38">
        <f t="shared" si="20"/>
        <v>4.1202684700013865</v>
      </c>
      <c r="AB38">
        <f t="shared" si="21"/>
        <v>0.14117028779634389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5" t="s">
        <v>183</v>
      </c>
      <c r="B39" s="6" t="s">
        <v>184</v>
      </c>
      <c r="C39">
        <v>13248.337235764589</v>
      </c>
      <c r="D39" s="5">
        <f t="shared" si="12"/>
        <v>9.4916273318992257</v>
      </c>
      <c r="E39" s="6">
        <f t="shared" si="13"/>
        <v>0.9278617368453066</v>
      </c>
      <c r="F39">
        <v>2.1143418430706058E-2</v>
      </c>
      <c r="G39" s="6">
        <f t="shared" si="14"/>
        <v>1.9618168947961988E-2</v>
      </c>
      <c r="H39" s="6">
        <f t="shared" si="15"/>
        <v>0.20068544826667145</v>
      </c>
      <c r="I39">
        <v>52.456992507864946</v>
      </c>
      <c r="J39" s="6">
        <f t="shared" si="16"/>
        <v>3.9599936435514427</v>
      </c>
      <c r="K39" s="6">
        <f t="shared" si="17"/>
        <v>1.3838155183906404</v>
      </c>
      <c r="L39">
        <v>-4.5300713096599532E-3</v>
      </c>
      <c r="M39" s="5">
        <v>0</v>
      </c>
      <c r="N39">
        <v>0</v>
      </c>
      <c r="O39">
        <v>1</v>
      </c>
      <c r="P39">
        <v>0</v>
      </c>
      <c r="Q39">
        <v>0</v>
      </c>
      <c r="R39">
        <v>23.5</v>
      </c>
      <c r="S39">
        <v>7.5</v>
      </c>
      <c r="T39">
        <f t="shared" si="18"/>
        <v>0.5941176470588232</v>
      </c>
      <c r="U39">
        <f t="shared" si="19"/>
        <v>-5.06078431372549</v>
      </c>
      <c r="V39">
        <v>323.21270214195107</v>
      </c>
      <c r="W39" s="5">
        <f t="shared" si="11"/>
        <v>5.7813997884907273</v>
      </c>
      <c r="X39">
        <v>-2.4160392706832443</v>
      </c>
      <c r="Y39">
        <v>10.045019999999999</v>
      </c>
      <c r="Z39">
        <v>128900</v>
      </c>
      <c r="AA39">
        <f t="shared" si="20"/>
        <v>4.3557953583422293</v>
      </c>
      <c r="AB39">
        <f t="shared" si="21"/>
        <v>0.37669717613718667</v>
      </c>
      <c r="AC39">
        <v>0</v>
      </c>
      <c r="AD39">
        <v>0</v>
      </c>
      <c r="AE39">
        <v>0</v>
      </c>
      <c r="AF39">
        <v>1</v>
      </c>
      <c r="AG39">
        <v>0</v>
      </c>
    </row>
    <row r="40" spans="1:33" x14ac:dyDescent="0.3">
      <c r="A40" s="5" t="s">
        <v>187</v>
      </c>
      <c r="B40" s="6" t="s">
        <v>188</v>
      </c>
      <c r="C40">
        <v>2934.390348227158</v>
      </c>
      <c r="D40" s="5">
        <f t="shared" si="12"/>
        <v>7.9842549928756972</v>
      </c>
      <c r="E40" s="6">
        <f t="shared" si="13"/>
        <v>-0.57951060217822192</v>
      </c>
      <c r="F40">
        <v>1.3043058915066998E-2</v>
      </c>
      <c r="G40" s="6">
        <f t="shared" si="14"/>
        <v>-7.5585909261165016E-3</v>
      </c>
      <c r="H40" s="6">
        <f t="shared" si="15"/>
        <v>0.10413910826499555</v>
      </c>
      <c r="I40">
        <v>2.3034266789415243</v>
      </c>
      <c r="J40" s="6">
        <f t="shared" si="16"/>
        <v>0.83439787460355219</v>
      </c>
      <c r="K40" s="6">
        <f t="shared" si="17"/>
        <v>-1.7417802505572499</v>
      </c>
      <c r="L40">
        <v>3.7996289672598133E-2</v>
      </c>
      <c r="M40" s="5">
        <v>0</v>
      </c>
      <c r="N40">
        <v>0</v>
      </c>
      <c r="O40">
        <v>1</v>
      </c>
      <c r="P40">
        <v>0</v>
      </c>
      <c r="Q40">
        <v>0</v>
      </c>
      <c r="R40">
        <v>24.5</v>
      </c>
      <c r="S40">
        <v>20.8</v>
      </c>
      <c r="T40">
        <f t="shared" si="18"/>
        <v>1.5941176470588232</v>
      </c>
      <c r="U40">
        <f t="shared" si="19"/>
        <v>8.2392156862745107</v>
      </c>
      <c r="V40">
        <v>2924.2254748097535</v>
      </c>
      <c r="W40" s="5">
        <f t="shared" si="11"/>
        <v>7.9811268421000738</v>
      </c>
      <c r="X40">
        <v>-0.21631221707389781</v>
      </c>
      <c r="Y40">
        <v>8.5252110000000005</v>
      </c>
      <c r="Z40">
        <v>107160</v>
      </c>
      <c r="AA40">
        <f t="shared" si="20"/>
        <v>4.3764600079021534</v>
      </c>
      <c r="AB40">
        <f t="shared" si="21"/>
        <v>0.39736182569711076</v>
      </c>
      <c r="AC40">
        <v>0</v>
      </c>
      <c r="AD40">
        <v>0</v>
      </c>
      <c r="AE40">
        <v>1</v>
      </c>
      <c r="AF40">
        <v>0</v>
      </c>
      <c r="AG40">
        <v>0</v>
      </c>
    </row>
    <row r="41" spans="1:33" x14ac:dyDescent="0.3">
      <c r="A41" s="5" t="s">
        <v>189</v>
      </c>
      <c r="B41" s="6" t="s">
        <v>190</v>
      </c>
      <c r="C41">
        <v>21475.52786084812</v>
      </c>
      <c r="D41" s="5">
        <f t="shared" si="12"/>
        <v>9.9746693267994058</v>
      </c>
      <c r="E41" s="6">
        <f t="shared" si="13"/>
        <v>1.4109037317454867</v>
      </c>
      <c r="F41">
        <v>2.7018387290458464E-2</v>
      </c>
      <c r="G41" s="6">
        <f t="shared" si="14"/>
        <v>3.8120343453852679E-2</v>
      </c>
      <c r="H41" s="6">
        <f t="shared" si="15"/>
        <v>0.26949947896572296</v>
      </c>
      <c r="I41">
        <v>39.817785195671696</v>
      </c>
      <c r="J41" s="6">
        <f t="shared" si="16"/>
        <v>3.6843136766891709</v>
      </c>
      <c r="K41" s="6">
        <f t="shared" si="17"/>
        <v>1.1081355515283686</v>
      </c>
      <c r="L41">
        <v>-5.7204543960077256E-3</v>
      </c>
      <c r="M41" s="5">
        <v>0</v>
      </c>
      <c r="N41">
        <v>1</v>
      </c>
      <c r="O41">
        <v>0</v>
      </c>
      <c r="P41">
        <v>0</v>
      </c>
      <c r="Q41">
        <v>0</v>
      </c>
      <c r="R41">
        <v>28.2</v>
      </c>
      <c r="S41">
        <v>15.3</v>
      </c>
      <c r="T41">
        <f t="shared" si="18"/>
        <v>5.2941176470588225</v>
      </c>
      <c r="U41">
        <f t="shared" si="19"/>
        <v>2.7392156862745107</v>
      </c>
      <c r="V41" t="e">
        <v>#N/A</v>
      </c>
      <c r="W41" s="5" t="e">
        <f t="shared" si="11"/>
        <v>#N/A</v>
      </c>
      <c r="X41" t="e">
        <f>W41-(SUM(W$2:W$26)+SUM(W$28:W$55)+SUM(W$57:W$95)+SUM(W$97:W$104))/100</f>
        <v>#N/A</v>
      </c>
      <c r="Y41">
        <v>5.6444799999999997</v>
      </c>
      <c r="Z41">
        <v>1042</v>
      </c>
      <c r="AA41">
        <f t="shared" si="20"/>
        <v>8.5972914120919377</v>
      </c>
      <c r="AB41">
        <f t="shared" si="21"/>
        <v>4.6181932298868951</v>
      </c>
      <c r="AC41">
        <v>0</v>
      </c>
      <c r="AD41">
        <v>0</v>
      </c>
      <c r="AE41">
        <v>0</v>
      </c>
      <c r="AF41">
        <v>0</v>
      </c>
      <c r="AG41">
        <v>1</v>
      </c>
    </row>
    <row r="42" spans="1:33" x14ac:dyDescent="0.3">
      <c r="A42" s="5" t="s">
        <v>191</v>
      </c>
      <c r="B42" s="6" t="s">
        <v>192</v>
      </c>
      <c r="C42">
        <v>2535.5169922503028</v>
      </c>
      <c r="D42" s="5">
        <f t="shared" si="12"/>
        <v>7.8381528369480948</v>
      </c>
      <c r="E42" s="6">
        <f t="shared" si="13"/>
        <v>-0.72561275810582426</v>
      </c>
      <c r="F42">
        <v>1.1503121699341839E-2</v>
      </c>
      <c r="G42" s="6">
        <f t="shared" si="14"/>
        <v>-8.3468118630863879E-3</v>
      </c>
      <c r="H42" s="6">
        <f t="shared" si="15"/>
        <v>9.016322598145543E-2</v>
      </c>
      <c r="I42">
        <v>3.3097606158295045</v>
      </c>
      <c r="J42" s="6">
        <f t="shared" si="16"/>
        <v>1.1968758652719853</v>
      </c>
      <c r="K42" s="6">
        <f t="shared" si="17"/>
        <v>-1.3793022598888169</v>
      </c>
      <c r="L42">
        <v>3.1420233693504676E-2</v>
      </c>
      <c r="M42" s="5">
        <v>0</v>
      </c>
      <c r="N42">
        <v>0</v>
      </c>
      <c r="O42">
        <v>1</v>
      </c>
      <c r="P42">
        <v>0</v>
      </c>
      <c r="Q42">
        <v>0</v>
      </c>
      <c r="R42">
        <v>24.3</v>
      </c>
      <c r="S42">
        <v>21</v>
      </c>
      <c r="T42">
        <f t="shared" si="18"/>
        <v>1.3941176470588239</v>
      </c>
      <c r="U42">
        <f t="shared" si="19"/>
        <v>8.43921568627451</v>
      </c>
      <c r="V42" t="e">
        <v>#N/A</v>
      </c>
      <c r="W42" s="5" t="e">
        <f t="shared" si="11"/>
        <v>#N/A</v>
      </c>
      <c r="X42" t="e">
        <f>W42-(SUM(W$2:W$26)+SUM(W$28:W$55)+SUM(W$57:W$95)+SUM(W$97:W$104))/100</f>
        <v>#N/A</v>
      </c>
      <c r="Y42">
        <v>4.6182449999999999</v>
      </c>
      <c r="Z42">
        <v>111890</v>
      </c>
      <c r="AA42">
        <f t="shared" si="20"/>
        <v>3.7202537959573498</v>
      </c>
      <c r="AB42">
        <f t="shared" si="21"/>
        <v>-0.25884438624769279</v>
      </c>
      <c r="AC42">
        <v>0</v>
      </c>
      <c r="AD42">
        <v>0</v>
      </c>
      <c r="AE42">
        <v>1</v>
      </c>
      <c r="AF42">
        <v>0</v>
      </c>
      <c r="AG42">
        <v>0</v>
      </c>
    </row>
    <row r="43" spans="1:33" x14ac:dyDescent="0.3">
      <c r="A43" s="5" t="s">
        <v>193</v>
      </c>
      <c r="B43" s="6" t="s">
        <v>194</v>
      </c>
      <c r="C43">
        <v>10486.224242580269</v>
      </c>
      <c r="D43" s="5">
        <f t="shared" si="12"/>
        <v>9.2578176978533051</v>
      </c>
      <c r="E43" s="6">
        <f t="shared" si="13"/>
        <v>0.69405210279938601</v>
      </c>
      <c r="F43">
        <v>1.380521829703779E-2</v>
      </c>
      <c r="G43" s="6">
        <f t="shared" si="14"/>
        <v>9.5815407886636356E-3</v>
      </c>
      <c r="H43" s="6">
        <f t="shared" si="15"/>
        <v>0.12780619427304471</v>
      </c>
      <c r="I43">
        <v>116.78499537174734</v>
      </c>
      <c r="J43" s="6">
        <f t="shared" si="16"/>
        <v>4.7603345978588987</v>
      </c>
      <c r="K43" s="6">
        <f t="shared" si="17"/>
        <v>2.1841564726980964</v>
      </c>
      <c r="L43">
        <v>-0.12256040727575124</v>
      </c>
      <c r="M43" s="5">
        <v>1</v>
      </c>
      <c r="N43">
        <v>0</v>
      </c>
      <c r="O43">
        <v>0</v>
      </c>
      <c r="P43">
        <v>1</v>
      </c>
      <c r="Q43">
        <v>0</v>
      </c>
      <c r="R43">
        <v>19.100000000000001</v>
      </c>
      <c r="S43">
        <v>-0.6</v>
      </c>
      <c r="T43">
        <f t="shared" si="18"/>
        <v>-3.8058823529411754</v>
      </c>
      <c r="U43">
        <f t="shared" si="19"/>
        <v>-13.16078431372549</v>
      </c>
      <c r="V43">
        <v>168582.33765401249</v>
      </c>
      <c r="W43" s="5">
        <f t="shared" si="11"/>
        <v>12.03518549199122</v>
      </c>
      <c r="X43">
        <v>3.8377464328172479</v>
      </c>
      <c r="Y43">
        <v>10.429422000000001</v>
      </c>
      <c r="Z43">
        <v>89847.142857142855</v>
      </c>
      <c r="AA43">
        <f t="shared" si="20"/>
        <v>4.7542763156992418</v>
      </c>
      <c r="AB43">
        <f t="shared" si="21"/>
        <v>0.77517813349419917</v>
      </c>
      <c r="AC43">
        <v>0</v>
      </c>
      <c r="AD43">
        <v>1</v>
      </c>
      <c r="AE43">
        <v>0</v>
      </c>
      <c r="AF43">
        <v>0</v>
      </c>
      <c r="AG43">
        <v>0</v>
      </c>
    </row>
    <row r="44" spans="1:33" x14ac:dyDescent="0.3">
      <c r="A44" s="5" t="s">
        <v>195</v>
      </c>
      <c r="B44" s="6" t="s">
        <v>196</v>
      </c>
      <c r="C44">
        <v>2243.7131333001921</v>
      </c>
      <c r="D44" s="5">
        <f t="shared" si="12"/>
        <v>7.7158874212604616</v>
      </c>
      <c r="E44" s="6">
        <f t="shared" si="13"/>
        <v>-0.84787817379345753</v>
      </c>
      <c r="F44">
        <v>3.3937427147866156E-2</v>
      </c>
      <c r="G44" s="6">
        <f t="shared" si="14"/>
        <v>-2.8774803753381265E-2</v>
      </c>
      <c r="H44" s="6">
        <f t="shared" si="15"/>
        <v>0.26185736724016379</v>
      </c>
      <c r="I44">
        <v>1.6329884900761571</v>
      </c>
      <c r="J44" s="6">
        <f t="shared" si="16"/>
        <v>0.49041176563290495</v>
      </c>
      <c r="K44" s="6">
        <f t="shared" si="17"/>
        <v>-2.0857663595278972</v>
      </c>
      <c r="L44">
        <v>8.6091724924047777E-2</v>
      </c>
      <c r="M44" s="5">
        <v>0</v>
      </c>
      <c r="N44">
        <v>0</v>
      </c>
      <c r="O44">
        <v>1</v>
      </c>
      <c r="P44">
        <v>0</v>
      </c>
      <c r="Q44">
        <v>0</v>
      </c>
      <c r="R44">
        <v>24.9</v>
      </c>
      <c r="S44">
        <v>25.5</v>
      </c>
      <c r="T44">
        <f t="shared" si="18"/>
        <v>1.9941176470588218</v>
      </c>
      <c r="U44">
        <f t="shared" si="19"/>
        <v>12.93921568627451</v>
      </c>
      <c r="V44">
        <v>11879.123409397853</v>
      </c>
      <c r="W44" s="5">
        <f t="shared" si="11"/>
        <v>9.3826219808591329</v>
      </c>
      <c r="X44">
        <v>1.1851829216851613</v>
      </c>
      <c r="Y44">
        <v>178.713786</v>
      </c>
      <c r="Z44">
        <v>1811570</v>
      </c>
      <c r="AA44">
        <f t="shared" si="20"/>
        <v>4.5915916926288229</v>
      </c>
      <c r="AB44">
        <f t="shared" si="21"/>
        <v>0.61249351042378031</v>
      </c>
      <c r="AC44">
        <v>0</v>
      </c>
      <c r="AD44">
        <v>0</v>
      </c>
      <c r="AE44">
        <v>0</v>
      </c>
      <c r="AF44">
        <v>0</v>
      </c>
      <c r="AG44">
        <v>1</v>
      </c>
    </row>
    <row r="45" spans="1:33" x14ac:dyDescent="0.3">
      <c r="A45" s="5" t="s">
        <v>197</v>
      </c>
      <c r="B45" s="6" t="s">
        <v>198</v>
      </c>
      <c r="C45">
        <v>1111.876401289042</v>
      </c>
      <c r="D45" s="5">
        <f t="shared" si="12"/>
        <v>7.0138043187129915</v>
      </c>
      <c r="E45" s="6">
        <f t="shared" si="13"/>
        <v>-1.5499612763409276</v>
      </c>
      <c r="F45">
        <v>3.999804753600994E-2</v>
      </c>
      <c r="G45" s="6">
        <f t="shared" si="14"/>
        <v>-6.1995424810059062E-2</v>
      </c>
      <c r="H45" s="6">
        <f t="shared" si="15"/>
        <v>0.28053847854815406</v>
      </c>
      <c r="I45">
        <v>3.5068949150359474</v>
      </c>
      <c r="J45" s="6">
        <f t="shared" si="16"/>
        <v>1.2547310063623509</v>
      </c>
      <c r="K45" s="6">
        <f t="shared" si="17"/>
        <v>-1.3214471187984513</v>
      </c>
      <c r="L45">
        <v>3.1690806663361229E-2</v>
      </c>
      <c r="M45" s="5">
        <v>0</v>
      </c>
      <c r="N45">
        <v>1</v>
      </c>
      <c r="O45">
        <v>0</v>
      </c>
      <c r="P45">
        <v>0</v>
      </c>
      <c r="Q45">
        <v>0</v>
      </c>
      <c r="R45">
        <v>27</v>
      </c>
      <c r="S45">
        <v>17.100000000000001</v>
      </c>
      <c r="T45">
        <f t="shared" si="18"/>
        <v>4.0941176470588232</v>
      </c>
      <c r="U45">
        <f t="shared" si="19"/>
        <v>4.5392156862745114</v>
      </c>
      <c r="V45">
        <v>13301.806420966741</v>
      </c>
      <c r="W45" s="5">
        <f t="shared" si="11"/>
        <v>9.4957303010458016</v>
      </c>
      <c r="X45">
        <v>1.29829124187183</v>
      </c>
      <c r="Y45">
        <v>837.69967499999996</v>
      </c>
      <c r="Z45">
        <v>2973190</v>
      </c>
      <c r="AA45">
        <f t="shared" si="20"/>
        <v>5.6410242027088149</v>
      </c>
      <c r="AB45">
        <f t="shared" si="21"/>
        <v>1.6619260205037722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1:33" x14ac:dyDescent="0.3">
      <c r="A46" s="5" t="s">
        <v>199</v>
      </c>
      <c r="B46" s="6" t="s">
        <v>200</v>
      </c>
      <c r="C46">
        <v>13550.987012482519</v>
      </c>
      <c r="D46" s="5">
        <f t="shared" si="12"/>
        <v>9.5142146659046123</v>
      </c>
      <c r="E46" s="6">
        <f t="shared" si="13"/>
        <v>0.95044907085069319</v>
      </c>
      <c r="F46">
        <v>5.4273955588896368E-2</v>
      </c>
      <c r="G46" s="6">
        <f t="shared" si="14"/>
        <v>5.158463066085834E-2</v>
      </c>
      <c r="H46" s="6">
        <f t="shared" si="15"/>
        <v>0.51637406424053345</v>
      </c>
      <c r="I46">
        <v>43.020722685874283</v>
      </c>
      <c r="J46" s="6">
        <f t="shared" si="16"/>
        <v>3.7616819225333127</v>
      </c>
      <c r="K46" s="6">
        <f t="shared" si="17"/>
        <v>1.1855037973725104</v>
      </c>
      <c r="L46">
        <v>-5.4688004025236693E-2</v>
      </c>
      <c r="M46" s="5">
        <v>0</v>
      </c>
      <c r="N46">
        <v>1</v>
      </c>
      <c r="O46">
        <v>0</v>
      </c>
      <c r="P46">
        <v>0</v>
      </c>
      <c r="Q46">
        <v>0</v>
      </c>
      <c r="R46">
        <v>14</v>
      </c>
      <c r="S46">
        <v>4.9000000000000004</v>
      </c>
      <c r="T46">
        <f t="shared" si="18"/>
        <v>-8.9058823529411768</v>
      </c>
      <c r="U46">
        <f t="shared" si="19"/>
        <v>-7.6607843137254896</v>
      </c>
      <c r="V46">
        <v>898.2709398512236</v>
      </c>
      <c r="W46" s="5">
        <f t="shared" si="11"/>
        <v>6.8015843682109018</v>
      </c>
      <c r="X46">
        <v>-1.3958546909630698</v>
      </c>
      <c r="Y46">
        <v>3.5331809999999999</v>
      </c>
      <c r="Z46">
        <v>68890</v>
      </c>
      <c r="AA46">
        <f t="shared" si="20"/>
        <v>3.9374428476899959</v>
      </c>
      <c r="AB46">
        <f t="shared" si="21"/>
        <v>-4.1655334515046771E-2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">
      <c r="A47" s="5" t="s">
        <v>201</v>
      </c>
      <c r="B47" s="6" t="s">
        <v>202</v>
      </c>
      <c r="C47">
        <v>2111.7527312770212</v>
      </c>
      <c r="D47" s="5">
        <f t="shared" si="12"/>
        <v>7.6552735599781538</v>
      </c>
      <c r="E47" s="6">
        <f t="shared" si="13"/>
        <v>-0.90849203507576526</v>
      </c>
      <c r="F47">
        <v>3.0565529394699795E-2</v>
      </c>
      <c r="G47" s="6">
        <f t="shared" si="14"/>
        <v>-2.776854000295894E-2</v>
      </c>
      <c r="H47" s="6">
        <f t="shared" si="15"/>
        <v>0.23398748902198041</v>
      </c>
      <c r="I47">
        <v>20.885710809111462</v>
      </c>
      <c r="J47" s="6">
        <f t="shared" si="16"/>
        <v>3.0390652318019393</v>
      </c>
      <c r="K47" s="6">
        <f t="shared" si="17"/>
        <v>0.46288710664113708</v>
      </c>
      <c r="L47">
        <v>5.458002137784519E-3</v>
      </c>
      <c r="M47" s="5">
        <v>0</v>
      </c>
      <c r="N47">
        <v>0</v>
      </c>
      <c r="O47">
        <v>1</v>
      </c>
      <c r="P47">
        <v>0</v>
      </c>
      <c r="Q47">
        <v>0</v>
      </c>
      <c r="R47">
        <v>27.6</v>
      </c>
      <c r="S47">
        <v>6</v>
      </c>
      <c r="T47">
        <f t="shared" si="18"/>
        <v>4.6941176470588246</v>
      </c>
      <c r="U47">
        <f t="shared" si="19"/>
        <v>-6.56078431372549</v>
      </c>
      <c r="V47">
        <v>277021.44013067335</v>
      </c>
      <c r="W47" s="5">
        <f t="shared" si="11"/>
        <v>12.531853793190306</v>
      </c>
      <c r="X47">
        <v>4.3344147340163346</v>
      </c>
      <c r="Y47">
        <v>51.810746000000002</v>
      </c>
      <c r="Z47">
        <v>1628550</v>
      </c>
      <c r="AA47">
        <f t="shared" si="20"/>
        <v>3.4599075311239194</v>
      </c>
      <c r="AB47">
        <f t="shared" si="21"/>
        <v>-0.51919065108112328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5" t="s">
        <v>203</v>
      </c>
      <c r="B48" s="6" t="s">
        <v>204</v>
      </c>
      <c r="C48">
        <v>4389.5985849984118</v>
      </c>
      <c r="D48" s="5">
        <f t="shared" si="12"/>
        <v>8.3869930633915182</v>
      </c>
      <c r="E48" s="6">
        <f t="shared" si="13"/>
        <v>-0.17677253166240092</v>
      </c>
      <c r="F48">
        <v>-1.1962701120519729E-2</v>
      </c>
      <c r="G48" s="6">
        <f t="shared" si="14"/>
        <v>2.1146769625949129E-3</v>
      </c>
      <c r="H48" s="6">
        <f t="shared" si="15"/>
        <v>-0.10033109131722491</v>
      </c>
      <c r="I48">
        <v>24.269407954252809</v>
      </c>
      <c r="J48" s="6">
        <f t="shared" si="16"/>
        <v>3.1892166253022292</v>
      </c>
      <c r="K48" s="6">
        <f t="shared" si="17"/>
        <v>0.61303850014142691</v>
      </c>
      <c r="L48">
        <v>-1.8508452667743383E-2</v>
      </c>
      <c r="M48" s="5">
        <v>0</v>
      </c>
      <c r="N48">
        <v>0</v>
      </c>
      <c r="O48">
        <v>1</v>
      </c>
      <c r="P48">
        <v>0</v>
      </c>
      <c r="Q48">
        <v>0</v>
      </c>
      <c r="R48">
        <v>32.200000000000003</v>
      </c>
      <c r="S48">
        <v>9.5</v>
      </c>
      <c r="T48">
        <f t="shared" si="18"/>
        <v>9.294117647058826</v>
      </c>
      <c r="U48">
        <f t="shared" si="19"/>
        <v>-3.06078431372549</v>
      </c>
      <c r="V48">
        <v>279698.60777925781</v>
      </c>
      <c r="W48" s="5">
        <f t="shared" si="11"/>
        <v>12.541471476898248</v>
      </c>
      <c r="X48">
        <v>4.3440324177242768</v>
      </c>
      <c r="Y48">
        <v>16.52825</v>
      </c>
      <c r="Z48">
        <v>437370</v>
      </c>
      <c r="AA48">
        <f t="shared" si="20"/>
        <v>3.6320467983072326</v>
      </c>
      <c r="AB48">
        <f t="shared" si="21"/>
        <v>-0.34705138389780998</v>
      </c>
      <c r="AC48">
        <v>1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5" t="s">
        <v>205</v>
      </c>
      <c r="B49" s="6" t="s">
        <v>206</v>
      </c>
      <c r="C49">
        <v>29041.057939603488</v>
      </c>
      <c r="D49" s="5">
        <f t="shared" si="12"/>
        <v>10.276465898702277</v>
      </c>
      <c r="E49" s="6">
        <f t="shared" si="13"/>
        <v>1.7127003036483579</v>
      </c>
      <c r="F49">
        <v>1.7740285367182234E-2</v>
      </c>
      <c r="G49" s="6">
        <f t="shared" si="14"/>
        <v>3.0383792135181532E-2</v>
      </c>
      <c r="H49" s="6">
        <f t="shared" si="15"/>
        <v>0.18230743760909524</v>
      </c>
      <c r="I49">
        <v>34.264326657691981</v>
      </c>
      <c r="J49" s="6">
        <f t="shared" si="16"/>
        <v>3.5341047738215594</v>
      </c>
      <c r="K49" s="6">
        <f t="shared" si="17"/>
        <v>0.95792664866075716</v>
      </c>
      <c r="L49">
        <v>7.808688093976604E-2</v>
      </c>
      <c r="M49" s="5">
        <v>0</v>
      </c>
      <c r="N49">
        <v>0</v>
      </c>
      <c r="O49">
        <v>0</v>
      </c>
      <c r="P49">
        <v>0</v>
      </c>
      <c r="Q49">
        <v>1</v>
      </c>
      <c r="R49">
        <v>7.7</v>
      </c>
      <c r="S49">
        <v>-2.6</v>
      </c>
      <c r="T49">
        <f t="shared" si="18"/>
        <v>-15.205882352941178</v>
      </c>
      <c r="U49">
        <f t="shared" si="19"/>
        <v>-15.16078431372549</v>
      </c>
      <c r="V49" t="e">
        <v>#N/A</v>
      </c>
      <c r="W49" s="5" t="e">
        <f t="shared" si="11"/>
        <v>#N/A</v>
      </c>
      <c r="X49" t="e">
        <f>W49-(SUM(W$2:W$26)+SUM(W$28:W$55)+SUM(W$57:W$95)+SUM(W$97:W$104))/100</f>
        <v>#N/A</v>
      </c>
      <c r="Y49">
        <v>0.249526</v>
      </c>
      <c r="Z49">
        <v>100250</v>
      </c>
      <c r="AA49">
        <f t="shared" si="20"/>
        <v>0.91189605199240853</v>
      </c>
      <c r="AB49">
        <f t="shared" si="21"/>
        <v>-3.067202130212634</v>
      </c>
      <c r="AC49">
        <v>0</v>
      </c>
      <c r="AD49">
        <v>0</v>
      </c>
      <c r="AE49">
        <v>0</v>
      </c>
      <c r="AF49">
        <v>1</v>
      </c>
      <c r="AG49">
        <v>0</v>
      </c>
    </row>
    <row r="50" spans="1:33" x14ac:dyDescent="0.3">
      <c r="A50" s="5" t="s">
        <v>207</v>
      </c>
      <c r="B50" s="6" t="s">
        <v>208</v>
      </c>
      <c r="C50">
        <v>18087.868604463671</v>
      </c>
      <c r="D50" s="5">
        <f t="shared" si="12"/>
        <v>9.8029967496934542</v>
      </c>
      <c r="E50" s="6">
        <f t="shared" si="13"/>
        <v>1.2392311546395351</v>
      </c>
      <c r="F50">
        <v>1.8211499688547808E-2</v>
      </c>
      <c r="G50" s="6">
        <f t="shared" si="14"/>
        <v>2.2568257786756633E-2</v>
      </c>
      <c r="H50" s="6">
        <f t="shared" si="15"/>
        <v>0.17852727225387752</v>
      </c>
      <c r="I50">
        <v>58.236441266242046</v>
      </c>
      <c r="J50" s="6">
        <f t="shared" si="16"/>
        <v>4.0645112973896333</v>
      </c>
      <c r="K50" s="6">
        <f t="shared" si="17"/>
        <v>1.4883331722288311</v>
      </c>
      <c r="L50">
        <v>9.7876541998356322E-3</v>
      </c>
      <c r="M50" s="5">
        <v>0</v>
      </c>
      <c r="N50">
        <v>1</v>
      </c>
      <c r="O50">
        <v>0</v>
      </c>
      <c r="P50">
        <v>0</v>
      </c>
      <c r="Q50">
        <v>0</v>
      </c>
      <c r="R50">
        <v>25.5</v>
      </c>
      <c r="S50">
        <v>11.7</v>
      </c>
      <c r="T50">
        <f t="shared" si="18"/>
        <v>2.5941176470588232</v>
      </c>
      <c r="U50">
        <f t="shared" si="19"/>
        <v>-0.86078431372549069</v>
      </c>
      <c r="V50">
        <v>2034.4357646722299</v>
      </c>
      <c r="W50" s="5">
        <f t="shared" si="11"/>
        <v>7.6184652099271428</v>
      </c>
      <c r="X50">
        <v>-0.57897384924682882</v>
      </c>
      <c r="Y50">
        <v>4.2916259999999999</v>
      </c>
      <c r="Z50">
        <v>21640</v>
      </c>
      <c r="AA50">
        <f t="shared" si="20"/>
        <v>5.2898775071124957</v>
      </c>
      <c r="AB50">
        <f t="shared" si="21"/>
        <v>1.3107793249074531</v>
      </c>
      <c r="AC50">
        <v>1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5" t="s">
        <v>209</v>
      </c>
      <c r="B51" s="6" t="s">
        <v>210</v>
      </c>
      <c r="C51">
        <v>20487.21990613237</v>
      </c>
      <c r="D51" s="5">
        <f t="shared" si="12"/>
        <v>9.9275565515068855</v>
      </c>
      <c r="E51" s="6">
        <f t="shared" si="13"/>
        <v>1.3637909564529664</v>
      </c>
      <c r="F51">
        <v>1.3477731874609419E-2</v>
      </c>
      <c r="G51" s="6">
        <f t="shared" si="14"/>
        <v>1.8380808844090213E-2</v>
      </c>
      <c r="H51" s="6">
        <f t="shared" si="15"/>
        <v>0.13380094537123191</v>
      </c>
      <c r="I51">
        <v>36.973358416322476</v>
      </c>
      <c r="J51" s="6">
        <f t="shared" si="16"/>
        <v>3.6101976104868054</v>
      </c>
      <c r="K51" s="6">
        <f t="shared" si="17"/>
        <v>1.0340194853260032</v>
      </c>
      <c r="L51">
        <v>-9.8502244701898223E-2</v>
      </c>
      <c r="M51" s="5">
        <v>0</v>
      </c>
      <c r="N51">
        <v>0</v>
      </c>
      <c r="O51">
        <v>1</v>
      </c>
      <c r="P51">
        <v>0</v>
      </c>
      <c r="Q51">
        <v>0</v>
      </c>
      <c r="R51">
        <v>21</v>
      </c>
      <c r="S51">
        <v>6.1</v>
      </c>
      <c r="T51">
        <f t="shared" si="18"/>
        <v>-1.9058823529411768</v>
      </c>
      <c r="U51">
        <f t="shared" si="19"/>
        <v>-6.4607843137254903</v>
      </c>
      <c r="V51">
        <v>878.00017677335791</v>
      </c>
      <c r="W51" s="5">
        <f t="shared" si="11"/>
        <v>6.778785098792504</v>
      </c>
      <c r="X51">
        <v>-1.4186539603814676</v>
      </c>
      <c r="Y51">
        <v>56.8247</v>
      </c>
      <c r="Z51">
        <v>294112.57142857142</v>
      </c>
      <c r="AA51">
        <f t="shared" si="20"/>
        <v>5.2637637792720744</v>
      </c>
      <c r="AB51">
        <f t="shared" si="21"/>
        <v>1.2846655970670318</v>
      </c>
      <c r="AC51">
        <v>0</v>
      </c>
      <c r="AD51">
        <v>0</v>
      </c>
      <c r="AE51">
        <v>0</v>
      </c>
      <c r="AF51">
        <v>1</v>
      </c>
      <c r="AG51">
        <v>0</v>
      </c>
    </row>
    <row r="52" spans="1:33" x14ac:dyDescent="0.3">
      <c r="A52" s="5" t="s">
        <v>211</v>
      </c>
      <c r="B52" s="6" t="s">
        <v>212</v>
      </c>
      <c r="C52">
        <v>3789.6082675194293</v>
      </c>
      <c r="D52" s="5">
        <f t="shared" si="12"/>
        <v>8.2400179332409564</v>
      </c>
      <c r="E52" s="6">
        <f t="shared" si="13"/>
        <v>-0.32374766181296266</v>
      </c>
      <c r="F52">
        <v>1.2035651199343861E-2</v>
      </c>
      <c r="G52" s="6">
        <f t="shared" si="14"/>
        <v>-3.8965139341839545E-3</v>
      </c>
      <c r="H52" s="6">
        <f t="shared" si="15"/>
        <v>9.9173981720826435E-2</v>
      </c>
      <c r="I52">
        <v>24.161004816217865</v>
      </c>
      <c r="J52" s="6">
        <f t="shared" si="16"/>
        <v>3.1847399622770136</v>
      </c>
      <c r="K52" s="6">
        <f t="shared" si="17"/>
        <v>0.60856183711621137</v>
      </c>
      <c r="L52">
        <v>4.3536546127847277E-3</v>
      </c>
      <c r="M52" s="5">
        <v>0</v>
      </c>
      <c r="N52">
        <v>1</v>
      </c>
      <c r="O52">
        <v>0</v>
      </c>
      <c r="P52">
        <v>0</v>
      </c>
      <c r="Q52">
        <v>0</v>
      </c>
      <c r="R52">
        <v>26.1</v>
      </c>
      <c r="S52">
        <v>22.8</v>
      </c>
      <c r="T52">
        <f t="shared" si="18"/>
        <v>3.1941176470588246</v>
      </c>
      <c r="U52">
        <f t="shared" si="19"/>
        <v>10.239215686274511</v>
      </c>
      <c r="V52" t="e">
        <v>#N/A</v>
      </c>
      <c r="W52" s="5" t="e">
        <f t="shared" si="11"/>
        <v>#N/A</v>
      </c>
      <c r="X52" t="e">
        <f>W52-(SUM(W$2:W$26)+SUM(W$28:W$55)+SUM(W$57:W$95)+SUM(W$97:W$104))/100</f>
        <v>#N/A</v>
      </c>
      <c r="Y52">
        <v>2.3419569999999998</v>
      </c>
      <c r="Z52">
        <v>10830</v>
      </c>
      <c r="AA52">
        <f t="shared" si="20"/>
        <v>5.376422122600462</v>
      </c>
      <c r="AB52">
        <f t="shared" si="21"/>
        <v>1.3973239403954194</v>
      </c>
      <c r="AC52">
        <v>0</v>
      </c>
      <c r="AD52">
        <v>0</v>
      </c>
      <c r="AE52">
        <v>1</v>
      </c>
      <c r="AF52">
        <v>0</v>
      </c>
      <c r="AG52">
        <v>0</v>
      </c>
    </row>
    <row r="53" spans="1:33" x14ac:dyDescent="0.3">
      <c r="A53" s="5" t="s">
        <v>213</v>
      </c>
      <c r="B53" s="6" t="s">
        <v>214</v>
      </c>
      <c r="C53">
        <v>4451.2345136486465</v>
      </c>
      <c r="D53" s="5">
        <f t="shared" si="12"/>
        <v>8.4009367554842544</v>
      </c>
      <c r="E53" s="6">
        <f t="shared" si="13"/>
        <v>-0.16282883956966465</v>
      </c>
      <c r="F53">
        <v>6.9624342970247477E-3</v>
      </c>
      <c r="G53" s="6">
        <f t="shared" si="14"/>
        <v>-1.1336850971645734E-3</v>
      </c>
      <c r="H53" s="6">
        <f t="shared" si="15"/>
        <v>5.8490970193519377E-2</v>
      </c>
      <c r="I53">
        <v>22.163122490173272</v>
      </c>
      <c r="J53" s="6">
        <f t="shared" si="16"/>
        <v>3.098429758548948</v>
      </c>
      <c r="K53" s="6">
        <f t="shared" si="17"/>
        <v>0.52225163338814573</v>
      </c>
      <c r="L53">
        <v>-1.8100759882278751E-2</v>
      </c>
      <c r="M53" s="5">
        <v>0</v>
      </c>
      <c r="N53">
        <v>0</v>
      </c>
      <c r="O53">
        <v>1</v>
      </c>
      <c r="P53">
        <v>0</v>
      </c>
      <c r="Q53">
        <v>0</v>
      </c>
      <c r="R53">
        <v>26.4</v>
      </c>
      <c r="S53">
        <v>8.9</v>
      </c>
      <c r="T53">
        <f t="shared" si="18"/>
        <v>3.4941176470588218</v>
      </c>
      <c r="U53">
        <f t="shared" si="19"/>
        <v>-3.6607843137254896</v>
      </c>
      <c r="V53">
        <v>286.39022717601711</v>
      </c>
      <c r="W53" s="5">
        <f t="shared" si="11"/>
        <v>5.6608409688079533</v>
      </c>
      <c r="X53">
        <v>-2.5365980903660184</v>
      </c>
      <c r="Y53">
        <v>3.129651</v>
      </c>
      <c r="Z53">
        <v>88240</v>
      </c>
      <c r="AA53">
        <f t="shared" si="20"/>
        <v>3.5686164007747423</v>
      </c>
      <c r="AB53">
        <f t="shared" si="21"/>
        <v>-0.41048178143030034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5" t="s">
        <v>215</v>
      </c>
      <c r="B54" s="6" t="s">
        <v>216</v>
      </c>
      <c r="C54">
        <v>21554.465039669023</v>
      </c>
      <c r="D54" s="5">
        <f t="shared" si="12"/>
        <v>9.9783382684862918</v>
      </c>
      <c r="E54" s="6">
        <f t="shared" si="13"/>
        <v>1.4145726734323727</v>
      </c>
      <c r="F54">
        <v>1.400222700401256E-2</v>
      </c>
      <c r="G54" s="6">
        <f t="shared" si="14"/>
        <v>1.980716768707301E-2</v>
      </c>
      <c r="H54" s="6">
        <f t="shared" si="15"/>
        <v>0.13971895755817068</v>
      </c>
      <c r="I54">
        <v>8.0306554157642136</v>
      </c>
      <c r="J54" s="6">
        <f t="shared" si="16"/>
        <v>2.0832661455200476</v>
      </c>
      <c r="K54" s="6">
        <f t="shared" si="17"/>
        <v>-0.49291197964075462</v>
      </c>
      <c r="L54">
        <v>-1.6942849707538763E-2</v>
      </c>
      <c r="M54" s="5">
        <v>0</v>
      </c>
      <c r="N54">
        <v>0</v>
      </c>
      <c r="O54">
        <v>0</v>
      </c>
      <c r="P54">
        <v>1</v>
      </c>
      <c r="Q54">
        <v>0</v>
      </c>
      <c r="R54">
        <v>21.1</v>
      </c>
      <c r="S54">
        <v>0.8</v>
      </c>
      <c r="T54">
        <f t="shared" si="18"/>
        <v>-1.8058823529411754</v>
      </c>
      <c r="U54">
        <f t="shared" si="19"/>
        <v>-11.760784313725489</v>
      </c>
      <c r="V54">
        <v>538.90456064227078</v>
      </c>
      <c r="W54" s="5">
        <f t="shared" si="11"/>
        <v>6.291392384386695</v>
      </c>
      <c r="X54">
        <v>-1.9060466747872766</v>
      </c>
      <c r="Y54">
        <v>121.43467699999999</v>
      </c>
      <c r="Z54">
        <v>365262.85714285716</v>
      </c>
      <c r="AA54">
        <f t="shared" si="20"/>
        <v>5.8065145083736383</v>
      </c>
      <c r="AB54">
        <f t="shared" si="21"/>
        <v>1.8274163261685956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1:33" x14ac:dyDescent="0.3">
      <c r="A55" s="5" t="s">
        <v>217</v>
      </c>
      <c r="B55" s="6" t="s">
        <v>218</v>
      </c>
      <c r="C55">
        <v>1676.3055878804564</v>
      </c>
      <c r="D55" s="5">
        <f t="shared" si="12"/>
        <v>7.424347596092546</v>
      </c>
      <c r="E55" s="6">
        <f t="shared" si="13"/>
        <v>-1.1394179989613731</v>
      </c>
      <c r="F55">
        <v>-1.9626513580468553E-3</v>
      </c>
      <c r="G55" s="6">
        <f t="shared" si="14"/>
        <v>2.2362802830445693E-3</v>
      </c>
      <c r="H55" s="6">
        <f t="shared" si="15"/>
        <v>-1.4571405892082941E-2</v>
      </c>
      <c r="I55">
        <v>1.9375068486396645</v>
      </c>
      <c r="J55" s="6">
        <f t="shared" si="16"/>
        <v>0.66140201702087997</v>
      </c>
      <c r="K55" s="6">
        <f t="shared" si="17"/>
        <v>-1.9147761081399222</v>
      </c>
      <c r="L55">
        <v>-2.1135974631009437E-2</v>
      </c>
      <c r="M55" s="5">
        <v>0</v>
      </c>
      <c r="N55">
        <v>1</v>
      </c>
      <c r="O55">
        <v>0</v>
      </c>
      <c r="P55">
        <v>0</v>
      </c>
      <c r="Q55">
        <v>0</v>
      </c>
      <c r="R55">
        <v>24.4</v>
      </c>
      <c r="S55">
        <v>23.4</v>
      </c>
      <c r="T55">
        <f t="shared" si="18"/>
        <v>1.4941176470588218</v>
      </c>
      <c r="U55">
        <f t="shared" si="19"/>
        <v>10.839215686274509</v>
      </c>
      <c r="V55" t="e">
        <v>#N/A</v>
      </c>
      <c r="W55" s="5" t="e">
        <f t="shared" si="11"/>
        <v>#N/A</v>
      </c>
      <c r="X55" t="e">
        <f>W55-(SUM(W$2:W$26)+SUM(W$28:W$55)+SUM(W$57:W$95)+SUM(W$97:W$104))/100</f>
        <v>#N/A</v>
      </c>
      <c r="Y55">
        <v>21.894026</v>
      </c>
      <c r="Z55">
        <v>569140</v>
      </c>
      <c r="AA55">
        <f t="shared" si="20"/>
        <v>3.6498426436475091</v>
      </c>
      <c r="AB55">
        <f t="shared" si="21"/>
        <v>-0.32925553855753353</v>
      </c>
      <c r="AC55">
        <v>1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5" t="s">
        <v>219</v>
      </c>
      <c r="B56" s="6" t="s">
        <v>220</v>
      </c>
      <c r="C56">
        <v>750.91588862825802</v>
      </c>
      <c r="D56" s="5">
        <f t="shared" si="12"/>
        <v>6.6212936463283221</v>
      </c>
      <c r="E56" s="6">
        <f t="shared" si="13"/>
        <v>-1.942471948725597</v>
      </c>
      <c r="F56">
        <v>4.1503303486487522E-2</v>
      </c>
      <c r="G56" s="6">
        <f t="shared" si="14"/>
        <v>-8.0619002801947282E-2</v>
      </c>
      <c r="H56" s="6">
        <f t="shared" si="15"/>
        <v>0.27480555967671594</v>
      </c>
      <c r="I56">
        <v>0.51490707023330573</v>
      </c>
      <c r="J56" s="6">
        <f t="shared" si="16"/>
        <v>-0.66376884074968689</v>
      </c>
      <c r="K56" s="6">
        <f t="shared" si="17"/>
        <v>-3.2399469659104891</v>
      </c>
      <c r="L56">
        <v>3.885291330820103E-2</v>
      </c>
      <c r="M56" s="5">
        <v>1</v>
      </c>
      <c r="N56">
        <v>0</v>
      </c>
      <c r="O56">
        <v>1</v>
      </c>
      <c r="P56">
        <v>0</v>
      </c>
      <c r="Q56">
        <v>0</v>
      </c>
      <c r="R56">
        <v>27.4</v>
      </c>
      <c r="S56">
        <v>24.4</v>
      </c>
      <c r="T56">
        <f t="shared" si="18"/>
        <v>4.4941176470588218</v>
      </c>
      <c r="U56">
        <f t="shared" si="19"/>
        <v>11.839215686274509</v>
      </c>
      <c r="V56" t="e">
        <v>#N/A</v>
      </c>
      <c r="W56" s="5" t="e">
        <f t="shared" si="11"/>
        <v>#N/A</v>
      </c>
      <c r="X56" t="e">
        <f>W56-(SUM(W$2:W$26)+SUM(W$28:W$55)+SUM(W$57:W$95)+SUM(W$97:W$104))/100</f>
        <v>#N/A</v>
      </c>
      <c r="Y56">
        <v>8.8857009999999992</v>
      </c>
      <c r="Z56">
        <v>176520</v>
      </c>
      <c r="AA56">
        <f t="shared" si="20"/>
        <v>3.9187644500926444</v>
      </c>
      <c r="AB56">
        <f t="shared" si="21"/>
        <v>-6.0333732112398231E-2</v>
      </c>
      <c r="AC56">
        <v>0</v>
      </c>
      <c r="AD56">
        <v>0</v>
      </c>
      <c r="AE56">
        <v>0</v>
      </c>
      <c r="AF56">
        <v>0</v>
      </c>
      <c r="AG56">
        <v>1</v>
      </c>
    </row>
    <row r="57" spans="1:33" x14ac:dyDescent="0.3">
      <c r="A57" s="5" t="s">
        <v>221</v>
      </c>
      <c r="B57" s="6" t="s">
        <v>222</v>
      </c>
      <c r="C57">
        <v>9357.6730890189883</v>
      </c>
      <c r="D57" s="5">
        <f t="shared" si="12"/>
        <v>9.1439519369646014</v>
      </c>
      <c r="E57" s="6">
        <f t="shared" si="13"/>
        <v>0.5801863419106823</v>
      </c>
      <c r="F57">
        <v>5.2659487063035124E-2</v>
      </c>
      <c r="G57" s="6">
        <f t="shared" si="14"/>
        <v>3.0552315165995249E-2</v>
      </c>
      <c r="H57" s="6">
        <f t="shared" si="15"/>
        <v>0.48151581872960236</v>
      </c>
      <c r="I57">
        <v>30.558045835043281</v>
      </c>
      <c r="J57" s="6">
        <f t="shared" si="16"/>
        <v>3.4196280170653646</v>
      </c>
      <c r="K57" s="6">
        <f t="shared" si="17"/>
        <v>0.84344989190456232</v>
      </c>
      <c r="L57">
        <v>-6.1074471343748445E-2</v>
      </c>
      <c r="M57" s="5">
        <v>0</v>
      </c>
      <c r="N57">
        <v>0</v>
      </c>
      <c r="O57">
        <v>0</v>
      </c>
      <c r="P57">
        <v>1</v>
      </c>
      <c r="Q57">
        <v>0</v>
      </c>
      <c r="R57">
        <v>22.7</v>
      </c>
      <c r="S57">
        <v>-0.5</v>
      </c>
      <c r="T57">
        <f t="shared" si="18"/>
        <v>-0.20588235294117752</v>
      </c>
      <c r="U57">
        <f t="shared" si="19"/>
        <v>-13.06078431372549</v>
      </c>
      <c r="V57">
        <v>973.2323169967766</v>
      </c>
      <c r="W57" s="5">
        <f t="shared" si="11"/>
        <v>6.8816497936787089</v>
      </c>
      <c r="X57">
        <v>-1.3157892654952628</v>
      </c>
      <c r="Y57">
        <v>42.089874000000002</v>
      </c>
      <c r="Z57">
        <v>98454.28571428571</v>
      </c>
      <c r="AA57">
        <f t="shared" si="20"/>
        <v>6.0579701321502046</v>
      </c>
      <c r="AB57">
        <f t="shared" si="21"/>
        <v>2.078871949945162</v>
      </c>
      <c r="AC57">
        <v>0</v>
      </c>
      <c r="AD57">
        <v>0</v>
      </c>
      <c r="AE57">
        <v>0</v>
      </c>
      <c r="AF57">
        <v>0</v>
      </c>
      <c r="AG57">
        <v>1</v>
      </c>
    </row>
    <row r="58" spans="1:33" x14ac:dyDescent="0.3">
      <c r="A58" s="5" t="s">
        <v>223</v>
      </c>
      <c r="B58" s="6" t="s">
        <v>224</v>
      </c>
      <c r="C58">
        <v>12859.311495890868</v>
      </c>
      <c r="D58" s="5">
        <f t="shared" si="12"/>
        <v>9.4618234579362053</v>
      </c>
      <c r="E58" s="6">
        <f t="shared" si="13"/>
        <v>0.89805786288228617</v>
      </c>
      <c r="F58">
        <v>3.1561841013277046E-2</v>
      </c>
      <c r="G58" s="6">
        <f t="shared" si="14"/>
        <v>2.8344359489014075E-2</v>
      </c>
      <c r="H58" s="6">
        <f t="shared" si="15"/>
        <v>0.29863256767507779</v>
      </c>
      <c r="I58">
        <v>141.63315778580773</v>
      </c>
      <c r="J58" s="6">
        <f t="shared" si="16"/>
        <v>4.9532403190012486</v>
      </c>
      <c r="K58" s="6">
        <f t="shared" si="17"/>
        <v>2.3770621938404464</v>
      </c>
      <c r="L58">
        <v>2.2009036161150651E-2</v>
      </c>
      <c r="M58" s="5">
        <v>0</v>
      </c>
      <c r="N58">
        <v>0</v>
      </c>
      <c r="O58">
        <v>1</v>
      </c>
      <c r="P58">
        <v>0</v>
      </c>
      <c r="Q58">
        <v>0</v>
      </c>
      <c r="R58">
        <v>35.6</v>
      </c>
      <c r="S58">
        <v>13.6</v>
      </c>
      <c r="T58">
        <f t="shared" si="18"/>
        <v>12.694117647058825</v>
      </c>
      <c r="U58">
        <f t="shared" si="19"/>
        <v>1.0392156862745097</v>
      </c>
      <c r="V58">
        <v>8566052.4615783915</v>
      </c>
      <c r="W58" s="5">
        <f t="shared" si="11"/>
        <v>15.963317678274842</v>
      </c>
      <c r="X58">
        <v>7.7658786191008708</v>
      </c>
      <c r="Y58">
        <v>2.0281660000000001</v>
      </c>
      <c r="Z58">
        <v>17820</v>
      </c>
      <c r="AA58">
        <f t="shared" si="20"/>
        <v>4.7345657933619441</v>
      </c>
      <c r="AB58">
        <f t="shared" si="21"/>
        <v>0.75546761115690142</v>
      </c>
      <c r="AC58">
        <v>1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5" t="s">
        <v>227</v>
      </c>
      <c r="B59" s="6" t="s">
        <v>228</v>
      </c>
      <c r="C59">
        <v>5163.0686461380874</v>
      </c>
      <c r="D59" s="5">
        <f t="shared" si="12"/>
        <v>8.5492863805762873</v>
      </c>
      <c r="E59" s="6">
        <f t="shared" si="13"/>
        <v>-1.4479214477631785E-2</v>
      </c>
      <c r="F59">
        <v>1.0153819519176073E-2</v>
      </c>
      <c r="G59" s="6">
        <f t="shared" si="14"/>
        <v>-1.4701933058531441E-4</v>
      </c>
      <c r="H59" s="6">
        <f t="shared" si="15"/>
        <v>8.6807910926121667E-2</v>
      </c>
      <c r="I59">
        <v>13.553665068086202</v>
      </c>
      <c r="J59" s="6">
        <f t="shared" si="16"/>
        <v>2.6066569954809196</v>
      </c>
      <c r="K59" s="6">
        <f t="shared" si="17"/>
        <v>3.0478870320117313E-2</v>
      </c>
      <c r="L59">
        <v>3.7302398996883979E-2</v>
      </c>
      <c r="M59" s="5">
        <v>0</v>
      </c>
      <c r="N59">
        <v>0</v>
      </c>
      <c r="O59">
        <v>1</v>
      </c>
      <c r="P59">
        <v>0</v>
      </c>
      <c r="Q59">
        <v>0</v>
      </c>
      <c r="R59">
        <v>23.8</v>
      </c>
      <c r="S59">
        <v>8.1999999999999993</v>
      </c>
      <c r="T59">
        <f t="shared" si="18"/>
        <v>0.89411764705882391</v>
      </c>
      <c r="U59">
        <f t="shared" si="19"/>
        <v>-4.3607843137254907</v>
      </c>
      <c r="V59">
        <v>1.8548505055077806</v>
      </c>
      <c r="W59" s="5">
        <f t="shared" si="11"/>
        <v>1.0490194793929832</v>
      </c>
      <c r="X59">
        <v>-7.1484195797809882</v>
      </c>
      <c r="Y59">
        <v>2.8848400000000001</v>
      </c>
      <c r="Z59">
        <v>10230</v>
      </c>
      <c r="AA59">
        <f t="shared" si="20"/>
        <v>5.6419001381686451</v>
      </c>
      <c r="AB59">
        <f t="shared" si="21"/>
        <v>1.6628019559636025</v>
      </c>
      <c r="AC59">
        <v>1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5" t="s">
        <v>233</v>
      </c>
      <c r="B60" s="6" t="s">
        <v>234</v>
      </c>
      <c r="C60">
        <v>2637.3689951729125</v>
      </c>
      <c r="D60" s="5">
        <f t="shared" si="12"/>
        <v>7.8775371064741018</v>
      </c>
      <c r="E60" s="6">
        <f t="shared" si="13"/>
        <v>-0.68622848857981733</v>
      </c>
      <c r="F60">
        <v>3.6922822968325587E-2</v>
      </c>
      <c r="G60" s="6">
        <f t="shared" si="14"/>
        <v>-2.5337492999654234E-2</v>
      </c>
      <c r="H60" s="6">
        <f t="shared" si="15"/>
        <v>0.29086090800875908</v>
      </c>
      <c r="I60">
        <v>2.6579837710825793</v>
      </c>
      <c r="J60" s="6">
        <f t="shared" si="16"/>
        <v>0.97756785458489659</v>
      </c>
      <c r="K60" s="6">
        <f t="shared" si="17"/>
        <v>-1.5986102705759055</v>
      </c>
      <c r="L60">
        <v>6.7040120305682252E-2</v>
      </c>
      <c r="M60" s="5">
        <v>0</v>
      </c>
      <c r="N60">
        <v>1</v>
      </c>
      <c r="O60">
        <v>0</v>
      </c>
      <c r="P60">
        <v>0</v>
      </c>
      <c r="Q60">
        <v>0</v>
      </c>
      <c r="R60">
        <v>27.6</v>
      </c>
      <c r="S60">
        <v>24.7</v>
      </c>
      <c r="T60">
        <f t="shared" si="18"/>
        <v>4.6941176470588246</v>
      </c>
      <c r="U60">
        <f t="shared" si="19"/>
        <v>12.139215686274509</v>
      </c>
      <c r="V60" t="e">
        <v>#N/A</v>
      </c>
      <c r="W60" s="5" t="e">
        <f t="shared" ref="W60:W91" si="22">LN(1+V60)</f>
        <v>#N/A</v>
      </c>
      <c r="X60" t="e">
        <f>W60-(SUM(W$2:W$26)+SUM(W$28:W$55)+SUM(W$57:W$95)+SUM(W$97:W$104))/100</f>
        <v>#N/A</v>
      </c>
      <c r="Y60">
        <v>16.899425000000001</v>
      </c>
      <c r="Z60">
        <v>62710</v>
      </c>
      <c r="AA60">
        <f t="shared" si="20"/>
        <v>5.5965139521087783</v>
      </c>
      <c r="AB60">
        <f t="shared" si="21"/>
        <v>1.6174157699037357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1:33" x14ac:dyDescent="0.3">
      <c r="A61" s="5" t="s">
        <v>235</v>
      </c>
      <c r="B61" s="6" t="s">
        <v>236</v>
      </c>
      <c r="C61">
        <v>26335.243634827537</v>
      </c>
      <c r="D61" s="5">
        <f t="shared" si="12"/>
        <v>10.178663383244642</v>
      </c>
      <c r="E61" s="6">
        <f t="shared" si="13"/>
        <v>1.6148977881907225</v>
      </c>
      <c r="F61">
        <v>3.5965963345749849E-2</v>
      </c>
      <c r="G61" s="6">
        <f t="shared" si="14"/>
        <v>5.8081354657200025E-2</v>
      </c>
      <c r="H61" s="6">
        <f t="shared" si="15"/>
        <v>0.36608543415050293</v>
      </c>
      <c r="I61">
        <v>68.284042351090207</v>
      </c>
      <c r="J61" s="6">
        <f t="shared" si="16"/>
        <v>4.2236760987381343</v>
      </c>
      <c r="K61" s="6">
        <f t="shared" si="17"/>
        <v>1.6474979735773321</v>
      </c>
      <c r="L61">
        <v>-0.12721392048812796</v>
      </c>
      <c r="M61" s="5">
        <v>0</v>
      </c>
      <c r="N61">
        <v>0</v>
      </c>
      <c r="O61">
        <v>1</v>
      </c>
      <c r="P61">
        <v>0</v>
      </c>
      <c r="Q61">
        <v>0</v>
      </c>
      <c r="R61">
        <v>16.3</v>
      </c>
      <c r="S61">
        <v>1</v>
      </c>
      <c r="T61">
        <f t="shared" si="18"/>
        <v>-6.6058823529411761</v>
      </c>
      <c r="U61">
        <f t="shared" si="19"/>
        <v>-11.56078431372549</v>
      </c>
      <c r="V61" t="e">
        <v>#N/A</v>
      </c>
      <c r="W61" s="5" t="e">
        <f t="shared" si="22"/>
        <v>#N/A</v>
      </c>
      <c r="X61" t="e">
        <f>W61-(SUM(W$2:W$26)+SUM(W$28:W$55)+SUM(W$57:W$95)+SUM(W$97:W$104))/100</f>
        <v>#N/A</v>
      </c>
      <c r="Y61">
        <v>0.37373299999999998</v>
      </c>
      <c r="Z61">
        <v>2590</v>
      </c>
      <c r="AA61">
        <f t="shared" si="20"/>
        <v>4.9718837630091457</v>
      </c>
      <c r="AB61">
        <f t="shared" si="21"/>
        <v>0.99278558080410306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1:33" x14ac:dyDescent="0.3">
      <c r="A62" s="5" t="s">
        <v>239</v>
      </c>
      <c r="B62" s="6" t="s">
        <v>240</v>
      </c>
      <c r="C62">
        <v>3532.985246608976</v>
      </c>
      <c r="D62" s="5">
        <f t="shared" si="12"/>
        <v>8.1698984714684499</v>
      </c>
      <c r="E62" s="6">
        <f t="shared" si="13"/>
        <v>-0.39386712358546916</v>
      </c>
      <c r="F62">
        <v>1.743046911203772E-2</v>
      </c>
      <c r="G62" s="6">
        <f t="shared" si="14"/>
        <v>-6.8652887319036633E-3</v>
      </c>
      <c r="H62" s="6">
        <f t="shared" si="15"/>
        <v>0.142405162955415</v>
      </c>
      <c r="I62">
        <v>9.5912543754306867</v>
      </c>
      <c r="J62" s="6">
        <f t="shared" si="16"/>
        <v>2.2608516806994619</v>
      </c>
      <c r="K62" s="6">
        <f t="shared" si="17"/>
        <v>-0.31532644446134039</v>
      </c>
      <c r="L62">
        <v>8.0708626459731012E-3</v>
      </c>
      <c r="M62" s="5">
        <v>0</v>
      </c>
      <c r="N62">
        <v>0</v>
      </c>
      <c r="O62">
        <v>1</v>
      </c>
      <c r="P62">
        <v>0</v>
      </c>
      <c r="Q62">
        <v>0</v>
      </c>
      <c r="R62">
        <v>24.3</v>
      </c>
      <c r="S62">
        <v>10.1</v>
      </c>
      <c r="T62">
        <f t="shared" si="18"/>
        <v>1.3941176470588239</v>
      </c>
      <c r="U62">
        <f t="shared" si="19"/>
        <v>-2.4607843137254903</v>
      </c>
      <c r="V62">
        <v>63.171730284299365</v>
      </c>
      <c r="W62" s="5">
        <f t="shared" si="22"/>
        <v>4.16156277546777</v>
      </c>
      <c r="X62">
        <v>-4.0358762837062017</v>
      </c>
      <c r="Y62">
        <v>23.827539000000002</v>
      </c>
      <c r="Z62">
        <v>446302.28571428574</v>
      </c>
      <c r="AA62">
        <f t="shared" si="20"/>
        <v>3.9776007984775901</v>
      </c>
      <c r="AB62">
        <f t="shared" si="21"/>
        <v>-1.4973837274525614E-3</v>
      </c>
      <c r="AC62">
        <v>1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5" t="s">
        <v>245</v>
      </c>
      <c r="B63" s="6" t="s">
        <v>246</v>
      </c>
      <c r="C63">
        <v>8617.3282445188652</v>
      </c>
      <c r="D63" s="5">
        <f t="shared" si="12"/>
        <v>9.0615303671821099</v>
      </c>
      <c r="E63" s="6">
        <f t="shared" si="13"/>
        <v>0.49776477212819081</v>
      </c>
      <c r="F63">
        <v>1.4815636923747955E-2</v>
      </c>
      <c r="G63" s="6">
        <f t="shared" si="14"/>
        <v>7.3747021372834107E-3</v>
      </c>
      <c r="H63" s="6">
        <f t="shared" si="15"/>
        <v>0.13425234389368662</v>
      </c>
      <c r="I63">
        <v>29.969803951105042</v>
      </c>
      <c r="J63" s="6">
        <f t="shared" si="16"/>
        <v>3.4001903398025064</v>
      </c>
      <c r="K63" s="6">
        <f t="shared" si="17"/>
        <v>0.82401221464170415</v>
      </c>
      <c r="L63">
        <v>-3.8447642090450498E-2</v>
      </c>
      <c r="M63" s="5">
        <v>0</v>
      </c>
      <c r="N63">
        <v>0</v>
      </c>
      <c r="O63">
        <v>1</v>
      </c>
      <c r="P63">
        <v>0</v>
      </c>
      <c r="Q63">
        <v>0</v>
      </c>
      <c r="R63">
        <v>25.2</v>
      </c>
      <c r="S63">
        <v>15.5</v>
      </c>
      <c r="T63">
        <f t="shared" si="18"/>
        <v>2.2941176470588225</v>
      </c>
      <c r="U63">
        <f t="shared" si="19"/>
        <v>2.93921568627451</v>
      </c>
      <c r="V63">
        <v>24417.85832033652</v>
      </c>
      <c r="W63" s="5">
        <f t="shared" si="22"/>
        <v>10.103110994742824</v>
      </c>
      <c r="X63">
        <v>1.9056719355688525</v>
      </c>
      <c r="Y63">
        <v>81.010092999999998</v>
      </c>
      <c r="Z63">
        <v>1943950</v>
      </c>
      <c r="AA63">
        <f t="shared" si="20"/>
        <v>3.7298517663052908</v>
      </c>
      <c r="AB63">
        <f t="shared" si="21"/>
        <v>-0.24924641589975183</v>
      </c>
      <c r="AC63">
        <v>0</v>
      </c>
      <c r="AD63">
        <v>0</v>
      </c>
      <c r="AE63">
        <v>1</v>
      </c>
      <c r="AF63">
        <v>0</v>
      </c>
      <c r="AG63">
        <v>0</v>
      </c>
    </row>
    <row r="64" spans="1:33" x14ac:dyDescent="0.3">
      <c r="A64" s="5" t="s">
        <v>249</v>
      </c>
      <c r="B64" s="6" t="s">
        <v>250</v>
      </c>
      <c r="C64">
        <v>9776.5262649164761</v>
      </c>
      <c r="D64" s="5">
        <f t="shared" si="12"/>
        <v>9.1877395122984424</v>
      </c>
      <c r="E64" s="6">
        <f t="shared" si="13"/>
        <v>0.62397391724452334</v>
      </c>
      <c r="F64">
        <v>3.2750487430869731E-2</v>
      </c>
      <c r="G64" s="6">
        <f t="shared" si="14"/>
        <v>2.043544993390731E-2</v>
      </c>
      <c r="H64" s="6">
        <f t="shared" si="15"/>
        <v>0.30090294741563534</v>
      </c>
      <c r="I64">
        <v>82.370620419075806</v>
      </c>
      <c r="J64" s="6">
        <f t="shared" si="16"/>
        <v>4.4112288250247769</v>
      </c>
      <c r="K64" s="6">
        <f t="shared" si="17"/>
        <v>1.8350506998639746</v>
      </c>
      <c r="L64">
        <v>-3.6736876346309455E-2</v>
      </c>
      <c r="M64" s="5">
        <v>0</v>
      </c>
      <c r="N64">
        <v>0</v>
      </c>
      <c r="O64">
        <v>1</v>
      </c>
      <c r="P64">
        <v>0</v>
      </c>
      <c r="Q64">
        <v>0</v>
      </c>
      <c r="R64">
        <v>25.9</v>
      </c>
      <c r="S64">
        <v>12.5</v>
      </c>
      <c r="T64">
        <f t="shared" si="18"/>
        <v>2.9941176470588218</v>
      </c>
      <c r="U64">
        <f t="shared" si="19"/>
        <v>-6.078431372548998E-2</v>
      </c>
      <c r="V64" t="e">
        <v>#N/A</v>
      </c>
      <c r="W64" s="5" t="e">
        <f t="shared" si="22"/>
        <v>#N/A</v>
      </c>
      <c r="X64" t="e">
        <f>W64-(SUM(W$2:W$26)+SUM(W$28:W$55)+SUM(W$57:W$95)+SUM(W$97:W$104))/100</f>
        <v>#N/A</v>
      </c>
      <c r="Y64">
        <v>0.36025600000000002</v>
      </c>
      <c r="Z64">
        <v>320</v>
      </c>
      <c r="AA64">
        <f t="shared" si="20"/>
        <v>7.0262491730299264</v>
      </c>
      <c r="AB64">
        <f t="shared" si="21"/>
        <v>3.0471509908248837</v>
      </c>
      <c r="AC64">
        <v>0</v>
      </c>
      <c r="AD64">
        <v>1</v>
      </c>
      <c r="AE64">
        <v>0</v>
      </c>
      <c r="AF64">
        <v>0</v>
      </c>
      <c r="AG64">
        <v>0</v>
      </c>
    </row>
    <row r="65" spans="1:33" x14ac:dyDescent="0.3">
      <c r="A65" s="5" t="s">
        <v>251</v>
      </c>
      <c r="B65" s="6" t="s">
        <v>252</v>
      </c>
      <c r="C65">
        <v>1902.0598414025833</v>
      </c>
      <c r="D65" s="5">
        <f t="shared" si="12"/>
        <v>7.5506927049671795</v>
      </c>
      <c r="E65" s="6">
        <f t="shared" si="13"/>
        <v>-1.0130728900867396</v>
      </c>
      <c r="F65">
        <v>7.6930619602916198E-3</v>
      </c>
      <c r="G65" s="6">
        <f t="shared" si="14"/>
        <v>-7.7936325137289899E-3</v>
      </c>
      <c r="H65" s="6">
        <f t="shared" si="15"/>
        <v>5.8087946822434441E-2</v>
      </c>
      <c r="I65">
        <v>55.93227218132369</v>
      </c>
      <c r="J65" s="6">
        <f t="shared" si="16"/>
        <v>4.0241415334566106</v>
      </c>
      <c r="K65" s="6">
        <f t="shared" si="17"/>
        <v>1.4479634082958084</v>
      </c>
      <c r="L65">
        <v>-4.218149660379264E-2</v>
      </c>
      <c r="M65" s="5">
        <v>1</v>
      </c>
      <c r="N65">
        <v>0</v>
      </c>
      <c r="O65">
        <v>0</v>
      </c>
      <c r="P65">
        <v>1</v>
      </c>
      <c r="Q65">
        <v>0</v>
      </c>
      <c r="R65">
        <v>15.8</v>
      </c>
      <c r="S65">
        <v>-18.399999999999999</v>
      </c>
      <c r="T65">
        <f t="shared" si="18"/>
        <v>-7.1058823529411761</v>
      </c>
      <c r="U65">
        <f t="shared" si="19"/>
        <v>-30.96078431372549</v>
      </c>
      <c r="V65">
        <v>112.12667672245256</v>
      </c>
      <c r="W65" s="5">
        <f t="shared" si="22"/>
        <v>4.7285082237661822</v>
      </c>
      <c r="X65">
        <v>-3.4689308354077895</v>
      </c>
      <c r="Y65">
        <v>2.0966529999999999</v>
      </c>
      <c r="Z65">
        <v>1553560</v>
      </c>
      <c r="AA65">
        <f t="shared" si="20"/>
        <v>0.29979319216946893</v>
      </c>
      <c r="AB65">
        <f t="shared" si="21"/>
        <v>-3.6793049900355737</v>
      </c>
      <c r="AC65">
        <v>0</v>
      </c>
      <c r="AD65">
        <v>0</v>
      </c>
      <c r="AE65">
        <v>0</v>
      </c>
      <c r="AF65">
        <v>0</v>
      </c>
      <c r="AG65">
        <v>1</v>
      </c>
    </row>
    <row r="66" spans="1:33" x14ac:dyDescent="0.3">
      <c r="A66" s="5" t="s">
        <v>253</v>
      </c>
      <c r="B66" s="6" t="s">
        <v>254</v>
      </c>
      <c r="C66">
        <v>298.58890168919345</v>
      </c>
      <c r="D66" s="5">
        <f t="shared" ref="D66:D97" si="23">LN(C66)</f>
        <v>5.6990677165951711</v>
      </c>
      <c r="E66" s="6">
        <f t="shared" ref="E66:E97" si="24">D66-AVERAGE(D$2:D$104)</f>
        <v>-2.864697878458748</v>
      </c>
      <c r="F66">
        <v>3.9026056568598623E-2</v>
      </c>
      <c r="G66" s="6">
        <f t="shared" ref="G66:G97" si="25">E66*F66</f>
        <v>-0.11179786145667556</v>
      </c>
      <c r="H66" s="6">
        <f t="shared" ref="H66:H97" si="26">D66*F66</f>
        <v>0.22241213909611735</v>
      </c>
      <c r="I66">
        <v>1.0898770590035978</v>
      </c>
      <c r="J66" s="6">
        <f t="shared" ref="J66:J97" si="27">LN(I66)</f>
        <v>8.6064899974836503E-2</v>
      </c>
      <c r="K66" s="6">
        <f t="shared" ref="K66:K97" si="28">J66-AVERAGE(J$2:J$104)</f>
        <v>-2.4901132251859659</v>
      </c>
      <c r="L66">
        <v>1.8896725936925429E-2</v>
      </c>
      <c r="M66" s="5">
        <v>0</v>
      </c>
      <c r="N66">
        <v>0</v>
      </c>
      <c r="O66">
        <v>1</v>
      </c>
      <c r="P66">
        <v>0</v>
      </c>
      <c r="Q66">
        <v>0</v>
      </c>
      <c r="R66">
        <v>25.2</v>
      </c>
      <c r="S66">
        <v>20.399999999999999</v>
      </c>
      <c r="T66">
        <f t="shared" ref="T66:T97" si="29">R66-(SUM(R$1:R$95)+SUM(R$97:R$104))/102</f>
        <v>2.2941176470588225</v>
      </c>
      <c r="U66">
        <f t="shared" ref="U66:U97" si="30">S66-(SUM(S$1:S$95)+SUM(S$97:S$104))/102</f>
        <v>7.8392156862745086</v>
      </c>
      <c r="V66">
        <v>326.68584818324723</v>
      </c>
      <c r="W66" s="5">
        <f t="shared" si="22"/>
        <v>5.7920553694907415</v>
      </c>
      <c r="X66">
        <v>-2.4053836896832301</v>
      </c>
      <c r="Y66">
        <v>13.336217</v>
      </c>
      <c r="Z66">
        <v>786380</v>
      </c>
      <c r="AA66">
        <f t="shared" ref="AA66:AA97" si="31">LN(Y66*1000000/Z66)</f>
        <v>2.8307985598842973</v>
      </c>
      <c r="AB66">
        <f t="shared" ref="AB66:AB97" si="32">AA66-AVERAGE(AA$2:AA$104)</f>
        <v>-1.1482996223207453</v>
      </c>
      <c r="AC66">
        <v>1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5" t="s">
        <v>261</v>
      </c>
      <c r="B67" s="6" t="s">
        <v>262</v>
      </c>
      <c r="C67">
        <v>5729.0497218702694</v>
      </c>
      <c r="D67" s="5">
        <f t="shared" si="23"/>
        <v>8.6533049533498421</v>
      </c>
      <c r="E67" s="6">
        <f t="shared" si="24"/>
        <v>8.9539358295922966E-2</v>
      </c>
      <c r="F67">
        <v>3.9713093024943288E-2</v>
      </c>
      <c r="G67" s="6">
        <f t="shared" si="25"/>
        <v>3.5558848653997163E-3</v>
      </c>
      <c r="H67" s="6">
        <f t="shared" si="26"/>
        <v>0.3436495045855848</v>
      </c>
      <c r="I67">
        <v>3.8790358725703666</v>
      </c>
      <c r="J67" s="6">
        <f t="shared" si="27"/>
        <v>1.3555866363063722</v>
      </c>
      <c r="K67" s="6">
        <f t="shared" si="28"/>
        <v>-1.22059148885443</v>
      </c>
      <c r="L67">
        <v>6.5592075701357611E-2</v>
      </c>
      <c r="M67" s="5">
        <v>0</v>
      </c>
      <c r="N67">
        <v>1</v>
      </c>
      <c r="O67">
        <v>0</v>
      </c>
      <c r="P67">
        <v>0</v>
      </c>
      <c r="Q67">
        <v>0</v>
      </c>
      <c r="R67">
        <v>25.5</v>
      </c>
      <c r="S67">
        <v>24.1</v>
      </c>
      <c r="T67">
        <f t="shared" si="29"/>
        <v>2.5941176470588232</v>
      </c>
      <c r="U67">
        <f t="shared" si="30"/>
        <v>11.539215686274511</v>
      </c>
      <c r="V67">
        <v>39448.770595859089</v>
      </c>
      <c r="W67" s="5">
        <f t="shared" si="22"/>
        <v>10.582783511196507</v>
      </c>
      <c r="X67">
        <v>2.3853444520225349</v>
      </c>
      <c r="Y67">
        <v>17.200067000000001</v>
      </c>
      <c r="Z67">
        <v>328550</v>
      </c>
      <c r="AA67">
        <f t="shared" si="31"/>
        <v>3.957979524798918</v>
      </c>
      <c r="AB67">
        <f t="shared" si="32"/>
        <v>-2.1118657406124619E-2</v>
      </c>
      <c r="AC67">
        <v>0</v>
      </c>
      <c r="AD67">
        <v>0</v>
      </c>
      <c r="AE67">
        <v>0</v>
      </c>
      <c r="AF67">
        <v>0</v>
      </c>
      <c r="AG67">
        <v>1</v>
      </c>
    </row>
    <row r="68" spans="1:33" x14ac:dyDescent="0.3">
      <c r="A68" s="5" t="s">
        <v>364</v>
      </c>
      <c r="B68" s="6" t="s">
        <v>365</v>
      </c>
      <c r="C68">
        <v>3805.280265173446</v>
      </c>
      <c r="D68" s="5">
        <f t="shared" si="23"/>
        <v>8.2441449246590448</v>
      </c>
      <c r="E68" s="6">
        <f t="shared" si="24"/>
        <v>-0.3196206703948743</v>
      </c>
      <c r="F68">
        <v>1.2529547246716767E-2</v>
      </c>
      <c r="G68" s="6">
        <f t="shared" si="25"/>
        <v>-4.0047022907398642E-3</v>
      </c>
      <c r="H68" s="6">
        <f t="shared" si="26"/>
        <v>0.10329540334229574</v>
      </c>
      <c r="I68">
        <v>76.925754506728708</v>
      </c>
      <c r="J68" s="6">
        <f t="shared" si="27"/>
        <v>4.3428407295022691</v>
      </c>
      <c r="K68" s="6">
        <f t="shared" si="28"/>
        <v>1.7666626043414668</v>
      </c>
      <c r="L68">
        <v>9.0089552645595625E-3</v>
      </c>
      <c r="M68" s="5">
        <v>0</v>
      </c>
      <c r="N68">
        <v>1</v>
      </c>
      <c r="O68">
        <v>0</v>
      </c>
      <c r="P68">
        <v>0</v>
      </c>
      <c r="Q68">
        <v>0</v>
      </c>
      <c r="R68">
        <v>22.8</v>
      </c>
      <c r="S68">
        <v>15</v>
      </c>
      <c r="T68">
        <f t="shared" si="29"/>
        <v>-0.10588235294117609</v>
      </c>
      <c r="U68">
        <f t="shared" si="30"/>
        <v>2.43921568627451</v>
      </c>
      <c r="V68">
        <v>3230.8128458904216</v>
      </c>
      <c r="W68" s="5">
        <f t="shared" si="22"/>
        <v>8.0807985113710252</v>
      </c>
      <c r="X68">
        <v>-0.11664054780294641</v>
      </c>
      <c r="Y68">
        <v>1.3040050000000001</v>
      </c>
      <c r="Z68">
        <v>823290</v>
      </c>
      <c r="AA68">
        <f t="shared" si="31"/>
        <v>0.45988706884519964</v>
      </c>
      <c r="AB68">
        <f t="shared" si="32"/>
        <v>-3.5192111133598432</v>
      </c>
      <c r="AC68">
        <v>1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5" t="s">
        <v>265</v>
      </c>
      <c r="B69" s="6" t="s">
        <v>266</v>
      </c>
      <c r="C69">
        <v>456.63281355344685</v>
      </c>
      <c r="D69" s="5">
        <f t="shared" si="23"/>
        <v>6.1238795965013688</v>
      </c>
      <c r="E69" s="6">
        <f t="shared" si="24"/>
        <v>-2.4398859985525503</v>
      </c>
      <c r="F69">
        <v>2.846722429364492E-2</v>
      </c>
      <c r="G69" s="6">
        <f t="shared" si="25"/>
        <v>-6.9456781971719256E-2</v>
      </c>
      <c r="H69" s="6">
        <f t="shared" si="26"/>
        <v>0.17432985402088022</v>
      </c>
      <c r="I69">
        <v>4.2933673312197396</v>
      </c>
      <c r="J69" s="6">
        <f t="shared" si="27"/>
        <v>1.4570713507391064</v>
      </c>
      <c r="K69" s="6">
        <f t="shared" si="28"/>
        <v>-1.1191067744216958</v>
      </c>
      <c r="L69">
        <v>-7.4022735856174929E-2</v>
      </c>
      <c r="M69" s="5">
        <v>0</v>
      </c>
      <c r="N69">
        <v>1</v>
      </c>
      <c r="O69">
        <v>0</v>
      </c>
      <c r="P69">
        <v>0</v>
      </c>
      <c r="Q69">
        <v>0</v>
      </c>
      <c r="R69">
        <v>26.2</v>
      </c>
      <c r="S69">
        <v>24.5</v>
      </c>
      <c r="T69">
        <f t="shared" si="29"/>
        <v>3.2941176470588225</v>
      </c>
      <c r="U69">
        <f t="shared" si="30"/>
        <v>11.93921568627451</v>
      </c>
      <c r="V69">
        <v>25300.031019550617</v>
      </c>
      <c r="W69" s="5">
        <f t="shared" si="22"/>
        <v>10.138600425646175</v>
      </c>
      <c r="X69">
        <v>1.9411613664722029</v>
      </c>
      <c r="Y69">
        <v>92.731303999999994</v>
      </c>
      <c r="Z69">
        <v>910770</v>
      </c>
      <c r="AA69">
        <f t="shared" si="31"/>
        <v>4.6231709904562006</v>
      </c>
      <c r="AB69">
        <f t="shared" si="32"/>
        <v>0.64407280825115798</v>
      </c>
      <c r="AC69">
        <v>1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5" t="s">
        <v>267</v>
      </c>
      <c r="B70" s="6" t="s">
        <v>268</v>
      </c>
      <c r="C70">
        <v>20341.25340321636</v>
      </c>
      <c r="D70" s="5">
        <f t="shared" si="23"/>
        <v>9.9204062902809671</v>
      </c>
      <c r="E70" s="6">
        <f t="shared" si="24"/>
        <v>1.356640695227048</v>
      </c>
      <c r="F70">
        <v>2.1056677821000645E-2</v>
      </c>
      <c r="G70" s="6">
        <f t="shared" si="25"/>
        <v>2.8566346038254278E-2</v>
      </c>
      <c r="H70" s="6">
        <f t="shared" si="26"/>
        <v>0.20889079910787453</v>
      </c>
      <c r="I70">
        <v>16.183331840845444</v>
      </c>
      <c r="J70" s="6">
        <f t="shared" si="27"/>
        <v>2.7839818138454575</v>
      </c>
      <c r="K70" s="6">
        <f t="shared" si="28"/>
        <v>0.20780368868465526</v>
      </c>
      <c r="L70">
        <v>-8.2056434849588758E-2</v>
      </c>
      <c r="M70" s="5">
        <v>0</v>
      </c>
      <c r="N70">
        <v>0</v>
      </c>
      <c r="O70">
        <v>1</v>
      </c>
      <c r="P70">
        <v>0</v>
      </c>
      <c r="Q70">
        <v>0</v>
      </c>
      <c r="R70">
        <v>15.9</v>
      </c>
      <c r="S70">
        <v>2.6</v>
      </c>
      <c r="T70">
        <f t="shared" si="29"/>
        <v>-7.0058823529411764</v>
      </c>
      <c r="U70">
        <f t="shared" si="30"/>
        <v>-9.9607843137254903</v>
      </c>
      <c r="V70">
        <v>12583.987257373705</v>
      </c>
      <c r="W70" s="5">
        <f t="shared" si="22"/>
        <v>9.4402598950439689</v>
      </c>
      <c r="X70">
        <v>1.2428208358699973</v>
      </c>
      <c r="Y70">
        <v>14.701900999999999</v>
      </c>
      <c r="Z70">
        <v>33760</v>
      </c>
      <c r="AA70">
        <f t="shared" si="31"/>
        <v>6.0764554144058875</v>
      </c>
      <c r="AB70">
        <f t="shared" si="32"/>
        <v>2.0973572322008449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3">
      <c r="A71" s="5" t="s">
        <v>269</v>
      </c>
      <c r="B71" s="6" t="s">
        <v>270</v>
      </c>
      <c r="C71">
        <v>22974.248258404572</v>
      </c>
      <c r="D71" s="5">
        <f t="shared" si="23"/>
        <v>10.042129226706187</v>
      </c>
      <c r="E71" s="6">
        <f t="shared" si="24"/>
        <v>1.4783636316522681</v>
      </c>
      <c r="F71">
        <v>2.3890507237011652E-2</v>
      </c>
      <c r="G71" s="6">
        <f t="shared" si="25"/>
        <v>3.5318857040923336E-2</v>
      </c>
      <c r="H71" s="6">
        <f t="shared" si="26"/>
        <v>0.23991156096563038</v>
      </c>
      <c r="I71">
        <v>14.906455090241339</v>
      </c>
      <c r="J71" s="6">
        <f t="shared" si="27"/>
        <v>2.7017943466684362</v>
      </c>
      <c r="K71" s="6">
        <f t="shared" si="28"/>
        <v>0.12561622150763396</v>
      </c>
      <c r="L71">
        <v>-6.271544585038448E-2</v>
      </c>
      <c r="M71" s="5">
        <v>0</v>
      </c>
      <c r="N71">
        <v>0</v>
      </c>
      <c r="O71">
        <v>0</v>
      </c>
      <c r="P71">
        <v>0</v>
      </c>
      <c r="Q71">
        <v>1</v>
      </c>
      <c r="R71">
        <v>10.7</v>
      </c>
      <c r="S71">
        <v>-6.9</v>
      </c>
      <c r="T71">
        <f t="shared" si="29"/>
        <v>-12.205882352941178</v>
      </c>
      <c r="U71">
        <f t="shared" si="30"/>
        <v>-19.46078431372549</v>
      </c>
      <c r="V71">
        <v>88991.301233252234</v>
      </c>
      <c r="W71" s="5">
        <f t="shared" si="22"/>
        <v>11.39630514197551</v>
      </c>
      <c r="X71">
        <v>3.1988660828015387</v>
      </c>
      <c r="Y71">
        <v>4.2023250000000001</v>
      </c>
      <c r="Z71">
        <v>304280</v>
      </c>
      <c r="AA71">
        <f t="shared" si="31"/>
        <v>2.6254448924067897</v>
      </c>
      <c r="AB71">
        <f t="shared" si="32"/>
        <v>-1.3536532897982529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1:33" x14ac:dyDescent="0.3">
      <c r="A72" s="5" t="s">
        <v>271</v>
      </c>
      <c r="B72" s="6" t="s">
        <v>272</v>
      </c>
      <c r="C72">
        <v>930.43683628505971</v>
      </c>
      <c r="D72" s="5">
        <f t="shared" si="23"/>
        <v>6.835654192300618</v>
      </c>
      <c r="E72" s="6">
        <f t="shared" si="24"/>
        <v>-1.7281114027533011</v>
      </c>
      <c r="F72">
        <v>2.0083204354484713E-2</v>
      </c>
      <c r="G72" s="6">
        <f t="shared" si="25"/>
        <v>-3.4706014448809781E-2</v>
      </c>
      <c r="H72" s="6">
        <f t="shared" si="26"/>
        <v>0.13728184004056346</v>
      </c>
      <c r="I72">
        <v>0.76223096667994228</v>
      </c>
      <c r="J72" s="6">
        <f t="shared" si="27"/>
        <v>-0.27150566334360809</v>
      </c>
      <c r="K72" s="6">
        <f t="shared" si="28"/>
        <v>-2.8476837885044102</v>
      </c>
      <c r="L72">
        <v>3.4112712442776506E-2</v>
      </c>
      <c r="M72" s="5">
        <v>0</v>
      </c>
      <c r="N72">
        <v>1</v>
      </c>
      <c r="O72">
        <v>0</v>
      </c>
      <c r="P72">
        <v>0</v>
      </c>
      <c r="Q72">
        <v>0</v>
      </c>
      <c r="R72">
        <v>14.7</v>
      </c>
      <c r="S72">
        <v>0.5</v>
      </c>
      <c r="T72">
        <f t="shared" si="29"/>
        <v>-8.2058823529411775</v>
      </c>
      <c r="U72">
        <f t="shared" si="30"/>
        <v>-12.06078431372549</v>
      </c>
      <c r="V72">
        <v>11.750139989600465</v>
      </c>
      <c r="W72" s="5">
        <f t="shared" si="22"/>
        <v>2.5455422511206671</v>
      </c>
      <c r="X72">
        <v>-5.651896808053305</v>
      </c>
      <c r="Y72">
        <v>18.183257999999999</v>
      </c>
      <c r="Z72">
        <v>143060</v>
      </c>
      <c r="AA72">
        <f t="shared" si="31"/>
        <v>4.8449924369162032</v>
      </c>
      <c r="AB72">
        <f t="shared" si="32"/>
        <v>0.86589425471116055</v>
      </c>
      <c r="AC72">
        <v>0</v>
      </c>
      <c r="AD72">
        <v>0</v>
      </c>
      <c r="AE72">
        <v>0</v>
      </c>
      <c r="AF72">
        <v>0</v>
      </c>
      <c r="AG72">
        <v>1</v>
      </c>
    </row>
    <row r="73" spans="1:33" x14ac:dyDescent="0.3">
      <c r="A73" s="5" t="s">
        <v>273</v>
      </c>
      <c r="B73" s="6" t="s">
        <v>274</v>
      </c>
      <c r="C73">
        <v>18804.73254004593</v>
      </c>
      <c r="D73" s="5">
        <f t="shared" si="23"/>
        <v>9.8418638479926521</v>
      </c>
      <c r="E73" s="6">
        <f t="shared" si="24"/>
        <v>1.278098252938733</v>
      </c>
      <c r="F73">
        <v>1.6223612484394787E-2</v>
      </c>
      <c r="G73" s="6">
        <f t="shared" si="25"/>
        <v>2.0735370772659995E-2</v>
      </c>
      <c r="H73" s="6">
        <f t="shared" si="26"/>
        <v>0.15967058519400731</v>
      </c>
      <c r="I73">
        <v>18.690867619838823</v>
      </c>
      <c r="J73" s="6">
        <f t="shared" si="27"/>
        <v>2.9280350419972359</v>
      </c>
      <c r="K73" s="6">
        <f t="shared" si="28"/>
        <v>0.35185691683643361</v>
      </c>
      <c r="L73">
        <v>5.1637971098505882E-3</v>
      </c>
      <c r="M73" s="5">
        <v>0</v>
      </c>
      <c r="N73">
        <v>1</v>
      </c>
      <c r="O73">
        <v>0</v>
      </c>
      <c r="P73">
        <v>0</v>
      </c>
      <c r="Q73">
        <v>0</v>
      </c>
      <c r="R73">
        <v>14.4</v>
      </c>
      <c r="S73">
        <v>6</v>
      </c>
      <c r="T73">
        <f t="shared" si="29"/>
        <v>-8.5058823529411764</v>
      </c>
      <c r="U73">
        <f t="shared" si="30"/>
        <v>-6.56078431372549</v>
      </c>
      <c r="V73">
        <v>6723.9654736784387</v>
      </c>
      <c r="W73" s="5">
        <f t="shared" si="22"/>
        <v>8.8135820704313499</v>
      </c>
      <c r="X73">
        <v>0.61614301125737825</v>
      </c>
      <c r="Y73">
        <v>3.3327979999999999</v>
      </c>
      <c r="Z73">
        <v>263310</v>
      </c>
      <c r="AA73">
        <f t="shared" si="31"/>
        <v>2.5382354251383763</v>
      </c>
      <c r="AB73">
        <f t="shared" si="32"/>
        <v>-1.4408627570666663</v>
      </c>
      <c r="AC73">
        <v>0</v>
      </c>
      <c r="AD73">
        <v>0</v>
      </c>
      <c r="AE73">
        <v>0</v>
      </c>
      <c r="AF73">
        <v>1</v>
      </c>
      <c r="AG73">
        <v>0</v>
      </c>
    </row>
    <row r="74" spans="1:33" x14ac:dyDescent="0.3">
      <c r="A74" s="5" t="s">
        <v>275</v>
      </c>
      <c r="B74" s="6" t="s">
        <v>276</v>
      </c>
      <c r="C74">
        <v>8177.0248242443831</v>
      </c>
      <c r="D74" s="5">
        <f t="shared" si="23"/>
        <v>9.009083650019468</v>
      </c>
      <c r="E74" s="6">
        <f t="shared" si="24"/>
        <v>0.44531805496554888</v>
      </c>
      <c r="F74">
        <v>2.1226333543776316E-2</v>
      </c>
      <c r="G74" s="6">
        <f t="shared" si="25"/>
        <v>9.452469567764455E-3</v>
      </c>
      <c r="H74" s="6">
        <f t="shared" si="26"/>
        <v>0.19122981447909501</v>
      </c>
      <c r="I74">
        <v>14.47217741896468</v>
      </c>
      <c r="J74" s="6">
        <f t="shared" si="27"/>
        <v>2.6722280074819631</v>
      </c>
      <c r="K74" s="6">
        <f t="shared" si="28"/>
        <v>9.6049882321160851E-2</v>
      </c>
      <c r="L74">
        <v>8.5007914372562735E-2</v>
      </c>
      <c r="M74" s="5">
        <v>0</v>
      </c>
      <c r="N74">
        <v>0</v>
      </c>
      <c r="O74">
        <v>1</v>
      </c>
      <c r="P74">
        <v>0</v>
      </c>
      <c r="Q74">
        <v>0</v>
      </c>
      <c r="R74">
        <v>28.9</v>
      </c>
      <c r="S74">
        <v>20.100000000000001</v>
      </c>
      <c r="T74">
        <f t="shared" si="29"/>
        <v>5.9941176470588218</v>
      </c>
      <c r="U74">
        <f t="shared" si="30"/>
        <v>7.5392156862745114</v>
      </c>
      <c r="V74">
        <v>805647.16865505942</v>
      </c>
      <c r="W74" s="5">
        <f t="shared" si="22"/>
        <v>13.599402410871917</v>
      </c>
      <c r="X74">
        <v>5.4019633516979457</v>
      </c>
      <c r="Y74">
        <v>1.731168</v>
      </c>
      <c r="Z74">
        <v>309500</v>
      </c>
      <c r="AA74">
        <f t="shared" si="31"/>
        <v>1.7215935120683201</v>
      </c>
      <c r="AB74">
        <f t="shared" si="32"/>
        <v>-2.2575046701367225</v>
      </c>
      <c r="AC74">
        <v>1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5" t="s">
        <v>366</v>
      </c>
      <c r="B75" s="6" t="s">
        <v>367</v>
      </c>
      <c r="C75">
        <v>1987.8758307125522</v>
      </c>
      <c r="D75" s="5">
        <f t="shared" si="23"/>
        <v>7.594821925865725</v>
      </c>
      <c r="E75" s="6">
        <f t="shared" si="24"/>
        <v>-0.96894366918819408</v>
      </c>
      <c r="F75">
        <v>1.8386616088766905E-2</v>
      </c>
      <c r="G75" s="6">
        <f t="shared" si="25"/>
        <v>-1.7815595257004487E-2</v>
      </c>
      <c r="H75" s="6">
        <f t="shared" si="26"/>
        <v>0.13964307501344239</v>
      </c>
      <c r="I75">
        <v>4.0943367116132361</v>
      </c>
      <c r="J75" s="6">
        <f t="shared" si="27"/>
        <v>1.4096047289996128</v>
      </c>
      <c r="K75" s="6">
        <f t="shared" si="28"/>
        <v>-1.1665733961611895</v>
      </c>
      <c r="L75">
        <v>1.0115394871478009E-2</v>
      </c>
      <c r="M75" s="5">
        <v>0</v>
      </c>
      <c r="N75">
        <v>1</v>
      </c>
      <c r="O75">
        <v>0</v>
      </c>
      <c r="P75">
        <v>0</v>
      </c>
      <c r="Q75">
        <v>0</v>
      </c>
      <c r="R75">
        <v>28.5</v>
      </c>
      <c r="S75">
        <v>9.9</v>
      </c>
      <c r="T75">
        <f t="shared" si="29"/>
        <v>5.5941176470588232</v>
      </c>
      <c r="U75">
        <f t="shared" si="30"/>
        <v>-2.6607843137254896</v>
      </c>
      <c r="V75">
        <v>1270.6235010650828</v>
      </c>
      <c r="W75" s="5">
        <f t="shared" si="22"/>
        <v>7.1480497103577534</v>
      </c>
      <c r="X75">
        <v>-1.0493893488162183</v>
      </c>
      <c r="Y75">
        <v>105.332464</v>
      </c>
      <c r="Z75">
        <v>770880</v>
      </c>
      <c r="AA75">
        <f t="shared" si="31"/>
        <v>4.917344231275818</v>
      </c>
      <c r="AB75">
        <f t="shared" si="32"/>
        <v>0.93824604907077536</v>
      </c>
      <c r="AC75">
        <v>0</v>
      </c>
      <c r="AD75">
        <v>0</v>
      </c>
      <c r="AE75">
        <v>0</v>
      </c>
      <c r="AF75">
        <v>0</v>
      </c>
      <c r="AG75">
        <v>1</v>
      </c>
    </row>
    <row r="76" spans="1:33" x14ac:dyDescent="0.3">
      <c r="A76" s="5" t="s">
        <v>277</v>
      </c>
      <c r="B76" s="6" t="s">
        <v>278</v>
      </c>
      <c r="C76">
        <v>5712.2380140069035</v>
      </c>
      <c r="D76" s="5">
        <f t="shared" si="23"/>
        <v>8.650366172270143</v>
      </c>
      <c r="E76" s="6">
        <f t="shared" si="24"/>
        <v>8.660057721622394E-2</v>
      </c>
      <c r="F76">
        <v>2.7306894932964065E-2</v>
      </c>
      <c r="G76" s="6">
        <f t="shared" si="25"/>
        <v>2.3647928631774688E-3</v>
      </c>
      <c r="H76" s="6">
        <f t="shared" si="26"/>
        <v>0.23621464019784733</v>
      </c>
      <c r="I76">
        <v>6.383513058158373</v>
      </c>
      <c r="J76" s="6">
        <f t="shared" si="27"/>
        <v>1.853718581887263</v>
      </c>
      <c r="K76" s="6">
        <f t="shared" si="28"/>
        <v>-0.72245954327353923</v>
      </c>
      <c r="L76">
        <v>2.3536873562578043E-2</v>
      </c>
      <c r="M76" s="5">
        <v>0</v>
      </c>
      <c r="N76">
        <v>0</v>
      </c>
      <c r="O76">
        <v>1</v>
      </c>
      <c r="P76">
        <v>0</v>
      </c>
      <c r="Q76">
        <v>0</v>
      </c>
      <c r="R76">
        <v>25.5</v>
      </c>
      <c r="S76">
        <v>24.1</v>
      </c>
      <c r="T76">
        <f t="shared" si="29"/>
        <v>2.5941176470588232</v>
      </c>
      <c r="U76">
        <f t="shared" si="30"/>
        <v>11.539215686274511</v>
      </c>
      <c r="V76" t="e">
        <v>#N/A</v>
      </c>
      <c r="W76" s="5" t="e">
        <f t="shared" si="22"/>
        <v>#N/A</v>
      </c>
      <c r="X76" t="e">
        <f>W76-(SUM(W$2:W$26)+SUM(W$28:W$55)+SUM(W$57:W$95)+SUM(W$97:W$104))/100</f>
        <v>#N/A</v>
      </c>
      <c r="Y76">
        <v>2.319035</v>
      </c>
      <c r="Z76">
        <v>74340</v>
      </c>
      <c r="AA76">
        <f t="shared" si="31"/>
        <v>3.4402572649849077</v>
      </c>
      <c r="AB76">
        <f t="shared" si="32"/>
        <v>-0.53884091722013494</v>
      </c>
      <c r="AC76">
        <v>0</v>
      </c>
      <c r="AD76">
        <v>0</v>
      </c>
      <c r="AE76">
        <v>1</v>
      </c>
      <c r="AF76">
        <v>0</v>
      </c>
      <c r="AG76">
        <v>0</v>
      </c>
    </row>
    <row r="77" spans="1:33" x14ac:dyDescent="0.3">
      <c r="A77" s="5" t="s">
        <v>279</v>
      </c>
      <c r="B77" s="6" t="s">
        <v>280</v>
      </c>
      <c r="C77">
        <v>3841.9237877538417</v>
      </c>
      <c r="D77" s="5">
        <f t="shared" si="23"/>
        <v>8.253728506524217</v>
      </c>
      <c r="E77" s="6">
        <f t="shared" si="24"/>
        <v>-0.31003708852970213</v>
      </c>
      <c r="F77">
        <v>8.2465000528403609E-3</v>
      </c>
      <c r="G77" s="6">
        <f t="shared" si="25"/>
        <v>-2.5567208669426602E-3</v>
      </c>
      <c r="H77" s="6">
        <f t="shared" si="26"/>
        <v>6.8064372565181955E-2</v>
      </c>
      <c r="I77">
        <v>38.190266131849739</v>
      </c>
      <c r="J77" s="6">
        <f t="shared" si="27"/>
        <v>3.6425806698397412</v>
      </c>
      <c r="K77" s="6">
        <f t="shared" si="28"/>
        <v>1.0664025446789389</v>
      </c>
      <c r="L77">
        <v>3.1594552408460356E-3</v>
      </c>
      <c r="M77" s="5">
        <v>0</v>
      </c>
      <c r="N77">
        <v>0</v>
      </c>
      <c r="O77">
        <v>1</v>
      </c>
      <c r="P77">
        <v>0</v>
      </c>
      <c r="Q77">
        <v>0</v>
      </c>
      <c r="R77">
        <v>19.600000000000001</v>
      </c>
      <c r="S77">
        <v>18.399999999999999</v>
      </c>
      <c r="T77">
        <f t="shared" si="29"/>
        <v>-3.3058823529411754</v>
      </c>
      <c r="U77">
        <f t="shared" si="30"/>
        <v>5.8392156862745086</v>
      </c>
      <c r="V77">
        <v>7450.6359604270629</v>
      </c>
      <c r="W77" s="5">
        <f t="shared" si="22"/>
        <v>8.9161888792704431</v>
      </c>
      <c r="X77">
        <v>0.71874982009647148</v>
      </c>
      <c r="Y77">
        <v>20.797982999999999</v>
      </c>
      <c r="Z77">
        <v>1280000</v>
      </c>
      <c r="AA77">
        <f t="shared" si="31"/>
        <v>2.7879959329198938</v>
      </c>
      <c r="AB77">
        <f t="shared" si="32"/>
        <v>-1.1911022492851489</v>
      </c>
      <c r="AC77">
        <v>0</v>
      </c>
      <c r="AD77">
        <v>0</v>
      </c>
      <c r="AE77">
        <v>1</v>
      </c>
      <c r="AF77">
        <v>0</v>
      </c>
      <c r="AG77">
        <v>0</v>
      </c>
    </row>
    <row r="78" spans="1:33" x14ac:dyDescent="0.3">
      <c r="A78" s="5" t="s">
        <v>281</v>
      </c>
      <c r="B78" s="6" t="s">
        <v>282</v>
      </c>
      <c r="C78">
        <v>2931.7692535577239</v>
      </c>
      <c r="D78" s="5">
        <f t="shared" si="23"/>
        <v>7.9833613605772964</v>
      </c>
      <c r="E78" s="6">
        <f t="shared" si="24"/>
        <v>-0.5804042344766227</v>
      </c>
      <c r="F78">
        <v>1.2820586720024958E-2</v>
      </c>
      <c r="G78" s="6">
        <f t="shared" si="25"/>
        <v>-7.441122820777241E-3</v>
      </c>
      <c r="H78" s="6">
        <f t="shared" si="26"/>
        <v>0.10235137664057767</v>
      </c>
      <c r="I78">
        <v>5.3268817190385969</v>
      </c>
      <c r="J78" s="6">
        <f t="shared" si="27"/>
        <v>1.6727660236407791</v>
      </c>
      <c r="K78" s="6">
        <f t="shared" si="28"/>
        <v>-0.90341210152002316</v>
      </c>
      <c r="L78">
        <v>1.2975410048987404E-2</v>
      </c>
      <c r="M78" s="5">
        <v>0</v>
      </c>
      <c r="N78">
        <v>0</v>
      </c>
      <c r="O78">
        <v>1</v>
      </c>
      <c r="P78">
        <v>0</v>
      </c>
      <c r="Q78">
        <v>0</v>
      </c>
      <c r="R78">
        <v>26.2</v>
      </c>
      <c r="S78">
        <v>23.9</v>
      </c>
      <c r="T78">
        <f t="shared" si="29"/>
        <v>3.2941176470588225</v>
      </c>
      <c r="U78">
        <f t="shared" si="30"/>
        <v>11.339215686274509</v>
      </c>
      <c r="V78">
        <v>459.99677511717459</v>
      </c>
      <c r="W78" s="5">
        <f t="shared" si="22"/>
        <v>6.13339104756475</v>
      </c>
      <c r="X78">
        <v>-2.0640480116092217</v>
      </c>
      <c r="Y78">
        <v>58.572071000000001</v>
      </c>
      <c r="Z78">
        <v>298177.42857142858</v>
      </c>
      <c r="AA78">
        <f t="shared" si="31"/>
        <v>5.2803245506406045</v>
      </c>
      <c r="AB78">
        <f t="shared" si="32"/>
        <v>1.3012263684355618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1:33" x14ac:dyDescent="0.3">
      <c r="A79" s="5" t="s">
        <v>283</v>
      </c>
      <c r="B79" s="6" t="s">
        <v>284</v>
      </c>
      <c r="C79">
        <v>7311.1602145381703</v>
      </c>
      <c r="D79" s="5">
        <f t="shared" si="23"/>
        <v>8.8971572562288532</v>
      </c>
      <c r="E79" s="6">
        <f t="shared" si="24"/>
        <v>0.33339166117493413</v>
      </c>
      <c r="F79">
        <v>2.3072817439984919E-2</v>
      </c>
      <c r="G79" s="6">
        <f t="shared" si="25"/>
        <v>7.692284934302563E-3</v>
      </c>
      <c r="H79" s="6">
        <f t="shared" si="26"/>
        <v>0.20528248510780545</v>
      </c>
      <c r="I79">
        <v>113.10925089103071</v>
      </c>
      <c r="J79" s="6">
        <f t="shared" si="27"/>
        <v>4.7283541736854531</v>
      </c>
      <c r="K79" s="6">
        <f t="shared" si="28"/>
        <v>2.1521760485246508</v>
      </c>
      <c r="L79">
        <v>-7.3739502877791255E-2</v>
      </c>
      <c r="M79" s="5">
        <v>1</v>
      </c>
      <c r="N79">
        <v>0</v>
      </c>
      <c r="O79">
        <v>0</v>
      </c>
      <c r="P79">
        <v>1</v>
      </c>
      <c r="Q79">
        <v>0</v>
      </c>
      <c r="R79">
        <v>16.899999999999999</v>
      </c>
      <c r="S79">
        <v>-1.7</v>
      </c>
      <c r="T79">
        <f t="shared" si="29"/>
        <v>-6.0058823529411782</v>
      </c>
      <c r="U79">
        <f t="shared" si="30"/>
        <v>-14.260784313725489</v>
      </c>
      <c r="V79">
        <v>42592.398654785546</v>
      </c>
      <c r="W79" s="5">
        <f t="shared" si="22"/>
        <v>10.659454559094472</v>
      </c>
      <c r="X79">
        <v>2.4620154999205006</v>
      </c>
      <c r="Y79">
        <v>37.797656000000003</v>
      </c>
      <c r="Z79">
        <v>304634.28571428574</v>
      </c>
      <c r="AA79">
        <f t="shared" si="31"/>
        <v>4.8208903751788572</v>
      </c>
      <c r="AB79">
        <f t="shared" si="32"/>
        <v>0.84179219297381458</v>
      </c>
      <c r="AC79">
        <v>0</v>
      </c>
      <c r="AD79">
        <v>1</v>
      </c>
      <c r="AE79">
        <v>0</v>
      </c>
      <c r="AF79">
        <v>0</v>
      </c>
      <c r="AG79">
        <v>0</v>
      </c>
    </row>
    <row r="80" spans="1:33" x14ac:dyDescent="0.3">
      <c r="A80" s="5" t="s">
        <v>285</v>
      </c>
      <c r="B80" s="6" t="s">
        <v>286</v>
      </c>
      <c r="C80">
        <v>11405.55493146476</v>
      </c>
      <c r="D80" s="5">
        <f t="shared" si="23"/>
        <v>9.3418557903927173</v>
      </c>
      <c r="E80" s="6">
        <f t="shared" si="24"/>
        <v>0.7780901953387982</v>
      </c>
      <c r="F80">
        <v>2.211738009009187E-2</v>
      </c>
      <c r="G80" s="6">
        <f t="shared" si="25"/>
        <v>1.7209316594682028E-2</v>
      </c>
      <c r="H80" s="6">
        <f t="shared" si="26"/>
        <v>0.20661737526294133</v>
      </c>
      <c r="I80">
        <v>20.543804577663181</v>
      </c>
      <c r="J80" s="6">
        <f t="shared" si="27"/>
        <v>3.0225594150822057</v>
      </c>
      <c r="K80" s="6">
        <f t="shared" si="28"/>
        <v>0.44638128992140347</v>
      </c>
      <c r="L80">
        <v>-7.6726073150771396E-4</v>
      </c>
      <c r="M80" s="5">
        <v>0</v>
      </c>
      <c r="N80">
        <v>0</v>
      </c>
      <c r="O80">
        <v>1</v>
      </c>
      <c r="P80">
        <v>0</v>
      </c>
      <c r="Q80">
        <v>0</v>
      </c>
      <c r="R80">
        <v>21.1</v>
      </c>
      <c r="S80">
        <v>9.1999999999999993</v>
      </c>
      <c r="T80">
        <f t="shared" si="29"/>
        <v>-1.8058823529411754</v>
      </c>
      <c r="U80">
        <f t="shared" si="30"/>
        <v>-3.3607843137254907</v>
      </c>
      <c r="V80">
        <v>47.097615539788812</v>
      </c>
      <c r="W80" s="5">
        <f t="shared" si="22"/>
        <v>3.8732326029055715</v>
      </c>
      <c r="X80">
        <v>-4.3242064562684002</v>
      </c>
      <c r="Y80">
        <v>9.9300010000000007</v>
      </c>
      <c r="Z80">
        <v>91499.142857142855</v>
      </c>
      <c r="AA80">
        <f t="shared" si="31"/>
        <v>4.6869862531880484</v>
      </c>
      <c r="AB80">
        <f t="shared" si="32"/>
        <v>0.70788807098300577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 x14ac:dyDescent="0.3">
      <c r="A81" s="5" t="s">
        <v>287</v>
      </c>
      <c r="B81" s="6" t="s">
        <v>288</v>
      </c>
      <c r="C81">
        <v>3146.1546779889936</v>
      </c>
      <c r="D81" s="5">
        <f t="shared" si="23"/>
        <v>8.0539362489668012</v>
      </c>
      <c r="E81" s="6">
        <f t="shared" si="24"/>
        <v>-0.50982934608711794</v>
      </c>
      <c r="F81">
        <v>-7.4077511551735951E-4</v>
      </c>
      <c r="G81" s="6">
        <f t="shared" si="25"/>
        <v>3.7766889274182464E-4</v>
      </c>
      <c r="H81" s="6">
        <f t="shared" si="26"/>
        <v>-5.9661555551978312E-3</v>
      </c>
      <c r="I81">
        <v>2.5771599810795522</v>
      </c>
      <c r="J81" s="6">
        <f t="shared" si="27"/>
        <v>0.94668801010015291</v>
      </c>
      <c r="K81" s="6">
        <f t="shared" si="28"/>
        <v>-1.6294901150606493</v>
      </c>
      <c r="L81">
        <v>-1.6906147382975002E-2</v>
      </c>
      <c r="M81" s="5">
        <v>0</v>
      </c>
      <c r="N81">
        <v>0</v>
      </c>
      <c r="O81">
        <v>1</v>
      </c>
      <c r="P81">
        <v>0</v>
      </c>
      <c r="Q81">
        <v>0</v>
      </c>
      <c r="R81">
        <v>26.4</v>
      </c>
      <c r="S81">
        <v>19.2</v>
      </c>
      <c r="T81">
        <f t="shared" si="29"/>
        <v>3.4941176470588218</v>
      </c>
      <c r="U81">
        <f t="shared" si="30"/>
        <v>6.6392156862745093</v>
      </c>
      <c r="V81" t="e">
        <v>#N/A</v>
      </c>
      <c r="W81" s="5" t="e">
        <f t="shared" si="22"/>
        <v>#N/A</v>
      </c>
      <c r="X81" t="e">
        <f>W81-(SUM(W$2:W$26)+SUM(W$28:W$55)+SUM(W$57:W$95)+SUM(W$97:W$104))/100</f>
        <v>#N/A</v>
      </c>
      <c r="Y81">
        <v>4.0236280000000004</v>
      </c>
      <c r="Z81">
        <v>397300</v>
      </c>
      <c r="AA81">
        <f t="shared" si="31"/>
        <v>2.3152475993576576</v>
      </c>
      <c r="AB81">
        <f t="shared" si="32"/>
        <v>-1.6638505828473851</v>
      </c>
      <c r="AC81">
        <v>0</v>
      </c>
      <c r="AD81">
        <v>0</v>
      </c>
      <c r="AE81">
        <v>1</v>
      </c>
      <c r="AF81">
        <v>0</v>
      </c>
      <c r="AG81">
        <v>0</v>
      </c>
    </row>
    <row r="82" spans="1:33" x14ac:dyDescent="0.3">
      <c r="A82" s="5" t="s">
        <v>289</v>
      </c>
      <c r="B82" s="6" t="s">
        <v>290</v>
      </c>
      <c r="C82">
        <v>23214.367538444829</v>
      </c>
      <c r="D82" s="5">
        <f t="shared" si="23"/>
        <v>10.052526656423412</v>
      </c>
      <c r="E82" s="6">
        <f t="shared" si="24"/>
        <v>1.4887610613694928</v>
      </c>
      <c r="F82">
        <v>3.0149553151797237E-2</v>
      </c>
      <c r="G82" s="6">
        <f t="shared" si="25"/>
        <v>4.4885480750085589E-2</v>
      </c>
      <c r="H82" s="6">
        <f t="shared" si="26"/>
        <v>0.30307918673769624</v>
      </c>
      <c r="I82">
        <v>44.86191856899692</v>
      </c>
      <c r="J82" s="6">
        <f t="shared" si="27"/>
        <v>3.8035892960998976</v>
      </c>
      <c r="K82" s="6">
        <f t="shared" si="28"/>
        <v>1.2274111709390954</v>
      </c>
      <c r="L82">
        <v>6.6427479580649443E-3</v>
      </c>
      <c r="M82" s="5">
        <v>0</v>
      </c>
      <c r="N82">
        <v>0</v>
      </c>
      <c r="O82">
        <v>1</v>
      </c>
      <c r="P82">
        <v>0</v>
      </c>
      <c r="Q82">
        <v>0</v>
      </c>
      <c r="R82">
        <v>35</v>
      </c>
      <c r="S82">
        <v>17.5</v>
      </c>
      <c r="T82">
        <f t="shared" si="29"/>
        <v>12.094117647058823</v>
      </c>
      <c r="U82">
        <f t="shared" si="30"/>
        <v>4.93921568627451</v>
      </c>
      <c r="V82">
        <v>28236114.415833715</v>
      </c>
      <c r="W82" s="5">
        <f t="shared" si="22"/>
        <v>17.156112405031067</v>
      </c>
      <c r="X82">
        <v>8.9586733458570951</v>
      </c>
      <c r="Y82">
        <v>0.44193199999999999</v>
      </c>
      <c r="Z82">
        <v>11610</v>
      </c>
      <c r="AA82">
        <f t="shared" si="31"/>
        <v>3.6392892283785185</v>
      </c>
      <c r="AB82">
        <f t="shared" si="32"/>
        <v>-0.3398089538265241</v>
      </c>
      <c r="AC82">
        <v>1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5" t="s">
        <v>291</v>
      </c>
      <c r="B83" s="6" t="s">
        <v>292</v>
      </c>
      <c r="C83">
        <v>6497.3587465468272</v>
      </c>
      <c r="D83" s="5">
        <f t="shared" si="23"/>
        <v>8.7791510266174395</v>
      </c>
      <c r="E83" s="6">
        <f t="shared" si="24"/>
        <v>0.21538543156352041</v>
      </c>
      <c r="F83">
        <v>4.9413968427587645E-3</v>
      </c>
      <c r="G83" s="6">
        <f t="shared" si="25"/>
        <v>1.0643048915042136E-3</v>
      </c>
      <c r="H83" s="6">
        <f t="shared" si="26"/>
        <v>4.3381269165029782E-2</v>
      </c>
      <c r="I83">
        <v>63.602669060678636</v>
      </c>
      <c r="J83" s="6">
        <f t="shared" si="27"/>
        <v>4.1526554358283851</v>
      </c>
      <c r="K83" s="6">
        <f t="shared" si="28"/>
        <v>1.5764773106675829</v>
      </c>
      <c r="L83">
        <v>-3.9491025274850412E-2</v>
      </c>
      <c r="M83" s="5">
        <v>1</v>
      </c>
      <c r="N83">
        <v>0</v>
      </c>
      <c r="O83">
        <v>1</v>
      </c>
      <c r="P83">
        <v>0</v>
      </c>
      <c r="Q83">
        <v>0</v>
      </c>
      <c r="R83">
        <v>18.5</v>
      </c>
      <c r="S83">
        <v>-2</v>
      </c>
      <c r="T83">
        <f t="shared" si="29"/>
        <v>-4.4058823529411768</v>
      </c>
      <c r="U83">
        <f t="shared" si="30"/>
        <v>-14.56078431372549</v>
      </c>
      <c r="V83">
        <v>3337.2196988631786</v>
      </c>
      <c r="W83" s="5">
        <f t="shared" si="22"/>
        <v>8.1131929195703361</v>
      </c>
      <c r="X83">
        <v>-8.4246139603635584E-2</v>
      </c>
      <c r="Y83">
        <v>23.096515</v>
      </c>
      <c r="Z83">
        <v>229990.28571428571</v>
      </c>
      <c r="AA83">
        <f t="shared" si="31"/>
        <v>4.6093999473212444</v>
      </c>
      <c r="AB83">
        <f t="shared" si="32"/>
        <v>0.63030176511620173</v>
      </c>
      <c r="AC83">
        <v>0</v>
      </c>
      <c r="AD83">
        <v>1</v>
      </c>
      <c r="AE83">
        <v>0</v>
      </c>
      <c r="AF83">
        <v>0</v>
      </c>
      <c r="AG83">
        <v>0</v>
      </c>
    </row>
    <row r="84" spans="1:33" x14ac:dyDescent="0.3">
      <c r="A84" s="5" t="s">
        <v>295</v>
      </c>
      <c r="B84" s="6" t="s">
        <v>296</v>
      </c>
      <c r="C84">
        <v>11909.911490379083</v>
      </c>
      <c r="D84" s="5">
        <f t="shared" si="23"/>
        <v>9.3851262307834524</v>
      </c>
      <c r="E84" s="6">
        <f t="shared" si="24"/>
        <v>0.82136063572953333</v>
      </c>
      <c r="F84">
        <v>3.8797680804525015E-3</v>
      </c>
      <c r="G84" s="6">
        <f t="shared" si="25"/>
        <v>3.1866887770436178E-3</v>
      </c>
      <c r="H84" s="6">
        <f t="shared" si="26"/>
        <v>3.6412113181211132E-2</v>
      </c>
      <c r="I84">
        <v>50.266581635751024</v>
      </c>
      <c r="J84" s="6">
        <f t="shared" si="27"/>
        <v>3.9173404753078502</v>
      </c>
      <c r="K84" s="6">
        <f t="shared" si="28"/>
        <v>1.341162350147048</v>
      </c>
      <c r="L84">
        <v>7.7557683411005407E-3</v>
      </c>
      <c r="M84" s="5">
        <v>0</v>
      </c>
      <c r="N84">
        <v>1</v>
      </c>
      <c r="O84">
        <v>0</v>
      </c>
      <c r="P84">
        <v>0</v>
      </c>
      <c r="Q84">
        <v>0</v>
      </c>
      <c r="R84">
        <v>32</v>
      </c>
      <c r="S84">
        <v>15.8</v>
      </c>
      <c r="T84">
        <f t="shared" si="29"/>
        <v>9.0941176470588232</v>
      </c>
      <c r="U84">
        <f t="shared" si="30"/>
        <v>3.2392156862745107</v>
      </c>
      <c r="V84">
        <v>3303960.8242531712</v>
      </c>
      <c r="W84" s="5">
        <f t="shared" si="22"/>
        <v>15.010632859153461</v>
      </c>
      <c r="X84">
        <v>6.8131937999794889</v>
      </c>
      <c r="Y84">
        <v>15.045709</v>
      </c>
      <c r="Z84">
        <v>2149690</v>
      </c>
      <c r="AA84">
        <f t="shared" si="31"/>
        <v>1.9457691885651887</v>
      </c>
      <c r="AB84">
        <f t="shared" si="32"/>
        <v>-2.033328993639854</v>
      </c>
      <c r="AC84">
        <v>1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5" t="s">
        <v>297</v>
      </c>
      <c r="B85" s="6" t="s">
        <v>298</v>
      </c>
      <c r="C85">
        <v>1140.778745505246</v>
      </c>
      <c r="D85" s="5">
        <f t="shared" si="23"/>
        <v>7.0394664182673639</v>
      </c>
      <c r="E85" s="6">
        <f t="shared" si="24"/>
        <v>-1.5242991767865552</v>
      </c>
      <c r="F85">
        <v>3.0588325964466603E-2</v>
      </c>
      <c r="G85" s="6">
        <f t="shared" si="25"/>
        <v>-4.6625760086915255E-2</v>
      </c>
      <c r="H85" s="6">
        <f t="shared" si="26"/>
        <v>0.21532549341787832</v>
      </c>
      <c r="I85">
        <v>1.0194968642296718</v>
      </c>
      <c r="J85" s="6">
        <f t="shared" si="27"/>
        <v>1.930923523526569E-2</v>
      </c>
      <c r="K85" s="6">
        <f t="shared" si="28"/>
        <v>-2.5568688899255365</v>
      </c>
      <c r="L85">
        <v>4.6674103603893636E-3</v>
      </c>
      <c r="M85" s="5">
        <v>0</v>
      </c>
      <c r="N85">
        <v>1</v>
      </c>
      <c r="O85">
        <v>0</v>
      </c>
      <c r="P85">
        <v>0</v>
      </c>
      <c r="Q85">
        <v>0</v>
      </c>
      <c r="R85">
        <v>29.1</v>
      </c>
      <c r="S85">
        <v>21.9</v>
      </c>
      <c r="T85">
        <f t="shared" si="29"/>
        <v>6.1941176470588246</v>
      </c>
      <c r="U85">
        <f t="shared" si="30"/>
        <v>9.3392156862745086</v>
      </c>
      <c r="V85">
        <v>1593.7744157715049</v>
      </c>
      <c r="W85" s="5">
        <f t="shared" si="22"/>
        <v>7.3744875730983006</v>
      </c>
      <c r="X85">
        <v>-0.82295148607567103</v>
      </c>
      <c r="Y85">
        <v>19.96019996403</v>
      </c>
      <c r="Z85">
        <v>2376000</v>
      </c>
      <c r="AA85">
        <f t="shared" si="31"/>
        <v>2.1283218875707135</v>
      </c>
      <c r="AB85">
        <f t="shared" si="32"/>
        <v>-1.8507762946343291</v>
      </c>
      <c r="AC85">
        <v>1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5" t="s">
        <v>299</v>
      </c>
      <c r="B86" s="6" t="s">
        <v>300</v>
      </c>
      <c r="C86">
        <v>1942.1385384989649</v>
      </c>
      <c r="D86" s="5">
        <f t="shared" si="23"/>
        <v>7.5715449843598526</v>
      </c>
      <c r="E86" s="6">
        <f t="shared" si="24"/>
        <v>-0.99222061069406653</v>
      </c>
      <c r="F86">
        <v>5.1365130869099858E-3</v>
      </c>
      <c r="G86" s="6">
        <f t="shared" si="25"/>
        <v>-5.0965541519318912E-3</v>
      </c>
      <c r="H86" s="6">
        <f t="shared" si="26"/>
        <v>3.8891339900292046E-2</v>
      </c>
      <c r="I86">
        <v>3.5648495027780167</v>
      </c>
      <c r="J86" s="6">
        <f t="shared" si="27"/>
        <v>1.2711218377656397</v>
      </c>
      <c r="K86" s="6">
        <f t="shared" si="28"/>
        <v>-1.3050562873951626</v>
      </c>
      <c r="L86">
        <v>-1.4926401491343911E-2</v>
      </c>
      <c r="M86" s="5">
        <v>0</v>
      </c>
      <c r="N86">
        <v>0</v>
      </c>
      <c r="O86">
        <v>1</v>
      </c>
      <c r="P86">
        <v>0</v>
      </c>
      <c r="Q86">
        <v>0</v>
      </c>
      <c r="R86">
        <v>28.8</v>
      </c>
      <c r="S86">
        <v>24.1</v>
      </c>
      <c r="T86">
        <f t="shared" si="29"/>
        <v>5.8941176470588239</v>
      </c>
      <c r="U86">
        <f t="shared" si="30"/>
        <v>11.539215686274511</v>
      </c>
      <c r="V86">
        <v>4.625255106967896</v>
      </c>
      <c r="W86" s="5">
        <f t="shared" si="22"/>
        <v>1.7272662994119452</v>
      </c>
      <c r="X86">
        <v>-6.4701727597620264</v>
      </c>
      <c r="Y86">
        <v>6.8184950000000004</v>
      </c>
      <c r="Z86">
        <v>192530</v>
      </c>
      <c r="AA86">
        <f t="shared" si="31"/>
        <v>3.5671420662572628</v>
      </c>
      <c r="AB86">
        <f t="shared" si="32"/>
        <v>-0.41195611594777981</v>
      </c>
      <c r="AC86">
        <v>1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5" t="s">
        <v>301</v>
      </c>
      <c r="B87" s="6" t="s">
        <v>302</v>
      </c>
      <c r="C87">
        <v>16083.819979899114</v>
      </c>
      <c r="D87" s="5">
        <f t="shared" si="23"/>
        <v>9.6855690754588259</v>
      </c>
      <c r="E87" s="6">
        <f t="shared" si="24"/>
        <v>1.1218034804049068</v>
      </c>
      <c r="F87">
        <v>4.2597845198717628E-2</v>
      </c>
      <c r="G87" s="6">
        <f t="shared" si="25"/>
        <v>4.7786411001670887E-2</v>
      </c>
      <c r="H87" s="6">
        <f t="shared" si="26"/>
        <v>0.41258437213788168</v>
      </c>
      <c r="I87">
        <v>71.737959978738857</v>
      </c>
      <c r="J87" s="6">
        <f t="shared" si="27"/>
        <v>4.273020035384496</v>
      </c>
      <c r="K87" s="6">
        <f t="shared" si="28"/>
        <v>1.6968419102236938</v>
      </c>
      <c r="L87">
        <v>-2.9097019369750513E-2</v>
      </c>
      <c r="M87" s="5">
        <v>0</v>
      </c>
      <c r="N87">
        <v>1</v>
      </c>
      <c r="O87">
        <v>0</v>
      </c>
      <c r="P87">
        <v>0</v>
      </c>
      <c r="Q87">
        <v>0</v>
      </c>
      <c r="R87">
        <v>26.5</v>
      </c>
      <c r="S87">
        <v>25.1</v>
      </c>
      <c r="T87">
        <f t="shared" si="29"/>
        <v>3.5941176470588232</v>
      </c>
      <c r="U87">
        <f t="shared" si="30"/>
        <v>12.539215686274511</v>
      </c>
      <c r="V87">
        <v>52.552495926230584</v>
      </c>
      <c r="W87" s="5">
        <f t="shared" si="22"/>
        <v>3.9806624050742574</v>
      </c>
      <c r="X87">
        <v>-4.2167766540997142</v>
      </c>
      <c r="Y87">
        <v>2.8804699999999999</v>
      </c>
      <c r="Z87">
        <v>671.71428571428567</v>
      </c>
      <c r="AA87">
        <f t="shared" si="31"/>
        <v>8.3636309531971076</v>
      </c>
      <c r="AB87">
        <f t="shared" si="32"/>
        <v>4.384532770992065</v>
      </c>
      <c r="AC87">
        <v>0</v>
      </c>
      <c r="AD87">
        <v>0</v>
      </c>
      <c r="AE87">
        <v>0</v>
      </c>
      <c r="AF87">
        <v>0</v>
      </c>
      <c r="AG87">
        <v>1</v>
      </c>
    </row>
    <row r="88" spans="1:33" x14ac:dyDescent="0.3">
      <c r="A88" s="5" t="s">
        <v>305</v>
      </c>
      <c r="B88" s="6" t="s">
        <v>306</v>
      </c>
      <c r="C88">
        <v>674.2482608429126</v>
      </c>
      <c r="D88" s="5">
        <f t="shared" si="23"/>
        <v>6.5135983826214998</v>
      </c>
      <c r="E88" s="6">
        <f t="shared" si="24"/>
        <v>-2.0501672124324193</v>
      </c>
      <c r="F88">
        <v>2.6868777731808235E-2</v>
      </c>
      <c r="G88" s="6">
        <f t="shared" si="25"/>
        <v>-5.508548714388755E-2</v>
      </c>
      <c r="H88" s="6">
        <f t="shared" si="26"/>
        <v>0.1750124271769227</v>
      </c>
      <c r="I88">
        <v>3.1971548529089251</v>
      </c>
      <c r="J88" s="6">
        <f t="shared" si="27"/>
        <v>1.1622613058483473</v>
      </c>
      <c r="K88" s="6">
        <f t="shared" si="28"/>
        <v>-1.4139168193124549</v>
      </c>
      <c r="L88">
        <v>1.9311381706267363E-2</v>
      </c>
      <c r="M88" s="5">
        <v>0</v>
      </c>
      <c r="N88">
        <v>0</v>
      </c>
      <c r="O88">
        <v>1</v>
      </c>
      <c r="P88">
        <v>0</v>
      </c>
      <c r="Q88">
        <v>0</v>
      </c>
      <c r="R88">
        <v>24.7</v>
      </c>
      <c r="S88">
        <v>22.7</v>
      </c>
      <c r="T88">
        <f t="shared" si="29"/>
        <v>1.7941176470588225</v>
      </c>
      <c r="U88">
        <f t="shared" si="30"/>
        <v>10.139215686274509</v>
      </c>
      <c r="V88" t="e">
        <v>#N/A</v>
      </c>
      <c r="W88" s="5" t="e">
        <f t="shared" si="22"/>
        <v>#N/A</v>
      </c>
      <c r="X88" t="e">
        <f>W88-(SUM(W$2:W$26)+SUM(W$28:W$55)+SUM(W$57:W$95)+SUM(W$97:W$104))/100</f>
        <v>#N/A</v>
      </c>
      <c r="Y88">
        <v>5.189565</v>
      </c>
      <c r="Z88">
        <v>20738.571428571428</v>
      </c>
      <c r="AA88">
        <f t="shared" si="31"/>
        <v>5.5224098372003336</v>
      </c>
      <c r="AB88">
        <f t="shared" si="32"/>
        <v>1.543311654995291</v>
      </c>
      <c r="AC88">
        <v>0</v>
      </c>
      <c r="AD88">
        <v>0</v>
      </c>
      <c r="AE88">
        <v>1</v>
      </c>
      <c r="AF88">
        <v>0</v>
      </c>
      <c r="AG88">
        <v>0</v>
      </c>
    </row>
    <row r="89" spans="1:33" x14ac:dyDescent="0.3">
      <c r="A89" s="5" t="s">
        <v>311</v>
      </c>
      <c r="B89" s="6" t="s">
        <v>312</v>
      </c>
      <c r="C89">
        <v>21983.674125924237</v>
      </c>
      <c r="D89" s="5">
        <f t="shared" si="23"/>
        <v>9.9980553716736846</v>
      </c>
      <c r="E89" s="6">
        <f t="shared" si="24"/>
        <v>1.4342897766197655</v>
      </c>
      <c r="F89">
        <v>1.8323067702913958E-2</v>
      </c>
      <c r="G89" s="6">
        <f t="shared" si="25"/>
        <v>2.6280588682601302E-2</v>
      </c>
      <c r="H89" s="6">
        <f t="shared" si="26"/>
        <v>0.1831950454726595</v>
      </c>
      <c r="I89">
        <v>26.488308900036312</v>
      </c>
      <c r="J89" s="6">
        <f t="shared" si="27"/>
        <v>3.2767034620629438</v>
      </c>
      <c r="K89" s="6">
        <f t="shared" si="28"/>
        <v>0.70052533690214158</v>
      </c>
      <c r="L89">
        <v>-0.10614313051092837</v>
      </c>
      <c r="M89" s="5">
        <v>0</v>
      </c>
      <c r="N89">
        <v>0</v>
      </c>
      <c r="O89">
        <v>0</v>
      </c>
      <c r="P89">
        <v>0</v>
      </c>
      <c r="Q89">
        <v>1</v>
      </c>
      <c r="R89">
        <v>12.8</v>
      </c>
      <c r="S89">
        <v>-8.1</v>
      </c>
      <c r="T89">
        <f t="shared" si="29"/>
        <v>-10.105882352941176</v>
      </c>
      <c r="U89">
        <f t="shared" si="30"/>
        <v>-20.66078431372549</v>
      </c>
      <c r="V89">
        <v>4.6404270921395456</v>
      </c>
      <c r="W89" s="5">
        <f t="shared" si="22"/>
        <v>1.7299597881995894</v>
      </c>
      <c r="X89">
        <v>-6.4674792709743825</v>
      </c>
      <c r="Y89">
        <v>8.4565610000000007</v>
      </c>
      <c r="Z89">
        <v>410340</v>
      </c>
      <c r="AA89">
        <f t="shared" si="31"/>
        <v>3.0257117844361732</v>
      </c>
      <c r="AB89">
        <f t="shared" si="32"/>
        <v>-0.95338639776886946</v>
      </c>
      <c r="AC89">
        <v>0</v>
      </c>
      <c r="AD89">
        <v>0</v>
      </c>
      <c r="AE89">
        <v>0</v>
      </c>
      <c r="AF89">
        <v>1</v>
      </c>
      <c r="AG89">
        <v>0</v>
      </c>
    </row>
    <row r="90" spans="1:33" ht="31.2" x14ac:dyDescent="0.3">
      <c r="A90" s="5" t="s">
        <v>315</v>
      </c>
      <c r="B90" s="6" t="s">
        <v>316</v>
      </c>
      <c r="C90">
        <v>1232.210494987663</v>
      </c>
      <c r="D90" s="5">
        <f t="shared" si="23"/>
        <v>7.1165649858203412</v>
      </c>
      <c r="E90" s="6">
        <f t="shared" si="24"/>
        <v>-1.4472006092335779</v>
      </c>
      <c r="F90">
        <v>1.228392263234513E-2</v>
      </c>
      <c r="G90" s="6">
        <f t="shared" si="25"/>
        <v>-1.7777300317308009E-2</v>
      </c>
      <c r="H90" s="6">
        <f t="shared" si="26"/>
        <v>8.7419333693873391E-2</v>
      </c>
      <c r="I90">
        <v>19.659014848203103</v>
      </c>
      <c r="J90" s="6">
        <f t="shared" si="27"/>
        <v>2.9785360040129967</v>
      </c>
      <c r="K90" s="6">
        <f t="shared" si="28"/>
        <v>0.40235787885219443</v>
      </c>
      <c r="L90">
        <v>-1.5668759546022506E-2</v>
      </c>
      <c r="M90" s="5">
        <v>0</v>
      </c>
      <c r="N90">
        <v>0</v>
      </c>
      <c r="O90">
        <v>1</v>
      </c>
      <c r="P90">
        <v>0</v>
      </c>
      <c r="Q90">
        <v>0</v>
      </c>
      <c r="R90">
        <v>28</v>
      </c>
      <c r="S90">
        <v>6.9</v>
      </c>
      <c r="T90">
        <f t="shared" si="29"/>
        <v>5.0941176470588232</v>
      </c>
      <c r="U90">
        <f t="shared" si="30"/>
        <v>-5.6607843137254896</v>
      </c>
      <c r="V90">
        <v>31862.101440534178</v>
      </c>
      <c r="W90" s="5">
        <f t="shared" si="22"/>
        <v>10.369203924631261</v>
      </c>
      <c r="X90">
        <v>2.1717648654572894</v>
      </c>
      <c r="Y90">
        <v>11.614542</v>
      </c>
      <c r="Z90">
        <v>183762.57142857142</v>
      </c>
      <c r="AA90">
        <f t="shared" si="31"/>
        <v>4.1463686609673065</v>
      </c>
      <c r="AB90">
        <f t="shared" si="32"/>
        <v>0.16727047876226386</v>
      </c>
      <c r="AC90">
        <v>1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5" t="s">
        <v>319</v>
      </c>
      <c r="B91" s="6" t="s">
        <v>320</v>
      </c>
      <c r="C91">
        <v>887.41428771629978</v>
      </c>
      <c r="D91" s="5">
        <f t="shared" si="23"/>
        <v>6.7883119394646201</v>
      </c>
      <c r="E91" s="6">
        <f t="shared" si="24"/>
        <v>-1.775453655589299</v>
      </c>
      <c r="F91">
        <v>-1.1427530295834928E-2</v>
      </c>
      <c r="G91" s="6">
        <f t="shared" si="25"/>
        <v>2.0289050438097585E-2</v>
      </c>
      <c r="H91" s="6">
        <f t="shared" si="26"/>
        <v>-7.7573640345809908E-2</v>
      </c>
      <c r="I91">
        <v>0.7476246246315752</v>
      </c>
      <c r="J91" s="6">
        <f t="shared" si="27"/>
        <v>-0.29085426569869877</v>
      </c>
      <c r="K91" s="6">
        <f t="shared" si="28"/>
        <v>-2.8670323908595012</v>
      </c>
      <c r="L91">
        <v>-2.4855778187779856E-2</v>
      </c>
      <c r="M91" s="5">
        <v>0</v>
      </c>
      <c r="N91">
        <v>0</v>
      </c>
      <c r="O91">
        <v>1</v>
      </c>
      <c r="P91">
        <v>0</v>
      </c>
      <c r="Q91">
        <v>0</v>
      </c>
      <c r="R91">
        <v>25.7</v>
      </c>
      <c r="S91">
        <v>26.6</v>
      </c>
      <c r="T91">
        <f t="shared" si="29"/>
        <v>2.7941176470588225</v>
      </c>
      <c r="U91">
        <f t="shared" si="30"/>
        <v>14.039215686274511</v>
      </c>
      <c r="V91" t="e">
        <v>#N/A</v>
      </c>
      <c r="W91" s="5" t="e">
        <f t="shared" si="22"/>
        <v>#N/A</v>
      </c>
      <c r="X91" t="e">
        <f>W91-(SUM(W$2:W$26)+SUM(W$28:W$55)+SUM(W$57:W$95)+SUM(W$97:W$104))/100</f>
        <v>#N/A</v>
      </c>
      <c r="Y91">
        <v>3.4759639999999998</v>
      </c>
      <c r="Z91">
        <v>54390</v>
      </c>
      <c r="AA91">
        <f t="shared" si="31"/>
        <v>4.1574468161649065</v>
      </c>
      <c r="AB91">
        <f t="shared" si="32"/>
        <v>0.17834863395986389</v>
      </c>
      <c r="AC91">
        <v>1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5" t="s">
        <v>321</v>
      </c>
      <c r="B92" s="6" t="s">
        <v>322</v>
      </c>
      <c r="C92">
        <v>4102.5950114687375</v>
      </c>
      <c r="D92" s="5">
        <f t="shared" si="23"/>
        <v>8.319374982103442</v>
      </c>
      <c r="E92" s="6">
        <f t="shared" si="24"/>
        <v>-0.24439061295047715</v>
      </c>
      <c r="F92">
        <v>4.3766509832424937E-2</v>
      </c>
      <c r="G92" s="6">
        <f t="shared" si="25"/>
        <v>-1.0696124164649415E-2</v>
      </c>
      <c r="H92" s="6">
        <f t="shared" si="26"/>
        <v>0.36411000695386031</v>
      </c>
      <c r="I92">
        <v>7.4518159903363044</v>
      </c>
      <c r="J92" s="6">
        <f t="shared" si="27"/>
        <v>2.0084577597796565</v>
      </c>
      <c r="K92" s="6">
        <f t="shared" si="28"/>
        <v>-0.56772036538114579</v>
      </c>
      <c r="L92">
        <v>1.7126298343614458E-2</v>
      </c>
      <c r="M92" s="5">
        <v>0</v>
      </c>
      <c r="N92">
        <v>1</v>
      </c>
      <c r="O92">
        <v>0</v>
      </c>
      <c r="P92">
        <v>0</v>
      </c>
      <c r="Q92">
        <v>0</v>
      </c>
      <c r="R92">
        <v>27.2</v>
      </c>
      <c r="S92">
        <v>23.1</v>
      </c>
      <c r="T92">
        <f t="shared" si="29"/>
        <v>4.2941176470588225</v>
      </c>
      <c r="U92">
        <f t="shared" si="30"/>
        <v>10.539215686274511</v>
      </c>
      <c r="V92">
        <v>2073.0195273065901</v>
      </c>
      <c r="W92" s="5">
        <f>LN(1+V92)</f>
        <v>7.637243804032801</v>
      </c>
      <c r="X92">
        <v>-0.56019525514117063</v>
      </c>
      <c r="Y92">
        <v>55.370525999999998</v>
      </c>
      <c r="Z92">
        <v>510890</v>
      </c>
      <c r="AA92">
        <f t="shared" si="31"/>
        <v>4.6856484066578092</v>
      </c>
      <c r="AB92">
        <f t="shared" si="32"/>
        <v>0.70655022445276661</v>
      </c>
      <c r="AC92">
        <v>0</v>
      </c>
      <c r="AD92">
        <v>0</v>
      </c>
      <c r="AE92">
        <v>0</v>
      </c>
      <c r="AF92">
        <v>0</v>
      </c>
      <c r="AG92">
        <v>1</v>
      </c>
    </row>
    <row r="93" spans="1:33" ht="31.2" x14ac:dyDescent="0.3">
      <c r="A93" s="5" t="s">
        <v>323</v>
      </c>
      <c r="B93" s="6" t="s">
        <v>324</v>
      </c>
      <c r="C93">
        <v>10257.365449481113</v>
      </c>
      <c r="D93" s="5">
        <f t="shared" si="23"/>
        <v>9.2357513069484281</v>
      </c>
      <c r="E93" s="6">
        <f t="shared" si="24"/>
        <v>0.67198571189450895</v>
      </c>
      <c r="F93">
        <v>4.3404686414964345E-2</v>
      </c>
      <c r="G93" s="6">
        <f t="shared" si="25"/>
        <v>2.9167329100117736E-2</v>
      </c>
      <c r="H93" s="6">
        <f t="shared" si="26"/>
        <v>0.40087488928469361</v>
      </c>
      <c r="I93">
        <v>14.453076821952157</v>
      </c>
      <c r="J93" s="6">
        <f t="shared" si="27"/>
        <v>2.6709073207471308</v>
      </c>
      <c r="K93" s="6">
        <f t="shared" si="28"/>
        <v>9.472919558632853E-2</v>
      </c>
      <c r="L93">
        <v>-4.7942951323155002E-3</v>
      </c>
      <c r="M93" s="5">
        <v>0</v>
      </c>
      <c r="N93">
        <v>1</v>
      </c>
      <c r="O93">
        <v>0</v>
      </c>
      <c r="P93">
        <v>0</v>
      </c>
      <c r="Q93">
        <v>0</v>
      </c>
      <c r="R93">
        <v>26.1</v>
      </c>
      <c r="S93">
        <v>24</v>
      </c>
      <c r="T93">
        <f t="shared" si="29"/>
        <v>3.1941176470588246</v>
      </c>
      <c r="U93">
        <f t="shared" si="30"/>
        <v>11.43921568627451</v>
      </c>
      <c r="V93">
        <v>175427.63002230602</v>
      </c>
      <c r="W93" s="5">
        <f>LN(1+V93)</f>
        <v>12.074987572637228</v>
      </c>
      <c r="X93">
        <v>3.8775485134632568</v>
      </c>
      <c r="Y93">
        <v>1.2012240000000001</v>
      </c>
      <c r="Z93">
        <v>5130</v>
      </c>
      <c r="AA93">
        <f t="shared" si="31"/>
        <v>5.455990656746879</v>
      </c>
      <c r="AB93">
        <f t="shared" si="32"/>
        <v>1.4768924745418364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1:33" x14ac:dyDescent="0.3">
      <c r="A94" s="5" t="s">
        <v>325</v>
      </c>
      <c r="B94" s="6" t="s">
        <v>326</v>
      </c>
      <c r="C94">
        <v>4646.9665400692193</v>
      </c>
      <c r="D94" s="5">
        <f t="shared" si="23"/>
        <v>8.4439699287296435</v>
      </c>
      <c r="E94" s="6">
        <f t="shared" si="24"/>
        <v>-0.11979566632427563</v>
      </c>
      <c r="F94">
        <v>3.2108137026645715E-2</v>
      </c>
      <c r="G94" s="6">
        <f t="shared" si="25"/>
        <v>-3.8464156695381694E-3</v>
      </c>
      <c r="H94" s="6">
        <f t="shared" si="26"/>
        <v>0.27112014352052727</v>
      </c>
      <c r="I94">
        <v>19.328873569683449</v>
      </c>
      <c r="J94" s="6">
        <f t="shared" si="27"/>
        <v>2.9616000178380126</v>
      </c>
      <c r="K94" s="6">
        <f t="shared" si="28"/>
        <v>0.38542189267721039</v>
      </c>
      <c r="L94">
        <v>7.0954360286044893E-4</v>
      </c>
      <c r="M94" s="5">
        <v>0</v>
      </c>
      <c r="N94">
        <v>0</v>
      </c>
      <c r="O94">
        <v>1</v>
      </c>
      <c r="P94">
        <v>0</v>
      </c>
      <c r="Q94">
        <v>0</v>
      </c>
      <c r="R94">
        <v>27.3</v>
      </c>
      <c r="S94">
        <v>11</v>
      </c>
      <c r="T94">
        <f t="shared" si="29"/>
        <v>4.3941176470588239</v>
      </c>
      <c r="U94">
        <f t="shared" si="30"/>
        <v>-1.56078431372549</v>
      </c>
      <c r="V94">
        <v>7603.2471002382599</v>
      </c>
      <c r="W94" s="5">
        <f>LN(1+V94)</f>
        <v>8.9364621991663746</v>
      </c>
      <c r="X94">
        <v>0.73902313999240299</v>
      </c>
      <c r="Y94">
        <v>7.8720650000000001</v>
      </c>
      <c r="Z94">
        <v>155360</v>
      </c>
      <c r="AA94">
        <f t="shared" si="31"/>
        <v>3.925330691268806</v>
      </c>
      <c r="AB94">
        <f t="shared" si="32"/>
        <v>-5.3767490936236673E-2</v>
      </c>
      <c r="AC94">
        <v>1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5" t="s">
        <v>327</v>
      </c>
      <c r="B95" s="6" t="s">
        <v>328</v>
      </c>
      <c r="C95">
        <v>8895.643216535349</v>
      </c>
      <c r="D95" s="5">
        <f t="shared" si="23"/>
        <v>9.0933169096311648</v>
      </c>
      <c r="E95" s="6">
        <f t="shared" si="24"/>
        <v>0.52955131457724569</v>
      </c>
      <c r="F95">
        <v>2.4043613729338685E-2</v>
      </c>
      <c r="G95" s="6">
        <f t="shared" si="25"/>
        <v>1.2732327257558813E-2</v>
      </c>
      <c r="H95" s="6">
        <f t="shared" si="26"/>
        <v>0.21863619929363551</v>
      </c>
      <c r="I95">
        <v>21.072862596818648</v>
      </c>
      <c r="J95" s="6">
        <f t="shared" si="27"/>
        <v>3.0479860798511358</v>
      </c>
      <c r="K95" s="6">
        <f t="shared" si="28"/>
        <v>0.47180795469033354</v>
      </c>
      <c r="L95">
        <v>1.0566701553763661E-3</v>
      </c>
      <c r="M95" s="5">
        <v>0</v>
      </c>
      <c r="N95">
        <v>0</v>
      </c>
      <c r="O95">
        <v>1</v>
      </c>
      <c r="P95">
        <v>0</v>
      </c>
      <c r="Q95">
        <v>0</v>
      </c>
      <c r="R95">
        <v>20.6</v>
      </c>
      <c r="S95">
        <v>1.1000000000000001</v>
      </c>
      <c r="T95">
        <f t="shared" si="29"/>
        <v>-2.3058823529411754</v>
      </c>
      <c r="U95">
        <f t="shared" si="30"/>
        <v>-11.46078431372549</v>
      </c>
      <c r="V95">
        <v>2166.6611837258961</v>
      </c>
      <c r="W95" s="5">
        <f>LN(1+V95)</f>
        <v>7.6814040697772201</v>
      </c>
      <c r="X95">
        <v>-0.51603498939675152</v>
      </c>
      <c r="Y95">
        <v>52.278498999999996</v>
      </c>
      <c r="Z95">
        <v>769630</v>
      </c>
      <c r="AA95">
        <f t="shared" si="31"/>
        <v>4.2184305766572043</v>
      </c>
      <c r="AB95">
        <f t="shared" si="32"/>
        <v>0.2393323944521617</v>
      </c>
      <c r="AC95">
        <v>0</v>
      </c>
      <c r="AD95">
        <v>0</v>
      </c>
      <c r="AE95">
        <v>0</v>
      </c>
      <c r="AF95">
        <v>1</v>
      </c>
      <c r="AG95">
        <v>0</v>
      </c>
    </row>
    <row r="96" spans="1:33" x14ac:dyDescent="0.3">
      <c r="A96" s="5" t="s">
        <v>329</v>
      </c>
      <c r="B96" s="6" t="s">
        <v>330</v>
      </c>
      <c r="C96">
        <v>13272.802293320505</v>
      </c>
      <c r="D96" s="5">
        <f t="shared" si="23"/>
        <v>9.4934722801126057</v>
      </c>
      <c r="E96" s="6">
        <f t="shared" si="24"/>
        <v>0.92970668505868659</v>
      </c>
      <c r="F96">
        <v>4.762040059691721E-2</v>
      </c>
      <c r="G96" s="6">
        <f t="shared" si="25"/>
        <v>4.42730047801266E-2</v>
      </c>
      <c r="H96" s="6">
        <f t="shared" si="26"/>
        <v>0.45208295303469131</v>
      </c>
      <c r="I96">
        <v>22.49514546312675</v>
      </c>
      <c r="J96" s="6">
        <f t="shared" si="27"/>
        <v>3.1132995287370759</v>
      </c>
      <c r="K96" s="6">
        <f t="shared" si="28"/>
        <v>0.53712140357627369</v>
      </c>
      <c r="L96">
        <v>-4.3154303349511106E-2</v>
      </c>
      <c r="M96" s="5">
        <v>0</v>
      </c>
      <c r="N96">
        <v>0</v>
      </c>
      <c r="O96">
        <v>0</v>
      </c>
      <c r="P96">
        <v>1</v>
      </c>
      <c r="Q96">
        <v>0</v>
      </c>
      <c r="R96" t="e">
        <f>NA()</f>
        <v>#N/A</v>
      </c>
      <c r="S96" t="e">
        <f>NA()</f>
        <v>#N/A</v>
      </c>
      <c r="T96" t="e">
        <f t="shared" si="29"/>
        <v>#N/A</v>
      </c>
      <c r="U96" t="e">
        <f t="shared" si="30"/>
        <v>#N/A</v>
      </c>
      <c r="V96" t="e">
        <v>#N/A</v>
      </c>
      <c r="W96" s="5" t="e">
        <f>NA()</f>
        <v>#N/A</v>
      </c>
      <c r="X96" t="e">
        <f>W96-(SUM(W$2:W$26)+SUM(W$28:W$55)+SUM(W$57:W$95)+SUM(W$97:W$104))/100</f>
        <v>#N/A</v>
      </c>
      <c r="Y96">
        <v>19.839704000000001</v>
      </c>
      <c r="Z96">
        <v>36193</v>
      </c>
      <c r="AA96">
        <f t="shared" si="31"/>
        <v>6.3065747314051714</v>
      </c>
      <c r="AB96">
        <f t="shared" si="32"/>
        <v>2.3274765492001288</v>
      </c>
      <c r="AC96">
        <v>0</v>
      </c>
      <c r="AD96">
        <v>0</v>
      </c>
      <c r="AE96">
        <v>0</v>
      </c>
      <c r="AF96">
        <v>0</v>
      </c>
      <c r="AG96">
        <v>1</v>
      </c>
    </row>
    <row r="97" spans="1:33" x14ac:dyDescent="0.3">
      <c r="A97" s="5" t="s">
        <v>331</v>
      </c>
      <c r="B97" s="6" t="s">
        <v>332</v>
      </c>
      <c r="C97">
        <v>928.21819029717426</v>
      </c>
      <c r="D97" s="5">
        <f t="shared" si="23"/>
        <v>6.8332668240048084</v>
      </c>
      <c r="E97" s="6">
        <f t="shared" si="24"/>
        <v>-1.7304987710491107</v>
      </c>
      <c r="F97">
        <v>2.2007851829849618E-2</v>
      </c>
      <c r="G97" s="6">
        <f t="shared" si="25"/>
        <v>-3.8084560544985685E-2</v>
      </c>
      <c r="H97" s="6">
        <f t="shared" si="26"/>
        <v>0.15038552377652492</v>
      </c>
      <c r="I97">
        <v>0.68841904929478936</v>
      </c>
      <c r="J97" s="6">
        <f t="shared" si="27"/>
        <v>-0.37335754318741726</v>
      </c>
      <c r="K97" s="6">
        <f t="shared" si="28"/>
        <v>-2.9495356683482195</v>
      </c>
      <c r="L97">
        <v>1.3109482828101303E-2</v>
      </c>
      <c r="M97" s="5">
        <v>0</v>
      </c>
      <c r="N97">
        <v>1</v>
      </c>
      <c r="O97">
        <v>0</v>
      </c>
      <c r="P97">
        <v>0</v>
      </c>
      <c r="Q97">
        <v>0</v>
      </c>
      <c r="R97">
        <v>22.4</v>
      </c>
      <c r="S97">
        <v>20.6</v>
      </c>
      <c r="T97">
        <f t="shared" si="29"/>
        <v>-0.50588235294117823</v>
      </c>
      <c r="U97">
        <f t="shared" si="30"/>
        <v>8.0392156862745114</v>
      </c>
      <c r="V97">
        <v>1489.4301034302046</v>
      </c>
      <c r="W97" s="5">
        <f t="shared" ref="W97:W104" si="33">LN(1+V97)</f>
        <v>7.3068200173054887</v>
      </c>
      <c r="X97">
        <v>-0.89061904186848295</v>
      </c>
      <c r="Y97">
        <v>23.928657999999999</v>
      </c>
      <c r="Z97">
        <v>885800</v>
      </c>
      <c r="AA97">
        <f t="shared" si="31"/>
        <v>3.29634090760675</v>
      </c>
      <c r="AB97">
        <f t="shared" si="32"/>
        <v>-0.68275727459829261</v>
      </c>
      <c r="AC97">
        <v>1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5" t="s">
        <v>335</v>
      </c>
      <c r="B98" s="6" t="s">
        <v>336</v>
      </c>
      <c r="C98">
        <v>8106.6617596228489</v>
      </c>
      <c r="D98" s="5">
        <f t="shared" ref="D98:D104" si="34">LN(C98)</f>
        <v>9.0004414421021295</v>
      </c>
      <c r="E98" s="6">
        <f t="shared" ref="E98:E104" si="35">D98-AVERAGE(D$2:D$104)</f>
        <v>0.43667584704821039</v>
      </c>
      <c r="F98">
        <v>1.521491577152367E-2</v>
      </c>
      <c r="G98" s="6">
        <f t="shared" ref="G98:G104" si="36">E98*F98</f>
        <v>6.6439862322972745E-3</v>
      </c>
      <c r="H98" s="6">
        <f t="shared" ref="H98:H104" si="37">D98*F98</f>
        <v>0.13694095844811494</v>
      </c>
      <c r="I98">
        <v>13.02363785448566</v>
      </c>
      <c r="J98" s="6">
        <f t="shared" ref="J98:J104" si="38">LN(I98)</f>
        <v>2.5667660028605113</v>
      </c>
      <c r="K98" s="6">
        <f t="shared" ref="K98:K104" si="39">J98-AVERAGE(J$2:J$104)</f>
        <v>-9.4121223002909815E-3</v>
      </c>
      <c r="L98">
        <v>-4.5222299965789477E-2</v>
      </c>
      <c r="M98" s="5">
        <v>0</v>
      </c>
      <c r="N98">
        <v>0</v>
      </c>
      <c r="O98">
        <v>1</v>
      </c>
      <c r="P98">
        <v>0</v>
      </c>
      <c r="Q98">
        <v>0</v>
      </c>
      <c r="R98">
        <v>22.4</v>
      </c>
      <c r="S98">
        <v>12.1</v>
      </c>
      <c r="T98">
        <f t="shared" ref="T98:T104" si="40">R98-(SUM(R$1:R$95)+SUM(R$97:R$104))/102</f>
        <v>-0.50588235294117823</v>
      </c>
      <c r="U98">
        <f t="shared" ref="U98:U104" si="41">S98-(SUM(S$1:S$95)+SUM(S$97:S$104))/102</f>
        <v>-0.46078431372549034</v>
      </c>
      <c r="V98">
        <v>1.3715570428510029</v>
      </c>
      <c r="W98" s="5">
        <f t="shared" si="33"/>
        <v>0.86354671953599438</v>
      </c>
      <c r="X98">
        <v>-7.3338923396379769</v>
      </c>
      <c r="Y98">
        <v>3.0681660000000002</v>
      </c>
      <c r="Z98">
        <v>175020</v>
      </c>
      <c r="AA98">
        <f t="shared" ref="AA98:AA104" si="42">LN(Y98*1000000/Z98)</f>
        <v>2.8639350148257749</v>
      </c>
      <c r="AB98">
        <f t="shared" ref="AB98:AB104" si="43">AA98-AVERAGE(AA$2:AA$104)</f>
        <v>-1.1151631673792677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1:33" x14ac:dyDescent="0.3">
      <c r="A99" s="5" t="s">
        <v>337</v>
      </c>
      <c r="B99" s="6" t="s">
        <v>338</v>
      </c>
      <c r="C99">
        <v>30444.417783851983</v>
      </c>
      <c r="D99" s="5">
        <f t="shared" si="34"/>
        <v>10.323657932320714</v>
      </c>
      <c r="E99" s="6">
        <f t="shared" si="35"/>
        <v>1.7598923372667947</v>
      </c>
      <c r="F99">
        <v>1.9491948694240261E-2</v>
      </c>
      <c r="G99" s="6">
        <f t="shared" si="36"/>
        <v>3.4303731145390939E-2</v>
      </c>
      <c r="H99" s="6">
        <f t="shared" si="37"/>
        <v>0.20122821075368186</v>
      </c>
      <c r="I99">
        <v>84.498149274771436</v>
      </c>
      <c r="J99" s="6">
        <f t="shared" si="38"/>
        <v>4.4367296320495635</v>
      </c>
      <c r="K99" s="6">
        <f t="shared" si="39"/>
        <v>1.8605515068887613</v>
      </c>
      <c r="L99">
        <v>-3.501961225232135E-2</v>
      </c>
      <c r="M99" s="5">
        <v>0</v>
      </c>
      <c r="N99">
        <v>1</v>
      </c>
      <c r="O99">
        <v>0</v>
      </c>
      <c r="P99">
        <v>0</v>
      </c>
      <c r="Q99">
        <v>0</v>
      </c>
      <c r="R99">
        <v>19.7</v>
      </c>
      <c r="S99">
        <v>-2.7</v>
      </c>
      <c r="T99">
        <f t="shared" si="40"/>
        <v>-3.2058823529411775</v>
      </c>
      <c r="U99">
        <f t="shared" si="41"/>
        <v>-15.260784313725491</v>
      </c>
      <c r="V99">
        <v>30240.87155250147</v>
      </c>
      <c r="W99" s="5">
        <f t="shared" si="33"/>
        <v>10.316982718342038</v>
      </c>
      <c r="X99">
        <v>2.1195436591680661</v>
      </c>
      <c r="Y99">
        <v>248.38157699999999</v>
      </c>
      <c r="Z99">
        <v>9159467.4285714291</v>
      </c>
      <c r="AA99">
        <f t="shared" si="42"/>
        <v>3.3001781446320395</v>
      </c>
      <c r="AB99">
        <f t="shared" si="43"/>
        <v>-0.67892003757300312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1:33" x14ac:dyDescent="0.3">
      <c r="A100" s="5" t="s">
        <v>341</v>
      </c>
      <c r="B100" s="6" t="s">
        <v>342</v>
      </c>
      <c r="C100">
        <v>7362.2567581578078</v>
      </c>
      <c r="D100" s="5">
        <f t="shared" si="34"/>
        <v>8.9041217894728621</v>
      </c>
      <c r="E100" s="6">
        <f t="shared" si="35"/>
        <v>0.34035619441894305</v>
      </c>
      <c r="F100">
        <v>-2.8373989032510053E-3</v>
      </c>
      <c r="G100" s="6">
        <f t="shared" si="36"/>
        <v>-9.6572629275899497E-4</v>
      </c>
      <c r="H100" s="6">
        <f t="shared" si="37"/>
        <v>-2.526454539986368E-2</v>
      </c>
      <c r="I100">
        <v>14.804852188746199</v>
      </c>
      <c r="J100" s="6">
        <f t="shared" si="38"/>
        <v>2.6949549776297674</v>
      </c>
      <c r="K100" s="6">
        <f t="shared" si="39"/>
        <v>0.11877685246896519</v>
      </c>
      <c r="L100">
        <v>-1.1210887299751856E-2</v>
      </c>
      <c r="M100" s="5">
        <v>0</v>
      </c>
      <c r="N100">
        <v>0</v>
      </c>
      <c r="O100">
        <v>1</v>
      </c>
      <c r="P100">
        <v>0</v>
      </c>
      <c r="Q100">
        <v>0</v>
      </c>
      <c r="R100">
        <v>24.9</v>
      </c>
      <c r="S100">
        <v>24.2</v>
      </c>
      <c r="T100">
        <f t="shared" si="40"/>
        <v>1.9941176470588218</v>
      </c>
      <c r="U100">
        <f t="shared" si="41"/>
        <v>11.639215686274509</v>
      </c>
      <c r="V100">
        <v>237970.63181516199</v>
      </c>
      <c r="W100" s="5">
        <f t="shared" si="33"/>
        <v>12.379906751495495</v>
      </c>
      <c r="X100">
        <v>4.1824676923215236</v>
      </c>
      <c r="Y100">
        <v>18.711829999999999</v>
      </c>
      <c r="Z100">
        <v>882050</v>
      </c>
      <c r="AA100">
        <f t="shared" si="42"/>
        <v>3.0546624794012369</v>
      </c>
      <c r="AB100">
        <f t="shared" si="43"/>
        <v>-0.92443570280380571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 x14ac:dyDescent="0.3">
      <c r="A101" s="5" t="s">
        <v>343</v>
      </c>
      <c r="B101" s="6" t="s">
        <v>344</v>
      </c>
      <c r="C101">
        <v>1075.7519520549813</v>
      </c>
      <c r="D101" s="5">
        <f t="shared" si="34"/>
        <v>6.980775186316162</v>
      </c>
      <c r="E101" s="6">
        <f t="shared" si="35"/>
        <v>-1.5829904087377571</v>
      </c>
      <c r="F101">
        <v>5.4772296686811342E-2</v>
      </c>
      <c r="G101" s="6">
        <f t="shared" si="36"/>
        <v>-8.6704020319761183E-2</v>
      </c>
      <c r="H101" s="6">
        <f t="shared" si="37"/>
        <v>0.38235308960883957</v>
      </c>
      <c r="I101">
        <v>1.925424013304381</v>
      </c>
      <c r="J101" s="6">
        <f t="shared" si="38"/>
        <v>0.65514621013623675</v>
      </c>
      <c r="K101" s="6">
        <f t="shared" si="39"/>
        <v>-1.9210319150245656</v>
      </c>
      <c r="L101">
        <v>4.5272447197181709E-2</v>
      </c>
      <c r="M101" s="5">
        <v>1</v>
      </c>
      <c r="N101">
        <v>0</v>
      </c>
      <c r="O101">
        <v>1</v>
      </c>
      <c r="P101">
        <v>0</v>
      </c>
      <c r="Q101">
        <v>0</v>
      </c>
      <c r="R101">
        <v>27.3</v>
      </c>
      <c r="S101">
        <v>19.899999999999999</v>
      </c>
      <c r="T101">
        <f t="shared" si="40"/>
        <v>4.3941176470588239</v>
      </c>
      <c r="U101">
        <f t="shared" si="41"/>
        <v>7.3392156862745086</v>
      </c>
      <c r="V101">
        <v>1689.1108874467827</v>
      </c>
      <c r="W101" s="5">
        <f t="shared" si="33"/>
        <v>7.4325494196384589</v>
      </c>
      <c r="X101">
        <v>-0.7648896395355127</v>
      </c>
      <c r="Y101">
        <v>64.333357000000007</v>
      </c>
      <c r="Z101">
        <v>322917.71428571426</v>
      </c>
      <c r="AA101">
        <f t="shared" si="42"/>
        <v>5.2944360108606769</v>
      </c>
      <c r="AB101">
        <f t="shared" si="43"/>
        <v>1.3153378286556343</v>
      </c>
      <c r="AC101">
        <v>0</v>
      </c>
      <c r="AD101">
        <v>0</v>
      </c>
      <c r="AE101">
        <v>0</v>
      </c>
      <c r="AF101">
        <v>0</v>
      </c>
      <c r="AG101">
        <v>1</v>
      </c>
    </row>
    <row r="102" spans="1:33" x14ac:dyDescent="0.3">
      <c r="A102" s="5" t="s">
        <v>345</v>
      </c>
      <c r="B102" s="6" t="s">
        <v>346</v>
      </c>
      <c r="C102">
        <v>5849.4432006631505</v>
      </c>
      <c r="D102" s="5">
        <f t="shared" si="34"/>
        <v>8.6741017563222371</v>
      </c>
      <c r="E102" s="6">
        <f t="shared" si="35"/>
        <v>0.11033616126831802</v>
      </c>
      <c r="F102">
        <v>4.8823649813206308E-3</v>
      </c>
      <c r="G102" s="6">
        <f t="shared" si="36"/>
        <v>5.3870140994978163E-4</v>
      </c>
      <c r="H102" s="6">
        <f t="shared" si="37"/>
        <v>4.2350130659479471E-2</v>
      </c>
      <c r="I102">
        <v>61.550614136983903</v>
      </c>
      <c r="J102" s="6">
        <f t="shared" si="38"/>
        <v>4.1198598304358249</v>
      </c>
      <c r="K102" s="6">
        <f t="shared" si="39"/>
        <v>1.5436817052750227</v>
      </c>
      <c r="L102">
        <v>-9.0545319082525159E-3</v>
      </c>
      <c r="M102" s="5">
        <v>0</v>
      </c>
      <c r="N102">
        <v>1</v>
      </c>
      <c r="O102">
        <v>0</v>
      </c>
      <c r="P102">
        <v>0</v>
      </c>
      <c r="Q102">
        <v>0</v>
      </c>
      <c r="R102">
        <v>22</v>
      </c>
      <c r="S102">
        <v>12</v>
      </c>
      <c r="T102">
        <f t="shared" si="40"/>
        <v>-0.9058823529411768</v>
      </c>
      <c r="U102">
        <f t="shared" si="41"/>
        <v>-0.56078431372548998</v>
      </c>
      <c r="V102">
        <v>112708.56644403143</v>
      </c>
      <c r="W102" s="5">
        <f t="shared" si="33"/>
        <v>11.632569580578309</v>
      </c>
      <c r="X102">
        <v>3.4351305214043375</v>
      </c>
      <c r="Y102">
        <v>35.196880999999998</v>
      </c>
      <c r="Z102">
        <v>1213090</v>
      </c>
      <c r="AA102">
        <f t="shared" si="42"/>
        <v>3.3677866473063292</v>
      </c>
      <c r="AB102">
        <f t="shared" si="43"/>
        <v>-0.61131153489871348</v>
      </c>
      <c r="AC102">
        <v>1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5" t="s">
        <v>347</v>
      </c>
      <c r="B103" s="6" t="s">
        <v>348</v>
      </c>
      <c r="C103">
        <v>1497.6845193266674</v>
      </c>
      <c r="D103" s="5">
        <f t="shared" si="34"/>
        <v>7.3116755406470517</v>
      </c>
      <c r="E103" s="6">
        <f t="shared" si="35"/>
        <v>-1.2520900544068674</v>
      </c>
      <c r="F103">
        <v>-7.9555535820151034E-3</v>
      </c>
      <c r="G103" s="6">
        <f t="shared" si="36"/>
        <v>9.9610695173420402E-3</v>
      </c>
      <c r="H103" s="6">
        <f t="shared" si="37"/>
        <v>-5.8168426537926872E-2</v>
      </c>
      <c r="I103">
        <v>101.58948505068292</v>
      </c>
      <c r="J103" s="6">
        <f t="shared" si="38"/>
        <v>4.6209400361929092</v>
      </c>
      <c r="K103" s="6">
        <f t="shared" si="39"/>
        <v>2.0447619110321069</v>
      </c>
      <c r="L103">
        <v>-6.0135378332094591E-2</v>
      </c>
      <c r="M103" s="5">
        <v>0</v>
      </c>
      <c r="N103">
        <v>1</v>
      </c>
      <c r="O103">
        <v>0</v>
      </c>
      <c r="P103">
        <v>0</v>
      </c>
      <c r="Q103">
        <v>0</v>
      </c>
      <c r="R103">
        <v>22</v>
      </c>
      <c r="S103">
        <v>17.8</v>
      </c>
      <c r="T103">
        <f t="shared" si="40"/>
        <v>-0.9058823529411768</v>
      </c>
      <c r="U103">
        <f t="shared" si="41"/>
        <v>5.2392156862745107</v>
      </c>
      <c r="V103">
        <v>174.17496840446424</v>
      </c>
      <c r="W103" s="5">
        <f t="shared" si="33"/>
        <v>5.1657852938910285</v>
      </c>
      <c r="X103">
        <v>-3.0316537652829432</v>
      </c>
      <c r="Y103">
        <v>7.4317520000000004</v>
      </c>
      <c r="Z103">
        <v>743390</v>
      </c>
      <c r="AA103">
        <f t="shared" si="42"/>
        <v>2.3022961046583914</v>
      </c>
      <c r="AB103">
        <f t="shared" si="43"/>
        <v>-1.6768020775466512</v>
      </c>
      <c r="AC103">
        <v>1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5" t="s">
        <v>349</v>
      </c>
      <c r="B104" s="6" t="s">
        <v>350</v>
      </c>
      <c r="C104">
        <v>3240.8101091614253</v>
      </c>
      <c r="D104" s="5">
        <f t="shared" si="34"/>
        <v>8.0835786112249597</v>
      </c>
      <c r="E104" s="6">
        <f t="shared" si="35"/>
        <v>-0.48018698382895941</v>
      </c>
      <c r="F104">
        <v>-1.7340202204697151E-2</v>
      </c>
      <c r="G104" s="6">
        <f t="shared" si="36"/>
        <v>8.3265393956577973E-3</v>
      </c>
      <c r="H104" s="6">
        <f t="shared" si="37"/>
        <v>-0.14017088765620578</v>
      </c>
      <c r="I104">
        <v>18.725454662706674</v>
      </c>
      <c r="J104" s="6">
        <f t="shared" si="38"/>
        <v>2.9298838101609292</v>
      </c>
      <c r="K104" s="6">
        <f t="shared" si="39"/>
        <v>0.353705685000127</v>
      </c>
      <c r="L104">
        <v>-6.3995800995109584E-2</v>
      </c>
      <c r="M104" s="5">
        <v>0</v>
      </c>
      <c r="N104">
        <v>1</v>
      </c>
      <c r="O104">
        <v>0</v>
      </c>
      <c r="P104">
        <v>0</v>
      </c>
      <c r="Q104">
        <v>0</v>
      </c>
      <c r="R104">
        <v>22.9</v>
      </c>
      <c r="S104">
        <v>16.5</v>
      </c>
      <c r="T104">
        <f t="shared" si="40"/>
        <v>-5.882352941178226E-3</v>
      </c>
      <c r="U104">
        <f t="shared" si="41"/>
        <v>3.93921568627451</v>
      </c>
      <c r="V104">
        <v>5946.2878484776966</v>
      </c>
      <c r="W104" s="5">
        <f t="shared" si="33"/>
        <v>8.6906905708351729</v>
      </c>
      <c r="X104">
        <v>0.49325151166120129</v>
      </c>
      <c r="Y104">
        <v>9.8522440000000007</v>
      </c>
      <c r="Z104">
        <v>386850</v>
      </c>
      <c r="AA104">
        <f t="shared" si="42"/>
        <v>3.2374175044831435</v>
      </c>
      <c r="AB104">
        <f t="shared" si="43"/>
        <v>-0.74168067772189916</v>
      </c>
      <c r="AC104">
        <v>1</v>
      </c>
      <c r="AD104">
        <v>0</v>
      </c>
      <c r="AE104">
        <v>0</v>
      </c>
      <c r="AF104">
        <v>0</v>
      </c>
      <c r="AG104">
        <v>0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33E2-37A0-432A-AF46-80A68A028D1A}">
  <dimension ref="A1:BD98"/>
  <sheetViews>
    <sheetView zoomScale="125" workbookViewId="0">
      <pane ySplit="1" topLeftCell="A71" activePane="bottomLeft" state="frozen"/>
      <selection pane="bottomLeft" activeCell="AW2" sqref="AW2"/>
    </sheetView>
  </sheetViews>
  <sheetFormatPr defaultColWidth="9.33203125" defaultRowHeight="14.4" x14ac:dyDescent="0.3"/>
  <cols>
    <col min="1" max="1" width="9.77734375" customWidth="1"/>
    <col min="2" max="2" width="18.6640625" style="1" customWidth="1"/>
    <col min="9" max="9" width="10.77734375" customWidth="1"/>
    <col min="10" max="10" width="12" customWidth="1"/>
    <col min="11" max="12" width="10.77734375" customWidth="1"/>
    <col min="13" max="13" width="18.6640625" style="1" customWidth="1"/>
    <col min="15" max="16" width="10.77734375" customWidth="1"/>
    <col min="17" max="17" width="12.6640625" customWidth="1"/>
    <col min="18" max="18" width="11.33203125" customWidth="1"/>
    <col min="19" max="20" width="12" customWidth="1"/>
    <col min="21" max="21" width="13.44140625" customWidth="1"/>
    <col min="22" max="22" width="13.33203125" customWidth="1"/>
    <col min="23" max="24" width="12" customWidth="1"/>
    <col min="25" max="25" width="12.6640625" customWidth="1"/>
    <col min="26" max="26" width="11.77734375" customWidth="1"/>
    <col min="27" max="27" width="12" customWidth="1"/>
    <col min="28" max="29" width="12.6640625" customWidth="1"/>
    <col min="30" max="31" width="12" customWidth="1"/>
    <col min="32" max="32" width="12.6640625" customWidth="1"/>
    <col min="33" max="33" width="12" customWidth="1"/>
    <col min="34" max="34" width="10" customWidth="1"/>
    <col min="36" max="37" width="12.44140625" customWidth="1"/>
    <col min="38" max="38" width="12" customWidth="1"/>
    <col min="39" max="39" width="14" customWidth="1"/>
    <col min="40" max="40" width="12" customWidth="1"/>
    <col min="41" max="41" width="5.77734375" customWidth="1"/>
    <col min="42" max="42" width="12" customWidth="1"/>
    <col min="43" max="43" width="9.6640625" customWidth="1"/>
    <col min="44" max="44" width="7.6640625" customWidth="1"/>
    <col min="45" max="45" width="7" customWidth="1"/>
    <col min="46" max="46" width="7.6640625" customWidth="1"/>
    <col min="47" max="47" width="7.33203125" customWidth="1"/>
    <col min="48" max="48" width="7.44140625" customWidth="1"/>
    <col min="49" max="49" width="12.6640625" customWidth="1"/>
    <col min="50" max="50" width="7" customWidth="1"/>
    <col min="51" max="51" width="12.6640625" customWidth="1"/>
  </cols>
  <sheetData>
    <row r="1" spans="1:56" x14ac:dyDescent="0.3">
      <c r="A1" t="s">
        <v>63</v>
      </c>
      <c r="B1" s="1" t="s">
        <v>64</v>
      </c>
      <c r="C1" t="s">
        <v>378</v>
      </c>
      <c r="D1" t="s">
        <v>53</v>
      </c>
      <c r="E1" t="s">
        <v>55</v>
      </c>
      <c r="F1" t="s">
        <v>57</v>
      </c>
      <c r="G1" t="s">
        <v>59</v>
      </c>
      <c r="H1" t="s">
        <v>61</v>
      </c>
      <c r="I1" t="s">
        <v>379</v>
      </c>
      <c r="J1" t="s">
        <v>380</v>
      </c>
      <c r="K1" t="s">
        <v>381</v>
      </c>
      <c r="L1" t="s">
        <v>382</v>
      </c>
      <c r="M1" s="1" t="s">
        <v>383</v>
      </c>
      <c r="N1" t="s">
        <v>384</v>
      </c>
      <c r="O1" t="s">
        <v>385</v>
      </c>
      <c r="P1" t="s">
        <v>386</v>
      </c>
      <c r="Q1" t="s">
        <v>76</v>
      </c>
      <c r="R1" t="s">
        <v>387</v>
      </c>
      <c r="S1" t="s">
        <v>65</v>
      </c>
      <c r="T1" t="s">
        <v>68</v>
      </c>
      <c r="U1" t="s">
        <v>66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7</v>
      </c>
      <c r="AC1" t="s">
        <v>19</v>
      </c>
      <c r="AD1" t="s">
        <v>394</v>
      </c>
      <c r="AE1" t="s">
        <v>395</v>
      </c>
      <c r="AF1" t="s">
        <v>396</v>
      </c>
      <c r="AG1" t="s">
        <v>397</v>
      </c>
      <c r="AH1" t="s">
        <v>47</v>
      </c>
      <c r="AI1" t="s">
        <v>21</v>
      </c>
      <c r="AJ1" t="s">
        <v>31</v>
      </c>
      <c r="AK1" t="s">
        <v>33</v>
      </c>
      <c r="AL1" t="s">
        <v>398</v>
      </c>
      <c r="AM1" t="s">
        <v>399</v>
      </c>
      <c r="AN1" t="s">
        <v>400</v>
      </c>
      <c r="AO1" t="s">
        <v>401</v>
      </c>
      <c r="AP1" t="s">
        <v>402</v>
      </c>
      <c r="AQ1" t="s">
        <v>403</v>
      </c>
      <c r="AR1" t="s">
        <v>71</v>
      </c>
      <c r="AS1" t="s">
        <v>72</v>
      </c>
      <c r="AT1" t="s">
        <v>73</v>
      </c>
      <c r="AU1" t="s">
        <v>74</v>
      </c>
      <c r="AV1" t="s">
        <v>404</v>
      </c>
      <c r="AW1" t="s">
        <v>405</v>
      </c>
      <c r="AX1" t="s">
        <v>406</v>
      </c>
      <c r="AY1" t="s">
        <v>407</v>
      </c>
      <c r="AZ1" t="s">
        <v>408</v>
      </c>
      <c r="BA1" t="s">
        <v>409</v>
      </c>
      <c r="BB1" t="s">
        <v>410</v>
      </c>
      <c r="BC1" t="s">
        <v>126</v>
      </c>
      <c r="BD1" t="s">
        <v>337</v>
      </c>
    </row>
    <row r="2" spans="1:56" x14ac:dyDescent="0.3">
      <c r="A2" t="s">
        <v>79</v>
      </c>
      <c r="B2" s="1" t="s">
        <v>80</v>
      </c>
      <c r="C2" t="s">
        <v>53</v>
      </c>
      <c r="D2">
        <v>1</v>
      </c>
      <c r="E2">
        <v>0</v>
      </c>
      <c r="F2">
        <v>0</v>
      </c>
      <c r="G2">
        <v>0</v>
      </c>
      <c r="H2">
        <v>0</v>
      </c>
      <c r="I2">
        <v>0.42214056727282873</v>
      </c>
      <c r="J2">
        <v>5972.1360000000004</v>
      </c>
      <c r="K2">
        <v>23</v>
      </c>
      <c r="L2">
        <v>5</v>
      </c>
      <c r="M2" s="1">
        <v>0</v>
      </c>
      <c r="N2" s="3">
        <v>1112.8050000000001</v>
      </c>
      <c r="O2">
        <v>15248.537929375148</v>
      </c>
      <c r="P2">
        <v>23944.876306108064</v>
      </c>
      <c r="Q2">
        <v>6.0477359999999996</v>
      </c>
      <c r="R2">
        <v>3410.31</v>
      </c>
      <c r="S2">
        <v>2390.4781010199522</v>
      </c>
      <c r="T2">
        <v>563.89862255892126</v>
      </c>
      <c r="U2">
        <v>7.7792486671875327</v>
      </c>
      <c r="V2">
        <v>7.6686470262432493</v>
      </c>
      <c r="W2">
        <v>11.231236774999998</v>
      </c>
      <c r="X2">
        <v>8.9037389205963047E-2</v>
      </c>
      <c r="Y2">
        <v>19.081911999999999</v>
      </c>
      <c r="Z2">
        <v>30417.764999999999</v>
      </c>
      <c r="AA2">
        <v>1594.0627438172862</v>
      </c>
      <c r="AB2">
        <v>6.7739875741972206E-3</v>
      </c>
      <c r="AC2">
        <v>2.6645300845256539E-2</v>
      </c>
      <c r="AD2">
        <v>9250.5575500000014</v>
      </c>
      <c r="AE2">
        <v>1.0810159221159592E-4</v>
      </c>
      <c r="AF2">
        <v>2.9462997013134304E-2</v>
      </c>
      <c r="AG2">
        <v>7.9462997013134307E-2</v>
      </c>
      <c r="AH2">
        <v>1246700</v>
      </c>
      <c r="AI2">
        <v>0</v>
      </c>
      <c r="AJ2">
        <v>19.8</v>
      </c>
      <c r="AK2">
        <v>2.9</v>
      </c>
      <c r="AL2">
        <v>0.5497391330078244</v>
      </c>
      <c r="AM2">
        <v>0.29396256301552059</v>
      </c>
      <c r="AN2" t="e">
        <v>#N/A</v>
      </c>
      <c r="AO2">
        <v>23</v>
      </c>
      <c r="AP2">
        <v>50.65</v>
      </c>
      <c r="AQ2">
        <v>-12.35773</v>
      </c>
      <c r="AR2">
        <v>0</v>
      </c>
      <c r="AS2">
        <v>1</v>
      </c>
      <c r="AT2">
        <v>0</v>
      </c>
      <c r="AU2">
        <v>0</v>
      </c>
      <c r="AV2">
        <v>0</v>
      </c>
      <c r="AW2">
        <v>-4.2777777777777777</v>
      </c>
      <c r="AX2">
        <v>0</v>
      </c>
      <c r="AY2">
        <v>-11.676788204307785</v>
      </c>
      <c r="AZ2">
        <v>0</v>
      </c>
      <c r="BA2">
        <v>0</v>
      </c>
      <c r="BB2">
        <v>1</v>
      </c>
      <c r="BC2">
        <v>0</v>
      </c>
      <c r="BD2">
        <v>0</v>
      </c>
    </row>
    <row r="3" spans="1:56" x14ac:dyDescent="0.3">
      <c r="A3" t="s">
        <v>81</v>
      </c>
      <c r="B3" s="1" t="s">
        <v>82</v>
      </c>
      <c r="C3" t="s">
        <v>55</v>
      </c>
      <c r="D3">
        <v>0</v>
      </c>
      <c r="E3">
        <v>1</v>
      </c>
      <c r="F3">
        <v>0</v>
      </c>
      <c r="G3">
        <v>0</v>
      </c>
      <c r="H3">
        <v>0</v>
      </c>
      <c r="I3">
        <v>1.108839808000005</v>
      </c>
      <c r="J3">
        <v>1381.44</v>
      </c>
      <c r="K3">
        <v>20.7</v>
      </c>
      <c r="L3">
        <v>18.7</v>
      </c>
      <c r="M3" s="1">
        <v>0</v>
      </c>
      <c r="N3" s="3">
        <v>911.42989999999998</v>
      </c>
      <c r="O3">
        <v>9099.3622147962269</v>
      </c>
      <c r="P3">
        <v>11948.545742053549</v>
      </c>
      <c r="Q3">
        <v>2.18865</v>
      </c>
      <c r="R3">
        <v>4352.7289999999994</v>
      </c>
      <c r="S3">
        <v>3728.5889346743425</v>
      </c>
      <c r="T3">
        <v>1988.7734448175813</v>
      </c>
      <c r="U3">
        <v>8.2237851393678358</v>
      </c>
      <c r="V3">
        <v>8.3856784209544433</v>
      </c>
      <c r="W3">
        <v>2.9333804999999993</v>
      </c>
      <c r="X3">
        <v>0.34090360933400909</v>
      </c>
      <c r="Y3">
        <v>3.2042839999999999</v>
      </c>
      <c r="Z3">
        <v>4283.0559999999996</v>
      </c>
      <c r="AA3">
        <v>1336.6655390096507</v>
      </c>
      <c r="AB3">
        <v>1.9729722828845189E-2</v>
      </c>
      <c r="AC3">
        <v>-1.0188204623189265E-2</v>
      </c>
      <c r="AD3">
        <v>4884.3523249999989</v>
      </c>
      <c r="AE3">
        <v>2.047354354192703E-4</v>
      </c>
      <c r="AF3">
        <v>9.7744551046893731E-3</v>
      </c>
      <c r="AG3">
        <v>5.9774455104689372E-2</v>
      </c>
      <c r="AH3">
        <v>27400</v>
      </c>
      <c r="AI3">
        <v>1</v>
      </c>
      <c r="AJ3">
        <v>21.9</v>
      </c>
      <c r="AK3">
        <v>18.8</v>
      </c>
      <c r="AL3">
        <v>0.14491129555972287</v>
      </c>
      <c r="AM3">
        <v>0.29878479503095151</v>
      </c>
      <c r="AN3" t="e">
        <v>#N/A</v>
      </c>
      <c r="AO3">
        <v>31</v>
      </c>
      <c r="AP3">
        <v>31.18</v>
      </c>
      <c r="AQ3">
        <v>41.143259999999998</v>
      </c>
      <c r="AR3">
        <v>0</v>
      </c>
      <c r="AS3">
        <v>1</v>
      </c>
      <c r="AT3">
        <v>0</v>
      </c>
      <c r="AU3">
        <v>0</v>
      </c>
      <c r="AV3">
        <v>0</v>
      </c>
      <c r="AW3">
        <v>-1.2250000000000001</v>
      </c>
      <c r="AX3">
        <v>0</v>
      </c>
      <c r="AY3">
        <v>-9.1488107990084835</v>
      </c>
      <c r="AZ3">
        <v>1</v>
      </c>
      <c r="BA3">
        <v>1</v>
      </c>
      <c r="BB3">
        <v>1</v>
      </c>
      <c r="BC3">
        <v>0</v>
      </c>
      <c r="BD3">
        <v>0</v>
      </c>
    </row>
    <row r="4" spans="1:56" x14ac:dyDescent="0.3">
      <c r="A4" t="s">
        <v>83</v>
      </c>
      <c r="B4" s="1" t="s">
        <v>84</v>
      </c>
      <c r="C4" t="s">
        <v>57</v>
      </c>
      <c r="D4">
        <v>0</v>
      </c>
      <c r="E4">
        <v>0</v>
      </c>
      <c r="F4">
        <v>1</v>
      </c>
      <c r="G4">
        <v>0</v>
      </c>
      <c r="H4">
        <v>0</v>
      </c>
      <c r="I4">
        <v>0.84296583716321849</v>
      </c>
      <c r="J4">
        <v>1744.2349999999999</v>
      </c>
      <c r="K4">
        <v>21.4</v>
      </c>
      <c r="L4">
        <v>13.4</v>
      </c>
      <c r="M4" s="1">
        <v>0</v>
      </c>
      <c r="N4" s="3">
        <v>595.62</v>
      </c>
      <c r="O4">
        <v>8758.7747222161852</v>
      </c>
      <c r="P4">
        <v>11135.394699310049</v>
      </c>
      <c r="Q4">
        <v>24.376109</v>
      </c>
      <c r="R4">
        <v>88939.417999999991</v>
      </c>
      <c r="S4">
        <v>3047.4667967927121</v>
      </c>
      <c r="T4">
        <v>3648.6306325591172</v>
      </c>
      <c r="U4">
        <v>8.0220659660680873</v>
      </c>
      <c r="V4">
        <v>8.6555968219875972</v>
      </c>
      <c r="W4">
        <v>32.690708424999997</v>
      </c>
      <c r="X4">
        <v>3.0589731706005392E-2</v>
      </c>
      <c r="Y4">
        <v>40.412376000000002</v>
      </c>
      <c r="Z4">
        <v>180511.742</v>
      </c>
      <c r="AA4">
        <v>4466.7440983920369</v>
      </c>
      <c r="AB4">
        <v>1.117983397544624E-2</v>
      </c>
      <c r="AC4">
        <v>5.1873801425754932E-3</v>
      </c>
      <c r="AD4">
        <v>124414.25102500001</v>
      </c>
      <c r="AE4">
        <v>8.0376644296082965E-6</v>
      </c>
      <c r="AF4">
        <v>1.2962373369344875E-2</v>
      </c>
      <c r="AG4">
        <v>6.2962373369344876E-2</v>
      </c>
      <c r="AH4">
        <v>2736690</v>
      </c>
      <c r="AI4">
        <v>0</v>
      </c>
      <c r="AJ4">
        <v>20.100000000000001</v>
      </c>
      <c r="AK4">
        <v>8.6</v>
      </c>
      <c r="AL4">
        <v>0.21185300471261148</v>
      </c>
      <c r="AM4">
        <v>0.18151682838797573</v>
      </c>
      <c r="AN4">
        <v>0.49265772998332968</v>
      </c>
      <c r="AO4">
        <v>34</v>
      </c>
      <c r="AP4">
        <v>48.341363636363624</v>
      </c>
      <c r="AQ4">
        <v>-35.387059999999998</v>
      </c>
      <c r="AR4">
        <v>0</v>
      </c>
      <c r="AS4">
        <v>1</v>
      </c>
      <c r="AT4">
        <v>0</v>
      </c>
      <c r="AU4">
        <v>0</v>
      </c>
      <c r="AV4">
        <v>0</v>
      </c>
      <c r="AW4">
        <v>3.8250000000000002</v>
      </c>
      <c r="AX4">
        <v>0</v>
      </c>
      <c r="AY4">
        <v>-11.346580413611999</v>
      </c>
      <c r="AZ4">
        <v>0</v>
      </c>
      <c r="BA4">
        <v>0</v>
      </c>
      <c r="BB4">
        <v>1</v>
      </c>
      <c r="BC4">
        <v>0</v>
      </c>
      <c r="BD4">
        <v>0</v>
      </c>
    </row>
    <row r="5" spans="1:56" x14ac:dyDescent="0.3">
      <c r="A5" t="s">
        <v>87</v>
      </c>
      <c r="B5" s="1" t="s">
        <v>88</v>
      </c>
      <c r="C5" t="s">
        <v>59</v>
      </c>
      <c r="D5">
        <v>0</v>
      </c>
      <c r="E5">
        <v>0</v>
      </c>
      <c r="F5">
        <v>0</v>
      </c>
      <c r="G5">
        <v>1</v>
      </c>
      <c r="H5">
        <v>0</v>
      </c>
      <c r="I5">
        <v>0.76241495805996784</v>
      </c>
      <c r="J5">
        <v>33018.33</v>
      </c>
      <c r="K5">
        <v>27.6</v>
      </c>
      <c r="L5">
        <v>13.3</v>
      </c>
      <c r="M5" s="1">
        <v>0</v>
      </c>
      <c r="N5" s="3">
        <v>272.47309999999999</v>
      </c>
      <c r="O5">
        <v>29726.414781610547</v>
      </c>
      <c r="P5">
        <v>37337.785535402596</v>
      </c>
      <c r="Q5">
        <v>12.987847</v>
      </c>
      <c r="R5">
        <v>152774.554</v>
      </c>
      <c r="S5">
        <v>17143.668519501345</v>
      </c>
      <c r="T5">
        <v>11762.885257271662</v>
      </c>
      <c r="U5">
        <v>9.7493842018930721</v>
      </c>
      <c r="V5">
        <v>10.126587167918283</v>
      </c>
      <c r="W5">
        <v>17.201453599999997</v>
      </c>
      <c r="X5">
        <v>5.8134621832192146E-2</v>
      </c>
      <c r="Y5">
        <v>22.268384000000001</v>
      </c>
      <c r="Z5">
        <v>373080.58</v>
      </c>
      <c r="AA5">
        <v>16753.823717069004</v>
      </c>
      <c r="AB5">
        <v>1.70443575817548E-2</v>
      </c>
      <c r="AC5">
        <v>9.068647601293351E-3</v>
      </c>
      <c r="AD5">
        <v>277286.0722</v>
      </c>
      <c r="AE5">
        <v>3.6063838045162369E-6</v>
      </c>
      <c r="AF5">
        <v>1.3824457450832156E-2</v>
      </c>
      <c r="AG5">
        <v>6.3824457450832164E-2</v>
      </c>
      <c r="AH5">
        <v>7682300</v>
      </c>
      <c r="AI5">
        <v>0</v>
      </c>
      <c r="AJ5">
        <v>26.3</v>
      </c>
      <c r="AK5">
        <v>15.2</v>
      </c>
      <c r="AL5">
        <v>0.32576998285949232</v>
      </c>
      <c r="AM5">
        <v>0.27916007526218889</v>
      </c>
      <c r="AN5">
        <v>0.86169270873069759</v>
      </c>
      <c r="AO5">
        <v>81</v>
      </c>
      <c r="AP5">
        <v>35.19</v>
      </c>
      <c r="AQ5">
        <v>-25.847660000000001</v>
      </c>
      <c r="AR5">
        <v>1</v>
      </c>
      <c r="AS5">
        <v>0</v>
      </c>
      <c r="AT5">
        <v>0</v>
      </c>
      <c r="AU5">
        <v>0</v>
      </c>
      <c r="AV5">
        <v>0</v>
      </c>
      <c r="AW5">
        <v>10</v>
      </c>
      <c r="AX5">
        <v>1</v>
      </c>
      <c r="AY5">
        <v>-13.021125029756115</v>
      </c>
      <c r="AZ5">
        <v>0</v>
      </c>
      <c r="BA5">
        <v>0</v>
      </c>
      <c r="BB5">
        <v>1</v>
      </c>
      <c r="BC5">
        <v>0</v>
      </c>
      <c r="BD5">
        <v>0</v>
      </c>
    </row>
    <row r="6" spans="1:56" x14ac:dyDescent="0.3">
      <c r="A6" t="s">
        <v>89</v>
      </c>
      <c r="B6" s="1" t="s">
        <v>90</v>
      </c>
      <c r="C6" t="s">
        <v>59</v>
      </c>
      <c r="D6">
        <v>0</v>
      </c>
      <c r="E6">
        <v>0</v>
      </c>
      <c r="F6">
        <v>0</v>
      </c>
      <c r="G6">
        <v>1</v>
      </c>
      <c r="H6">
        <v>0</v>
      </c>
      <c r="I6">
        <v>1.229863227042413</v>
      </c>
      <c r="J6">
        <v>241.21680000000001</v>
      </c>
      <c r="K6">
        <v>15.4</v>
      </c>
      <c r="L6">
        <v>18.8</v>
      </c>
      <c r="M6" s="1">
        <v>1</v>
      </c>
      <c r="N6" s="3">
        <v>898.77059999999994</v>
      </c>
      <c r="O6">
        <v>7053.5595301924395</v>
      </c>
      <c r="P6">
        <v>7290.3677937531093</v>
      </c>
      <c r="Q6">
        <v>7.4977309999999999</v>
      </c>
      <c r="R6">
        <v>52155.740999999995</v>
      </c>
      <c r="S6">
        <v>13147.934980262695</v>
      </c>
      <c r="T6">
        <v>6956.2032833666608</v>
      </c>
      <c r="U6">
        <v>9.4840199895530422</v>
      </c>
      <c r="V6">
        <v>9.9999782743730172</v>
      </c>
      <c r="W6">
        <v>7.8196154249999994</v>
      </c>
      <c r="X6">
        <v>0.12788352695746544</v>
      </c>
      <c r="Y6">
        <v>8.3936440000000001</v>
      </c>
      <c r="Z6">
        <v>66897.080999999991</v>
      </c>
      <c r="AA6">
        <v>7969.9688240292289</v>
      </c>
      <c r="AB6">
        <v>2.1298967556689218E-2</v>
      </c>
      <c r="AC6">
        <v>3.4883784843229063E-3</v>
      </c>
      <c r="AD6">
        <v>60908.319949999961</v>
      </c>
      <c r="AE6">
        <v>1.6418118260705706E-5</v>
      </c>
      <c r="AF6">
        <v>2.8942131110102041E-3</v>
      </c>
      <c r="AG6">
        <v>5.289421311101021E-2</v>
      </c>
      <c r="AH6">
        <v>82409</v>
      </c>
      <c r="AI6">
        <v>0</v>
      </c>
      <c r="AJ6">
        <v>14.7</v>
      </c>
      <c r="AK6">
        <v>-2.4</v>
      </c>
      <c r="AL6">
        <v>0.75792907401919374</v>
      </c>
      <c r="AM6">
        <v>0.26234205365180968</v>
      </c>
      <c r="AN6">
        <v>0.9587129667401314</v>
      </c>
      <c r="AO6">
        <v>69</v>
      </c>
      <c r="AP6">
        <v>29.15</v>
      </c>
      <c r="AQ6">
        <v>47.59834</v>
      </c>
      <c r="AR6">
        <v>0</v>
      </c>
      <c r="AS6">
        <v>0</v>
      </c>
      <c r="AT6">
        <v>1</v>
      </c>
      <c r="AU6">
        <v>0</v>
      </c>
      <c r="AV6">
        <v>0</v>
      </c>
      <c r="AW6">
        <v>10</v>
      </c>
      <c r="AX6">
        <v>1</v>
      </c>
      <c r="AY6">
        <v>-9.2639576073898162</v>
      </c>
      <c r="AZ6">
        <v>0</v>
      </c>
      <c r="BA6">
        <v>0</v>
      </c>
      <c r="BB6">
        <v>1</v>
      </c>
      <c r="BC6">
        <v>0</v>
      </c>
      <c r="BD6">
        <v>0</v>
      </c>
    </row>
    <row r="7" spans="1:56" x14ac:dyDescent="0.3">
      <c r="A7" t="s">
        <v>93</v>
      </c>
      <c r="B7" s="1" t="s">
        <v>94</v>
      </c>
      <c r="C7" t="s">
        <v>59</v>
      </c>
      <c r="D7">
        <v>0</v>
      </c>
      <c r="E7">
        <v>0</v>
      </c>
      <c r="F7">
        <v>0</v>
      </c>
      <c r="G7">
        <v>1</v>
      </c>
      <c r="H7">
        <v>0</v>
      </c>
      <c r="I7">
        <v>1.3959345318002816</v>
      </c>
      <c r="J7">
        <v>137.37289999999999</v>
      </c>
      <c r="K7">
        <v>17.2</v>
      </c>
      <c r="L7">
        <v>15.2</v>
      </c>
      <c r="M7" s="1">
        <v>0</v>
      </c>
      <c r="N7" s="3">
        <v>181.77459999999999</v>
      </c>
      <c r="O7">
        <v>1194.2012453425223</v>
      </c>
      <c r="P7">
        <v>1235.6974456589176</v>
      </c>
      <c r="Q7">
        <v>9.6606880000000004</v>
      </c>
      <c r="R7">
        <v>121528.04699999999</v>
      </c>
      <c r="S7">
        <v>13989.919765548788</v>
      </c>
      <c r="T7">
        <v>12579.647225953264</v>
      </c>
      <c r="U7">
        <v>9.5460923325143305</v>
      </c>
      <c r="V7">
        <v>9.9899598601434967</v>
      </c>
      <c r="W7">
        <v>10.045819699999997</v>
      </c>
      <c r="X7">
        <v>9.9543892869190187E-2</v>
      </c>
      <c r="Y7">
        <v>10.712066</v>
      </c>
      <c r="Z7">
        <v>108946.57</v>
      </c>
      <c r="AA7">
        <v>10170.453580103034</v>
      </c>
      <c r="AB7">
        <v>1.9219863822559937E-2</v>
      </c>
      <c r="AC7">
        <v>-5.4511128089141511E-3</v>
      </c>
      <c r="AD7">
        <v>115741.796025</v>
      </c>
      <c r="AE7">
        <v>8.6399212241704111E-6</v>
      </c>
      <c r="AF7">
        <v>2.6488692939466616E-3</v>
      </c>
      <c r="AG7">
        <v>5.2648869293946667E-2</v>
      </c>
      <c r="AH7">
        <v>30280</v>
      </c>
      <c r="AI7">
        <v>0</v>
      </c>
      <c r="AJ7">
        <v>16.600000000000001</v>
      </c>
      <c r="AK7">
        <v>2.4</v>
      </c>
      <c r="AL7">
        <v>1.7869369335472591</v>
      </c>
      <c r="AM7">
        <v>0.26622862257063395</v>
      </c>
      <c r="AN7">
        <v>0.95110740512609515</v>
      </c>
      <c r="AO7">
        <v>75</v>
      </c>
      <c r="AP7">
        <v>32.97</v>
      </c>
      <c r="AQ7">
        <v>50.66245</v>
      </c>
      <c r="AR7">
        <v>0</v>
      </c>
      <c r="AS7">
        <v>1</v>
      </c>
      <c r="AT7">
        <v>0</v>
      </c>
      <c r="AU7">
        <v>0</v>
      </c>
      <c r="AV7">
        <v>0</v>
      </c>
      <c r="AW7">
        <v>9.8000000000000007</v>
      </c>
      <c r="AX7">
        <v>1</v>
      </c>
      <c r="AY7">
        <v>-8.0114583457908086</v>
      </c>
      <c r="AZ7">
        <v>0</v>
      </c>
      <c r="BA7">
        <v>0</v>
      </c>
      <c r="BB7">
        <v>1</v>
      </c>
      <c r="BC7">
        <v>0</v>
      </c>
      <c r="BD7">
        <v>0</v>
      </c>
    </row>
    <row r="8" spans="1:56" x14ac:dyDescent="0.3">
      <c r="A8" t="s">
        <v>95</v>
      </c>
      <c r="B8" s="1" t="s">
        <v>96</v>
      </c>
      <c r="C8" t="s">
        <v>53</v>
      </c>
      <c r="D8">
        <v>1</v>
      </c>
      <c r="E8">
        <v>0</v>
      </c>
      <c r="F8">
        <v>0</v>
      </c>
      <c r="G8">
        <v>0</v>
      </c>
      <c r="H8">
        <v>0</v>
      </c>
      <c r="I8">
        <v>0.7143889557211176</v>
      </c>
      <c r="J8">
        <v>56.509650000000001</v>
      </c>
      <c r="K8">
        <v>30.4</v>
      </c>
      <c r="L8">
        <v>4.8</v>
      </c>
      <c r="M8" s="1">
        <v>0</v>
      </c>
      <c r="N8" s="3">
        <v>273.40809999999999</v>
      </c>
      <c r="O8">
        <v>2172.7257383711653</v>
      </c>
      <c r="P8">
        <v>3388.9382423584379</v>
      </c>
      <c r="Q8">
        <v>2.9087130000000001</v>
      </c>
      <c r="R8">
        <v>293.36</v>
      </c>
      <c r="S8">
        <v>1180.6089959287835</v>
      </c>
      <c r="T8">
        <v>100.85560177301782</v>
      </c>
      <c r="U8">
        <v>7.0737856825715477</v>
      </c>
      <c r="V8">
        <v>7.1096978772437769</v>
      </c>
      <c r="W8">
        <v>5.2352141000000003</v>
      </c>
      <c r="X8">
        <v>0.19101415546691777</v>
      </c>
      <c r="Y8">
        <v>8.8498920000000005</v>
      </c>
      <c r="Z8">
        <v>5188.8049999999994</v>
      </c>
      <c r="AA8">
        <v>586.31280472123262</v>
      </c>
      <c r="AB8">
        <v>1.0785029505790716E-2</v>
      </c>
      <c r="AC8">
        <v>4.5132400901556902E-2</v>
      </c>
      <c r="AD8">
        <v>1392.268225</v>
      </c>
      <c r="AE8">
        <v>7.1825240427360901E-4</v>
      </c>
      <c r="AF8">
        <v>2.8530629236993264E-2</v>
      </c>
      <c r="AG8">
        <v>7.8530629236993263E-2</v>
      </c>
      <c r="AH8">
        <v>112760</v>
      </c>
      <c r="AI8">
        <v>0</v>
      </c>
      <c r="AJ8">
        <v>26.3</v>
      </c>
      <c r="AK8">
        <v>26.2</v>
      </c>
      <c r="AL8">
        <v>0.18858455682639033</v>
      </c>
      <c r="AM8">
        <v>0.10280032409355042</v>
      </c>
      <c r="AN8">
        <v>0.30943388323630056</v>
      </c>
      <c r="AO8">
        <v>36</v>
      </c>
      <c r="AP8">
        <v>38.619999999999997</v>
      </c>
      <c r="AQ8">
        <v>9.6165129999999994</v>
      </c>
      <c r="AR8">
        <v>0</v>
      </c>
      <c r="AS8">
        <v>1</v>
      </c>
      <c r="AT8">
        <v>0</v>
      </c>
      <c r="AU8">
        <v>0</v>
      </c>
      <c r="AV8">
        <v>0</v>
      </c>
      <c r="AW8">
        <v>-7.4999999999999997E-2</v>
      </c>
      <c r="AX8">
        <v>0</v>
      </c>
      <c r="AY8">
        <v>-10.034508719134527</v>
      </c>
      <c r="AZ8">
        <v>0</v>
      </c>
      <c r="BA8">
        <v>0</v>
      </c>
      <c r="BB8">
        <v>1</v>
      </c>
      <c r="BC8">
        <v>0</v>
      </c>
      <c r="BD8">
        <v>0</v>
      </c>
    </row>
    <row r="9" spans="1:56" x14ac:dyDescent="0.3">
      <c r="A9" t="s">
        <v>99</v>
      </c>
      <c r="B9" s="1" t="s">
        <v>100</v>
      </c>
      <c r="C9" t="s">
        <v>55</v>
      </c>
      <c r="D9">
        <v>0</v>
      </c>
      <c r="E9">
        <v>1</v>
      </c>
      <c r="F9">
        <v>0</v>
      </c>
      <c r="G9">
        <v>0</v>
      </c>
      <c r="H9">
        <v>0</v>
      </c>
      <c r="I9">
        <v>0.92240256968402445</v>
      </c>
      <c r="J9">
        <v>32.479950000000002</v>
      </c>
      <c r="K9">
        <v>21</v>
      </c>
      <c r="L9">
        <v>22</v>
      </c>
      <c r="M9" s="1">
        <v>0</v>
      </c>
      <c r="N9" s="3">
        <v>421.22239999999999</v>
      </c>
      <c r="O9">
        <v>2490.684523679382</v>
      </c>
      <c r="P9">
        <v>2448.6369254448355</v>
      </c>
      <c r="Q9">
        <v>8.5411359999999998</v>
      </c>
      <c r="R9">
        <v>64300.844999999994</v>
      </c>
      <c r="S9">
        <v>3006.0031406390203</v>
      </c>
      <c r="T9">
        <v>7528.3715187300604</v>
      </c>
      <c r="U9">
        <v>8.0083666151024673</v>
      </c>
      <c r="V9">
        <v>8.796409678411532</v>
      </c>
      <c r="W9">
        <v>8.4245132749999989</v>
      </c>
      <c r="X9">
        <v>0.11870121956689542</v>
      </c>
      <c r="Y9">
        <v>7.494332</v>
      </c>
      <c r="Z9">
        <v>44678.727999999996</v>
      </c>
      <c r="AA9">
        <v>5961.6691654439646</v>
      </c>
      <c r="AB9">
        <v>3.0953167010150898E-2</v>
      </c>
      <c r="AC9">
        <v>-5.9827756273481379E-3</v>
      </c>
      <c r="AD9">
        <v>65308.35325</v>
      </c>
      <c r="AE9">
        <v>1.5311976956025911E-5</v>
      </c>
      <c r="AF9">
        <v>-3.3524876546847005E-3</v>
      </c>
      <c r="AG9">
        <v>4.6647512345315299E-2</v>
      </c>
      <c r="AH9">
        <v>108560</v>
      </c>
      <c r="AI9">
        <v>1</v>
      </c>
      <c r="AJ9">
        <v>20.2</v>
      </c>
      <c r="AK9">
        <v>0.4</v>
      </c>
      <c r="AL9">
        <v>0.24161442499607796</v>
      </c>
      <c r="AM9">
        <v>0.15994166955351827</v>
      </c>
      <c r="AN9">
        <v>0.50910547673702244</v>
      </c>
      <c r="AO9">
        <v>41</v>
      </c>
      <c r="AP9">
        <v>28.452500000000001</v>
      </c>
      <c r="AQ9">
        <v>42.791150000000002</v>
      </c>
      <c r="AR9">
        <v>0</v>
      </c>
      <c r="AS9">
        <v>0</v>
      </c>
      <c r="AT9">
        <v>1</v>
      </c>
      <c r="AU9">
        <v>0</v>
      </c>
      <c r="AV9">
        <v>0</v>
      </c>
      <c r="AW9">
        <v>1.125</v>
      </c>
      <c r="AX9">
        <v>1</v>
      </c>
      <c r="AY9">
        <v>-9.4804339288267325</v>
      </c>
      <c r="AZ9">
        <v>1</v>
      </c>
      <c r="BA9">
        <v>1</v>
      </c>
      <c r="BB9">
        <v>1</v>
      </c>
      <c r="BC9">
        <v>0</v>
      </c>
      <c r="BD9">
        <v>0</v>
      </c>
    </row>
    <row r="10" spans="1:56" x14ac:dyDescent="0.3">
      <c r="A10" t="s">
        <v>101</v>
      </c>
      <c r="B10" s="1" t="s">
        <v>102</v>
      </c>
      <c r="C10" t="s">
        <v>53</v>
      </c>
      <c r="D10">
        <v>1</v>
      </c>
      <c r="E10">
        <v>0</v>
      </c>
      <c r="F10">
        <v>0</v>
      </c>
      <c r="G10">
        <v>0</v>
      </c>
      <c r="H10">
        <v>0</v>
      </c>
      <c r="I10">
        <v>0.25231768150530681</v>
      </c>
      <c r="J10">
        <v>29187.37</v>
      </c>
      <c r="K10">
        <v>36.799999999999997</v>
      </c>
      <c r="L10">
        <v>21</v>
      </c>
      <c r="M10" s="1">
        <v>0</v>
      </c>
      <c r="N10" s="3" t="e">
        <v>#N/A</v>
      </c>
      <c r="O10">
        <v>9.1960949686268094</v>
      </c>
      <c r="P10">
        <v>17.422513371779011</v>
      </c>
      <c r="Q10">
        <v>0.219532</v>
      </c>
      <c r="R10">
        <v>3039.9429999999998</v>
      </c>
      <c r="S10">
        <v>14016.956116448855</v>
      </c>
      <c r="T10">
        <v>13847.379880837416</v>
      </c>
      <c r="U10">
        <v>9.5480230269203989</v>
      </c>
      <c r="V10">
        <v>9.7023097564996519</v>
      </c>
      <c r="W10">
        <v>0.53362224999999996</v>
      </c>
      <c r="X10">
        <v>1.873984827281846</v>
      </c>
      <c r="Y10">
        <v>1.261835</v>
      </c>
      <c r="Z10">
        <v>24202.2</v>
      </c>
      <c r="AA10">
        <v>19180.162224062573</v>
      </c>
      <c r="AB10">
        <v>-7.2453495047064835E-4</v>
      </c>
      <c r="AC10">
        <v>8.3533459215859602E-3</v>
      </c>
      <c r="AD10">
        <v>12983.930249999999</v>
      </c>
      <c r="AE10">
        <v>7.7018281887335306E-5</v>
      </c>
      <c r="AF10">
        <v>4.4841648254804342E-2</v>
      </c>
      <c r="AG10">
        <v>9.4841648254804345E-2</v>
      </c>
      <c r="AH10">
        <v>760</v>
      </c>
      <c r="AI10">
        <v>0</v>
      </c>
      <c r="AJ10">
        <v>36</v>
      </c>
      <c r="AK10">
        <v>16.600000000000001</v>
      </c>
      <c r="AL10">
        <v>1.2813536809757355</v>
      </c>
      <c r="AM10">
        <v>0.26761616412550204</v>
      </c>
      <c r="AN10">
        <v>1.1555040717124931</v>
      </c>
      <c r="AO10">
        <v>48</v>
      </c>
      <c r="AP10" t="e">
        <v>#N/A</v>
      </c>
      <c r="AQ10" t="e">
        <v>#N/A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-8.875</v>
      </c>
      <c r="AX10">
        <v>0</v>
      </c>
      <c r="AY10">
        <v>-7.2819918885043062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">
      <c r="A11" t="s">
        <v>107</v>
      </c>
      <c r="B11" s="1" t="s">
        <v>108</v>
      </c>
      <c r="C11" t="s">
        <v>57</v>
      </c>
      <c r="D11">
        <v>0</v>
      </c>
      <c r="E11">
        <v>0</v>
      </c>
      <c r="F11">
        <v>1</v>
      </c>
      <c r="G11">
        <v>0</v>
      </c>
      <c r="H11">
        <v>0</v>
      </c>
      <c r="I11">
        <v>0.62598250927589272</v>
      </c>
      <c r="J11">
        <v>1766.5119999999999</v>
      </c>
      <c r="K11">
        <v>23.4</v>
      </c>
      <c r="L11">
        <v>5.0999999999999996</v>
      </c>
      <c r="M11" s="1">
        <v>1</v>
      </c>
      <c r="N11" s="3">
        <v>1192.57</v>
      </c>
      <c r="O11">
        <v>47173.739936603975</v>
      </c>
      <c r="P11">
        <v>68522.625109670058</v>
      </c>
      <c r="Q11">
        <v>4.3195639999999997</v>
      </c>
      <c r="R11">
        <v>3061.9449999999997</v>
      </c>
      <c r="S11">
        <v>1688.7316573284365</v>
      </c>
      <c r="T11">
        <v>708.85510667280312</v>
      </c>
      <c r="U11">
        <v>7.4317330275298161</v>
      </c>
      <c r="V11">
        <v>7.7338033658694672</v>
      </c>
      <c r="W11">
        <v>6.9095827499999984</v>
      </c>
      <c r="X11">
        <v>0.14472653938474073</v>
      </c>
      <c r="Y11">
        <v>9.9298490000000008</v>
      </c>
      <c r="Z11">
        <v>15456.404999999999</v>
      </c>
      <c r="AA11">
        <v>1556.5599235194813</v>
      </c>
      <c r="AB11">
        <v>6.7477816227111426E-3</v>
      </c>
      <c r="AC11">
        <v>2.0168778085268794E-2</v>
      </c>
      <c r="AD11">
        <v>7596.0988249999991</v>
      </c>
      <c r="AE11">
        <v>1.3164652317434799E-4</v>
      </c>
      <c r="AF11">
        <v>2.1343353852810703E-2</v>
      </c>
      <c r="AG11">
        <v>7.1343353852810709E-2</v>
      </c>
      <c r="AH11">
        <v>1083300</v>
      </c>
      <c r="AI11">
        <v>0</v>
      </c>
      <c r="AJ11">
        <v>22.3</v>
      </c>
      <c r="AK11">
        <v>18.899999999999999</v>
      </c>
      <c r="AL11">
        <v>0.30423467131331572</v>
      </c>
      <c r="AM11">
        <v>0.124690406396985</v>
      </c>
      <c r="AN11">
        <v>0.37876006960868835</v>
      </c>
      <c r="AO11">
        <v>34</v>
      </c>
      <c r="AP11">
        <v>56.445454545454545</v>
      </c>
      <c r="AQ11">
        <v>-16.72635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4.4249999999999998</v>
      </c>
      <c r="AX11">
        <v>0</v>
      </c>
      <c r="AY11">
        <v>-11.993476228422045</v>
      </c>
      <c r="AZ11">
        <v>0</v>
      </c>
      <c r="BA11">
        <v>0</v>
      </c>
      <c r="BB11">
        <v>1</v>
      </c>
      <c r="BC11">
        <v>0</v>
      </c>
      <c r="BD11">
        <v>0</v>
      </c>
    </row>
    <row r="12" spans="1:56" x14ac:dyDescent="0.3">
      <c r="A12" t="s">
        <v>109</v>
      </c>
      <c r="B12" s="1" t="s">
        <v>110</v>
      </c>
      <c r="C12" t="s">
        <v>57</v>
      </c>
      <c r="D12">
        <v>0</v>
      </c>
      <c r="E12">
        <v>0</v>
      </c>
      <c r="F12">
        <v>1</v>
      </c>
      <c r="G12">
        <v>0</v>
      </c>
      <c r="H12">
        <v>0</v>
      </c>
      <c r="I12">
        <v>0.96807609525047766</v>
      </c>
      <c r="J12">
        <v>291.70859999999999</v>
      </c>
      <c r="K12">
        <v>25.7</v>
      </c>
      <c r="L12">
        <v>2.4</v>
      </c>
      <c r="M12" s="1">
        <v>0</v>
      </c>
      <c r="N12" s="3">
        <v>319.29969999999997</v>
      </c>
      <c r="O12">
        <v>38552.768207391578</v>
      </c>
      <c r="P12">
        <v>53743.243706505469</v>
      </c>
      <c r="Q12">
        <v>98.445131000000003</v>
      </c>
      <c r="R12">
        <v>102635.663</v>
      </c>
      <c r="S12">
        <v>3227.4615491140949</v>
      </c>
      <c r="T12">
        <v>1042.5671839473707</v>
      </c>
      <c r="U12">
        <v>8.0794512091297985</v>
      </c>
      <c r="V12">
        <v>8.6517386778776881</v>
      </c>
      <c r="W12">
        <v>149.21932154999999</v>
      </c>
      <c r="X12">
        <v>6.7015450118161997E-3</v>
      </c>
      <c r="Y12">
        <v>194.94647000000001</v>
      </c>
      <c r="Z12">
        <v>419754.15599999996</v>
      </c>
      <c r="AA12">
        <v>2153.1764899359291</v>
      </c>
      <c r="AB12">
        <v>2.048601271695679E-2</v>
      </c>
      <c r="AC12">
        <v>1.8596360803456172E-2</v>
      </c>
      <c r="AD12">
        <v>242321.59390000004</v>
      </c>
      <c r="AE12">
        <v>4.1267473686751773E-6</v>
      </c>
      <c r="AF12">
        <v>1.7518606686474814E-2</v>
      </c>
      <c r="AG12">
        <v>6.7518606686474816E-2</v>
      </c>
      <c r="AH12">
        <v>8459420</v>
      </c>
      <c r="AI12">
        <v>0</v>
      </c>
      <c r="AJ12">
        <v>24.8</v>
      </c>
      <c r="AK12">
        <v>23.7</v>
      </c>
      <c r="AL12">
        <v>0.15678205862641334</v>
      </c>
      <c r="AM12">
        <v>0.20002942532300949</v>
      </c>
      <c r="AN12">
        <v>0.56067765131592751</v>
      </c>
      <c r="AO12">
        <v>42</v>
      </c>
      <c r="AP12">
        <v>58.666153846153854</v>
      </c>
      <c r="AQ12">
        <v>-10.834160000000001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3.4249999999999998</v>
      </c>
      <c r="AX12">
        <v>0</v>
      </c>
      <c r="AY12">
        <v>-10.965980686759369</v>
      </c>
      <c r="AZ12">
        <v>0</v>
      </c>
      <c r="BA12">
        <v>0</v>
      </c>
      <c r="BB12">
        <v>1</v>
      </c>
      <c r="BC12">
        <v>0</v>
      </c>
      <c r="BD12">
        <v>0</v>
      </c>
    </row>
    <row r="13" spans="1:56" x14ac:dyDescent="0.3">
      <c r="A13" t="s">
        <v>113</v>
      </c>
      <c r="B13" s="1" t="s">
        <v>114</v>
      </c>
      <c r="C13" t="s">
        <v>61</v>
      </c>
      <c r="D13">
        <v>0</v>
      </c>
      <c r="E13">
        <v>0</v>
      </c>
      <c r="F13">
        <v>0</v>
      </c>
      <c r="G13">
        <v>0</v>
      </c>
      <c r="H13">
        <v>1</v>
      </c>
      <c r="I13">
        <v>0.34796312622923464</v>
      </c>
      <c r="J13">
        <v>137155</v>
      </c>
      <c r="K13">
        <v>27.6</v>
      </c>
      <c r="L13">
        <v>1.5</v>
      </c>
      <c r="M13" s="1">
        <v>0</v>
      </c>
      <c r="N13" s="3">
        <v>478.75639999999999</v>
      </c>
      <c r="O13">
        <v>36476.649352855587</v>
      </c>
      <c r="P13">
        <v>59932.170884246305</v>
      </c>
      <c r="Q13">
        <v>0.13100999999999999</v>
      </c>
      <c r="R13">
        <v>7517.35</v>
      </c>
      <c r="S13">
        <v>35493.861394168387</v>
      </c>
      <c r="T13">
        <v>57379.970994580566</v>
      </c>
      <c r="U13">
        <v>10.477115042037255</v>
      </c>
      <c r="V13">
        <v>10.742577538479383</v>
      </c>
      <c r="W13">
        <v>0.26071567500000009</v>
      </c>
      <c r="X13">
        <v>3.8355959993583033</v>
      </c>
      <c r="Y13">
        <v>0.39892</v>
      </c>
      <c r="Z13">
        <v>9160.1659999999993</v>
      </c>
      <c r="AA13">
        <v>22962.413516494533</v>
      </c>
      <c r="AB13">
        <v>-6.3596956042699885E-3</v>
      </c>
      <c r="AC13">
        <v>-2.3482990277308192E-2</v>
      </c>
      <c r="AD13">
        <v>6031.2982500000016</v>
      </c>
      <c r="AE13">
        <v>1.6580178239403094E-4</v>
      </c>
      <c r="AF13">
        <v>2.8550954855592003E-2</v>
      </c>
      <c r="AG13">
        <v>7.8550954855592006E-2</v>
      </c>
      <c r="AH13">
        <v>5270</v>
      </c>
      <c r="AI13">
        <v>0</v>
      </c>
      <c r="AJ13">
        <v>27.2</v>
      </c>
      <c r="AK13">
        <v>25.3</v>
      </c>
      <c r="AL13">
        <v>0.8307379193603992</v>
      </c>
      <c r="AM13">
        <v>0.16269687497988344</v>
      </c>
      <c r="AN13" t="e">
        <v>#N/A</v>
      </c>
      <c r="AO13">
        <v>60</v>
      </c>
      <c r="AP13" t="e">
        <v>#N/A</v>
      </c>
      <c r="AQ13">
        <v>4.4758589999999998</v>
      </c>
      <c r="AR13">
        <v>1</v>
      </c>
      <c r="AS13">
        <v>0</v>
      </c>
      <c r="AT13">
        <v>0</v>
      </c>
      <c r="AU13">
        <v>0</v>
      </c>
      <c r="AV13">
        <v>0</v>
      </c>
      <c r="AW13" t="e">
        <v>#N/A</v>
      </c>
      <c r="AX13">
        <v>0</v>
      </c>
      <c r="AY13">
        <v>-9.9642983707117061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3">
      <c r="A14" t="s">
        <v>119</v>
      </c>
      <c r="B14" s="1" t="s">
        <v>120</v>
      </c>
      <c r="C14" t="s">
        <v>59</v>
      </c>
      <c r="D14">
        <v>0</v>
      </c>
      <c r="E14">
        <v>0</v>
      </c>
      <c r="F14">
        <v>0</v>
      </c>
      <c r="G14">
        <v>1</v>
      </c>
      <c r="H14">
        <v>0</v>
      </c>
      <c r="I14">
        <v>0.68476907914610463</v>
      </c>
      <c r="J14">
        <v>37175.550000000003</v>
      </c>
      <c r="K14">
        <v>12</v>
      </c>
      <c r="L14">
        <v>34.700000000000003</v>
      </c>
      <c r="M14" s="1">
        <v>0</v>
      </c>
      <c r="N14" s="3">
        <v>487.62209999999999</v>
      </c>
      <c r="O14">
        <v>105272.72293535371</v>
      </c>
      <c r="P14">
        <v>129582.97003004966</v>
      </c>
      <c r="Q14">
        <v>22.048431000000001</v>
      </c>
      <c r="R14">
        <v>352607.71899999998</v>
      </c>
      <c r="S14">
        <v>16980.362174070346</v>
      </c>
      <c r="T14">
        <v>15992.417737116984</v>
      </c>
      <c r="U14">
        <v>9.7398127890884201</v>
      </c>
      <c r="V14">
        <v>10.161693605467292</v>
      </c>
      <c r="W14">
        <v>27.819686900000004</v>
      </c>
      <c r="X14">
        <v>3.5945767599562736E-2</v>
      </c>
      <c r="Y14">
        <v>34.016593</v>
      </c>
      <c r="Z14">
        <v>499137.37199999997</v>
      </c>
      <c r="AA14">
        <v>14673.349914848908</v>
      </c>
      <c r="AB14">
        <v>1.7282080956191929E-2</v>
      </c>
      <c r="AC14">
        <v>-2.2072256670197677E-3</v>
      </c>
      <c r="AD14">
        <v>457939.63542499999</v>
      </c>
      <c r="AE14">
        <v>2.1836939252308443E-6</v>
      </c>
      <c r="AF14">
        <v>1.1118128002096786E-2</v>
      </c>
      <c r="AG14">
        <v>6.1118128002096789E-2</v>
      </c>
      <c r="AH14">
        <v>9093510</v>
      </c>
      <c r="AI14">
        <v>0</v>
      </c>
      <c r="AJ14">
        <v>10.3</v>
      </c>
      <c r="AK14">
        <v>-20.399999999999999</v>
      </c>
      <c r="AL14">
        <v>0.60291069597005842</v>
      </c>
      <c r="AM14">
        <v>0.24516974687576293</v>
      </c>
      <c r="AN14">
        <v>0.9719868659973141</v>
      </c>
      <c r="AO14">
        <v>81</v>
      </c>
      <c r="AP14">
        <v>32.56</v>
      </c>
      <c r="AQ14">
        <v>61.062579999999997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10</v>
      </c>
      <c r="AX14">
        <v>1</v>
      </c>
      <c r="AY14">
        <v>-12.70560316754945</v>
      </c>
      <c r="AZ14">
        <v>0</v>
      </c>
      <c r="BA14">
        <v>0</v>
      </c>
      <c r="BB14">
        <v>1</v>
      </c>
      <c r="BC14">
        <v>0</v>
      </c>
      <c r="BD14">
        <v>0</v>
      </c>
    </row>
    <row r="15" spans="1:56" x14ac:dyDescent="0.3">
      <c r="A15" t="s">
        <v>121</v>
      </c>
      <c r="B15" s="1" t="s">
        <v>122</v>
      </c>
      <c r="C15" t="s">
        <v>59</v>
      </c>
      <c r="D15">
        <v>0</v>
      </c>
      <c r="E15">
        <v>0</v>
      </c>
      <c r="F15">
        <v>0</v>
      </c>
      <c r="G15">
        <v>1</v>
      </c>
      <c r="H15">
        <v>0</v>
      </c>
      <c r="I15">
        <v>1.1703270723315697</v>
      </c>
      <c r="J15">
        <v>0.44334020000000002</v>
      </c>
      <c r="K15">
        <v>13.9</v>
      </c>
      <c r="L15">
        <v>16.600000000000001</v>
      </c>
      <c r="M15" s="1">
        <v>1</v>
      </c>
      <c r="N15" s="3">
        <v>1369.6</v>
      </c>
      <c r="O15">
        <v>5981.1714979025965</v>
      </c>
      <c r="P15">
        <v>6452.6886948255178</v>
      </c>
      <c r="Q15">
        <v>6.221393</v>
      </c>
      <c r="R15">
        <v>41943.146000000001</v>
      </c>
      <c r="S15">
        <v>25968.423088687694</v>
      </c>
      <c r="T15">
        <v>6741.7612100698352</v>
      </c>
      <c r="U15">
        <v>10.16463658231603</v>
      </c>
      <c r="V15">
        <v>10.363705261786095</v>
      </c>
      <c r="W15">
        <v>6.8076845499999994</v>
      </c>
      <c r="X15">
        <v>0.14689282275865737</v>
      </c>
      <c r="Y15">
        <v>7.6643179999999997</v>
      </c>
      <c r="Z15">
        <v>38756.523000000001</v>
      </c>
      <c r="AA15">
        <v>5056.7477758621189</v>
      </c>
      <c r="AB15">
        <v>9.609127499144457E-3</v>
      </c>
      <c r="AC15">
        <v>-7.3742988027166584E-3</v>
      </c>
      <c r="AD15">
        <v>40794.916624999991</v>
      </c>
      <c r="AE15">
        <v>2.4512858040434841E-5</v>
      </c>
      <c r="AF15">
        <v>5.3482486112829443E-3</v>
      </c>
      <c r="AG15">
        <v>5.5348248611282944E-2</v>
      </c>
      <c r="AH15">
        <v>40000</v>
      </c>
      <c r="AI15">
        <v>0</v>
      </c>
      <c r="AJ15">
        <v>13</v>
      </c>
      <c r="AK15">
        <v>-1.9</v>
      </c>
      <c r="AL15">
        <v>0.81590046919882298</v>
      </c>
      <c r="AM15">
        <v>0.30873522870242592</v>
      </c>
      <c r="AN15">
        <v>0.97792229056358337</v>
      </c>
      <c r="AO15">
        <v>85</v>
      </c>
      <c r="AP15">
        <v>33.68</v>
      </c>
      <c r="AQ15">
        <v>46.839309999999998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10</v>
      </c>
      <c r="AX15">
        <v>1</v>
      </c>
      <c r="AY15">
        <v>-8.6808317657786507</v>
      </c>
      <c r="AZ15">
        <v>0</v>
      </c>
      <c r="BA15">
        <v>0</v>
      </c>
      <c r="BB15">
        <v>1</v>
      </c>
      <c r="BC15">
        <v>0</v>
      </c>
      <c r="BD15">
        <v>0</v>
      </c>
    </row>
    <row r="16" spans="1:56" x14ac:dyDescent="0.3">
      <c r="A16" t="s">
        <v>123</v>
      </c>
      <c r="B16" s="1" t="s">
        <v>124</v>
      </c>
      <c r="C16" t="s">
        <v>57</v>
      </c>
      <c r="D16">
        <v>0</v>
      </c>
      <c r="E16">
        <v>0</v>
      </c>
      <c r="F16">
        <v>1</v>
      </c>
      <c r="G16">
        <v>0</v>
      </c>
      <c r="H16">
        <v>0</v>
      </c>
      <c r="I16">
        <v>0.79926643983066592</v>
      </c>
      <c r="J16">
        <v>342.03960000000001</v>
      </c>
      <c r="K16">
        <v>12.6</v>
      </c>
      <c r="L16">
        <v>8.3000000000000007</v>
      </c>
      <c r="M16" s="1">
        <v>0</v>
      </c>
      <c r="N16" s="3">
        <v>1871.1289999999999</v>
      </c>
      <c r="O16">
        <v>68916.297966769751</v>
      </c>
      <c r="P16">
        <v>89027.106941294478</v>
      </c>
      <c r="Q16">
        <v>9.7529489999999992</v>
      </c>
      <c r="R16">
        <v>27095.463</v>
      </c>
      <c r="S16">
        <v>6532.0607611861815</v>
      </c>
      <c r="T16">
        <v>2778.1815530871741</v>
      </c>
      <c r="U16">
        <v>8.7844777561270337</v>
      </c>
      <c r="V16">
        <v>8.9360551715238543</v>
      </c>
      <c r="W16">
        <v>13.391339975000003</v>
      </c>
      <c r="X16">
        <v>7.4675126004333986E-2</v>
      </c>
      <c r="Y16">
        <v>17.113688</v>
      </c>
      <c r="Z16">
        <v>72258.235000000001</v>
      </c>
      <c r="AA16">
        <v>4222.2480040538312</v>
      </c>
      <c r="AB16">
        <v>2.3570700513965346E-2</v>
      </c>
      <c r="AC16">
        <v>1.0732592115770441E-2</v>
      </c>
      <c r="AD16">
        <v>39896.409950000008</v>
      </c>
      <c r="AE16">
        <v>2.5064911886890209E-5</v>
      </c>
      <c r="AF16">
        <v>1.4418177187831014E-2</v>
      </c>
      <c r="AG16">
        <v>6.4418177187831022E-2</v>
      </c>
      <c r="AH16">
        <v>743532</v>
      </c>
      <c r="AI16">
        <v>0</v>
      </c>
      <c r="AJ16">
        <v>11.8</v>
      </c>
      <c r="AK16">
        <v>4.7</v>
      </c>
      <c r="AL16">
        <v>0.32980984253808859</v>
      </c>
      <c r="AM16">
        <v>0.19310384336858985</v>
      </c>
      <c r="AN16">
        <v>0.73856700658798213</v>
      </c>
      <c r="AO16">
        <v>71</v>
      </c>
      <c r="AP16">
        <v>54.55</v>
      </c>
      <c r="AQ16">
        <v>-35.815829999999998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2.5750000000000002</v>
      </c>
      <c r="AX16">
        <v>0</v>
      </c>
      <c r="AY16">
        <v>-10.939550160833459</v>
      </c>
      <c r="AZ16">
        <v>0</v>
      </c>
      <c r="BA16">
        <v>0</v>
      </c>
      <c r="BB16">
        <v>1</v>
      </c>
      <c r="BC16">
        <v>0</v>
      </c>
      <c r="BD16">
        <v>0</v>
      </c>
    </row>
    <row r="17" spans="1:56" x14ac:dyDescent="0.3">
      <c r="A17" t="s">
        <v>125</v>
      </c>
      <c r="B17" s="1" t="s">
        <v>126</v>
      </c>
      <c r="C17" t="s">
        <v>61</v>
      </c>
      <c r="D17">
        <v>0</v>
      </c>
      <c r="E17">
        <v>0</v>
      </c>
      <c r="F17">
        <v>0</v>
      </c>
      <c r="G17">
        <v>0</v>
      </c>
      <c r="H17">
        <v>1</v>
      </c>
      <c r="I17">
        <v>0.58133272067598851</v>
      </c>
      <c r="J17">
        <v>1013.407</v>
      </c>
      <c r="K17">
        <v>19.7</v>
      </c>
      <c r="L17">
        <v>27.1</v>
      </c>
      <c r="M17" s="1">
        <v>0</v>
      </c>
      <c r="N17" s="3">
        <v>1839.95</v>
      </c>
      <c r="O17">
        <v>2582.7056420465133</v>
      </c>
      <c r="P17">
        <v>3263.2274978829046</v>
      </c>
      <c r="Q17">
        <v>821.43650500000001</v>
      </c>
      <c r="R17">
        <v>876633.02</v>
      </c>
      <c r="S17">
        <v>991.84157270926255</v>
      </c>
      <c r="T17">
        <v>1067.1951084034181</v>
      </c>
      <c r="U17">
        <v>6.8995633896005035</v>
      </c>
      <c r="V17">
        <v>7.7630019287068111</v>
      </c>
      <c r="W17">
        <v>1108.4554559750002</v>
      </c>
      <c r="X17">
        <v>9.0215623425336246E-4</v>
      </c>
      <c r="Y17">
        <v>1318.1701519999999</v>
      </c>
      <c r="Z17">
        <v>8286891.9519999996</v>
      </c>
      <c r="AA17">
        <v>6286.6633259952623</v>
      </c>
      <c r="AB17">
        <v>7.5329824560916137E-2</v>
      </c>
      <c r="AC17">
        <v>4.5471708834831079E-2</v>
      </c>
      <c r="AD17">
        <v>3059067.9634750001</v>
      </c>
      <c r="AE17">
        <v>3.2689695421609172E-7</v>
      </c>
      <c r="AF17">
        <v>1.2126799036254446E-2</v>
      </c>
      <c r="AG17">
        <v>6.2126799036254447E-2</v>
      </c>
      <c r="AH17">
        <v>9327489.6999999993</v>
      </c>
      <c r="AI17">
        <v>0</v>
      </c>
      <c r="AJ17">
        <v>18.600000000000001</v>
      </c>
      <c r="AK17">
        <v>-5.8</v>
      </c>
      <c r="AL17">
        <v>0.13224131970200687</v>
      </c>
      <c r="AM17">
        <v>0.27191321216523645</v>
      </c>
      <c r="AN17">
        <v>0.30742864981293677</v>
      </c>
      <c r="AO17">
        <v>40</v>
      </c>
      <c r="AP17">
        <v>36.297272727272734</v>
      </c>
      <c r="AQ17">
        <v>36.591140000000003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-7.125</v>
      </c>
      <c r="AX17">
        <v>0</v>
      </c>
      <c r="AY17">
        <v>-9.0475766439442094</v>
      </c>
      <c r="AZ17">
        <v>1</v>
      </c>
      <c r="BA17">
        <v>1</v>
      </c>
      <c r="BB17">
        <v>1</v>
      </c>
      <c r="BC17">
        <v>1</v>
      </c>
      <c r="BD17">
        <v>0</v>
      </c>
    </row>
    <row r="18" spans="1:56" x14ac:dyDescent="0.3">
      <c r="A18" t="s">
        <v>127</v>
      </c>
      <c r="B18" s="1" t="s">
        <v>128</v>
      </c>
      <c r="C18" t="s">
        <v>53</v>
      </c>
      <c r="D18">
        <v>1</v>
      </c>
      <c r="E18">
        <v>0</v>
      </c>
      <c r="F18">
        <v>0</v>
      </c>
      <c r="G18">
        <v>0</v>
      </c>
      <c r="H18">
        <v>0</v>
      </c>
      <c r="I18">
        <v>1.2001714161286015</v>
      </c>
      <c r="J18">
        <v>176.42949999999999</v>
      </c>
      <c r="K18">
        <v>28.3</v>
      </c>
      <c r="L18">
        <v>3.5</v>
      </c>
      <c r="M18" s="1">
        <v>0</v>
      </c>
      <c r="N18" s="3">
        <v>250.7441</v>
      </c>
      <c r="O18">
        <v>7435.1958984270623</v>
      </c>
      <c r="P18">
        <v>13368.981631221061</v>
      </c>
      <c r="Q18">
        <v>5.655462</v>
      </c>
      <c r="R18">
        <v>2706.2459999999996</v>
      </c>
      <c r="S18">
        <v>2113.5767386797929</v>
      </c>
      <c r="T18">
        <v>478.51899632602954</v>
      </c>
      <c r="U18">
        <v>7.6561369281623595</v>
      </c>
      <c r="V18">
        <v>7.5359279619040205</v>
      </c>
      <c r="W18">
        <v>12.687895300000001</v>
      </c>
      <c r="X18">
        <v>7.8815278370085534E-2</v>
      </c>
      <c r="Y18">
        <v>19.7378</v>
      </c>
      <c r="Z18">
        <v>5804.8609999999999</v>
      </c>
      <c r="AA18">
        <v>294.0986837438823</v>
      </c>
      <c r="AB18">
        <v>-8.1543164977628466E-3</v>
      </c>
      <c r="AC18">
        <v>-1.2481552303469538E-2</v>
      </c>
      <c r="AD18">
        <v>5991.8780000000006</v>
      </c>
      <c r="AE18">
        <v>1.6689258359399171E-4</v>
      </c>
      <c r="AF18">
        <v>3.2049071156816718E-2</v>
      </c>
      <c r="AG18">
        <v>8.2049071156816727E-2</v>
      </c>
      <c r="AH18">
        <v>318000</v>
      </c>
      <c r="AI18">
        <v>0</v>
      </c>
      <c r="AJ18">
        <v>25.2</v>
      </c>
      <c r="AK18">
        <v>25.6</v>
      </c>
      <c r="AL18">
        <v>0.45781710296869277</v>
      </c>
      <c r="AM18">
        <v>8.1212838552892228E-2</v>
      </c>
      <c r="AN18">
        <v>0.4814136579632759</v>
      </c>
      <c r="AO18">
        <v>27</v>
      </c>
      <c r="AP18">
        <v>40.486666666666665</v>
      </c>
      <c r="AQ18">
        <v>7.6115729999999999</v>
      </c>
      <c r="AR18">
        <v>0</v>
      </c>
      <c r="AS18">
        <v>1</v>
      </c>
      <c r="AT18">
        <v>0</v>
      </c>
      <c r="AU18">
        <v>0</v>
      </c>
      <c r="AV18">
        <v>0</v>
      </c>
      <c r="AW18" t="e">
        <v>#N/A</v>
      </c>
      <c r="AX18">
        <v>0</v>
      </c>
      <c r="AY18">
        <v>-10.195946616902985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3">
      <c r="A19" t="s">
        <v>129</v>
      </c>
      <c r="B19" s="1" t="s">
        <v>130</v>
      </c>
      <c r="C19" t="s">
        <v>53</v>
      </c>
      <c r="D19">
        <v>1</v>
      </c>
      <c r="E19">
        <v>0</v>
      </c>
      <c r="F19">
        <v>0</v>
      </c>
      <c r="G19">
        <v>0</v>
      </c>
      <c r="H19">
        <v>0</v>
      </c>
      <c r="I19">
        <v>0.89779420968558232</v>
      </c>
      <c r="J19">
        <v>752.34460000000001</v>
      </c>
      <c r="K19">
        <v>26.5</v>
      </c>
      <c r="L19">
        <v>3.2</v>
      </c>
      <c r="M19" s="1">
        <v>0</v>
      </c>
      <c r="N19" s="3">
        <v>667.4828</v>
      </c>
      <c r="O19">
        <v>24450.704743783863</v>
      </c>
      <c r="P19">
        <v>38265.445573781246</v>
      </c>
      <c r="Q19">
        <v>7.0221239999999998</v>
      </c>
      <c r="R19">
        <v>810.40699999999993</v>
      </c>
      <c r="S19">
        <v>1192.43768872495</v>
      </c>
      <c r="T19">
        <v>115.40767437316686</v>
      </c>
      <c r="U19">
        <v>7.083754968755728</v>
      </c>
      <c r="V19">
        <v>7.4862970855826489</v>
      </c>
      <c r="W19">
        <v>12.651888749999999</v>
      </c>
      <c r="X19">
        <v>7.9039582133537178E-2</v>
      </c>
      <c r="Y19">
        <v>19.598889</v>
      </c>
      <c r="Z19">
        <v>7234.991</v>
      </c>
      <c r="AA19">
        <v>369.15311883239912</v>
      </c>
      <c r="AB19">
        <v>5.0673737400341928E-3</v>
      </c>
      <c r="AC19">
        <v>2.9813863075011191E-2</v>
      </c>
      <c r="AD19">
        <v>3582.2923000000001</v>
      </c>
      <c r="AE19">
        <v>2.7915086661130359E-4</v>
      </c>
      <c r="AF19">
        <v>2.6318131912292965E-2</v>
      </c>
      <c r="AG19">
        <v>7.6318131912292975E-2</v>
      </c>
      <c r="AH19">
        <v>472710</v>
      </c>
      <c r="AI19">
        <v>0</v>
      </c>
      <c r="AJ19">
        <v>23.7</v>
      </c>
      <c r="AK19">
        <v>23.5</v>
      </c>
      <c r="AL19">
        <v>0.25605223244056108</v>
      </c>
      <c r="AM19">
        <v>0.14477978311479092</v>
      </c>
      <c r="AN19">
        <v>0.39331589266657829</v>
      </c>
      <c r="AO19">
        <v>25</v>
      </c>
      <c r="AP19">
        <v>40</v>
      </c>
      <c r="AQ19">
        <v>5.6802640000000002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-6.05</v>
      </c>
      <c r="AX19">
        <v>0</v>
      </c>
      <c r="AY19">
        <v>-10.575015028036296</v>
      </c>
      <c r="AZ19">
        <v>0</v>
      </c>
      <c r="BA19">
        <v>0</v>
      </c>
      <c r="BB19">
        <v>1</v>
      </c>
      <c r="BC19">
        <v>0</v>
      </c>
      <c r="BD19">
        <v>0</v>
      </c>
    </row>
    <row r="20" spans="1:56" ht="43.2" x14ac:dyDescent="0.3">
      <c r="A20" t="s">
        <v>131</v>
      </c>
      <c r="B20" s="1" t="s">
        <v>132</v>
      </c>
      <c r="C20" t="s">
        <v>53</v>
      </c>
      <c r="D20">
        <v>1</v>
      </c>
      <c r="E20">
        <v>0</v>
      </c>
      <c r="F20">
        <v>0</v>
      </c>
      <c r="G20">
        <v>0</v>
      </c>
      <c r="H20">
        <v>0</v>
      </c>
      <c r="I20">
        <v>0.91419139911132596</v>
      </c>
      <c r="J20">
        <v>171.3321</v>
      </c>
      <c r="K20">
        <v>24.7</v>
      </c>
      <c r="L20">
        <v>1.9</v>
      </c>
      <c r="M20" s="1">
        <v>0</v>
      </c>
      <c r="N20" s="3">
        <v>726.05769999999995</v>
      </c>
      <c r="O20">
        <v>27336.628137928936</v>
      </c>
      <c r="P20">
        <v>42610.676616354351</v>
      </c>
      <c r="Q20">
        <v>20.845085000000001</v>
      </c>
      <c r="R20">
        <v>2962.9359999999997</v>
      </c>
      <c r="S20">
        <v>855.28686228672132</v>
      </c>
      <c r="T20">
        <v>142.1407492461652</v>
      </c>
      <c r="U20">
        <v>6.7514369241118386</v>
      </c>
      <c r="V20">
        <v>6.0439257790263614</v>
      </c>
      <c r="W20">
        <v>39.51309775</v>
      </c>
      <c r="X20">
        <v>2.5308063830556032E-2</v>
      </c>
      <c r="Y20">
        <v>65.965795</v>
      </c>
      <c r="Z20">
        <v>3039.9429999999998</v>
      </c>
      <c r="AA20">
        <v>46.083625612334387</v>
      </c>
      <c r="AB20">
        <v>-3.1209243943147034E-2</v>
      </c>
      <c r="AC20">
        <v>-2.88810272936838E-2</v>
      </c>
      <c r="AD20">
        <v>3077.0713750000004</v>
      </c>
      <c r="AE20">
        <v>3.2498433677054364E-4</v>
      </c>
      <c r="AF20">
        <v>2.9538927206868407E-2</v>
      </c>
      <c r="AG20">
        <v>7.9538927206868407E-2</v>
      </c>
      <c r="AH20">
        <v>2267050</v>
      </c>
      <c r="AI20">
        <v>0</v>
      </c>
      <c r="AJ20">
        <v>23.3</v>
      </c>
      <c r="AK20">
        <v>23.2</v>
      </c>
      <c r="AL20">
        <v>0.28361326199956227</v>
      </c>
      <c r="AM20">
        <v>0.27448735833168036</v>
      </c>
      <c r="AN20" t="e">
        <v>#N/A</v>
      </c>
      <c r="AO20">
        <v>22</v>
      </c>
      <c r="AP20">
        <v>44.43</v>
      </c>
      <c r="AQ20">
        <v>-2.9202759999999999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-3.85</v>
      </c>
      <c r="AX20">
        <v>0</v>
      </c>
      <c r="AY20">
        <v>-11.017213583490456</v>
      </c>
      <c r="AZ20">
        <v>0</v>
      </c>
      <c r="BA20">
        <v>0</v>
      </c>
      <c r="BB20">
        <v>1</v>
      </c>
      <c r="BC20">
        <v>0</v>
      </c>
      <c r="BD20">
        <v>0</v>
      </c>
    </row>
    <row r="21" spans="1:56" x14ac:dyDescent="0.3">
      <c r="A21" t="s">
        <v>133</v>
      </c>
      <c r="B21" s="1" t="s">
        <v>134</v>
      </c>
      <c r="C21" t="s">
        <v>53</v>
      </c>
      <c r="D21">
        <v>1</v>
      </c>
      <c r="E21">
        <v>0</v>
      </c>
      <c r="F21">
        <v>0</v>
      </c>
      <c r="G21">
        <v>0</v>
      </c>
      <c r="H21">
        <v>0</v>
      </c>
      <c r="I21">
        <v>0.95610953832164347</v>
      </c>
      <c r="J21">
        <v>8365.5709999999999</v>
      </c>
      <c r="K21">
        <v>25.6</v>
      </c>
      <c r="L21">
        <v>2.5</v>
      </c>
      <c r="M21" s="1">
        <v>0</v>
      </c>
      <c r="N21" s="3">
        <v>430.15339999999998</v>
      </c>
      <c r="O21">
        <v>100118.55956136654</v>
      </c>
      <c r="P21">
        <v>156497.17036197372</v>
      </c>
      <c r="Q21">
        <v>1.3759870000000001</v>
      </c>
      <c r="R21">
        <v>685.72899999999993</v>
      </c>
      <c r="S21">
        <v>1396.4803579971176</v>
      </c>
      <c r="T21">
        <v>498.35427224239754</v>
      </c>
      <c r="U21">
        <v>7.2417103201213449</v>
      </c>
      <c r="V21">
        <v>7.5575914470542358</v>
      </c>
      <c r="W21">
        <v>2.5201121249999998</v>
      </c>
      <c r="X21">
        <v>0.39680774124286239</v>
      </c>
      <c r="Y21">
        <v>4.0428990000000002</v>
      </c>
      <c r="Z21">
        <v>2027.8509999999999</v>
      </c>
      <c r="AA21">
        <v>501.58339350055485</v>
      </c>
      <c r="AB21">
        <v>1.1566442153868714E-2</v>
      </c>
      <c r="AC21">
        <v>1.6560686058149544E-4</v>
      </c>
      <c r="AD21">
        <v>1207.9098000000004</v>
      </c>
      <c r="AE21">
        <v>8.2787638613412995E-4</v>
      </c>
      <c r="AF21">
        <v>2.7635659412950507E-2</v>
      </c>
      <c r="AG21">
        <v>7.7635659412950503E-2</v>
      </c>
      <c r="AH21">
        <v>341500</v>
      </c>
      <c r="AI21">
        <v>0</v>
      </c>
      <c r="AJ21">
        <v>24</v>
      </c>
      <c r="AK21">
        <v>23.4</v>
      </c>
      <c r="AL21">
        <v>0.84298516027629378</v>
      </c>
      <c r="AM21">
        <v>0.141318654641509</v>
      </c>
      <c r="AN21" t="e">
        <v>#N/A</v>
      </c>
      <c r="AO21">
        <v>22</v>
      </c>
      <c r="AP21">
        <v>47.32</v>
      </c>
      <c r="AQ21">
        <v>-0.878413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-4.8250000000000002</v>
      </c>
      <c r="AX21">
        <v>0</v>
      </c>
      <c r="AY21">
        <v>-11.866317761632097</v>
      </c>
      <c r="AZ21">
        <v>0</v>
      </c>
      <c r="BA21">
        <v>0</v>
      </c>
      <c r="BB21">
        <v>1</v>
      </c>
      <c r="BC21">
        <v>0</v>
      </c>
      <c r="BD21">
        <v>0</v>
      </c>
    </row>
    <row r="22" spans="1:56" x14ac:dyDescent="0.3">
      <c r="A22" t="s">
        <v>135</v>
      </c>
      <c r="B22" s="1" t="s">
        <v>136</v>
      </c>
      <c r="C22" t="s">
        <v>57</v>
      </c>
      <c r="D22">
        <v>0</v>
      </c>
      <c r="E22">
        <v>0</v>
      </c>
      <c r="F22">
        <v>1</v>
      </c>
      <c r="G22">
        <v>0</v>
      </c>
      <c r="H22">
        <v>0</v>
      </c>
      <c r="I22">
        <v>0.66354954573248037</v>
      </c>
      <c r="J22">
        <v>4083.0189999999998</v>
      </c>
      <c r="K22">
        <v>25.2</v>
      </c>
      <c r="L22">
        <v>1.3</v>
      </c>
      <c r="M22" s="1">
        <v>0</v>
      </c>
      <c r="N22" s="3">
        <v>593.12</v>
      </c>
      <c r="O22">
        <v>67006.839935948694</v>
      </c>
      <c r="P22">
        <v>94267.664552979113</v>
      </c>
      <c r="Q22">
        <v>21.861688999999998</v>
      </c>
      <c r="R22">
        <v>30326.09</v>
      </c>
      <c r="S22">
        <v>4332.2572623505903</v>
      </c>
      <c r="T22">
        <v>1387.1796456348823</v>
      </c>
      <c r="U22">
        <v>8.3738439928650958</v>
      </c>
      <c r="V22">
        <v>8.7114342275268122</v>
      </c>
      <c r="W22">
        <v>33.695034149999991</v>
      </c>
      <c r="X22">
        <v>2.9677963688901625E-2</v>
      </c>
      <c r="Y22">
        <v>46.294840999999998</v>
      </c>
      <c r="Z22">
        <v>75679.546000000002</v>
      </c>
      <c r="AA22">
        <v>1634.7295803435204</v>
      </c>
      <c r="AB22">
        <v>1.858704763607049E-2</v>
      </c>
      <c r="AC22">
        <v>4.2103780111156187E-3</v>
      </c>
      <c r="AD22">
        <v>52913.343200000018</v>
      </c>
      <c r="AE22">
        <v>1.8898824748612742E-5</v>
      </c>
      <c r="AF22">
        <v>1.923832782626702E-2</v>
      </c>
      <c r="AG22">
        <v>6.9238327826267015E-2</v>
      </c>
      <c r="AH22">
        <v>1109500</v>
      </c>
      <c r="AI22">
        <v>0</v>
      </c>
      <c r="AJ22">
        <v>24</v>
      </c>
      <c r="AK22">
        <v>23.9</v>
      </c>
      <c r="AL22">
        <v>0.14654111266136166</v>
      </c>
      <c r="AM22">
        <v>0.21067251227796069</v>
      </c>
      <c r="AN22">
        <v>0.64368846639990807</v>
      </c>
      <c r="AO22">
        <v>36</v>
      </c>
      <c r="AP22">
        <v>56.737222222222215</v>
      </c>
      <c r="AQ22">
        <v>3.881151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7.625</v>
      </c>
      <c r="AX22">
        <v>0</v>
      </c>
      <c r="AY22">
        <v>-10.426666098541634</v>
      </c>
      <c r="AZ22">
        <v>0</v>
      </c>
      <c r="BA22">
        <v>0</v>
      </c>
      <c r="BB22">
        <v>1</v>
      </c>
      <c r="BC22">
        <v>0</v>
      </c>
      <c r="BD22">
        <v>0</v>
      </c>
    </row>
    <row r="23" spans="1:56" x14ac:dyDescent="0.3">
      <c r="A23" t="s">
        <v>141</v>
      </c>
      <c r="B23" s="1" t="s">
        <v>142</v>
      </c>
      <c r="C23" t="s">
        <v>57</v>
      </c>
      <c r="D23">
        <v>0</v>
      </c>
      <c r="E23">
        <v>0</v>
      </c>
      <c r="F23">
        <v>1</v>
      </c>
      <c r="G23">
        <v>0</v>
      </c>
      <c r="H23">
        <v>0</v>
      </c>
      <c r="I23">
        <v>0.92671934895529184</v>
      </c>
      <c r="J23">
        <v>7.3303400000000005E-2</v>
      </c>
      <c r="K23">
        <v>26.1</v>
      </c>
      <c r="L23">
        <v>2.2000000000000002</v>
      </c>
      <c r="M23" s="1">
        <v>0</v>
      </c>
      <c r="N23" s="3">
        <v>746.21029999999996</v>
      </c>
      <c r="O23">
        <v>39206.392278438769</v>
      </c>
      <c r="P23">
        <v>58810.848822631931</v>
      </c>
      <c r="Q23">
        <v>1.8650389999999999</v>
      </c>
      <c r="R23">
        <v>1529.1389999999999</v>
      </c>
      <c r="S23">
        <v>5437.6669536133031</v>
      </c>
      <c r="T23">
        <v>819.89652763293418</v>
      </c>
      <c r="U23">
        <v>8.6011053790383691</v>
      </c>
      <c r="V23">
        <v>8.8586411010489741</v>
      </c>
      <c r="W23">
        <v>3.1707633999999998</v>
      </c>
      <c r="X23">
        <v>0.31538146302559189</v>
      </c>
      <c r="Y23">
        <v>4.658887</v>
      </c>
      <c r="Z23">
        <v>7770.3729999999996</v>
      </c>
      <c r="AA23">
        <v>1667.8603709426736</v>
      </c>
      <c r="AB23">
        <v>1.8872281617849589E-2</v>
      </c>
      <c r="AC23">
        <v>1.8208172370924293E-2</v>
      </c>
      <c r="AD23">
        <v>4183.955324999999</v>
      </c>
      <c r="AE23">
        <v>2.3900828816808656E-4</v>
      </c>
      <c r="AF23">
        <v>2.3474220871883323E-2</v>
      </c>
      <c r="AG23">
        <v>7.3474220871883322E-2</v>
      </c>
      <c r="AH23">
        <v>51060</v>
      </c>
      <c r="AI23">
        <v>0</v>
      </c>
      <c r="AJ23">
        <v>24.8</v>
      </c>
      <c r="AK23">
        <v>23.5</v>
      </c>
      <c r="AL23">
        <v>0.45702124442905179</v>
      </c>
      <c r="AM23">
        <v>0.11975939925760037</v>
      </c>
      <c r="AN23">
        <v>0.76750681698322298</v>
      </c>
      <c r="AO23">
        <v>53</v>
      </c>
      <c r="AP23">
        <v>47.061304347826081</v>
      </c>
      <c r="AQ23">
        <v>10.0115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10</v>
      </c>
      <c r="AX23">
        <v>0</v>
      </c>
      <c r="AY23">
        <v>-9.7259692004988576</v>
      </c>
      <c r="AZ23">
        <v>0</v>
      </c>
      <c r="BA23">
        <v>0</v>
      </c>
      <c r="BB23">
        <v>1</v>
      </c>
      <c r="BC23">
        <v>0</v>
      </c>
      <c r="BD23">
        <v>0</v>
      </c>
    </row>
    <row r="24" spans="1:56" x14ac:dyDescent="0.3">
      <c r="A24" t="s">
        <v>143</v>
      </c>
      <c r="B24" s="1" t="s">
        <v>144</v>
      </c>
      <c r="C24" t="s">
        <v>55</v>
      </c>
      <c r="D24">
        <v>0</v>
      </c>
      <c r="E24">
        <v>1</v>
      </c>
      <c r="F24">
        <v>0</v>
      </c>
      <c r="G24">
        <v>0</v>
      </c>
      <c r="H24">
        <v>0</v>
      </c>
      <c r="I24">
        <v>1.0424128087527844</v>
      </c>
      <c r="J24">
        <v>0</v>
      </c>
      <c r="K24">
        <v>27.1</v>
      </c>
      <c r="L24">
        <v>17.100000000000001</v>
      </c>
      <c r="M24" s="1">
        <v>0</v>
      </c>
      <c r="N24" s="3">
        <v>9.1667000000000005</v>
      </c>
      <c r="O24">
        <v>999.94432874968584</v>
      </c>
      <c r="P24">
        <v>1242.0382165605095</v>
      </c>
      <c r="Q24">
        <v>0.62098699999999996</v>
      </c>
      <c r="R24">
        <v>1884.838</v>
      </c>
      <c r="S24">
        <v>6594.4978109193598</v>
      </c>
      <c r="T24">
        <v>3035.22940093754</v>
      </c>
      <c r="U24">
        <v>8.7939909153103706</v>
      </c>
      <c r="V24">
        <v>9.5614815347382258</v>
      </c>
      <c r="W24">
        <v>0.62391122500000007</v>
      </c>
      <c r="X24">
        <v>1.6027921279986586</v>
      </c>
      <c r="Y24">
        <v>0.809361</v>
      </c>
      <c r="Z24">
        <v>7708.0339999999997</v>
      </c>
      <c r="AA24">
        <v>9523.6044237367496</v>
      </c>
      <c r="AB24">
        <v>3.3168810112309134E-2</v>
      </c>
      <c r="AC24">
        <v>2.9320163750708454E-2</v>
      </c>
      <c r="AD24">
        <v>4901.9539250000016</v>
      </c>
      <c r="AE24">
        <v>2.0400028545759937E-4</v>
      </c>
      <c r="AF24">
        <v>6.7932025565154135E-3</v>
      </c>
      <c r="AG24">
        <v>5.6793202556515418E-2</v>
      </c>
      <c r="AH24">
        <v>9240</v>
      </c>
      <c r="AI24">
        <v>0</v>
      </c>
      <c r="AJ24">
        <v>26.2</v>
      </c>
      <c r="AK24">
        <v>10.3</v>
      </c>
      <c r="AL24">
        <v>0.61069407518953089</v>
      </c>
      <c r="AM24">
        <v>0.35248114354908466</v>
      </c>
      <c r="AN24">
        <v>0.69325016364455228</v>
      </c>
      <c r="AO24">
        <v>63</v>
      </c>
      <c r="AP24" t="e">
        <v>#N/A</v>
      </c>
      <c r="AQ24">
        <v>35.031149999999997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9.7750000000000004</v>
      </c>
      <c r="AX24">
        <v>1</v>
      </c>
      <c r="AY24">
        <v>-9.615066291272873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3">
      <c r="A25" t="s">
        <v>145</v>
      </c>
      <c r="B25" s="1" t="s">
        <v>146</v>
      </c>
      <c r="C25" t="s">
        <v>59</v>
      </c>
      <c r="D25">
        <v>0</v>
      </c>
      <c r="E25">
        <v>0</v>
      </c>
      <c r="F25">
        <v>0</v>
      </c>
      <c r="G25">
        <v>1</v>
      </c>
      <c r="H25">
        <v>0</v>
      </c>
      <c r="I25">
        <v>1.3506054666819711</v>
      </c>
      <c r="J25" s="3" t="e">
        <v>#N/A</v>
      </c>
      <c r="K25">
        <v>17.2</v>
      </c>
      <c r="L25">
        <v>17.7</v>
      </c>
      <c r="M25" s="1">
        <v>0</v>
      </c>
      <c r="N25" s="3">
        <v>270.84960000000001</v>
      </c>
      <c r="O25">
        <v>1337.3278339639774</v>
      </c>
      <c r="P25">
        <v>1359.7929210756363</v>
      </c>
      <c r="Q25">
        <v>78.398250000000004</v>
      </c>
      <c r="R25">
        <v>1038479.732</v>
      </c>
      <c r="S25">
        <v>13113.208043546889</v>
      </c>
      <c r="T25">
        <v>13246.210623323861</v>
      </c>
      <c r="U25">
        <v>9.481375248848023</v>
      </c>
      <c r="V25">
        <v>9.9889753998237385</v>
      </c>
      <c r="W25">
        <v>80.171251275000017</v>
      </c>
      <c r="X25">
        <v>1.2473299145224047E-2</v>
      </c>
      <c r="Y25">
        <v>82.302464999999998</v>
      </c>
      <c r="Z25">
        <v>745383.75599999994</v>
      </c>
      <c r="AA25">
        <v>9056.6395064837961</v>
      </c>
      <c r="AB25">
        <v>1.8591558428925899E-2</v>
      </c>
      <c r="AC25">
        <v>-9.7490611535112261E-3</v>
      </c>
      <c r="AD25">
        <v>942599.04969999974</v>
      </c>
      <c r="AE25">
        <v>1.0608964652767994E-6</v>
      </c>
      <c r="AF25">
        <v>1.2461398193116052E-3</v>
      </c>
      <c r="AG25">
        <v>5.1246139819311608E-2</v>
      </c>
      <c r="AH25">
        <v>348570</v>
      </c>
      <c r="AI25">
        <v>0</v>
      </c>
      <c r="AJ25">
        <v>16.5</v>
      </c>
      <c r="AK25">
        <v>0.2</v>
      </c>
      <c r="AL25">
        <v>0.70472389906644828</v>
      </c>
      <c r="AM25">
        <v>0.24590724594891067</v>
      </c>
      <c r="AN25">
        <v>0.91464142948389016</v>
      </c>
      <c r="AO25">
        <v>78</v>
      </c>
      <c r="AP25">
        <v>28.31</v>
      </c>
      <c r="AQ25">
        <v>51.082909999999998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10</v>
      </c>
      <c r="AX25">
        <v>1</v>
      </c>
      <c r="AY25">
        <v>-8.3790001518332797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3">
      <c r="A26" t="s">
        <v>151</v>
      </c>
      <c r="B26" s="1" t="s">
        <v>152</v>
      </c>
      <c r="C26" t="s">
        <v>59</v>
      </c>
      <c r="D26">
        <v>0</v>
      </c>
      <c r="E26">
        <v>0</v>
      </c>
      <c r="F26">
        <v>0</v>
      </c>
      <c r="G26">
        <v>1</v>
      </c>
      <c r="H26">
        <v>0</v>
      </c>
      <c r="I26">
        <v>1.3989008291052794</v>
      </c>
      <c r="J26">
        <v>2204.8440000000001</v>
      </c>
      <c r="K26">
        <v>16.2</v>
      </c>
      <c r="L26">
        <v>17.2</v>
      </c>
      <c r="M26" s="1">
        <v>0</v>
      </c>
      <c r="N26" s="3">
        <v>34.258899999999997</v>
      </c>
      <c r="O26">
        <v>1154.2545836759703</v>
      </c>
      <c r="P26">
        <v>1202.0203558140522</v>
      </c>
      <c r="Q26">
        <v>4.9590829999999997</v>
      </c>
      <c r="R26">
        <v>57062.186999999998</v>
      </c>
      <c r="S26">
        <v>16915.044449750087</v>
      </c>
      <c r="T26">
        <v>11506.6005146516</v>
      </c>
      <c r="U26">
        <v>9.7359587090416895</v>
      </c>
      <c r="V26">
        <v>10.084912724113174</v>
      </c>
      <c r="W26">
        <v>5.2168521500000011</v>
      </c>
      <c r="X26">
        <v>0.19168647514766157</v>
      </c>
      <c r="Y26">
        <v>5.5501420000000001</v>
      </c>
      <c r="Z26">
        <v>46303.208999999995</v>
      </c>
      <c r="AA26">
        <v>8342.7070874943365</v>
      </c>
      <c r="AB26">
        <v>1.5331358181671298E-2</v>
      </c>
      <c r="AC26">
        <v>-8.2444377944899568E-3</v>
      </c>
      <c r="AD26">
        <v>54765.178199999988</v>
      </c>
      <c r="AE26">
        <v>1.8259778071898983E-5</v>
      </c>
      <c r="AF26">
        <v>2.8872479078020574E-3</v>
      </c>
      <c r="AG26">
        <v>5.2887247907802061E-2</v>
      </c>
      <c r="AH26">
        <v>42430</v>
      </c>
      <c r="AI26">
        <v>0</v>
      </c>
      <c r="AJ26">
        <v>15.7</v>
      </c>
      <c r="AK26">
        <v>-0.4</v>
      </c>
      <c r="AL26">
        <v>0.84377647042274473</v>
      </c>
      <c r="AM26">
        <v>0.24501336030662055</v>
      </c>
      <c r="AN26">
        <v>0.84507760703563695</v>
      </c>
      <c r="AO26">
        <v>91</v>
      </c>
      <c r="AP26">
        <v>24.7</v>
      </c>
      <c r="AQ26">
        <v>56.114159999999998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10</v>
      </c>
      <c r="AX26">
        <v>1</v>
      </c>
      <c r="AY26">
        <v>-9.0035168759646922</v>
      </c>
      <c r="AZ26">
        <v>0</v>
      </c>
      <c r="BA26">
        <v>0</v>
      </c>
      <c r="BB26">
        <v>1</v>
      </c>
      <c r="BC26">
        <v>0</v>
      </c>
      <c r="BD26">
        <v>0</v>
      </c>
    </row>
    <row r="27" spans="1:56" x14ac:dyDescent="0.3">
      <c r="A27" t="s">
        <v>153</v>
      </c>
      <c r="B27" s="1" t="s">
        <v>154</v>
      </c>
      <c r="C27" t="s">
        <v>57</v>
      </c>
      <c r="D27">
        <v>0</v>
      </c>
      <c r="E27">
        <v>0</v>
      </c>
      <c r="F27">
        <v>1</v>
      </c>
      <c r="G27">
        <v>0</v>
      </c>
      <c r="H27">
        <v>0</v>
      </c>
      <c r="I27">
        <v>0.78002176936419687</v>
      </c>
      <c r="J27">
        <v>0</v>
      </c>
      <c r="K27">
        <v>26.1</v>
      </c>
      <c r="L27">
        <v>3.7</v>
      </c>
      <c r="M27" s="1">
        <v>0</v>
      </c>
      <c r="N27" s="3">
        <v>424.85820000000001</v>
      </c>
      <c r="O27">
        <v>3081.3058969118697</v>
      </c>
      <c r="P27">
        <v>4393.0453489887523</v>
      </c>
      <c r="Q27">
        <v>4.6376270000000002</v>
      </c>
      <c r="R27">
        <v>3523.9869999999996</v>
      </c>
      <c r="S27">
        <v>2633.9712047912649</v>
      </c>
      <c r="T27">
        <v>759.86857071515226</v>
      </c>
      <c r="U27">
        <v>7.8762479501217033</v>
      </c>
      <c r="V27">
        <v>8.432767810212118</v>
      </c>
      <c r="W27">
        <v>7.2686992750000003</v>
      </c>
      <c r="X27">
        <v>0.13757619653345748</v>
      </c>
      <c r="Y27">
        <v>9.9273199999999999</v>
      </c>
      <c r="Z27">
        <v>20964.238999999998</v>
      </c>
      <c r="AA27">
        <v>2111.772260791432</v>
      </c>
      <c r="AB27">
        <v>2.9900097879795508E-2</v>
      </c>
      <c r="AC27">
        <v>2.6208649304901101E-2</v>
      </c>
      <c r="AD27">
        <v>12561.583524999998</v>
      </c>
      <c r="AE27">
        <v>7.9607797696031339E-5</v>
      </c>
      <c r="AF27">
        <v>1.9515070241090643E-2</v>
      </c>
      <c r="AG27">
        <v>6.9515070241090646E-2</v>
      </c>
      <c r="AH27">
        <v>48320</v>
      </c>
      <c r="AI27">
        <v>0</v>
      </c>
      <c r="AJ27">
        <v>25.8</v>
      </c>
      <c r="AK27">
        <v>22</v>
      </c>
      <c r="AL27">
        <v>0.44825668968260296</v>
      </c>
      <c r="AM27">
        <v>0.17100127823650837</v>
      </c>
      <c r="AN27">
        <v>0.6781233623623848</v>
      </c>
      <c r="AO27">
        <v>29</v>
      </c>
      <c r="AP27">
        <v>49.953749999999999</v>
      </c>
      <c r="AQ27">
        <v>18.952210000000001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5.125</v>
      </c>
      <c r="AX27">
        <v>0</v>
      </c>
      <c r="AY27">
        <v>-8.8269436264371155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3">
      <c r="A28" t="s">
        <v>155</v>
      </c>
      <c r="B28" s="1" t="s">
        <v>156</v>
      </c>
      <c r="C28" t="s">
        <v>57</v>
      </c>
      <c r="D28">
        <v>0</v>
      </c>
      <c r="E28">
        <v>0</v>
      </c>
      <c r="F28">
        <v>1</v>
      </c>
      <c r="G28">
        <v>0</v>
      </c>
      <c r="H28">
        <v>0</v>
      </c>
      <c r="I28">
        <v>0.46221433916889448</v>
      </c>
      <c r="J28">
        <v>5095.8059999999996</v>
      </c>
      <c r="K28">
        <v>22.4</v>
      </c>
      <c r="L28">
        <v>1.5</v>
      </c>
      <c r="M28" s="1">
        <v>0</v>
      </c>
      <c r="N28" s="3">
        <v>1117.1780000000001</v>
      </c>
      <c r="O28">
        <v>45679.185906913634</v>
      </c>
      <c r="P28">
        <v>67750.539377413312</v>
      </c>
      <c r="Q28">
        <v>6.15069</v>
      </c>
      <c r="R28">
        <v>4224.384</v>
      </c>
      <c r="S28">
        <v>2519.3811779145917</v>
      </c>
      <c r="T28">
        <v>686.81465006365136</v>
      </c>
      <c r="U28">
        <v>7.8317685860300079</v>
      </c>
      <c r="V28">
        <v>8.342877809155862</v>
      </c>
      <c r="W28">
        <v>10.303746624999999</v>
      </c>
      <c r="X28">
        <v>9.7052075948150573E-2</v>
      </c>
      <c r="Y28">
        <v>14.464739</v>
      </c>
      <c r="Z28">
        <v>32636.3</v>
      </c>
      <c r="AA28">
        <v>2256.2660826441461</v>
      </c>
      <c r="AB28">
        <v>2.0716078373826604E-2</v>
      </c>
      <c r="AC28">
        <v>3.0497489497422158E-2</v>
      </c>
      <c r="AD28">
        <v>18816.202075000001</v>
      </c>
      <c r="AE28">
        <v>5.3145687743683523E-5</v>
      </c>
      <c r="AF28">
        <v>2.1926913437562333E-2</v>
      </c>
      <c r="AG28">
        <v>7.1926913437562329E-2</v>
      </c>
      <c r="AH28">
        <v>248360</v>
      </c>
      <c r="AI28">
        <v>0</v>
      </c>
      <c r="AJ28">
        <v>21.4</v>
      </c>
      <c r="AK28">
        <v>21.1</v>
      </c>
      <c r="AL28">
        <v>0.32222888730466381</v>
      </c>
      <c r="AM28">
        <v>0.22093231864273549</v>
      </c>
      <c r="AN28">
        <v>0.57552617937326433</v>
      </c>
      <c r="AO28">
        <v>35</v>
      </c>
      <c r="AP28">
        <v>53.11</v>
      </c>
      <c r="AQ28">
        <v>-1.462879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5.3</v>
      </c>
      <c r="AX28">
        <v>0</v>
      </c>
      <c r="AY28">
        <v>-10.194765835006619</v>
      </c>
      <c r="AZ28">
        <v>0</v>
      </c>
      <c r="BA28">
        <v>0</v>
      </c>
      <c r="BB28">
        <v>1</v>
      </c>
      <c r="BC28">
        <v>0</v>
      </c>
      <c r="BD28">
        <v>0</v>
      </c>
    </row>
    <row r="29" spans="1:56" x14ac:dyDescent="0.3">
      <c r="A29" t="s">
        <v>157</v>
      </c>
      <c r="B29" s="1" t="s">
        <v>158</v>
      </c>
      <c r="C29" t="s">
        <v>53</v>
      </c>
      <c r="D29">
        <v>1</v>
      </c>
      <c r="E29">
        <v>0</v>
      </c>
      <c r="F29">
        <v>0</v>
      </c>
      <c r="G29">
        <v>0</v>
      </c>
      <c r="H29">
        <v>0</v>
      </c>
      <c r="I29">
        <v>0.34366958338724773</v>
      </c>
      <c r="J29">
        <v>1692.6690000000001</v>
      </c>
      <c r="K29">
        <v>29.1</v>
      </c>
      <c r="L29">
        <v>16.2</v>
      </c>
      <c r="M29" s="1">
        <v>0</v>
      </c>
      <c r="N29" s="3">
        <v>321.59789999999998</v>
      </c>
      <c r="O29">
        <v>34.072197287617669</v>
      </c>
      <c r="P29">
        <v>47.436543674338225</v>
      </c>
      <c r="Q29">
        <v>36.751162000000001</v>
      </c>
      <c r="R29">
        <v>23047.094999999998</v>
      </c>
      <c r="S29">
        <v>852.85520827545531</v>
      </c>
      <c r="T29">
        <v>627.11200805024873</v>
      </c>
      <c r="U29">
        <v>6.7485897889750239</v>
      </c>
      <c r="V29">
        <v>7.6701189097620999</v>
      </c>
      <c r="W29">
        <v>57.41402352499999</v>
      </c>
      <c r="X29">
        <v>1.7417347515534535E-2</v>
      </c>
      <c r="Y29">
        <v>81.121077</v>
      </c>
      <c r="Z29">
        <v>204776.28099999999</v>
      </c>
      <c r="AA29">
        <v>2524.3289237888198</v>
      </c>
      <c r="AB29">
        <v>3.750322960884464E-2</v>
      </c>
      <c r="AC29">
        <v>3.5707829941583981E-2</v>
      </c>
      <c r="AD29">
        <v>92909.495549999992</v>
      </c>
      <c r="AE29">
        <v>1.0763162517246065E-5</v>
      </c>
      <c r="AF29">
        <v>2.0301871081419617E-2</v>
      </c>
      <c r="AG29">
        <v>7.0301871081419623E-2</v>
      </c>
      <c r="AH29">
        <v>995450</v>
      </c>
      <c r="AI29">
        <v>0</v>
      </c>
      <c r="AJ29">
        <v>29</v>
      </c>
      <c r="AK29">
        <v>13.5</v>
      </c>
      <c r="AL29">
        <v>0.18531433430034669</v>
      </c>
      <c r="AM29">
        <v>0.10217523914761843</v>
      </c>
      <c r="AN29">
        <v>0.91017568856477771</v>
      </c>
      <c r="AO29">
        <v>32</v>
      </c>
      <c r="AP29">
        <v>31.56</v>
      </c>
      <c r="AQ29">
        <v>26.409780000000001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-5.6749999999999998</v>
      </c>
      <c r="AX29">
        <v>0</v>
      </c>
      <c r="AY29">
        <v>-9.7878376507390801</v>
      </c>
      <c r="AZ29">
        <v>0</v>
      </c>
      <c r="BA29">
        <v>0</v>
      </c>
      <c r="BB29">
        <v>1</v>
      </c>
      <c r="BC29">
        <v>0</v>
      </c>
      <c r="BD29">
        <v>0</v>
      </c>
    </row>
    <row r="30" spans="1:56" x14ac:dyDescent="0.3">
      <c r="A30" t="s">
        <v>159</v>
      </c>
      <c r="B30" s="1" t="s">
        <v>160</v>
      </c>
      <c r="C30" t="s">
        <v>59</v>
      </c>
      <c r="D30">
        <v>0</v>
      </c>
      <c r="E30">
        <v>0</v>
      </c>
      <c r="F30">
        <v>0</v>
      </c>
      <c r="G30">
        <v>1</v>
      </c>
      <c r="H30">
        <v>0</v>
      </c>
      <c r="I30">
        <v>1.0881115376696733</v>
      </c>
      <c r="J30">
        <v>205.1943</v>
      </c>
      <c r="K30">
        <v>22.1</v>
      </c>
      <c r="L30">
        <v>16.100000000000001</v>
      </c>
      <c r="M30" s="1">
        <v>0</v>
      </c>
      <c r="N30" s="3">
        <v>704.63980000000004</v>
      </c>
      <c r="O30">
        <v>2864.3350296694257</v>
      </c>
      <c r="P30">
        <v>3222.9357089538339</v>
      </c>
      <c r="Q30">
        <v>34.165661</v>
      </c>
      <c r="R30">
        <v>128682.36399999999</v>
      </c>
      <c r="S30">
        <v>9950.77063634156</v>
      </c>
      <c r="T30">
        <v>3766.4239541567772</v>
      </c>
      <c r="U30">
        <v>9.2054052780420719</v>
      </c>
      <c r="V30">
        <v>9.705408850244968</v>
      </c>
      <c r="W30">
        <v>39.35682709999999</v>
      </c>
      <c r="X30">
        <v>2.540855230679915E-2</v>
      </c>
      <c r="Y30">
        <v>46.076988999999998</v>
      </c>
      <c r="Z30">
        <v>269674.84700000001</v>
      </c>
      <c r="AA30">
        <v>5852.7011606596088</v>
      </c>
      <c r="AB30">
        <v>1.9972115964555462E-2</v>
      </c>
      <c r="AC30">
        <v>1.1301981885038068E-2</v>
      </c>
      <c r="AD30">
        <v>238644.60132499988</v>
      </c>
      <c r="AE30">
        <v>4.1903315409098353E-6</v>
      </c>
      <c r="AF30">
        <v>7.6690409241008542E-3</v>
      </c>
      <c r="AG30">
        <v>5.7669040924100856E-2</v>
      </c>
      <c r="AH30">
        <v>498800</v>
      </c>
      <c r="AI30">
        <v>0</v>
      </c>
      <c r="AJ30">
        <v>20.9</v>
      </c>
      <c r="AK30">
        <v>6.3</v>
      </c>
      <c r="AL30">
        <v>0.35195120470598334</v>
      </c>
      <c r="AM30">
        <v>0.26450355909764767</v>
      </c>
      <c r="AN30">
        <v>0.94086847454309497</v>
      </c>
      <c r="AO30">
        <v>59</v>
      </c>
      <c r="AP30">
        <v>34.659999999999997</v>
      </c>
      <c r="AQ30">
        <v>40.40164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7.5250000000000004</v>
      </c>
      <c r="AX30">
        <v>1</v>
      </c>
      <c r="AY30">
        <v>-9.4511840652726775</v>
      </c>
      <c r="AZ30">
        <v>0</v>
      </c>
      <c r="BA30">
        <v>0</v>
      </c>
      <c r="BB30">
        <v>1</v>
      </c>
      <c r="BC30">
        <v>0</v>
      </c>
      <c r="BD30">
        <v>0</v>
      </c>
    </row>
    <row r="31" spans="1:56" ht="15.6" x14ac:dyDescent="0.3">
      <c r="A31" t="s">
        <v>161</v>
      </c>
      <c r="B31" s="1" t="s">
        <v>162</v>
      </c>
      <c r="C31" t="s">
        <v>53</v>
      </c>
      <c r="D31">
        <v>1</v>
      </c>
      <c r="E31">
        <v>0</v>
      </c>
      <c r="F31">
        <v>0</v>
      </c>
      <c r="G31">
        <v>0</v>
      </c>
      <c r="H31">
        <v>0</v>
      </c>
      <c r="I31">
        <v>0.86065928594873808</v>
      </c>
      <c r="J31">
        <v>7.381507</v>
      </c>
      <c r="K31">
        <v>23.5</v>
      </c>
      <c r="L31">
        <v>3</v>
      </c>
      <c r="M31" s="1">
        <v>1</v>
      </c>
      <c r="N31" s="3">
        <v>1330.0619999999999</v>
      </c>
      <c r="O31" s="2" t="e">
        <v>#N/A</v>
      </c>
      <c r="P31" t="e">
        <f>NA()</f>
        <v>#N/A</v>
      </c>
      <c r="Q31">
        <v>29.777985000000001</v>
      </c>
      <c r="R31">
        <v>1851.835</v>
      </c>
      <c r="S31">
        <v>539.46985315871768</v>
      </c>
      <c r="T31">
        <v>62.188056042072681</v>
      </c>
      <c r="U31">
        <v>6.2905869039130087</v>
      </c>
      <c r="V31">
        <v>6.342718869076668</v>
      </c>
      <c r="W31">
        <v>51.954812474999997</v>
      </c>
      <c r="X31">
        <v>1.9247495128217187E-2</v>
      </c>
      <c r="Y31">
        <v>82.949540999999996</v>
      </c>
      <c r="Z31">
        <v>6494.2569999999996</v>
      </c>
      <c r="AA31">
        <v>78.291656851964973</v>
      </c>
      <c r="AB31">
        <v>9.2433535110366134E-3</v>
      </c>
      <c r="AC31">
        <v>5.9045663447657914E-3</v>
      </c>
      <c r="AD31">
        <v>3253.9124499999998</v>
      </c>
      <c r="AE31">
        <v>3.0732234359901112E-4</v>
      </c>
      <c r="AF31">
        <v>2.6268285155425852E-2</v>
      </c>
      <c r="AG31">
        <v>7.6268285155425858E-2</v>
      </c>
      <c r="AH31">
        <v>1000000</v>
      </c>
      <c r="AI31">
        <v>0</v>
      </c>
      <c r="AJ31">
        <v>22.4</v>
      </c>
      <c r="AK31">
        <v>20.5</v>
      </c>
      <c r="AL31">
        <v>0.12586659933440386</v>
      </c>
      <c r="AM31">
        <v>7.7698637824505548E-2</v>
      </c>
      <c r="AN31" t="e">
        <v>#N/A</v>
      </c>
      <c r="AO31">
        <v>33</v>
      </c>
      <c r="AP31">
        <v>33.052500000000002</v>
      </c>
      <c r="AQ31">
        <v>8.5620100000000008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-3.7073170731707319</v>
      </c>
      <c r="AX31">
        <v>0</v>
      </c>
      <c r="AY31">
        <v>-9.9695962795820918</v>
      </c>
      <c r="AZ31">
        <v>0</v>
      </c>
      <c r="BA31">
        <v>0</v>
      </c>
      <c r="BB31">
        <v>1</v>
      </c>
      <c r="BC31">
        <v>0</v>
      </c>
      <c r="BD31">
        <v>0</v>
      </c>
    </row>
    <row r="32" spans="1:56" x14ac:dyDescent="0.3">
      <c r="A32" t="s">
        <v>163</v>
      </c>
      <c r="B32" s="1" t="s">
        <v>164</v>
      </c>
      <c r="C32" t="s">
        <v>59</v>
      </c>
      <c r="D32">
        <v>0</v>
      </c>
      <c r="E32">
        <v>0</v>
      </c>
      <c r="F32">
        <v>0</v>
      </c>
      <c r="G32">
        <v>1</v>
      </c>
      <c r="H32">
        <v>0</v>
      </c>
      <c r="I32">
        <v>1.442647206134585</v>
      </c>
      <c r="J32">
        <v>2.6774900000000001</v>
      </c>
      <c r="K32">
        <v>15.3</v>
      </c>
      <c r="L32">
        <v>26.6</v>
      </c>
      <c r="M32" s="1">
        <v>0</v>
      </c>
      <c r="N32" s="3">
        <v>164.483</v>
      </c>
      <c r="O32">
        <v>21543.596485630835</v>
      </c>
      <c r="P32">
        <v>23062.049629961872</v>
      </c>
      <c r="Q32">
        <v>4.6227590000000003</v>
      </c>
      <c r="R32">
        <v>40582.688999999998</v>
      </c>
      <c r="S32">
        <v>12985.617226909297</v>
      </c>
      <c r="T32">
        <v>8778.8891871715568</v>
      </c>
      <c r="U32">
        <v>9.471597656806912</v>
      </c>
      <c r="V32">
        <v>9.956437162749662</v>
      </c>
      <c r="W32">
        <v>4.9953815500000003</v>
      </c>
      <c r="X32">
        <v>0.200184908798408</v>
      </c>
      <c r="Y32">
        <v>5.3645459999999998</v>
      </c>
      <c r="Z32">
        <v>61843.954999999994</v>
      </c>
      <c r="AA32">
        <v>11528.273781229576</v>
      </c>
      <c r="AB32">
        <v>2.2450663130118623E-2</v>
      </c>
      <c r="AC32">
        <v>6.9859672891981316E-3</v>
      </c>
      <c r="AD32">
        <v>53668.378500000006</v>
      </c>
      <c r="AE32">
        <v>1.8632946027985547E-5</v>
      </c>
      <c r="AF32">
        <v>3.8158983833906867E-3</v>
      </c>
      <c r="AG32">
        <v>5.3815898383390688E-2</v>
      </c>
      <c r="AH32">
        <v>303900</v>
      </c>
      <c r="AI32">
        <v>0</v>
      </c>
      <c r="AJ32">
        <v>13.9</v>
      </c>
      <c r="AK32">
        <v>-10</v>
      </c>
      <c r="AL32">
        <v>0.77366190664470191</v>
      </c>
      <c r="AM32">
        <v>0.29913143701851369</v>
      </c>
      <c r="AN32">
        <v>0.80026131123304389</v>
      </c>
      <c r="AO32">
        <v>89</v>
      </c>
      <c r="AP32">
        <v>26.88</v>
      </c>
      <c r="AQ32">
        <v>64.429680000000005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10</v>
      </c>
      <c r="AX32">
        <v>1</v>
      </c>
      <c r="AY32">
        <v>-11.018896094372963</v>
      </c>
      <c r="AZ32">
        <v>0</v>
      </c>
      <c r="BA32">
        <v>0</v>
      </c>
      <c r="BB32">
        <v>1</v>
      </c>
      <c r="BC32">
        <v>0</v>
      </c>
      <c r="BD32">
        <v>0</v>
      </c>
    </row>
    <row r="33" spans="1:56" x14ac:dyDescent="0.3">
      <c r="A33" t="s">
        <v>167</v>
      </c>
      <c r="B33" s="1" t="s">
        <v>168</v>
      </c>
      <c r="C33" t="s">
        <v>59</v>
      </c>
      <c r="D33">
        <v>0</v>
      </c>
      <c r="E33">
        <v>0</v>
      </c>
      <c r="F33">
        <v>0</v>
      </c>
      <c r="G33">
        <v>1</v>
      </c>
      <c r="H33">
        <v>0</v>
      </c>
      <c r="I33">
        <v>1.3848208228912482</v>
      </c>
      <c r="J33">
        <v>137.77260000000001</v>
      </c>
      <c r="K33">
        <v>18.600000000000001</v>
      </c>
      <c r="L33">
        <v>15.2</v>
      </c>
      <c r="M33" s="1">
        <v>0</v>
      </c>
      <c r="N33" s="3">
        <v>375.12</v>
      </c>
      <c r="O33">
        <v>3451.4526770184029</v>
      </c>
      <c r="P33">
        <v>3789.5434596781015</v>
      </c>
      <c r="Q33">
        <v>52.331865999999998</v>
      </c>
      <c r="R33">
        <v>462434.36899999995</v>
      </c>
      <c r="S33">
        <v>14762.462081898628</v>
      </c>
      <c r="T33">
        <v>8836.5732840483834</v>
      </c>
      <c r="U33">
        <v>9.5998428919603125</v>
      </c>
      <c r="V33">
        <v>9.9973187517496491</v>
      </c>
      <c r="W33">
        <v>58.308403874999996</v>
      </c>
      <c r="X33">
        <v>1.7150186483303048E-2</v>
      </c>
      <c r="Y33">
        <v>64.731126000000003</v>
      </c>
      <c r="Z33">
        <v>361272.84</v>
      </c>
      <c r="AA33">
        <v>5581.1301660348063</v>
      </c>
      <c r="AB33">
        <v>1.6328932611311478E-2</v>
      </c>
      <c r="AC33">
        <v>-1.1782253060170972E-2</v>
      </c>
      <c r="AD33">
        <v>416844.84987499996</v>
      </c>
      <c r="AE33">
        <v>2.3989741034340997E-6</v>
      </c>
      <c r="AF33">
        <v>5.4522228120520008E-3</v>
      </c>
      <c r="AG33">
        <v>5.5452222812052004E-2</v>
      </c>
      <c r="AH33">
        <v>547660</v>
      </c>
      <c r="AI33">
        <v>0</v>
      </c>
      <c r="AJ33">
        <v>17.600000000000001</v>
      </c>
      <c r="AK33">
        <v>3.8</v>
      </c>
      <c r="AL33">
        <v>0.48044785391539324</v>
      </c>
      <c r="AM33">
        <v>0.22824296131730079</v>
      </c>
      <c r="AN33">
        <v>1.0269597560167314</v>
      </c>
      <c r="AO33">
        <v>71</v>
      </c>
      <c r="AP33">
        <v>32.74</v>
      </c>
      <c r="AQ33">
        <v>46.53078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8.625</v>
      </c>
      <c r="AX33">
        <v>1</v>
      </c>
      <c r="AY33">
        <v>-9.1494690257462583</v>
      </c>
      <c r="AZ33">
        <v>0</v>
      </c>
      <c r="BA33">
        <v>0</v>
      </c>
      <c r="BB33">
        <v>1</v>
      </c>
      <c r="BC33">
        <v>0</v>
      </c>
      <c r="BD33">
        <v>0</v>
      </c>
    </row>
    <row r="34" spans="1:56" x14ac:dyDescent="0.3">
      <c r="A34" t="s">
        <v>169</v>
      </c>
      <c r="B34" s="1" t="s">
        <v>170</v>
      </c>
      <c r="C34" t="s">
        <v>53</v>
      </c>
      <c r="D34">
        <v>1</v>
      </c>
      <c r="E34">
        <v>0</v>
      </c>
      <c r="F34">
        <v>0</v>
      </c>
      <c r="G34">
        <v>0</v>
      </c>
      <c r="H34">
        <v>0</v>
      </c>
      <c r="I34">
        <v>0.97055275223187643</v>
      </c>
      <c r="J34">
        <v>40811.14</v>
      </c>
      <c r="K34">
        <v>26.2</v>
      </c>
      <c r="L34">
        <v>3.2</v>
      </c>
      <c r="M34" s="1">
        <v>0</v>
      </c>
      <c r="N34" s="3">
        <v>377.54020000000003</v>
      </c>
      <c r="O34">
        <v>182795.97492402227</v>
      </c>
      <c r="P34">
        <v>267978.23493847944</v>
      </c>
      <c r="Q34">
        <v>0.53972799999999999</v>
      </c>
      <c r="R34">
        <v>2845.5919999999996</v>
      </c>
      <c r="S34">
        <v>6284.0156146938834</v>
      </c>
      <c r="T34">
        <v>5272.270476980997</v>
      </c>
      <c r="U34">
        <v>8.7457644842059512</v>
      </c>
      <c r="V34">
        <v>9.1036311284613269</v>
      </c>
      <c r="W34">
        <v>0.97520707499999981</v>
      </c>
      <c r="X34">
        <v>1.0254232415202691</v>
      </c>
      <c r="Y34">
        <v>1.505463</v>
      </c>
      <c r="Z34">
        <v>2574.2339999999999</v>
      </c>
      <c r="AA34">
        <v>1709.9284406192646</v>
      </c>
      <c r="AB34">
        <v>3.0630219022809387E-3</v>
      </c>
      <c r="AC34">
        <v>-2.8872040468493756E-2</v>
      </c>
      <c r="AD34">
        <v>3804.5124999999998</v>
      </c>
      <c r="AE34">
        <v>2.6284576539044096E-4</v>
      </c>
      <c r="AF34">
        <v>2.6302319541380761E-2</v>
      </c>
      <c r="AG34">
        <v>7.6302319541380767E-2</v>
      </c>
      <c r="AH34">
        <v>257670</v>
      </c>
      <c r="AI34">
        <v>0</v>
      </c>
      <c r="AJ34">
        <v>23.5</v>
      </c>
      <c r="AK34">
        <v>24.7</v>
      </c>
      <c r="AL34">
        <v>0.66583217103034265</v>
      </c>
      <c r="AM34">
        <v>0.15514396168291567</v>
      </c>
      <c r="AN34">
        <v>0.89230544913199661</v>
      </c>
      <c r="AO34">
        <v>34</v>
      </c>
      <c r="AP34">
        <v>41.45</v>
      </c>
      <c r="AQ34">
        <v>-0.65047900000000003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-6.0750000000000002</v>
      </c>
      <c r="AX34">
        <v>0</v>
      </c>
      <c r="AY34">
        <v>-12.534914564707105</v>
      </c>
      <c r="AZ34">
        <v>0</v>
      </c>
      <c r="BA34">
        <v>0</v>
      </c>
      <c r="BB34">
        <v>1</v>
      </c>
      <c r="BC34">
        <v>0</v>
      </c>
      <c r="BD34">
        <v>0</v>
      </c>
    </row>
    <row r="35" spans="1:56" x14ac:dyDescent="0.3">
      <c r="A35" t="s">
        <v>171</v>
      </c>
      <c r="B35" s="1" t="s">
        <v>172</v>
      </c>
      <c r="C35" t="s">
        <v>59</v>
      </c>
      <c r="D35">
        <v>0</v>
      </c>
      <c r="E35">
        <v>0</v>
      </c>
      <c r="F35">
        <v>0</v>
      </c>
      <c r="G35">
        <v>1</v>
      </c>
      <c r="H35">
        <v>0</v>
      </c>
      <c r="I35">
        <v>1.4097134218857152</v>
      </c>
      <c r="J35">
        <v>2439.96</v>
      </c>
      <c r="K35">
        <v>14.3</v>
      </c>
      <c r="L35">
        <v>11</v>
      </c>
      <c r="M35" s="1">
        <v>0</v>
      </c>
      <c r="N35" s="3">
        <v>162.57329999999999</v>
      </c>
      <c r="O35">
        <v>2514.9502304912617</v>
      </c>
      <c r="P35">
        <v>2585.3124122721038</v>
      </c>
      <c r="Q35">
        <v>55.819499</v>
      </c>
      <c r="R35">
        <v>660863.07299999997</v>
      </c>
      <c r="S35">
        <v>12825.627922601025</v>
      </c>
      <c r="T35">
        <v>11839.28707421756</v>
      </c>
      <c r="U35">
        <v>9.4592006296670181</v>
      </c>
      <c r="V35">
        <v>9.9441697267344598</v>
      </c>
      <c r="W35">
        <v>57.843050774999995</v>
      </c>
      <c r="X35">
        <v>1.7288161440340281E-2</v>
      </c>
      <c r="Y35">
        <v>62.03557</v>
      </c>
      <c r="Z35">
        <v>493504.86</v>
      </c>
      <c r="AA35">
        <v>7955.1918359096235</v>
      </c>
      <c r="AB35">
        <v>1.9456742029206272E-2</v>
      </c>
      <c r="AC35">
        <v>-1.0194836863626041E-2</v>
      </c>
      <c r="AD35">
        <v>566815.24897500011</v>
      </c>
      <c r="AE35">
        <v>1.764243290575455E-6</v>
      </c>
      <c r="AF35">
        <v>2.7072994211233747E-3</v>
      </c>
      <c r="AG35">
        <v>5.2707299421123378E-2</v>
      </c>
      <c r="AH35">
        <v>241930</v>
      </c>
      <c r="AI35">
        <v>0</v>
      </c>
      <c r="AJ35">
        <v>13.7</v>
      </c>
      <c r="AK35">
        <v>3.4</v>
      </c>
      <c r="AL35">
        <v>0.48504607230424879</v>
      </c>
      <c r="AM35">
        <v>0.18836220577359203</v>
      </c>
      <c r="AN35">
        <v>0.98783941119909335</v>
      </c>
      <c r="AO35">
        <v>76</v>
      </c>
      <c r="AP35">
        <v>35.97</v>
      </c>
      <c r="AQ35">
        <v>53.887180000000001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10</v>
      </c>
      <c r="AX35">
        <v>1</v>
      </c>
      <c r="AY35">
        <v>-8.3391230535168646</v>
      </c>
      <c r="AZ35">
        <v>0</v>
      </c>
      <c r="BA35">
        <v>0</v>
      </c>
      <c r="BB35">
        <v>1</v>
      </c>
      <c r="BC35">
        <v>0</v>
      </c>
      <c r="BD35">
        <v>0</v>
      </c>
    </row>
    <row r="36" spans="1:56" x14ac:dyDescent="0.3">
      <c r="A36" t="s">
        <v>173</v>
      </c>
      <c r="B36" s="1" t="s">
        <v>174</v>
      </c>
      <c r="C36" t="s">
        <v>53</v>
      </c>
      <c r="D36">
        <v>1</v>
      </c>
      <c r="E36">
        <v>0</v>
      </c>
      <c r="F36">
        <v>0</v>
      </c>
      <c r="G36">
        <v>0</v>
      </c>
      <c r="H36">
        <v>0</v>
      </c>
      <c r="I36">
        <v>0.56796604649097193</v>
      </c>
      <c r="J36">
        <v>53.238109999999999</v>
      </c>
      <c r="K36">
        <v>29.4</v>
      </c>
      <c r="L36">
        <v>4.0999999999999996</v>
      </c>
      <c r="M36" s="1">
        <v>0</v>
      </c>
      <c r="N36" s="3">
        <v>190.31970000000001</v>
      </c>
      <c r="O36">
        <v>2219.2067031737843</v>
      </c>
      <c r="P36">
        <v>3335.6315798222695</v>
      </c>
      <c r="Q36">
        <v>8.9112910000000003</v>
      </c>
      <c r="R36">
        <v>2295.5419999999999</v>
      </c>
      <c r="S36">
        <v>2086.0933793150734</v>
      </c>
      <c r="T36">
        <v>257.59926367571205</v>
      </c>
      <c r="U36">
        <v>7.643048399331132</v>
      </c>
      <c r="V36">
        <v>7.357516266394418</v>
      </c>
      <c r="W36">
        <v>15.5346665</v>
      </c>
      <c r="X36">
        <v>6.4372157587032852E-2</v>
      </c>
      <c r="Y36">
        <v>24.391822999999999</v>
      </c>
      <c r="Z36">
        <v>8998.8179999999993</v>
      </c>
      <c r="AA36">
        <v>368.92765251699308</v>
      </c>
      <c r="AB36">
        <v>4.9350865854440535E-3</v>
      </c>
      <c r="AC36">
        <v>9.2101391116302476E-3</v>
      </c>
      <c r="AD36">
        <v>4851.1659750000008</v>
      </c>
      <c r="AE36">
        <v>2.0613601042582342E-4</v>
      </c>
      <c r="AF36">
        <v>2.5818687918389198E-2</v>
      </c>
      <c r="AG36">
        <v>7.5818687918389194E-2</v>
      </c>
      <c r="AH36">
        <v>227540</v>
      </c>
      <c r="AI36">
        <v>0</v>
      </c>
      <c r="AJ36">
        <v>25.8</v>
      </c>
      <c r="AK36">
        <v>26.5</v>
      </c>
      <c r="AL36">
        <v>0.21460980926640333</v>
      </c>
      <c r="AM36">
        <v>0.19207592923194161</v>
      </c>
      <c r="AN36" t="e">
        <v>#N/A</v>
      </c>
      <c r="AO36">
        <v>46</v>
      </c>
      <c r="AP36">
        <v>38.595999999999997</v>
      </c>
      <c r="AQ36">
        <v>7.9415339999999999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-0.52500000000000002</v>
      </c>
      <c r="AX36">
        <v>0</v>
      </c>
      <c r="AY36">
        <v>-9.6379312330980262</v>
      </c>
      <c r="AZ36">
        <v>0</v>
      </c>
      <c r="BA36">
        <v>0</v>
      </c>
      <c r="BB36">
        <v>1</v>
      </c>
      <c r="BC36">
        <v>0</v>
      </c>
      <c r="BD36">
        <v>0</v>
      </c>
    </row>
    <row r="37" spans="1:56" x14ac:dyDescent="0.3">
      <c r="A37" t="s">
        <v>183</v>
      </c>
      <c r="B37" s="1" t="s">
        <v>184</v>
      </c>
      <c r="C37" t="s">
        <v>59</v>
      </c>
      <c r="D37">
        <v>0</v>
      </c>
      <c r="E37">
        <v>0</v>
      </c>
      <c r="F37">
        <v>0</v>
      </c>
      <c r="G37">
        <v>1</v>
      </c>
      <c r="H37">
        <v>0</v>
      </c>
      <c r="I37">
        <v>1.098599992571808</v>
      </c>
      <c r="J37">
        <v>56.206429999999997</v>
      </c>
      <c r="K37">
        <v>24.4</v>
      </c>
      <c r="L37">
        <v>17.600000000000001</v>
      </c>
      <c r="M37" s="1">
        <v>0</v>
      </c>
      <c r="N37" s="3">
        <v>498.57600000000002</v>
      </c>
      <c r="O37">
        <v>5739.5332054674855</v>
      </c>
      <c r="P37">
        <v>6525.1915143709466</v>
      </c>
      <c r="Q37">
        <v>8.8335819999999998</v>
      </c>
      <c r="R37">
        <v>27814.195</v>
      </c>
      <c r="S37">
        <v>9053.5770908109535</v>
      </c>
      <c r="T37">
        <v>3148.6881539108372</v>
      </c>
      <c r="U37">
        <v>9.1109152172529928</v>
      </c>
      <c r="V37">
        <v>9.6153666540405798</v>
      </c>
      <c r="W37">
        <v>10.245412024999998</v>
      </c>
      <c r="X37">
        <v>9.7604664171619795E-2</v>
      </c>
      <c r="Y37">
        <v>11.359346</v>
      </c>
      <c r="Z37">
        <v>86717.216</v>
      </c>
      <c r="AA37">
        <v>7633.9972389255508</v>
      </c>
      <c r="AB37">
        <v>1.6242693554908774E-2</v>
      </c>
      <c r="AC37">
        <v>2.2708350913417892E-2</v>
      </c>
      <c r="AD37">
        <v>69684.184349999981</v>
      </c>
      <c r="AE37">
        <v>1.4350458562840311E-5</v>
      </c>
      <c r="AF37">
        <v>6.4482114446665888E-3</v>
      </c>
      <c r="AG37">
        <v>5.6448211444666593E-2</v>
      </c>
      <c r="AH37">
        <v>128900</v>
      </c>
      <c r="AI37">
        <v>0</v>
      </c>
      <c r="AJ37">
        <v>23.5</v>
      </c>
      <c r="AK37">
        <v>7.5</v>
      </c>
      <c r="AL37">
        <v>0.30711296480149031</v>
      </c>
      <c r="AM37">
        <v>0.27999236807227129</v>
      </c>
      <c r="AN37">
        <v>0.77330792397260661</v>
      </c>
      <c r="AO37">
        <v>40</v>
      </c>
      <c r="AP37">
        <v>34.270000000000003</v>
      </c>
      <c r="AQ37">
        <v>39.162579999999998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7.95</v>
      </c>
      <c r="AX37">
        <v>1</v>
      </c>
      <c r="AY37">
        <v>-9.443005721432332</v>
      </c>
      <c r="AZ37">
        <v>0</v>
      </c>
      <c r="BA37">
        <v>0</v>
      </c>
      <c r="BB37">
        <v>1</v>
      </c>
      <c r="BC37">
        <v>0</v>
      </c>
      <c r="BD37">
        <v>0</v>
      </c>
    </row>
    <row r="38" spans="1:56" x14ac:dyDescent="0.3">
      <c r="A38" t="s">
        <v>187</v>
      </c>
      <c r="B38" s="1" t="s">
        <v>188</v>
      </c>
      <c r="C38" t="s">
        <v>57</v>
      </c>
      <c r="D38">
        <v>0</v>
      </c>
      <c r="E38">
        <v>0</v>
      </c>
      <c r="F38">
        <v>1</v>
      </c>
      <c r="G38">
        <v>0</v>
      </c>
      <c r="H38">
        <v>0</v>
      </c>
      <c r="I38">
        <v>0.62266214506564943</v>
      </c>
      <c r="J38">
        <v>352.79309999999998</v>
      </c>
      <c r="K38">
        <v>25.2</v>
      </c>
      <c r="L38">
        <v>4.0999999999999996</v>
      </c>
      <c r="M38" s="1">
        <v>0</v>
      </c>
      <c r="N38" s="3">
        <v>759.62789999999995</v>
      </c>
      <c r="O38">
        <v>12940.510237079434</v>
      </c>
      <c r="P38">
        <v>19093.195601221476</v>
      </c>
      <c r="Q38">
        <v>5.5977420000000002</v>
      </c>
      <c r="R38">
        <v>2442.2219999999998</v>
      </c>
      <c r="S38">
        <v>2635.3870537218399</v>
      </c>
      <c r="T38">
        <v>436.2869885750361</v>
      </c>
      <c r="U38">
        <v>7.8767853396462666</v>
      </c>
      <c r="V38">
        <v>8.1055114861994877</v>
      </c>
      <c r="W38">
        <v>9.3548825499999992</v>
      </c>
      <c r="X38">
        <v>0.10689605076869726</v>
      </c>
      <c r="Y38">
        <v>14.388928999999999</v>
      </c>
      <c r="Z38">
        <v>11118.343999999999</v>
      </c>
      <c r="AA38">
        <v>772.70128999872054</v>
      </c>
      <c r="AB38">
        <v>9.506179738749369E-3</v>
      </c>
      <c r="AC38">
        <v>1.4656212485134573E-2</v>
      </c>
      <c r="AD38">
        <v>6561.4547750000002</v>
      </c>
      <c r="AE38">
        <v>1.5240522632421863E-4</v>
      </c>
      <c r="AF38">
        <v>2.4207584341067286E-2</v>
      </c>
      <c r="AG38">
        <v>7.4207584341067293E-2</v>
      </c>
      <c r="AH38">
        <v>107160</v>
      </c>
      <c r="AI38">
        <v>0</v>
      </c>
      <c r="AJ38">
        <v>24.5</v>
      </c>
      <c r="AK38">
        <v>20.8</v>
      </c>
      <c r="AL38">
        <v>0.31879325956106186</v>
      </c>
      <c r="AM38">
        <v>9.7697690688073699E-2</v>
      </c>
      <c r="AN38">
        <v>0.80714739263057711</v>
      </c>
      <c r="AO38">
        <v>29</v>
      </c>
      <c r="AP38">
        <v>56.7</v>
      </c>
      <c r="AQ38">
        <v>15.742330000000001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2.5</v>
      </c>
      <c r="AX38">
        <v>0</v>
      </c>
      <c r="AY38">
        <v>-9.3836219859360792</v>
      </c>
      <c r="AZ38">
        <v>0</v>
      </c>
      <c r="BA38">
        <v>0</v>
      </c>
      <c r="BB38">
        <v>1</v>
      </c>
      <c r="BC38">
        <v>0</v>
      </c>
      <c r="BD38">
        <v>0</v>
      </c>
    </row>
    <row r="39" spans="1:56" ht="15.6" x14ac:dyDescent="0.3">
      <c r="A39" t="s">
        <v>189</v>
      </c>
      <c r="B39" s="1" t="s">
        <v>190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1</v>
      </c>
      <c r="I39">
        <v>1.5711432069112243</v>
      </c>
      <c r="J39">
        <v>0</v>
      </c>
      <c r="K39">
        <v>28.6</v>
      </c>
      <c r="L39">
        <v>13.4</v>
      </c>
      <c r="M39" s="1">
        <v>0</v>
      </c>
      <c r="N39" s="3" t="e">
        <v>#N/A</v>
      </c>
      <c r="O39" s="2" t="e">
        <v>#N/A</v>
      </c>
      <c r="P39" t="e">
        <f>NA()</f>
        <v>#N/A</v>
      </c>
      <c r="Q39">
        <v>4.0056609999999999</v>
      </c>
      <c r="R39">
        <v>9160.1659999999993</v>
      </c>
      <c r="S39">
        <v>8848.6576013921294</v>
      </c>
      <c r="T39">
        <v>2286.8050990835218</v>
      </c>
      <c r="U39">
        <v>9.0880210430383599</v>
      </c>
      <c r="V39">
        <v>9.9966456008423439</v>
      </c>
      <c r="W39">
        <v>5.7698912</v>
      </c>
      <c r="X39">
        <v>0.17331349332895565</v>
      </c>
      <c r="Y39">
        <v>7.0531889999999997</v>
      </c>
      <c r="Z39">
        <v>36288.631999999998</v>
      </c>
      <c r="AA39">
        <v>5144.9963980831935</v>
      </c>
      <c r="AB39">
        <v>4.2523375494671681E-2</v>
      </c>
      <c r="AC39">
        <v>2.0791512282299276E-2</v>
      </c>
      <c r="AD39">
        <v>27455.287374999993</v>
      </c>
      <c r="AE39">
        <v>3.6422856783155427E-5</v>
      </c>
      <c r="AF39">
        <v>1.4506954984028942E-2</v>
      </c>
      <c r="AG39">
        <v>6.4506954984028947E-2</v>
      </c>
      <c r="AH39">
        <v>1042</v>
      </c>
      <c r="AI39">
        <v>0</v>
      </c>
      <c r="AJ39">
        <v>28.2</v>
      </c>
      <c r="AK39">
        <v>15.3</v>
      </c>
      <c r="AL39">
        <v>2.0558474086225038</v>
      </c>
      <c r="AM39">
        <v>0.24041604697704311</v>
      </c>
      <c r="AN39">
        <v>1.0856954246759423</v>
      </c>
      <c r="AO39">
        <v>75</v>
      </c>
      <c r="AP39">
        <v>43.44</v>
      </c>
      <c r="AQ39" t="e">
        <v>#N/A</v>
      </c>
      <c r="AR39">
        <v>1</v>
      </c>
      <c r="AS39">
        <v>0</v>
      </c>
      <c r="AT39">
        <v>0</v>
      </c>
      <c r="AU39">
        <v>0</v>
      </c>
      <c r="AV39">
        <v>0</v>
      </c>
      <c r="AW39" t="e">
        <v>#N/A</v>
      </c>
      <c r="AX39">
        <v>0</v>
      </c>
      <c r="AY39">
        <v>-5.2103211249241079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3">
      <c r="A40" t="s">
        <v>191</v>
      </c>
      <c r="B40" s="1" t="s">
        <v>192</v>
      </c>
      <c r="C40" t="s">
        <v>57</v>
      </c>
      <c r="D40">
        <v>0</v>
      </c>
      <c r="E40">
        <v>0</v>
      </c>
      <c r="F40">
        <v>1</v>
      </c>
      <c r="G40">
        <v>0</v>
      </c>
      <c r="H40">
        <v>0</v>
      </c>
      <c r="I40">
        <v>0.7008484150460359</v>
      </c>
      <c r="J40">
        <v>0</v>
      </c>
      <c r="K40">
        <v>25.1</v>
      </c>
      <c r="L40">
        <v>3.8</v>
      </c>
      <c r="M40" s="1">
        <v>0</v>
      </c>
      <c r="N40" s="3">
        <v>684.92409999999995</v>
      </c>
      <c r="O40">
        <v>21486.10682259177</v>
      </c>
      <c r="P40">
        <v>33715.711845064478</v>
      </c>
      <c r="Q40">
        <v>2.7631220000000001</v>
      </c>
      <c r="R40">
        <v>1331.1209999999999</v>
      </c>
      <c r="S40">
        <v>2017.3582748970186</v>
      </c>
      <c r="T40">
        <v>481.7452866721049</v>
      </c>
      <c r="U40">
        <v>7.609544149794087</v>
      </c>
      <c r="V40">
        <v>7.8319819039245626</v>
      </c>
      <c r="W40">
        <v>5.0152277500000002</v>
      </c>
      <c r="X40">
        <v>0.19939273944239122</v>
      </c>
      <c r="Y40">
        <v>7.6005240000000001</v>
      </c>
      <c r="Z40">
        <v>8107.7369999999992</v>
      </c>
      <c r="AA40">
        <v>1066.7339515012384</v>
      </c>
      <c r="AB40">
        <v>1.1179466082065591E-2</v>
      </c>
      <c r="AC40">
        <v>2.0383111645621E-2</v>
      </c>
      <c r="AD40">
        <v>3776.6432999999997</v>
      </c>
      <c r="AE40">
        <v>2.6478539818679725E-4</v>
      </c>
      <c r="AF40">
        <v>2.5945025446496812E-2</v>
      </c>
      <c r="AG40">
        <v>7.5945025446496811E-2</v>
      </c>
      <c r="AH40">
        <v>111890</v>
      </c>
      <c r="AI40">
        <v>0</v>
      </c>
      <c r="AJ40">
        <v>24.3</v>
      </c>
      <c r="AK40">
        <v>21</v>
      </c>
      <c r="AL40">
        <v>0.42274084240198134</v>
      </c>
      <c r="AM40">
        <v>0.14244168400764468</v>
      </c>
      <c r="AN40">
        <v>0.46306333094835284</v>
      </c>
      <c r="AO40">
        <v>26</v>
      </c>
      <c r="AP40">
        <v>56.330952380952382</v>
      </c>
      <c r="AQ40">
        <v>14.83656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4.4749999999999996</v>
      </c>
      <c r="AX40">
        <v>0</v>
      </c>
      <c r="AY40">
        <v>-10.057927494557438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3">
      <c r="A41" t="s">
        <v>193</v>
      </c>
      <c r="B41" s="1" t="s">
        <v>194</v>
      </c>
      <c r="C41" t="s">
        <v>55</v>
      </c>
      <c r="D41">
        <v>0</v>
      </c>
      <c r="E41">
        <v>1</v>
      </c>
      <c r="F41">
        <v>0</v>
      </c>
      <c r="G41">
        <v>0</v>
      </c>
      <c r="H41">
        <v>0</v>
      </c>
      <c r="I41">
        <v>1.1207973205978115</v>
      </c>
      <c r="J41">
        <v>22748.62</v>
      </c>
      <c r="K41">
        <v>19.8</v>
      </c>
      <c r="L41">
        <v>22</v>
      </c>
      <c r="M41" s="1">
        <v>1</v>
      </c>
      <c r="N41" s="3">
        <v>143.5822</v>
      </c>
      <c r="O41">
        <v>576.9128589677922</v>
      </c>
      <c r="P41">
        <v>577.00690936923627</v>
      </c>
      <c r="Q41">
        <v>10.354274999999999</v>
      </c>
      <c r="R41">
        <v>69280.630999999994</v>
      </c>
      <c r="S41">
        <v>4870.9704143940553</v>
      </c>
      <c r="T41">
        <v>6691.0170919740876</v>
      </c>
      <c r="U41">
        <v>8.4910484599621991</v>
      </c>
      <c r="V41">
        <v>9.2288300154840552</v>
      </c>
      <c r="W41">
        <v>10.363194850000001</v>
      </c>
      <c r="X41">
        <v>9.6495338983228693E-2</v>
      </c>
      <c r="Y41">
        <v>9.9836449999999992</v>
      </c>
      <c r="Z41">
        <v>50582.597999999998</v>
      </c>
      <c r="AA41">
        <v>5066.5461362057649</v>
      </c>
      <c r="AB41">
        <v>1.9844199297658714E-2</v>
      </c>
      <c r="AC41">
        <v>-7.1309370327000826E-3</v>
      </c>
      <c r="AD41">
        <v>69209.399524999972</v>
      </c>
      <c r="AE41">
        <v>1.4448904438750084E-5</v>
      </c>
      <c r="AF41">
        <v>-9.3464676427635924E-4</v>
      </c>
      <c r="AG41">
        <v>4.9065353235723641E-2</v>
      </c>
      <c r="AH41">
        <v>90530</v>
      </c>
      <c r="AI41">
        <v>1</v>
      </c>
      <c r="AJ41">
        <v>19.100000000000001</v>
      </c>
      <c r="AK41">
        <v>-0.6</v>
      </c>
      <c r="AL41">
        <v>0.66666145175695424</v>
      </c>
      <c r="AM41">
        <v>0.20879203248769046</v>
      </c>
      <c r="AN41">
        <v>0.54463319182395931</v>
      </c>
      <c r="AO41">
        <v>54</v>
      </c>
      <c r="AP41">
        <v>26.892999999999994</v>
      </c>
      <c r="AQ41">
        <v>47.209269999999997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2.3250000000000002</v>
      </c>
      <c r="AX41">
        <v>1</v>
      </c>
      <c r="AY41">
        <v>-9.0679874046591546</v>
      </c>
      <c r="AZ41">
        <v>1</v>
      </c>
      <c r="BA41">
        <v>1</v>
      </c>
      <c r="BB41">
        <v>1</v>
      </c>
      <c r="BC41">
        <v>0</v>
      </c>
      <c r="BD41">
        <v>0</v>
      </c>
    </row>
    <row r="42" spans="1:56" x14ac:dyDescent="0.3">
      <c r="A42" t="s">
        <v>195</v>
      </c>
      <c r="B42" s="1" t="s">
        <v>196</v>
      </c>
      <c r="C42" t="s">
        <v>61</v>
      </c>
      <c r="D42">
        <v>0</v>
      </c>
      <c r="E42">
        <v>0</v>
      </c>
      <c r="F42">
        <v>0</v>
      </c>
      <c r="G42">
        <v>0</v>
      </c>
      <c r="H42">
        <v>1</v>
      </c>
      <c r="I42">
        <v>0.39322650831096317</v>
      </c>
      <c r="J42">
        <v>1041.634</v>
      </c>
      <c r="K42">
        <v>26.2</v>
      </c>
      <c r="L42">
        <v>0.89999999999999858</v>
      </c>
      <c r="M42" s="1">
        <v>0</v>
      </c>
      <c r="N42" s="3">
        <v>367.12349999999998</v>
      </c>
      <c r="O42">
        <v>12007.675903515046</v>
      </c>
      <c r="P42">
        <v>16828.583927423744</v>
      </c>
      <c r="Q42">
        <v>122.025879</v>
      </c>
      <c r="R42">
        <v>38987.543999999994</v>
      </c>
      <c r="S42">
        <v>998.24566465528187</v>
      </c>
      <c r="T42">
        <v>319.50225902490729</v>
      </c>
      <c r="U42">
        <v>6.9059994029890284</v>
      </c>
      <c r="V42">
        <v>7.7761325048774239</v>
      </c>
      <c r="W42">
        <v>184.11111290000002</v>
      </c>
      <c r="X42">
        <v>5.4315026629769498E-3</v>
      </c>
      <c r="Y42">
        <v>239.870937</v>
      </c>
      <c r="Z42">
        <v>433989.45</v>
      </c>
      <c r="AA42">
        <v>1809.2623284328938</v>
      </c>
      <c r="AB42">
        <v>3.9906548293012101E-2</v>
      </c>
      <c r="AC42">
        <v>4.4459234449803944E-2</v>
      </c>
      <c r="AD42">
        <v>194488.78752499999</v>
      </c>
      <c r="AE42">
        <v>5.1416845810273661E-6</v>
      </c>
      <c r="AF42">
        <v>1.7329945410428066E-2</v>
      </c>
      <c r="AG42">
        <v>6.7329945410428069E-2</v>
      </c>
      <c r="AH42">
        <v>1811570</v>
      </c>
      <c r="AI42">
        <v>0</v>
      </c>
      <c r="AJ42">
        <v>24.9</v>
      </c>
      <c r="AK42">
        <v>25.5</v>
      </c>
      <c r="AL42">
        <v>0.25210397597402329</v>
      </c>
      <c r="AM42">
        <v>0.18402441814541809</v>
      </c>
      <c r="AN42">
        <v>0.48319204226136209</v>
      </c>
      <c r="AO42">
        <v>32</v>
      </c>
      <c r="AP42">
        <v>31.199000000000002</v>
      </c>
      <c r="AQ42">
        <v>-1.6561840000000001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-2.7</v>
      </c>
      <c r="AX42">
        <v>0</v>
      </c>
      <c r="AY42">
        <v>-9.2136563377263805</v>
      </c>
      <c r="AZ42">
        <v>0</v>
      </c>
      <c r="BA42">
        <v>0</v>
      </c>
      <c r="BB42">
        <v>1</v>
      </c>
      <c r="BC42">
        <v>0</v>
      </c>
      <c r="BD42">
        <v>0</v>
      </c>
    </row>
    <row r="43" spans="1:56" x14ac:dyDescent="0.3">
      <c r="A43" t="s">
        <v>197</v>
      </c>
      <c r="B43" s="1" t="s">
        <v>198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1</v>
      </c>
      <c r="I43">
        <v>0.81169218795753784</v>
      </c>
      <c r="J43">
        <v>1288.4480000000001</v>
      </c>
      <c r="K43">
        <v>29.1</v>
      </c>
      <c r="L43">
        <v>12.4</v>
      </c>
      <c r="M43" s="1">
        <v>0</v>
      </c>
      <c r="N43" s="3">
        <v>621.80809999999997</v>
      </c>
      <c r="O43">
        <v>1763.2977701498955</v>
      </c>
      <c r="P43">
        <v>2489.6746811825651</v>
      </c>
      <c r="Q43">
        <v>566.65147899999999</v>
      </c>
      <c r="R43">
        <v>205869.04699999999</v>
      </c>
      <c r="S43">
        <v>1199.063092889236</v>
      </c>
      <c r="T43">
        <v>363.30805553231426</v>
      </c>
      <c r="U43">
        <v>7.0892957749018102</v>
      </c>
      <c r="V43">
        <v>7.290769614979304</v>
      </c>
      <c r="W43">
        <v>886.68086402499989</v>
      </c>
      <c r="X43">
        <v>1.1278014904489977E-3</v>
      </c>
      <c r="Y43">
        <v>1224.614327</v>
      </c>
      <c r="Z43">
        <v>2008822.9369999999</v>
      </c>
      <c r="AA43">
        <v>1640.3719054317417</v>
      </c>
      <c r="AB43">
        <v>3.4214783029782939E-2</v>
      </c>
      <c r="AC43">
        <v>3.865197832073692E-2</v>
      </c>
      <c r="AD43">
        <v>821522.4103999997</v>
      </c>
      <c r="AE43">
        <v>1.2172522469753436E-6</v>
      </c>
      <c r="AF43">
        <v>1.9759917924448523E-2</v>
      </c>
      <c r="AG43">
        <v>6.9759917924448522E-2</v>
      </c>
      <c r="AH43">
        <v>2973190</v>
      </c>
      <c r="AI43">
        <v>0</v>
      </c>
      <c r="AJ43">
        <v>27</v>
      </c>
      <c r="AK43">
        <v>17.100000000000001</v>
      </c>
      <c r="AL43">
        <v>7.6460933079943061E-2</v>
      </c>
      <c r="AM43">
        <v>0.20174606814980506</v>
      </c>
      <c r="AN43">
        <v>0.32203360199928283</v>
      </c>
      <c r="AO43">
        <v>36</v>
      </c>
      <c r="AP43">
        <v>32.696666666666665</v>
      </c>
      <c r="AQ43">
        <v>22.932289999999998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8.4499999999999993</v>
      </c>
      <c r="AX43">
        <v>0</v>
      </c>
      <c r="AY43">
        <v>-8.1439758688697648</v>
      </c>
      <c r="AZ43">
        <v>0</v>
      </c>
      <c r="BA43">
        <v>0</v>
      </c>
      <c r="BB43">
        <v>1</v>
      </c>
      <c r="BC43">
        <v>0</v>
      </c>
      <c r="BD43">
        <v>0</v>
      </c>
    </row>
    <row r="44" spans="1:56" x14ac:dyDescent="0.3">
      <c r="A44" t="s">
        <v>199</v>
      </c>
      <c r="B44" s="1" t="s">
        <v>200</v>
      </c>
      <c r="C44" t="s">
        <v>59</v>
      </c>
      <c r="D44">
        <v>0</v>
      </c>
      <c r="E44">
        <v>0</v>
      </c>
      <c r="F44">
        <v>0</v>
      </c>
      <c r="G44">
        <v>1</v>
      </c>
      <c r="H44">
        <v>0</v>
      </c>
      <c r="I44">
        <v>1.2296593897362973</v>
      </c>
      <c r="J44">
        <v>180.483</v>
      </c>
      <c r="K44">
        <v>14.6</v>
      </c>
      <c r="L44">
        <v>9.8000000000000007</v>
      </c>
      <c r="M44" s="1">
        <v>0</v>
      </c>
      <c r="N44" s="3">
        <v>112.422</v>
      </c>
      <c r="O44">
        <v>13722.211856215403</v>
      </c>
      <c r="P44">
        <v>16135.140029965261</v>
      </c>
      <c r="Q44">
        <v>2.9979070000000001</v>
      </c>
      <c r="R44">
        <v>22497.044999999998</v>
      </c>
      <c r="S44">
        <v>8263.7620961474113</v>
      </c>
      <c r="T44">
        <v>7504.2504654080321</v>
      </c>
      <c r="U44">
        <v>9.0196352224068033</v>
      </c>
      <c r="V44">
        <v>9.8036321531313</v>
      </c>
      <c r="W44">
        <v>3.6370691750000015</v>
      </c>
      <c r="X44">
        <v>0.27494665399098428</v>
      </c>
      <c r="Y44">
        <v>4.4699</v>
      </c>
      <c r="Z44">
        <v>39999.635999999999</v>
      </c>
      <c r="AA44">
        <v>8948.6646233696501</v>
      </c>
      <c r="AB44">
        <v>3.2118807557344059E-2</v>
      </c>
      <c r="AC44">
        <v>4.5137109827868621E-3</v>
      </c>
      <c r="AD44">
        <v>32427.831050000001</v>
      </c>
      <c r="AE44">
        <v>3.0837708462774296E-5</v>
      </c>
      <c r="AF44">
        <v>1.024235021773796E-2</v>
      </c>
      <c r="AG44">
        <v>6.0242350217737967E-2</v>
      </c>
      <c r="AH44">
        <v>68890</v>
      </c>
      <c r="AI44">
        <v>0</v>
      </c>
      <c r="AJ44">
        <v>14</v>
      </c>
      <c r="AK44">
        <v>4.9000000000000004</v>
      </c>
      <c r="AL44">
        <v>1.1712573006749154</v>
      </c>
      <c r="AM44">
        <v>0.24182218909263611</v>
      </c>
      <c r="AN44">
        <v>0.98093095123767815</v>
      </c>
      <c r="AO44">
        <v>72</v>
      </c>
      <c r="AP44">
        <v>34.28</v>
      </c>
      <c r="AQ44">
        <v>53.16337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-9.8542327759905746</v>
      </c>
      <c r="AZ44">
        <v>0</v>
      </c>
      <c r="BA44">
        <v>0</v>
      </c>
      <c r="BB44">
        <v>1</v>
      </c>
      <c r="BC44">
        <v>0</v>
      </c>
      <c r="BD44">
        <v>0</v>
      </c>
    </row>
    <row r="45" spans="1:56" x14ac:dyDescent="0.3">
      <c r="A45" t="s">
        <v>201</v>
      </c>
      <c r="B45" s="1" t="s">
        <v>202</v>
      </c>
      <c r="C45" t="s">
        <v>53</v>
      </c>
      <c r="D45">
        <v>1</v>
      </c>
      <c r="E45">
        <v>0</v>
      </c>
      <c r="F45">
        <v>0</v>
      </c>
      <c r="G45">
        <v>0</v>
      </c>
      <c r="H45">
        <v>0</v>
      </c>
      <c r="I45">
        <v>8.3737386596882804E-2</v>
      </c>
      <c r="J45">
        <v>21932.9</v>
      </c>
      <c r="K45">
        <v>28.7</v>
      </c>
      <c r="L45">
        <v>23.9</v>
      </c>
      <c r="M45" s="1">
        <v>0</v>
      </c>
      <c r="N45" s="3">
        <v>1305.4380000000001</v>
      </c>
      <c r="O45">
        <v>2678.4915689590152</v>
      </c>
      <c r="P45">
        <v>4257.197969280126</v>
      </c>
      <c r="Q45">
        <v>29.421198</v>
      </c>
      <c r="R45">
        <v>101883.928</v>
      </c>
      <c r="S45">
        <v>5429.5466019092764</v>
      </c>
      <c r="T45">
        <v>3462.9428754056853</v>
      </c>
      <c r="U45">
        <v>8.599610910714194</v>
      </c>
      <c r="V45">
        <v>8.5261325680728017</v>
      </c>
      <c r="W45">
        <v>52.923347775000003</v>
      </c>
      <c r="X45">
        <v>1.8895252134302456E-2</v>
      </c>
      <c r="Y45">
        <v>73.97363</v>
      </c>
      <c r="Z45">
        <v>571611.96</v>
      </c>
      <c r="AA45">
        <v>7727.2395582047275</v>
      </c>
      <c r="AB45">
        <v>1.0430216765009903E-2</v>
      </c>
      <c r="AC45">
        <v>2.0580331323759245E-2</v>
      </c>
      <c r="AD45">
        <v>268560.99574999994</v>
      </c>
      <c r="AE45">
        <v>3.7235488988538284E-6</v>
      </c>
      <c r="AF45">
        <v>2.3640852394926287E-2</v>
      </c>
      <c r="AG45">
        <v>7.3640852394926293E-2</v>
      </c>
      <c r="AH45">
        <v>1628550</v>
      </c>
      <c r="AI45">
        <v>0</v>
      </c>
      <c r="AJ45">
        <v>27.6</v>
      </c>
      <c r="AK45">
        <v>6</v>
      </c>
      <c r="AL45">
        <v>0.41016039839014401</v>
      </c>
      <c r="AM45">
        <v>0.23428196050226688</v>
      </c>
      <c r="AN45">
        <v>0.7656294986605644</v>
      </c>
      <c r="AO45">
        <v>25</v>
      </c>
      <c r="AP45">
        <v>43.28</v>
      </c>
      <c r="AQ45">
        <v>32.521369999999997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-4.9749999999999996</v>
      </c>
      <c r="AX45">
        <v>0</v>
      </c>
      <c r="AY45">
        <v>-10.374160780444377</v>
      </c>
      <c r="AZ45">
        <v>0</v>
      </c>
      <c r="BA45">
        <v>0</v>
      </c>
      <c r="BB45">
        <v>1</v>
      </c>
      <c r="BC45">
        <v>0</v>
      </c>
      <c r="BD45">
        <v>0</v>
      </c>
    </row>
    <row r="46" spans="1:56" x14ac:dyDescent="0.3">
      <c r="A46" t="s">
        <v>203</v>
      </c>
      <c r="B46" s="1" t="s">
        <v>204</v>
      </c>
      <c r="C46" t="s">
        <v>53</v>
      </c>
      <c r="D46">
        <v>1</v>
      </c>
      <c r="E46">
        <v>0</v>
      </c>
      <c r="F46">
        <v>0</v>
      </c>
      <c r="G46">
        <v>0</v>
      </c>
      <c r="H46">
        <v>0</v>
      </c>
      <c r="I46">
        <v>0.70894437174024283</v>
      </c>
      <c r="J46">
        <v>30734.799999999999</v>
      </c>
      <c r="K46">
        <v>33.200000000000003</v>
      </c>
      <c r="L46">
        <v>24.6</v>
      </c>
      <c r="M46" s="1">
        <v>0</v>
      </c>
      <c r="N46" s="3">
        <v>312.0478</v>
      </c>
      <c r="O46">
        <v>2110.3865872536094</v>
      </c>
      <c r="P46">
        <v>3320.8029626090797</v>
      </c>
      <c r="Q46">
        <v>10.358219</v>
      </c>
      <c r="R46">
        <v>28862.956999999999</v>
      </c>
      <c r="S46">
        <v>2311.5816667541976</v>
      </c>
      <c r="T46">
        <v>2786.4787373196104</v>
      </c>
      <c r="U46">
        <v>7.7456872734354452</v>
      </c>
      <c r="V46">
        <v>8.0582194318573634</v>
      </c>
      <c r="W46">
        <v>19.080130200000003</v>
      </c>
      <c r="X46">
        <v>5.2410543823228198E-2</v>
      </c>
      <c r="Y46">
        <v>31.671590999999999</v>
      </c>
      <c r="Z46">
        <v>114667.09</v>
      </c>
      <c r="AA46">
        <v>3620.5029927293517</v>
      </c>
      <c r="AB46">
        <v>1.0292202864103404E-2</v>
      </c>
      <c r="AC46">
        <v>6.7136991553728249E-3</v>
      </c>
      <c r="AD46">
        <v>63043.705724999993</v>
      </c>
      <c r="AE46">
        <v>1.5862011734558456E-5</v>
      </c>
      <c r="AF46">
        <v>2.8657430391022993E-2</v>
      </c>
      <c r="AG46">
        <v>7.8657430391022992E-2</v>
      </c>
      <c r="AH46">
        <v>434320</v>
      </c>
      <c r="AI46">
        <v>0</v>
      </c>
      <c r="AJ46">
        <v>32.200000000000003</v>
      </c>
      <c r="AK46">
        <v>9.5</v>
      </c>
      <c r="AL46">
        <v>0.23493330332021287</v>
      </c>
      <c r="AM46">
        <v>0.20828699041157955</v>
      </c>
      <c r="AN46">
        <v>0.85626469701528551</v>
      </c>
      <c r="AO46">
        <v>16</v>
      </c>
      <c r="AP46">
        <v>30.86</v>
      </c>
      <c r="AQ46">
        <v>32.948070000000001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-8.1515151515151523</v>
      </c>
      <c r="AX46">
        <v>0</v>
      </c>
      <c r="AY46">
        <v>-10.092051432871033</v>
      </c>
      <c r="AZ46">
        <v>0</v>
      </c>
      <c r="BA46">
        <v>0</v>
      </c>
      <c r="BB46">
        <v>1</v>
      </c>
      <c r="BC46">
        <v>0</v>
      </c>
      <c r="BD46">
        <v>0</v>
      </c>
    </row>
    <row r="47" spans="1:56" x14ac:dyDescent="0.3">
      <c r="A47" t="s">
        <v>205</v>
      </c>
      <c r="B47" s="1" t="s">
        <v>206</v>
      </c>
      <c r="C47" t="s">
        <v>59</v>
      </c>
      <c r="D47">
        <v>0</v>
      </c>
      <c r="E47">
        <v>0</v>
      </c>
      <c r="F47">
        <v>0</v>
      </c>
      <c r="G47">
        <v>1</v>
      </c>
      <c r="H47">
        <v>0</v>
      </c>
      <c r="I47">
        <v>1.4080846396921682</v>
      </c>
      <c r="J47">
        <v>0</v>
      </c>
      <c r="K47">
        <v>8.5</v>
      </c>
      <c r="L47">
        <v>11.3</v>
      </c>
      <c r="M47" s="1">
        <v>0</v>
      </c>
      <c r="N47" s="3">
        <v>557.44510000000002</v>
      </c>
      <c r="O47">
        <v>676600.57754899946</v>
      </c>
      <c r="P47">
        <v>812864.29469677771</v>
      </c>
      <c r="Q47">
        <v>0.206821</v>
      </c>
      <c r="R47">
        <v>1474.134</v>
      </c>
      <c r="S47">
        <v>17155.515395483919</v>
      </c>
      <c r="T47">
        <v>7127.5837560015661</v>
      </c>
      <c r="U47">
        <v>9.7500749982970358</v>
      </c>
      <c r="V47">
        <v>10.164903549756422</v>
      </c>
      <c r="W47">
        <v>0.25760137499999997</v>
      </c>
      <c r="X47">
        <v>3.8819668567374692</v>
      </c>
      <c r="Y47">
        <v>0.32013599999999998</v>
      </c>
      <c r="Z47">
        <v>1961.845</v>
      </c>
      <c r="AA47">
        <v>6128.1611565084841</v>
      </c>
      <c r="AB47">
        <v>2.0333016504631464E-2</v>
      </c>
      <c r="AC47">
        <v>-3.8737836503179288E-3</v>
      </c>
      <c r="AD47">
        <v>1924.4416000000001</v>
      </c>
      <c r="AE47">
        <v>5.1963125303464651E-4</v>
      </c>
      <c r="AF47">
        <v>1.1202364631779082E-2</v>
      </c>
      <c r="AG47">
        <v>6.1202364631779083E-2</v>
      </c>
      <c r="AH47">
        <v>100250</v>
      </c>
      <c r="AI47">
        <v>0</v>
      </c>
      <c r="AJ47">
        <v>7.7</v>
      </c>
      <c r="AK47">
        <v>-2.6</v>
      </c>
      <c r="AL47">
        <v>0.81018170006573198</v>
      </c>
      <c r="AM47">
        <v>0.31407544687390326</v>
      </c>
      <c r="AN47">
        <v>0.87370555549859996</v>
      </c>
      <c r="AO47">
        <v>78</v>
      </c>
      <c r="AP47" t="e">
        <v>#N/A</v>
      </c>
      <c r="AQ47">
        <v>64.919569999999993</v>
      </c>
      <c r="AR47">
        <v>0</v>
      </c>
      <c r="AS47">
        <v>0</v>
      </c>
      <c r="AT47">
        <v>0</v>
      </c>
      <c r="AU47">
        <v>1</v>
      </c>
      <c r="AV47">
        <v>0</v>
      </c>
      <c r="AW47" t="e">
        <v>#N/A</v>
      </c>
      <c r="AX47">
        <v>1</v>
      </c>
      <c r="AY47">
        <v>-12.879314085691155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3">
      <c r="A48" t="s">
        <v>207</v>
      </c>
      <c r="B48" s="1" t="s">
        <v>208</v>
      </c>
      <c r="C48" t="s">
        <v>53</v>
      </c>
      <c r="D48">
        <v>1</v>
      </c>
      <c r="E48">
        <v>0</v>
      </c>
      <c r="F48">
        <v>0</v>
      </c>
      <c r="G48">
        <v>0</v>
      </c>
      <c r="H48">
        <v>0</v>
      </c>
      <c r="I48">
        <v>1.2009959652471938</v>
      </c>
      <c r="J48">
        <v>359.87119999999999</v>
      </c>
      <c r="K48">
        <v>26.3</v>
      </c>
      <c r="L48">
        <v>15</v>
      </c>
      <c r="M48" s="1">
        <v>0</v>
      </c>
      <c r="N48" s="3">
        <v>508.46109999999999</v>
      </c>
      <c r="O48">
        <v>162.13427161730999</v>
      </c>
      <c r="P48">
        <v>238.24650571791614</v>
      </c>
      <c r="Q48">
        <v>2.936585</v>
      </c>
      <c r="R48">
        <v>16248.476999999999</v>
      </c>
      <c r="S48">
        <v>12344.877212816929</v>
      </c>
      <c r="T48">
        <v>5533.1199335282308</v>
      </c>
      <c r="U48">
        <v>9.4209964554209389</v>
      </c>
      <c r="V48">
        <v>9.8254992475347382</v>
      </c>
      <c r="W48">
        <v>4.8976094999999997</v>
      </c>
      <c r="X48">
        <v>0.20418124393135059</v>
      </c>
      <c r="Y48">
        <v>7.4184000000000001</v>
      </c>
      <c r="Z48">
        <v>70655.755999999994</v>
      </c>
      <c r="AA48">
        <v>9524.3928609942832</v>
      </c>
      <c r="AB48">
        <v>1.7951300296884663E-2</v>
      </c>
      <c r="AC48">
        <v>1.3925752246985387E-2</v>
      </c>
      <c r="AD48">
        <v>41196.728150000003</v>
      </c>
      <c r="AE48">
        <v>2.4273772333543917E-5</v>
      </c>
      <c r="AF48">
        <v>2.3761950228671579E-2</v>
      </c>
      <c r="AG48">
        <v>7.3761950228671574E-2</v>
      </c>
      <c r="AH48">
        <v>21640</v>
      </c>
      <c r="AI48">
        <v>0</v>
      </c>
      <c r="AJ48">
        <v>25.5</v>
      </c>
      <c r="AK48">
        <v>11.7</v>
      </c>
      <c r="AL48">
        <v>0.59174282290041447</v>
      </c>
      <c r="AM48">
        <v>0.25435370057821272</v>
      </c>
      <c r="AN48">
        <v>0.92030005007982252</v>
      </c>
      <c r="AO48">
        <v>61</v>
      </c>
      <c r="AP48">
        <v>39.200000000000003</v>
      </c>
      <c r="AQ48">
        <v>31.41497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9.3000000000000007</v>
      </c>
      <c r="AX48">
        <v>0</v>
      </c>
      <c r="AY48">
        <v>-8.4301483367259209</v>
      </c>
      <c r="AZ48">
        <v>0</v>
      </c>
      <c r="BA48">
        <v>0</v>
      </c>
      <c r="BB48">
        <v>1</v>
      </c>
      <c r="BC48">
        <v>0</v>
      </c>
      <c r="BD48">
        <v>0</v>
      </c>
    </row>
    <row r="49" spans="1:56" x14ac:dyDescent="0.3">
      <c r="A49" t="s">
        <v>209</v>
      </c>
      <c r="B49" s="1" t="s">
        <v>210</v>
      </c>
      <c r="C49" t="s">
        <v>59</v>
      </c>
      <c r="D49">
        <v>0</v>
      </c>
      <c r="E49">
        <v>0</v>
      </c>
      <c r="F49">
        <v>0</v>
      </c>
      <c r="G49">
        <v>1</v>
      </c>
      <c r="H49">
        <v>0</v>
      </c>
      <c r="I49">
        <v>1.4123791020937722</v>
      </c>
      <c r="J49">
        <v>177.83860000000001</v>
      </c>
      <c r="K49">
        <v>21.9</v>
      </c>
      <c r="L49">
        <v>16.2</v>
      </c>
      <c r="M49" s="1">
        <v>0</v>
      </c>
      <c r="N49" s="3">
        <v>538.7296</v>
      </c>
      <c r="O49">
        <v>3219.6314502145847</v>
      </c>
      <c r="P49">
        <v>3355.9302367383521</v>
      </c>
      <c r="Q49">
        <v>53.700116999999999</v>
      </c>
      <c r="R49">
        <v>311588.65700000001</v>
      </c>
      <c r="S49">
        <v>11044.027380796955</v>
      </c>
      <c r="T49">
        <v>5802.3832052358475</v>
      </c>
      <c r="U49">
        <v>9.3096450522933463</v>
      </c>
      <c r="V49">
        <v>9.9446375622081078</v>
      </c>
      <c r="W49">
        <v>56.906023174999994</v>
      </c>
      <c r="X49">
        <v>1.7572832262847719E-2</v>
      </c>
      <c r="Y49">
        <v>60.550848000000002</v>
      </c>
      <c r="Z49">
        <v>406307.26699999999</v>
      </c>
      <c r="AA49">
        <v>6710.1829358360101</v>
      </c>
      <c r="AB49">
        <v>1.7143509474376692E-2</v>
      </c>
      <c r="AC49">
        <v>3.727114952953824E-3</v>
      </c>
      <c r="AD49">
        <v>404732.2905</v>
      </c>
      <c r="AE49">
        <v>2.470769008236569E-6</v>
      </c>
      <c r="AF49">
        <v>3.0786742198005302E-3</v>
      </c>
      <c r="AG49">
        <v>5.3078674219800531E-2</v>
      </c>
      <c r="AH49">
        <v>294140</v>
      </c>
      <c r="AI49">
        <v>0</v>
      </c>
      <c r="AJ49">
        <v>21</v>
      </c>
      <c r="AK49">
        <v>6.1</v>
      </c>
      <c r="AL49">
        <v>0.42410968095064161</v>
      </c>
      <c r="AM49">
        <v>0.25810819566249849</v>
      </c>
      <c r="AN49">
        <v>0.9868053436279306</v>
      </c>
      <c r="AO49">
        <v>43</v>
      </c>
      <c r="AP49">
        <v>36.03</v>
      </c>
      <c r="AQ49">
        <v>42.879899999999999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10</v>
      </c>
      <c r="AX49">
        <v>1</v>
      </c>
      <c r="AY49">
        <v>-8.5506745794490406</v>
      </c>
      <c r="AZ49">
        <v>0</v>
      </c>
      <c r="BA49">
        <v>0</v>
      </c>
      <c r="BB49">
        <v>1</v>
      </c>
      <c r="BC49">
        <v>0</v>
      </c>
      <c r="BD49">
        <v>0</v>
      </c>
    </row>
    <row r="50" spans="1:56" x14ac:dyDescent="0.3">
      <c r="A50" t="s">
        <v>211</v>
      </c>
      <c r="B50" s="1" t="s">
        <v>212</v>
      </c>
      <c r="C50" t="s">
        <v>57</v>
      </c>
      <c r="D50">
        <v>0</v>
      </c>
      <c r="E50">
        <v>0</v>
      </c>
      <c r="F50">
        <v>1</v>
      </c>
      <c r="G50">
        <v>0</v>
      </c>
      <c r="H50">
        <v>0</v>
      </c>
      <c r="I50">
        <v>0.67321015250998661</v>
      </c>
      <c r="J50">
        <v>0</v>
      </c>
      <c r="K50">
        <v>26.4</v>
      </c>
      <c r="L50">
        <v>3.2</v>
      </c>
      <c r="M50" s="1">
        <v>0</v>
      </c>
      <c r="N50" s="3">
        <v>18.125</v>
      </c>
      <c r="O50">
        <v>4053.1879037150652</v>
      </c>
      <c r="P50">
        <v>4884.7827071627835</v>
      </c>
      <c r="Q50">
        <v>1.895729</v>
      </c>
      <c r="R50">
        <v>5753.5230000000001</v>
      </c>
      <c r="S50">
        <v>5389.3541127516119</v>
      </c>
      <c r="T50">
        <v>3034.9923433148938</v>
      </c>
      <c r="U50">
        <v>8.5921808260644479</v>
      </c>
      <c r="V50">
        <v>8.3565330943167062</v>
      </c>
      <c r="W50">
        <v>2.3662145249999997</v>
      </c>
      <c r="X50">
        <v>0.42261595025920151</v>
      </c>
      <c r="Y50">
        <v>2.7410519999999998</v>
      </c>
      <c r="Z50">
        <v>7157.9839999999995</v>
      </c>
      <c r="AA50">
        <v>2611.4002944854751</v>
      </c>
      <c r="AB50">
        <v>-5.6007714677906392E-4</v>
      </c>
      <c r="AC50">
        <v>-3.8544182808086802E-3</v>
      </c>
      <c r="AD50">
        <v>8406.9641999999985</v>
      </c>
      <c r="AE50">
        <v>1.1894900182874576E-4</v>
      </c>
      <c r="AF50">
        <v>9.4548289023472648E-3</v>
      </c>
      <c r="AG50">
        <v>5.9454828902347268E-2</v>
      </c>
      <c r="AH50">
        <v>10830</v>
      </c>
      <c r="AI50">
        <v>0</v>
      </c>
      <c r="AJ50">
        <v>26.1</v>
      </c>
      <c r="AK50">
        <v>22.8</v>
      </c>
      <c r="AL50">
        <v>0.5936619468033314</v>
      </c>
      <c r="AM50">
        <v>0.17333069648593666</v>
      </c>
      <c r="AN50">
        <v>0.46947884112596511</v>
      </c>
      <c r="AO50">
        <v>38</v>
      </c>
      <c r="AP50">
        <v>46.092500000000001</v>
      </c>
      <c r="AQ50">
        <v>18.187110000000001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9.5500000000000007</v>
      </c>
      <c r="AX50">
        <v>0</v>
      </c>
      <c r="AY50">
        <v>-8.4346192106473943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">
      <c r="A51" t="s">
        <v>213</v>
      </c>
      <c r="B51" s="1" t="s">
        <v>214</v>
      </c>
      <c r="C51" t="s">
        <v>53</v>
      </c>
      <c r="D51">
        <v>1</v>
      </c>
      <c r="E51">
        <v>0</v>
      </c>
      <c r="F51">
        <v>0</v>
      </c>
      <c r="G51">
        <v>0</v>
      </c>
      <c r="H51">
        <v>0</v>
      </c>
      <c r="I51">
        <v>0.62749199014823664</v>
      </c>
      <c r="J51">
        <v>39.818539999999999</v>
      </c>
      <c r="K51">
        <v>27</v>
      </c>
      <c r="L51">
        <v>18.8</v>
      </c>
      <c r="M51" s="1">
        <v>0</v>
      </c>
      <c r="N51" s="3">
        <v>812.32709999999997</v>
      </c>
      <c r="O51">
        <v>235.99733222587173</v>
      </c>
      <c r="P51">
        <v>417.49349150908841</v>
      </c>
      <c r="Q51">
        <v>1.7526889999999999</v>
      </c>
      <c r="R51">
        <v>1657.4839999999999</v>
      </c>
      <c r="S51">
        <v>2617.8265738209975</v>
      </c>
      <c r="T51">
        <v>945.68060848216658</v>
      </c>
      <c r="U51">
        <v>7.870099700509777</v>
      </c>
      <c r="V51">
        <v>8.1237515537604192</v>
      </c>
      <c r="W51">
        <v>3.6781063499999993</v>
      </c>
      <c r="X51">
        <v>0.27187903362283156</v>
      </c>
      <c r="Y51">
        <v>6.187227</v>
      </c>
      <c r="Z51">
        <v>20821.225999999999</v>
      </c>
      <c r="AA51">
        <v>3365.1951027495838</v>
      </c>
      <c r="AB51">
        <v>1.6060967782668974E-2</v>
      </c>
      <c r="AC51">
        <v>3.25470854240359E-2</v>
      </c>
      <c r="AD51">
        <v>11085.249324999997</v>
      </c>
      <c r="AE51">
        <v>9.0209969183530322E-5</v>
      </c>
      <c r="AF51">
        <v>3.234194424777654E-2</v>
      </c>
      <c r="AG51">
        <v>8.234194424777655E-2</v>
      </c>
      <c r="AH51">
        <v>88780</v>
      </c>
      <c r="AI51">
        <v>0</v>
      </c>
      <c r="AJ51">
        <v>26.4</v>
      </c>
      <c r="AK51">
        <v>8.9</v>
      </c>
      <c r="AL51">
        <v>0.73659779038280249</v>
      </c>
      <c r="AM51">
        <v>0.25805572345852851</v>
      </c>
      <c r="AN51">
        <v>0.60632260292768481</v>
      </c>
      <c r="AO51">
        <v>45</v>
      </c>
      <c r="AP51">
        <v>37.382857142857141</v>
      </c>
      <c r="AQ51">
        <v>31.15849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-5.65</v>
      </c>
      <c r="AX51">
        <v>0</v>
      </c>
      <c r="AY51">
        <v>-10.160285191810868</v>
      </c>
      <c r="AZ51">
        <v>0</v>
      </c>
      <c r="BA51">
        <v>0</v>
      </c>
      <c r="BB51">
        <v>1</v>
      </c>
      <c r="BC51">
        <v>0</v>
      </c>
      <c r="BD51">
        <v>0</v>
      </c>
    </row>
    <row r="52" spans="1:56" x14ac:dyDescent="0.3">
      <c r="A52" t="s">
        <v>215</v>
      </c>
      <c r="B52" s="1" t="s">
        <v>216</v>
      </c>
      <c r="C52" t="s">
        <v>59</v>
      </c>
      <c r="D52">
        <v>0</v>
      </c>
      <c r="E52">
        <v>0</v>
      </c>
      <c r="F52">
        <v>0</v>
      </c>
      <c r="G52">
        <v>1</v>
      </c>
      <c r="H52">
        <v>0</v>
      </c>
      <c r="I52">
        <v>1.2521152013840857</v>
      </c>
      <c r="J52">
        <v>103.9915</v>
      </c>
      <c r="K52">
        <v>23.3</v>
      </c>
      <c r="L52">
        <v>23.6</v>
      </c>
      <c r="M52" s="1">
        <v>0</v>
      </c>
      <c r="N52" s="3">
        <v>438.31720000000001</v>
      </c>
      <c r="O52">
        <v>3568.9151041625546</v>
      </c>
      <c r="P52">
        <v>4011.6430943762366</v>
      </c>
      <c r="Q52">
        <v>105.145914</v>
      </c>
      <c r="R52">
        <v>797543.16399999999</v>
      </c>
      <c r="S52">
        <v>11639.407357284468</v>
      </c>
      <c r="T52">
        <v>7585.1084807727284</v>
      </c>
      <c r="U52">
        <v>9.3621518056666098</v>
      </c>
      <c r="V52">
        <v>10.001397677984723</v>
      </c>
      <c r="W52">
        <v>120.44318534999999</v>
      </c>
      <c r="X52">
        <v>8.3026698197499974E-3</v>
      </c>
      <c r="Y52">
        <v>126.53592</v>
      </c>
      <c r="Z52">
        <v>1170715.419</v>
      </c>
      <c r="AA52">
        <v>9252.04020328773</v>
      </c>
      <c r="AB52">
        <v>2.165748339806825E-2</v>
      </c>
      <c r="AC52">
        <v>5.0937737182006225E-3</v>
      </c>
      <c r="AD52">
        <v>1057326.8285499997</v>
      </c>
      <c r="AE52">
        <v>9.4578135444778527E-7</v>
      </c>
      <c r="AF52">
        <v>4.7481327643419851E-3</v>
      </c>
      <c r="AG52">
        <v>5.474813276434199E-2</v>
      </c>
      <c r="AH52">
        <v>364500</v>
      </c>
      <c r="AI52">
        <v>0</v>
      </c>
      <c r="AJ52">
        <v>21.1</v>
      </c>
      <c r="AK52">
        <v>0.8</v>
      </c>
      <c r="AL52">
        <v>0.2762338142842054</v>
      </c>
      <c r="AM52">
        <v>0.31370548568665979</v>
      </c>
      <c r="AN52">
        <v>0.78860820680856702</v>
      </c>
      <c r="AO52">
        <v>74</v>
      </c>
      <c r="AP52">
        <v>24.85</v>
      </c>
      <c r="AQ52">
        <v>36.955159999999999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10</v>
      </c>
      <c r="AX52">
        <v>1</v>
      </c>
      <c r="AY52">
        <v>-8.018321866336958</v>
      </c>
      <c r="AZ52">
        <v>0</v>
      </c>
      <c r="BA52">
        <v>0</v>
      </c>
      <c r="BB52">
        <v>1</v>
      </c>
      <c r="BC52">
        <v>0</v>
      </c>
      <c r="BD52">
        <v>0</v>
      </c>
    </row>
    <row r="53" spans="1:56" x14ac:dyDescent="0.3">
      <c r="A53" t="s">
        <v>217</v>
      </c>
      <c r="B53" s="1" t="s">
        <v>218</v>
      </c>
      <c r="C53" t="s">
        <v>53</v>
      </c>
      <c r="D53">
        <v>1</v>
      </c>
      <c r="E53">
        <v>0</v>
      </c>
      <c r="F53">
        <v>0</v>
      </c>
      <c r="G53">
        <v>0</v>
      </c>
      <c r="H53">
        <v>0</v>
      </c>
      <c r="I53">
        <v>0.86375980108846095</v>
      </c>
      <c r="J53">
        <v>0</v>
      </c>
      <c r="K53">
        <v>26.3</v>
      </c>
      <c r="L53">
        <v>3.2</v>
      </c>
      <c r="M53" s="1">
        <v>0</v>
      </c>
      <c r="N53" s="3">
        <v>762.84910000000002</v>
      </c>
      <c r="O53">
        <v>1001.7074883846954</v>
      </c>
      <c r="P53">
        <v>1713.1281645801398</v>
      </c>
      <c r="Q53">
        <v>11.657321</v>
      </c>
      <c r="R53">
        <v>3685.335</v>
      </c>
      <c r="S53">
        <v>1337.177824374271</v>
      </c>
      <c r="T53">
        <v>316.13910262915471</v>
      </c>
      <c r="U53">
        <v>7.198316570781655</v>
      </c>
      <c r="V53">
        <v>7.2931935565239909</v>
      </c>
      <c r="W53">
        <v>24.460841174999999</v>
      </c>
      <c r="X53">
        <v>4.0881668493969937E-2</v>
      </c>
      <c r="Y53">
        <v>40.512681999999998</v>
      </c>
      <c r="Z53">
        <v>12427.463</v>
      </c>
      <c r="AA53">
        <v>306.75488233536356</v>
      </c>
      <c r="AB53">
        <v>5.5431649643370301E-3</v>
      </c>
      <c r="AC53">
        <v>-7.7264910573277142E-4</v>
      </c>
      <c r="AD53">
        <v>6762.6814000000013</v>
      </c>
      <c r="AE53">
        <v>1.4787034030613947E-4</v>
      </c>
      <c r="AF53">
        <v>3.1940529903524431E-2</v>
      </c>
      <c r="AG53">
        <v>8.1940529903524434E-2</v>
      </c>
      <c r="AH53">
        <v>569140</v>
      </c>
      <c r="AI53">
        <v>0</v>
      </c>
      <c r="AJ53">
        <v>24.4</v>
      </c>
      <c r="AK53">
        <v>23.4</v>
      </c>
      <c r="AL53">
        <v>0.25228280425071714</v>
      </c>
      <c r="AM53">
        <v>0.1156227650120855</v>
      </c>
      <c r="AN53">
        <v>0.27516428269445897</v>
      </c>
      <c r="AO53">
        <v>27</v>
      </c>
      <c r="AP53">
        <v>47.43</v>
      </c>
      <c r="AQ53">
        <v>0.42212300000000003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-2.7</v>
      </c>
      <c r="AX53">
        <v>0</v>
      </c>
      <c r="AY53">
        <v>-10.121516315713448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3">
      <c r="A54" t="s">
        <v>221</v>
      </c>
      <c r="B54" s="1" t="s">
        <v>222</v>
      </c>
      <c r="C54" t="s">
        <v>61</v>
      </c>
      <c r="D54">
        <v>0</v>
      </c>
      <c r="E54">
        <v>0</v>
      </c>
      <c r="F54">
        <v>0</v>
      </c>
      <c r="G54">
        <v>0</v>
      </c>
      <c r="H54">
        <v>1</v>
      </c>
      <c r="I54">
        <v>1.1949328777023749</v>
      </c>
      <c r="J54">
        <v>129.52719999999999</v>
      </c>
      <c r="K54">
        <v>24.4</v>
      </c>
      <c r="L54">
        <v>26.5</v>
      </c>
      <c r="M54" s="1">
        <v>0</v>
      </c>
      <c r="N54" s="3">
        <v>282.36329999999998</v>
      </c>
      <c r="O54">
        <v>1566.4935363105189</v>
      </c>
      <c r="P54">
        <v>1949.4584924364015</v>
      </c>
      <c r="Q54">
        <v>32.094420999999997</v>
      </c>
      <c r="R54">
        <v>58616.994999999995</v>
      </c>
      <c r="S54">
        <v>2316.6682147031102</v>
      </c>
      <c r="T54">
        <v>1826.3920386661596</v>
      </c>
      <c r="U54">
        <v>7.7478853181076746</v>
      </c>
      <c r="V54">
        <v>9.2188895300637448</v>
      </c>
      <c r="W54">
        <v>41.877770700000006</v>
      </c>
      <c r="X54">
        <v>2.3879017036596933E-2</v>
      </c>
      <c r="Y54">
        <v>48.183584000000003</v>
      </c>
      <c r="Z54">
        <v>567567.25899999996</v>
      </c>
      <c r="AA54">
        <v>11779.266129310761</v>
      </c>
      <c r="AB54">
        <v>5.949015179952253E-2</v>
      </c>
      <c r="AC54">
        <v>4.7794831309449372E-2</v>
      </c>
      <c r="AD54">
        <v>282401.99557500001</v>
      </c>
      <c r="AE54">
        <v>3.541051464469631E-6</v>
      </c>
      <c r="AF54">
        <v>1.0418876095512869E-2</v>
      </c>
      <c r="AG54">
        <v>6.0418876095512872E-2</v>
      </c>
      <c r="AH54">
        <v>97100</v>
      </c>
      <c r="AI54">
        <v>0</v>
      </c>
      <c r="AJ54">
        <v>22.7</v>
      </c>
      <c r="AK54">
        <v>-0.5</v>
      </c>
      <c r="AL54">
        <v>0.4896498626098037</v>
      </c>
      <c r="AM54">
        <v>0.324529517814517</v>
      </c>
      <c r="AN54">
        <v>0.6515532933175564</v>
      </c>
      <c r="AO54">
        <v>55</v>
      </c>
      <c r="AP54">
        <v>31.59</v>
      </c>
      <c r="AQ54">
        <v>36.448230000000002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1.625</v>
      </c>
      <c r="AX54">
        <v>0</v>
      </c>
      <c r="AY54">
        <v>-7.7677075154262312</v>
      </c>
      <c r="AZ54">
        <v>0</v>
      </c>
      <c r="BA54">
        <v>0</v>
      </c>
      <c r="BB54">
        <v>1</v>
      </c>
      <c r="BC54">
        <v>0</v>
      </c>
      <c r="BD54">
        <v>0</v>
      </c>
    </row>
    <row r="55" spans="1:56" x14ac:dyDescent="0.3">
      <c r="A55" t="s">
        <v>223</v>
      </c>
      <c r="B55" s="1" t="s">
        <v>224</v>
      </c>
      <c r="C55" t="s">
        <v>53</v>
      </c>
      <c r="D55">
        <v>1</v>
      </c>
      <c r="E55">
        <v>0</v>
      </c>
      <c r="F55">
        <v>0</v>
      </c>
      <c r="G55">
        <v>0</v>
      </c>
      <c r="H55">
        <v>0</v>
      </c>
      <c r="I55">
        <v>0.22042396834695771</v>
      </c>
      <c r="J55">
        <v>538675.19999999995</v>
      </c>
      <c r="K55">
        <v>36.299999999999997</v>
      </c>
      <c r="L55">
        <v>23.5</v>
      </c>
      <c r="M55" s="1">
        <v>0</v>
      </c>
      <c r="N55" s="3">
        <v>108.23269999999999</v>
      </c>
      <c r="O55">
        <v>0</v>
      </c>
      <c r="P55">
        <v>0</v>
      </c>
      <c r="Q55">
        <v>0.81118699999999999</v>
      </c>
      <c r="R55">
        <v>27139.466999999997</v>
      </c>
      <c r="S55">
        <v>76354.104579153762</v>
      </c>
      <c r="T55">
        <v>33456.486605431295</v>
      </c>
      <c r="U55">
        <v>11.243137069243065</v>
      </c>
      <c r="V55">
        <v>10.425588918269177</v>
      </c>
      <c r="W55">
        <v>1.7531412500000005</v>
      </c>
      <c r="X55">
        <v>0.5704046950010444</v>
      </c>
      <c r="Y55">
        <v>2.7367319999999999</v>
      </c>
      <c r="Z55">
        <v>93695.516999999993</v>
      </c>
      <c r="AA55">
        <v>34236.277794098947</v>
      </c>
      <c r="AB55">
        <v>-2.254897513381552E-2</v>
      </c>
      <c r="AC55">
        <v>5.9077304770747074E-4</v>
      </c>
      <c r="AD55">
        <v>41427.015749999999</v>
      </c>
      <c r="AE55">
        <v>2.4138837468639048E-5</v>
      </c>
      <c r="AF55">
        <v>3.1180030250029054E-2</v>
      </c>
      <c r="AG55">
        <v>8.1180030250029053E-2</v>
      </c>
      <c r="AH55">
        <v>17820</v>
      </c>
      <c r="AI55">
        <v>0</v>
      </c>
      <c r="AJ55">
        <v>35.6</v>
      </c>
      <c r="AK55">
        <v>13.6</v>
      </c>
      <c r="AL55">
        <v>0.81326555768027919</v>
      </c>
      <c r="AM55">
        <v>0.24377338765189052</v>
      </c>
      <c r="AN55">
        <v>2.2883928537368776</v>
      </c>
      <c r="AO55">
        <v>43</v>
      </c>
      <c r="AP55" t="e">
        <v>#N/A</v>
      </c>
      <c r="AQ55">
        <v>29.162759999999999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-8</v>
      </c>
      <c r="AX55">
        <v>0</v>
      </c>
      <c r="AY55">
        <v>-9.2701453863466892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3">
      <c r="A56" t="s">
        <v>227</v>
      </c>
      <c r="B56" s="1" t="s">
        <v>228</v>
      </c>
      <c r="C56" t="s">
        <v>53</v>
      </c>
      <c r="D56">
        <v>1</v>
      </c>
      <c r="E56">
        <v>0</v>
      </c>
      <c r="F56">
        <v>0</v>
      </c>
      <c r="G56">
        <v>0</v>
      </c>
      <c r="H56">
        <v>0</v>
      </c>
      <c r="I56">
        <v>0.69835639258505045</v>
      </c>
      <c r="J56">
        <v>0.21321119999999999</v>
      </c>
      <c r="K56">
        <v>24.8</v>
      </c>
      <c r="L56">
        <v>17.100000000000001</v>
      </c>
      <c r="M56" s="1">
        <v>0</v>
      </c>
      <c r="N56" s="3">
        <v>1249.193</v>
      </c>
      <c r="O56">
        <v>1653.1919289015837</v>
      </c>
      <c r="P56">
        <v>1986.1441617913031</v>
      </c>
      <c r="Q56">
        <v>2.5284230000000001</v>
      </c>
      <c r="R56">
        <v>5317.15</v>
      </c>
      <c r="S56">
        <v>6182.8350183592693</v>
      </c>
      <c r="T56">
        <v>2102.9511280351426</v>
      </c>
      <c r="U56">
        <v>8.7295321860971615</v>
      </c>
      <c r="V56">
        <v>8.540562448453473</v>
      </c>
      <c r="W56">
        <v>3.2731800999999998</v>
      </c>
      <c r="X56">
        <v>0.30551328354953644</v>
      </c>
      <c r="Y56">
        <v>4.2275970000000003</v>
      </c>
      <c r="Z56">
        <v>20403.187999999998</v>
      </c>
      <c r="AA56">
        <v>4826.1903866428129</v>
      </c>
      <c r="AB56">
        <v>2.3308811216842594E-3</v>
      </c>
      <c r="AC56">
        <v>2.130040408551136E-2</v>
      </c>
      <c r="AD56">
        <v>11111.285025000001</v>
      </c>
      <c r="AE56">
        <v>8.9998591319549005E-5</v>
      </c>
      <c r="AF56">
        <v>1.318046046907102E-2</v>
      </c>
      <c r="AG56">
        <v>6.3180460469071026E-2</v>
      </c>
      <c r="AH56">
        <v>10230</v>
      </c>
      <c r="AI56">
        <v>0</v>
      </c>
      <c r="AJ56">
        <v>23.8</v>
      </c>
      <c r="AK56">
        <v>8.1999999999999993</v>
      </c>
      <c r="AL56">
        <v>0.64361587483435867</v>
      </c>
      <c r="AM56">
        <v>0.25071952156722543</v>
      </c>
      <c r="AN56" t="e">
        <v>#N/A</v>
      </c>
      <c r="AO56">
        <v>28</v>
      </c>
      <c r="AP56" t="e">
        <v>#N/A</v>
      </c>
      <c r="AQ56">
        <v>33.790370000000003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2.48</v>
      </c>
      <c r="AX56">
        <v>0</v>
      </c>
      <c r="AY56">
        <v>-8.0605798417588836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">
      <c r="A57" t="s">
        <v>233</v>
      </c>
      <c r="B57" s="1" t="s">
        <v>234</v>
      </c>
      <c r="C57" t="s">
        <v>61</v>
      </c>
      <c r="D57">
        <v>0</v>
      </c>
      <c r="E57">
        <v>0</v>
      </c>
      <c r="F57">
        <v>0</v>
      </c>
      <c r="G57">
        <v>0</v>
      </c>
      <c r="H57">
        <v>1</v>
      </c>
      <c r="I57">
        <v>0.91357270080502473</v>
      </c>
      <c r="J57">
        <v>0</v>
      </c>
      <c r="K57">
        <v>28.3</v>
      </c>
      <c r="L57">
        <v>3.1</v>
      </c>
      <c r="M57" s="1">
        <v>0</v>
      </c>
      <c r="N57" s="3">
        <v>228.2774</v>
      </c>
      <c r="O57">
        <v>3236.367795490497</v>
      </c>
      <c r="P57">
        <v>4105.435036155819</v>
      </c>
      <c r="Q57">
        <v>12.812407</v>
      </c>
      <c r="R57">
        <v>3179.2889999999998</v>
      </c>
      <c r="S57">
        <v>2513.1953762669264</v>
      </c>
      <c r="T57">
        <v>248.14143041194365</v>
      </c>
      <c r="U57">
        <v>7.8293102807479045</v>
      </c>
      <c r="V57">
        <v>7.9403776152359695</v>
      </c>
      <c r="W57">
        <v>17.103120224999998</v>
      </c>
      <c r="X57">
        <v>5.846886339127047E-2</v>
      </c>
      <c r="Y57">
        <v>20.859949</v>
      </c>
      <c r="Z57">
        <v>12709.822</v>
      </c>
      <c r="AA57">
        <v>609.29305244226623</v>
      </c>
      <c r="AB57">
        <v>3.491982482448678E-2</v>
      </c>
      <c r="AC57">
        <v>2.3033345823888107E-2</v>
      </c>
      <c r="AD57">
        <v>6351.2440000000006</v>
      </c>
      <c r="AE57">
        <v>1.5744946974167578E-4</v>
      </c>
      <c r="AF57">
        <v>1.249787195803522E-2</v>
      </c>
      <c r="AG57">
        <v>6.2497871958035224E-2</v>
      </c>
      <c r="AH57">
        <v>62710</v>
      </c>
      <c r="AI57">
        <v>0</v>
      </c>
      <c r="AJ57">
        <v>27.6</v>
      </c>
      <c r="AK57">
        <v>24.7</v>
      </c>
      <c r="AL57">
        <v>0.2146742780227214</v>
      </c>
      <c r="AM57">
        <v>0.18698279783129701</v>
      </c>
      <c r="AN57">
        <v>0.3129309803247452</v>
      </c>
      <c r="AO57">
        <v>37</v>
      </c>
      <c r="AP57">
        <v>36.346666666666664</v>
      </c>
      <c r="AQ57">
        <v>7.574198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5.75</v>
      </c>
      <c r="AX57">
        <v>0</v>
      </c>
      <c r="AY57">
        <v>-8.2164323960988384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3">
      <c r="A58" t="s">
        <v>235</v>
      </c>
      <c r="B58" s="1" t="s">
        <v>236</v>
      </c>
      <c r="C58" t="s">
        <v>59</v>
      </c>
      <c r="D58">
        <v>0</v>
      </c>
      <c r="E58">
        <v>0</v>
      </c>
      <c r="F58">
        <v>0</v>
      </c>
      <c r="G58">
        <v>1</v>
      </c>
      <c r="H58">
        <v>0</v>
      </c>
      <c r="I58">
        <v>1.0980523160165685</v>
      </c>
      <c r="J58">
        <v>0</v>
      </c>
      <c r="K58">
        <v>17</v>
      </c>
      <c r="L58">
        <v>16.7</v>
      </c>
      <c r="M58" s="1">
        <v>1</v>
      </c>
      <c r="N58" s="3">
        <v>325.02</v>
      </c>
      <c r="O58">
        <v>2543.0160644107978</v>
      </c>
      <c r="P58">
        <v>2885.1702250432777</v>
      </c>
      <c r="Q58">
        <v>0.34255999999999998</v>
      </c>
      <c r="R58">
        <v>13201.2</v>
      </c>
      <c r="S58">
        <v>19109.460295276742</v>
      </c>
      <c r="T58">
        <v>38536.898645492758</v>
      </c>
      <c r="U58">
        <v>9.8579387948301029</v>
      </c>
      <c r="V58">
        <v>10.399467468480147</v>
      </c>
      <c r="W58">
        <v>0.40111067499999997</v>
      </c>
      <c r="X58">
        <v>2.4930775028612739</v>
      </c>
      <c r="Y58">
        <v>0.50744800000000001</v>
      </c>
      <c r="Z58">
        <v>10828.651</v>
      </c>
      <c r="AA58">
        <v>21339.429852911035</v>
      </c>
      <c r="AB58">
        <v>2.7676377099894924E-2</v>
      </c>
      <c r="AC58">
        <v>-1.5155375909511867E-2</v>
      </c>
      <c r="AD58">
        <v>10274.567299999999</v>
      </c>
      <c r="AE58">
        <v>9.7327699629745005E-5</v>
      </c>
      <c r="AF58">
        <v>1.0075574814632957E-2</v>
      </c>
      <c r="AG58">
        <v>6.0075574814632958E-2</v>
      </c>
      <c r="AH58">
        <v>2590</v>
      </c>
      <c r="AI58">
        <v>0</v>
      </c>
      <c r="AJ58">
        <v>16.3</v>
      </c>
      <c r="AK58">
        <v>1</v>
      </c>
      <c r="AL58">
        <v>1.3991720438003541</v>
      </c>
      <c r="AM58">
        <v>0.28571654334664343</v>
      </c>
      <c r="AN58">
        <v>1.0352784857153896</v>
      </c>
      <c r="AO58">
        <v>80</v>
      </c>
      <c r="AP58">
        <v>30.76</v>
      </c>
      <c r="AQ58">
        <v>49.778649999999999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10</v>
      </c>
      <c r="AX58">
        <v>1</v>
      </c>
      <c r="AY58">
        <v>-8.7790453542838875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">
      <c r="A59" t="s">
        <v>239</v>
      </c>
      <c r="B59" s="1" t="s">
        <v>240</v>
      </c>
      <c r="C59" t="s">
        <v>53</v>
      </c>
      <c r="D59">
        <v>1</v>
      </c>
      <c r="E59">
        <v>0</v>
      </c>
      <c r="F59">
        <v>0</v>
      </c>
      <c r="G59">
        <v>0</v>
      </c>
      <c r="H59">
        <v>0</v>
      </c>
      <c r="I59">
        <v>1.0630811711636612</v>
      </c>
      <c r="J59">
        <v>9.5969490000000004</v>
      </c>
      <c r="K59">
        <v>25.6</v>
      </c>
      <c r="L59">
        <v>15.9</v>
      </c>
      <c r="M59" s="1">
        <v>0</v>
      </c>
      <c r="N59" s="3">
        <v>909.51369999999997</v>
      </c>
      <c r="O59">
        <v>1259.6168059292511</v>
      </c>
      <c r="P59">
        <v>1745.7291338715397</v>
      </c>
      <c r="Q59">
        <v>15.706225999999999</v>
      </c>
      <c r="R59">
        <v>8203.0789999999997</v>
      </c>
      <c r="S59">
        <v>1914.2948570999806</v>
      </c>
      <c r="T59">
        <v>522.28199186742893</v>
      </c>
      <c r="U59">
        <v>7.5571046129692885</v>
      </c>
      <c r="V59">
        <v>8.0020827857184624</v>
      </c>
      <c r="W59">
        <v>24.423131425000001</v>
      </c>
      <c r="X59">
        <v>4.0944790518400935E-2</v>
      </c>
      <c r="Y59">
        <v>31.951412000000001</v>
      </c>
      <c r="Z59">
        <v>50608.267</v>
      </c>
      <c r="AA59">
        <v>1583.9133181344223</v>
      </c>
      <c r="AB59">
        <v>2.1934896829228123E-2</v>
      </c>
      <c r="AC59">
        <v>2.8447338234670931E-2</v>
      </c>
      <c r="AD59">
        <v>26554.672174999996</v>
      </c>
      <c r="AE59">
        <v>3.7658156478446531E-5</v>
      </c>
      <c r="AF59">
        <v>1.8209209734506269E-2</v>
      </c>
      <c r="AG59">
        <v>6.8209209734506268E-2</v>
      </c>
      <c r="AH59">
        <v>446300</v>
      </c>
      <c r="AI59">
        <v>0</v>
      </c>
      <c r="AJ59">
        <v>24.3</v>
      </c>
      <c r="AK59">
        <v>10.1</v>
      </c>
      <c r="AL59">
        <v>0.31018877765163783</v>
      </c>
      <c r="AM59">
        <v>0.20879481546580797</v>
      </c>
      <c r="AN59">
        <v>0.63482822328805921</v>
      </c>
      <c r="AO59">
        <v>37</v>
      </c>
      <c r="AP59">
        <v>39.872</v>
      </c>
      <c r="AQ59">
        <v>31.825479999999999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-7.35</v>
      </c>
      <c r="AX59">
        <v>0</v>
      </c>
      <c r="AY59">
        <v>-9.8358807771271106</v>
      </c>
      <c r="AZ59">
        <v>0</v>
      </c>
      <c r="BA59">
        <v>0</v>
      </c>
      <c r="BB59">
        <v>1</v>
      </c>
      <c r="BC59">
        <v>0</v>
      </c>
      <c r="BD59">
        <v>0</v>
      </c>
    </row>
    <row r="60" spans="1:56" x14ac:dyDescent="0.3">
      <c r="A60" t="s">
        <v>245</v>
      </c>
      <c r="B60" s="1" t="s">
        <v>246</v>
      </c>
      <c r="C60" t="s">
        <v>57</v>
      </c>
      <c r="D60">
        <v>0</v>
      </c>
      <c r="E60">
        <v>0</v>
      </c>
      <c r="F60">
        <v>1</v>
      </c>
      <c r="G60">
        <v>0</v>
      </c>
      <c r="H60">
        <v>0</v>
      </c>
      <c r="I60">
        <v>0.60250646989578005</v>
      </c>
      <c r="J60">
        <v>3485.4850000000001</v>
      </c>
      <c r="K60">
        <v>25.3</v>
      </c>
      <c r="L60">
        <v>9.9</v>
      </c>
      <c r="M60" s="1">
        <v>0</v>
      </c>
      <c r="N60" s="3">
        <v>1110.9359999999999</v>
      </c>
      <c r="O60">
        <v>5033.0132386929636</v>
      </c>
      <c r="P60">
        <v>7252.3127297256497</v>
      </c>
      <c r="Q60">
        <v>53.441943000000002</v>
      </c>
      <c r="R60">
        <v>126339.151</v>
      </c>
      <c r="S60">
        <v>6998.3257345265311</v>
      </c>
      <c r="T60">
        <v>2364.0448664076453</v>
      </c>
      <c r="U60">
        <v>8.8534262186472414</v>
      </c>
      <c r="V60">
        <v>9.1678015853881067</v>
      </c>
      <c r="W60">
        <v>84.632951174999988</v>
      </c>
      <c r="X60">
        <v>1.1815728816217782E-2</v>
      </c>
      <c r="Y60">
        <v>113.423047</v>
      </c>
      <c r="Z60">
        <v>443673.99699999997</v>
      </c>
      <c r="AA60">
        <v>3911.6741150500038</v>
      </c>
      <c r="AB60">
        <v>1.3951480257720398E-2</v>
      </c>
      <c r="AC60">
        <v>1.2912599138286756E-2</v>
      </c>
      <c r="AD60">
        <v>316109.15125</v>
      </c>
      <c r="AE60">
        <v>3.1634642529191885E-6</v>
      </c>
      <c r="AF60">
        <v>1.9295608201926832E-2</v>
      </c>
      <c r="AG60">
        <v>6.9295608201926831E-2</v>
      </c>
      <c r="AH60">
        <v>1943950</v>
      </c>
      <c r="AI60">
        <v>0</v>
      </c>
      <c r="AJ60">
        <v>25.2</v>
      </c>
      <c r="AK60">
        <v>15.5</v>
      </c>
      <c r="AL60">
        <v>0.2577361752744764</v>
      </c>
      <c r="AM60">
        <v>0.2201303943991661</v>
      </c>
      <c r="AN60">
        <v>0.92971155792474769</v>
      </c>
      <c r="AO60">
        <v>34</v>
      </c>
      <c r="AP60">
        <v>49.086666666666666</v>
      </c>
      <c r="AQ60">
        <v>23.920780000000001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1.2250000000000001</v>
      </c>
      <c r="AX60">
        <v>0</v>
      </c>
      <c r="AY60">
        <v>-10.065340840912313</v>
      </c>
      <c r="AZ60">
        <v>0</v>
      </c>
      <c r="BA60">
        <v>0</v>
      </c>
      <c r="BB60">
        <v>1</v>
      </c>
      <c r="BC60">
        <v>0</v>
      </c>
      <c r="BD60">
        <v>0</v>
      </c>
    </row>
    <row r="61" spans="1:56" x14ac:dyDescent="0.3">
      <c r="A61" t="s">
        <v>251</v>
      </c>
      <c r="B61" s="1" t="s">
        <v>252</v>
      </c>
      <c r="C61" t="s">
        <v>61</v>
      </c>
      <c r="D61">
        <v>0</v>
      </c>
      <c r="E61">
        <v>0</v>
      </c>
      <c r="F61">
        <v>0</v>
      </c>
      <c r="G61">
        <v>0</v>
      </c>
      <c r="H61">
        <v>1</v>
      </c>
      <c r="I61">
        <v>0.69675889363194066</v>
      </c>
      <c r="J61">
        <v>17.288969999999999</v>
      </c>
      <c r="K61">
        <v>17.100000000000001</v>
      </c>
      <c r="L61">
        <v>37.9</v>
      </c>
      <c r="M61" s="1">
        <v>1</v>
      </c>
      <c r="N61" s="3">
        <v>1527.99</v>
      </c>
      <c r="O61">
        <v>17835.161105264768</v>
      </c>
      <c r="P61">
        <v>25651.118256077763</v>
      </c>
      <c r="Q61">
        <v>1.319817</v>
      </c>
      <c r="R61">
        <v>3036.2759999999998</v>
      </c>
      <c r="S61">
        <v>931.28469038581864</v>
      </c>
      <c r="T61">
        <v>2300.5280277493016</v>
      </c>
      <c r="U61">
        <v>6.8365650204209656</v>
      </c>
      <c r="V61">
        <v>7.4998162071828762</v>
      </c>
      <c r="W61">
        <v>2.0903282249999995</v>
      </c>
      <c r="X61">
        <v>0.47839376995447702</v>
      </c>
      <c r="Y61">
        <v>2.7560009999999999</v>
      </c>
      <c r="Z61">
        <v>11510.713</v>
      </c>
      <c r="AA61">
        <v>4176.5997182149067</v>
      </c>
      <c r="AB61">
        <v>2.3650272623181028E-2</v>
      </c>
      <c r="AC61">
        <v>1.5291250694471245E-2</v>
      </c>
      <c r="AD61">
        <v>7872.4072749999978</v>
      </c>
      <c r="AE61">
        <v>1.2702594836215461E-4</v>
      </c>
      <c r="AF61">
        <v>1.88791698813414E-2</v>
      </c>
      <c r="AG61">
        <v>6.8879169881341407E-2</v>
      </c>
      <c r="AH61">
        <v>1553560</v>
      </c>
      <c r="AI61">
        <v>0</v>
      </c>
      <c r="AJ61">
        <v>15.8</v>
      </c>
      <c r="AK61">
        <v>-18.399999999999999</v>
      </c>
      <c r="AL61">
        <v>0.176544639779604</v>
      </c>
      <c r="AM61">
        <v>0.29255488328635698</v>
      </c>
      <c r="AN61">
        <v>0.33388892392958364</v>
      </c>
      <c r="AO61">
        <v>38</v>
      </c>
      <c r="AP61">
        <v>33.207500000000003</v>
      </c>
      <c r="AQ61">
        <v>46.853290000000001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1.425</v>
      </c>
      <c r="AX61">
        <v>0</v>
      </c>
      <c r="AY61">
        <v>-13.540492586472656</v>
      </c>
      <c r="AZ61">
        <v>1</v>
      </c>
      <c r="BA61">
        <v>1</v>
      </c>
      <c r="BB61">
        <v>1</v>
      </c>
      <c r="BC61">
        <v>0</v>
      </c>
      <c r="BD61">
        <v>0</v>
      </c>
    </row>
    <row r="62" spans="1:56" x14ac:dyDescent="0.3">
      <c r="A62" t="s">
        <v>253</v>
      </c>
      <c r="B62" s="1" t="s">
        <v>254</v>
      </c>
      <c r="C62" t="s">
        <v>53</v>
      </c>
      <c r="D62">
        <v>1</v>
      </c>
      <c r="E62">
        <v>0</v>
      </c>
      <c r="F62">
        <v>0</v>
      </c>
      <c r="G62">
        <v>0</v>
      </c>
      <c r="H62">
        <v>0</v>
      </c>
      <c r="I62">
        <v>0.86426274687250026</v>
      </c>
      <c r="J62">
        <v>294.49529999999999</v>
      </c>
      <c r="K62">
        <v>26.1</v>
      </c>
      <c r="L62">
        <v>6.3</v>
      </c>
      <c r="M62" s="1">
        <v>0</v>
      </c>
      <c r="N62" s="3">
        <v>345.24759999999998</v>
      </c>
      <c r="O62">
        <v>7138.391125141462</v>
      </c>
      <c r="P62">
        <v>10149.029851909159</v>
      </c>
      <c r="Q62">
        <v>9.6655650000000009</v>
      </c>
      <c r="R62">
        <v>3615.6619999999998</v>
      </c>
      <c r="S62">
        <v>389.28246923647191</v>
      </c>
      <c r="T62">
        <v>374.07663183683513</v>
      </c>
      <c r="U62">
        <v>5.9643052221009762</v>
      </c>
      <c r="V62">
        <v>6.0088006038161286</v>
      </c>
      <c r="W62">
        <v>15.279727900000001</v>
      </c>
      <c r="X62">
        <v>6.5446191617064067E-2</v>
      </c>
      <c r="Y62">
        <v>23.390764999999998</v>
      </c>
      <c r="Z62">
        <v>2882.2619999999997</v>
      </c>
      <c r="AA62">
        <v>123.22222039339029</v>
      </c>
      <c r="AB62">
        <v>1.9383982334926868E-2</v>
      </c>
      <c r="AC62">
        <v>-2.8473622543919337E-2</v>
      </c>
      <c r="AD62">
        <v>1933.7924500000001</v>
      </c>
      <c r="AE62">
        <v>5.1711857702205839E-4</v>
      </c>
      <c r="AF62">
        <v>2.2660813257421177E-2</v>
      </c>
      <c r="AG62">
        <v>7.2660813257421186E-2</v>
      </c>
      <c r="AH62">
        <v>786380</v>
      </c>
      <c r="AI62">
        <v>0</v>
      </c>
      <c r="AJ62">
        <v>25.2</v>
      </c>
      <c r="AK62">
        <v>20.399999999999999</v>
      </c>
      <c r="AL62">
        <v>0.43360617225989706</v>
      </c>
      <c r="AM62">
        <v>0.1547963395714759</v>
      </c>
      <c r="AN62">
        <v>0.21112646274268637</v>
      </c>
      <c r="AO62">
        <v>30</v>
      </c>
      <c r="AP62">
        <v>45.75333333333333</v>
      </c>
      <c r="AQ62">
        <v>-17.291499999999999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-1.5555555555555556</v>
      </c>
      <c r="AX62">
        <v>0</v>
      </c>
      <c r="AY62">
        <v>-10.881482277135731</v>
      </c>
      <c r="AZ62">
        <v>0</v>
      </c>
      <c r="BA62">
        <v>0</v>
      </c>
      <c r="BB62">
        <v>1</v>
      </c>
      <c r="BC62">
        <v>0</v>
      </c>
      <c r="BD62">
        <v>0</v>
      </c>
    </row>
    <row r="63" spans="1:56" x14ac:dyDescent="0.3">
      <c r="A63" t="s">
        <v>261</v>
      </c>
      <c r="B63" s="1" t="s">
        <v>262</v>
      </c>
      <c r="C63" t="s">
        <v>61</v>
      </c>
      <c r="D63">
        <v>0</v>
      </c>
      <c r="E63">
        <v>0</v>
      </c>
      <c r="F63">
        <v>0</v>
      </c>
      <c r="G63">
        <v>0</v>
      </c>
      <c r="H63">
        <v>1</v>
      </c>
      <c r="I63">
        <v>0.44312123452274954</v>
      </c>
      <c r="J63">
        <v>4505.2089999999998</v>
      </c>
      <c r="K63">
        <v>26</v>
      </c>
      <c r="L63">
        <v>1.2</v>
      </c>
      <c r="M63" s="1">
        <v>0</v>
      </c>
      <c r="N63" s="3">
        <v>419.64670000000001</v>
      </c>
      <c r="O63">
        <v>34048.795639396172</v>
      </c>
      <c r="P63">
        <v>50610.466942639141</v>
      </c>
      <c r="Q63">
        <v>11.182967</v>
      </c>
      <c r="R63">
        <v>16677.516</v>
      </c>
      <c r="S63">
        <v>3590.9200684397979</v>
      </c>
      <c r="T63">
        <v>1491.3319515295002</v>
      </c>
      <c r="U63">
        <v>8.1861637351200383</v>
      </c>
      <c r="V63">
        <v>8.8565858583057651</v>
      </c>
      <c r="W63">
        <v>18.960423200000001</v>
      </c>
      <c r="X63">
        <v>5.2741438809235014E-2</v>
      </c>
      <c r="Y63">
        <v>28.401017</v>
      </c>
      <c r="Z63">
        <v>216804.041</v>
      </c>
      <c r="AA63">
        <v>7633.6717449237822</v>
      </c>
      <c r="AB63">
        <v>3.7736987770816112E-2</v>
      </c>
      <c r="AC63">
        <v>4.1869212986207903E-2</v>
      </c>
      <c r="AD63">
        <v>86305.595249999984</v>
      </c>
      <c r="AE63">
        <v>1.1586734291135083E-5</v>
      </c>
      <c r="AF63">
        <v>2.3898285570540717E-2</v>
      </c>
      <c r="AG63">
        <v>7.389828557054072E-2</v>
      </c>
      <c r="AH63">
        <v>328550</v>
      </c>
      <c r="AI63">
        <v>0</v>
      </c>
      <c r="AJ63">
        <v>25.5</v>
      </c>
      <c r="AK63">
        <v>24.1</v>
      </c>
      <c r="AL63">
        <v>0.91863020956516261</v>
      </c>
      <c r="AM63">
        <v>0.36202925294637683</v>
      </c>
      <c r="AN63">
        <v>0.55903270468115807</v>
      </c>
      <c r="AO63">
        <v>50</v>
      </c>
      <c r="AP63">
        <v>46.364444444444445</v>
      </c>
      <c r="AQ63">
        <v>2.1648329999999998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3.8250000000000002</v>
      </c>
      <c r="AX63">
        <v>0</v>
      </c>
      <c r="AY63">
        <v>-9.8010824276323554</v>
      </c>
      <c r="AZ63">
        <v>0</v>
      </c>
      <c r="BA63">
        <v>0</v>
      </c>
      <c r="BB63">
        <v>1</v>
      </c>
      <c r="BC63">
        <v>0</v>
      </c>
      <c r="BD63">
        <v>0</v>
      </c>
    </row>
    <row r="64" spans="1:56" x14ac:dyDescent="0.3">
      <c r="A64" t="s">
        <v>265</v>
      </c>
      <c r="B64" s="1" t="s">
        <v>266</v>
      </c>
      <c r="C64" t="s">
        <v>53</v>
      </c>
      <c r="D64">
        <v>1</v>
      </c>
      <c r="E64">
        <v>0</v>
      </c>
      <c r="F64">
        <v>0</v>
      </c>
      <c r="G64">
        <v>0</v>
      </c>
      <c r="H64">
        <v>0</v>
      </c>
      <c r="I64">
        <v>0.27664629822954273</v>
      </c>
      <c r="J64">
        <v>3514.2</v>
      </c>
      <c r="K64">
        <v>29.8</v>
      </c>
      <c r="L64">
        <v>5.3</v>
      </c>
      <c r="M64" s="1">
        <v>0</v>
      </c>
      <c r="N64" s="3">
        <v>380.15050000000002</v>
      </c>
      <c r="O64">
        <v>2465.5954387011334</v>
      </c>
      <c r="P64">
        <v>3756.6301334669492</v>
      </c>
      <c r="Q64">
        <v>58.745410999999997</v>
      </c>
      <c r="R64">
        <v>32280.600999999999</v>
      </c>
      <c r="S64">
        <v>1757.5080247544784</v>
      </c>
      <c r="T64">
        <v>549.49996009049971</v>
      </c>
      <c r="U64">
        <v>7.4716521896797889</v>
      </c>
      <c r="V64">
        <v>6.8299716734135627</v>
      </c>
      <c r="W64">
        <v>101.81710100000002</v>
      </c>
      <c r="X64">
        <v>9.8215328287533914E-3</v>
      </c>
      <c r="Y64">
        <v>158.423182</v>
      </c>
      <c r="Z64">
        <v>78910.172999999995</v>
      </c>
      <c r="AA64">
        <v>498.09738703518781</v>
      </c>
      <c r="AB64">
        <v>7.1976924678073288E-3</v>
      </c>
      <c r="AC64">
        <v>-2.5182842823935603E-3</v>
      </c>
      <c r="AD64">
        <v>63945.329350000015</v>
      </c>
      <c r="AE64">
        <v>1.5638358738080371E-5</v>
      </c>
      <c r="AF64">
        <v>2.543735334223041E-2</v>
      </c>
      <c r="AG64">
        <v>7.5437353342230409E-2</v>
      </c>
      <c r="AH64">
        <v>910770</v>
      </c>
      <c r="AI64">
        <v>0</v>
      </c>
      <c r="AJ64">
        <v>26.2</v>
      </c>
      <c r="AK64">
        <v>24.5</v>
      </c>
      <c r="AL64">
        <v>0.4945010205730796</v>
      </c>
      <c r="AM64">
        <v>0.10993698742240665</v>
      </c>
      <c r="AN64" t="e">
        <v>#N/A</v>
      </c>
      <c r="AO64">
        <v>25</v>
      </c>
      <c r="AP64">
        <v>44.378</v>
      </c>
      <c r="AQ64">
        <v>9.5845479999999998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-1.35</v>
      </c>
      <c r="AX64">
        <v>0</v>
      </c>
      <c r="AY64">
        <v>-9.1406608214865166</v>
      </c>
      <c r="AZ64">
        <v>0</v>
      </c>
      <c r="BA64">
        <v>0</v>
      </c>
      <c r="BB64">
        <v>1</v>
      </c>
      <c r="BC64">
        <v>0</v>
      </c>
      <c r="BD64">
        <v>0</v>
      </c>
    </row>
    <row r="65" spans="1:56" x14ac:dyDescent="0.3">
      <c r="A65" t="s">
        <v>267</v>
      </c>
      <c r="B65" s="1" t="s">
        <v>268</v>
      </c>
      <c r="C65" t="s">
        <v>59</v>
      </c>
      <c r="D65">
        <v>0</v>
      </c>
      <c r="E65">
        <v>0</v>
      </c>
      <c r="F65">
        <v>0</v>
      </c>
      <c r="G65">
        <v>1</v>
      </c>
      <c r="H65">
        <v>0</v>
      </c>
      <c r="I65">
        <v>1.4984338980363892</v>
      </c>
      <c r="J65">
        <v>2606.721</v>
      </c>
      <c r="K65">
        <v>16.600000000000001</v>
      </c>
      <c r="L65">
        <v>14.5</v>
      </c>
      <c r="M65" s="1">
        <v>0</v>
      </c>
      <c r="N65" s="3">
        <v>30.125699999999998</v>
      </c>
      <c r="O65">
        <v>739.94021213519079</v>
      </c>
      <c r="P65">
        <v>825.29341244045781</v>
      </c>
      <c r="Q65">
        <v>13.097251</v>
      </c>
      <c r="R65">
        <v>140875.139</v>
      </c>
      <c r="S65">
        <v>15221.951442329386</v>
      </c>
      <c r="T65">
        <v>10756.084540183279</v>
      </c>
      <c r="U65">
        <v>9.6304938388557133</v>
      </c>
      <c r="V65">
        <v>10.079353824314783</v>
      </c>
      <c r="W65">
        <v>14.97627765</v>
      </c>
      <c r="X65">
        <v>6.6772266338157804E-2</v>
      </c>
      <c r="Y65">
        <v>16.612988000000001</v>
      </c>
      <c r="Z65">
        <v>182077.55099999998</v>
      </c>
      <c r="AA65">
        <v>10959.951996594469</v>
      </c>
      <c r="AB65">
        <v>1.777374256662826E-2</v>
      </c>
      <c r="AC65">
        <v>4.8144367809126285E-4</v>
      </c>
      <c r="AD65">
        <v>163671.86957499996</v>
      </c>
      <c r="AE65">
        <v>6.109785405376373E-6</v>
      </c>
      <c r="AF65">
        <v>6.0969855953938844E-3</v>
      </c>
      <c r="AG65">
        <v>5.6096985595393889E-2</v>
      </c>
      <c r="AH65">
        <v>33730</v>
      </c>
      <c r="AI65">
        <v>0</v>
      </c>
      <c r="AJ65">
        <v>15.9</v>
      </c>
      <c r="AK65">
        <v>2.6</v>
      </c>
      <c r="AL65">
        <v>1.155595949292183</v>
      </c>
      <c r="AM65">
        <v>0.22535581327974796</v>
      </c>
      <c r="AN65">
        <v>0.91508322358131411</v>
      </c>
      <c r="AO65">
        <v>83</v>
      </c>
      <c r="AP65">
        <v>30.9</v>
      </c>
      <c r="AQ65">
        <v>52.209380000000003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10</v>
      </c>
      <c r="AX65">
        <v>1</v>
      </c>
      <c r="AY65">
        <v>-7.722947638941652</v>
      </c>
      <c r="AZ65">
        <v>0</v>
      </c>
      <c r="BA65">
        <v>0</v>
      </c>
      <c r="BB65">
        <v>1</v>
      </c>
      <c r="BC65">
        <v>0</v>
      </c>
      <c r="BD65">
        <v>0</v>
      </c>
    </row>
    <row r="66" spans="1:56" x14ac:dyDescent="0.3">
      <c r="A66" t="s">
        <v>269</v>
      </c>
      <c r="B66" s="1" t="s">
        <v>270</v>
      </c>
      <c r="C66" t="s">
        <v>59</v>
      </c>
      <c r="D66">
        <v>0</v>
      </c>
      <c r="E66">
        <v>0</v>
      </c>
      <c r="F66">
        <v>0</v>
      </c>
      <c r="G66">
        <v>1</v>
      </c>
      <c r="H66">
        <v>0</v>
      </c>
      <c r="I66">
        <v>1.5681745524904467</v>
      </c>
      <c r="J66">
        <v>29766.99</v>
      </c>
      <c r="K66">
        <v>11.7</v>
      </c>
      <c r="L66">
        <v>19.5</v>
      </c>
      <c r="M66" s="1">
        <v>0</v>
      </c>
      <c r="N66" s="3">
        <v>566.76790000000005</v>
      </c>
      <c r="O66">
        <v>89601.044869196456</v>
      </c>
      <c r="P66">
        <v>97126.776377547547</v>
      </c>
      <c r="Q66">
        <v>3.9064899999999998</v>
      </c>
      <c r="R66">
        <v>27198.138999999999</v>
      </c>
      <c r="S66">
        <v>11083.458032338494</v>
      </c>
      <c r="T66">
        <v>6962.2958205447858</v>
      </c>
      <c r="U66">
        <v>9.3132090083906576</v>
      </c>
      <c r="V66">
        <v>10.232342570814069</v>
      </c>
      <c r="W66">
        <v>4.3043425499999994</v>
      </c>
      <c r="X66">
        <v>0.23232351709554347</v>
      </c>
      <c r="Y66">
        <v>4.8831110000000004</v>
      </c>
      <c r="Z66">
        <v>57186.864999999998</v>
      </c>
      <c r="AA66">
        <v>11711.154016363747</v>
      </c>
      <c r="AB66">
        <v>2.4145556127160937E-2</v>
      </c>
      <c r="AC66">
        <v>1.333416520954641E-2</v>
      </c>
      <c r="AD66">
        <v>35815.864025000003</v>
      </c>
      <c r="AE66">
        <v>2.7920588466104998E-5</v>
      </c>
      <c r="AF66">
        <v>5.7216216444368178E-3</v>
      </c>
      <c r="AG66">
        <v>5.5721621644436822E-2</v>
      </c>
      <c r="AH66">
        <v>304250</v>
      </c>
      <c r="AI66">
        <v>0</v>
      </c>
      <c r="AJ66">
        <v>10.7</v>
      </c>
      <c r="AK66">
        <v>-6.9</v>
      </c>
      <c r="AL66">
        <v>0.98335836008191113</v>
      </c>
      <c r="AM66">
        <v>0.28872445486485965</v>
      </c>
      <c r="AN66">
        <v>0.93732818365097059</v>
      </c>
      <c r="AO66">
        <v>86</v>
      </c>
      <c r="AP66">
        <v>25.79</v>
      </c>
      <c r="AQ66">
        <v>67.469989999999996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10</v>
      </c>
      <c r="AX66">
        <v>1</v>
      </c>
      <c r="AY66">
        <v>-11.168078603652777</v>
      </c>
      <c r="AZ66">
        <v>0</v>
      </c>
      <c r="BA66">
        <v>0</v>
      </c>
      <c r="BB66">
        <v>1</v>
      </c>
      <c r="BC66">
        <v>0</v>
      </c>
      <c r="BD66">
        <v>0</v>
      </c>
    </row>
    <row r="67" spans="1:56" x14ac:dyDescent="0.3">
      <c r="A67" t="s">
        <v>271</v>
      </c>
      <c r="B67" s="1" t="s">
        <v>272</v>
      </c>
      <c r="C67" t="s">
        <v>61</v>
      </c>
      <c r="D67">
        <v>0</v>
      </c>
      <c r="E67">
        <v>0</v>
      </c>
      <c r="F67">
        <v>0</v>
      </c>
      <c r="G67">
        <v>0</v>
      </c>
      <c r="H67">
        <v>1</v>
      </c>
      <c r="I67">
        <v>0.82046406018328522</v>
      </c>
      <c r="J67">
        <v>1.464753</v>
      </c>
      <c r="K67">
        <v>15</v>
      </c>
      <c r="L67">
        <v>15.4</v>
      </c>
      <c r="M67" s="1">
        <v>1</v>
      </c>
      <c r="N67" s="3">
        <v>2565.3820000000001</v>
      </c>
      <c r="O67">
        <v>11435.569815319101</v>
      </c>
      <c r="P67">
        <v>16433.280095143884</v>
      </c>
      <c r="Q67">
        <v>12.189968</v>
      </c>
      <c r="R67">
        <v>198.018</v>
      </c>
      <c r="S67">
        <v>720.8674840245684</v>
      </c>
      <c r="T67">
        <v>16.244341248475795</v>
      </c>
      <c r="U67">
        <v>6.5804553256971676</v>
      </c>
      <c r="V67">
        <v>6.8456463830181393</v>
      </c>
      <c r="W67">
        <v>20.04397015</v>
      </c>
      <c r="X67">
        <v>4.9890315766609739E-2</v>
      </c>
      <c r="Y67">
        <v>29.959364000000001</v>
      </c>
      <c r="Z67">
        <v>3755.0079999999998</v>
      </c>
      <c r="AA67">
        <v>125.33670607960836</v>
      </c>
      <c r="AB67">
        <v>1.6945983099189606E-2</v>
      </c>
      <c r="AC67">
        <v>5.2391260187258482E-2</v>
      </c>
      <c r="AD67">
        <v>1570.6677749999999</v>
      </c>
      <c r="AE67">
        <v>6.3667187671180179E-4</v>
      </c>
      <c r="AF67">
        <v>2.3057143890566598E-2</v>
      </c>
      <c r="AG67">
        <v>7.3057143890566598E-2</v>
      </c>
      <c r="AH67">
        <v>143350</v>
      </c>
      <c r="AI67">
        <v>0</v>
      </c>
      <c r="AJ67">
        <v>14.7</v>
      </c>
      <c r="AK67">
        <v>0.5</v>
      </c>
      <c r="AL67">
        <v>8.5516557842493041E-2</v>
      </c>
      <c r="AM67">
        <v>0.1666389591991902</v>
      </c>
      <c r="AN67" t="e">
        <v>#N/A</v>
      </c>
      <c r="AO67">
        <v>31</v>
      </c>
      <c r="AP67">
        <v>35.484999999999999</v>
      </c>
      <c r="AQ67">
        <v>28.29898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-0.97499999999999998</v>
      </c>
      <c r="AX67">
        <v>0</v>
      </c>
      <c r="AY67">
        <v>-8.9101725277295376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56" x14ac:dyDescent="0.3">
      <c r="A68" t="s">
        <v>273</v>
      </c>
      <c r="B68" s="1" t="s">
        <v>274</v>
      </c>
      <c r="C68" t="s">
        <v>59</v>
      </c>
      <c r="D68">
        <v>0</v>
      </c>
      <c r="E68">
        <v>0</v>
      </c>
      <c r="F68">
        <v>0</v>
      </c>
      <c r="G68">
        <v>1</v>
      </c>
      <c r="H68">
        <v>0</v>
      </c>
      <c r="I68">
        <v>0.83949545899580347</v>
      </c>
      <c r="J68">
        <v>1292.048</v>
      </c>
      <c r="K68">
        <v>15.4</v>
      </c>
      <c r="L68">
        <v>10</v>
      </c>
      <c r="M68" s="1">
        <v>0</v>
      </c>
      <c r="N68" s="3">
        <v>388.35239999999999</v>
      </c>
      <c r="O68">
        <v>95012.892135241593</v>
      </c>
      <c r="P68">
        <v>112607.18344295603</v>
      </c>
      <c r="Q68">
        <v>2.8718849999999998</v>
      </c>
      <c r="R68">
        <v>15060.368999999999</v>
      </c>
      <c r="S68">
        <v>14049.238348680397</v>
      </c>
      <c r="T68">
        <v>5244.0710543771775</v>
      </c>
      <c r="U68">
        <v>9.5503234632341396</v>
      </c>
      <c r="V68">
        <v>9.8533122055741682</v>
      </c>
      <c r="W68">
        <v>3.5392089249999996</v>
      </c>
      <c r="X68">
        <v>0.28254901623249046</v>
      </c>
      <c r="Y68">
        <v>4.3681359999999998</v>
      </c>
      <c r="Z68">
        <v>31550.867999999999</v>
      </c>
      <c r="AA68">
        <v>7222.9591752637734</v>
      </c>
      <c r="AB68">
        <v>1.1637661481195539E-2</v>
      </c>
      <c r="AC68">
        <v>8.2094002959891554E-3</v>
      </c>
      <c r="AD68">
        <v>25349.512625000003</v>
      </c>
      <c r="AE68">
        <v>3.9448490185716141E-5</v>
      </c>
      <c r="AF68">
        <v>1.0753019612499602E-2</v>
      </c>
      <c r="AG68">
        <v>6.0753019612499605E-2</v>
      </c>
      <c r="AH68">
        <v>263310</v>
      </c>
      <c r="AI68">
        <v>0</v>
      </c>
      <c r="AJ68">
        <v>14.4</v>
      </c>
      <c r="AK68">
        <v>6</v>
      </c>
      <c r="AL68">
        <v>0.50145759731531137</v>
      </c>
      <c r="AM68">
        <v>0.22411936633288859</v>
      </c>
      <c r="AN68">
        <v>0.74927732646465306</v>
      </c>
      <c r="AO68">
        <v>91</v>
      </c>
      <c r="AP68">
        <v>36.17</v>
      </c>
      <c r="AQ68">
        <v>-41.814070000000001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10</v>
      </c>
      <c r="AX68">
        <v>1</v>
      </c>
      <c r="AY68">
        <v>-11.224464220765395</v>
      </c>
      <c r="AZ68">
        <v>0</v>
      </c>
      <c r="BA68">
        <v>0</v>
      </c>
      <c r="BB68">
        <v>1</v>
      </c>
      <c r="BC68">
        <v>0</v>
      </c>
      <c r="BD68">
        <v>0</v>
      </c>
    </row>
    <row r="69" spans="1:56" x14ac:dyDescent="0.3">
      <c r="A69" t="s">
        <v>275</v>
      </c>
      <c r="B69" s="1" t="s">
        <v>276</v>
      </c>
      <c r="C69" t="s">
        <v>53</v>
      </c>
      <c r="D69">
        <v>1</v>
      </c>
      <c r="E69">
        <v>0</v>
      </c>
      <c r="F69">
        <v>0</v>
      </c>
      <c r="G69">
        <v>0</v>
      </c>
      <c r="H69">
        <v>0</v>
      </c>
      <c r="I69">
        <v>0.31922459746682791</v>
      </c>
      <c r="J69">
        <v>65998.649999999994</v>
      </c>
      <c r="K69">
        <v>30.1</v>
      </c>
      <c r="L69">
        <v>10.1</v>
      </c>
      <c r="M69" s="1">
        <v>0</v>
      </c>
      <c r="N69" s="3">
        <v>310.02089999999998</v>
      </c>
      <c r="O69">
        <v>961.24084826009334</v>
      </c>
      <c r="P69">
        <v>1803.2430037391532</v>
      </c>
      <c r="Q69">
        <v>0.75805999999999996</v>
      </c>
      <c r="R69">
        <v>2093.857</v>
      </c>
      <c r="S69">
        <v>5139.2719109882464</v>
      </c>
      <c r="T69">
        <v>2762.1256892594256</v>
      </c>
      <c r="U69">
        <v>8.5446666968569751</v>
      </c>
      <c r="V69">
        <v>9.3318204177524269</v>
      </c>
      <c r="W69">
        <v>1.79465915</v>
      </c>
      <c r="X69">
        <v>0.55720887166791533</v>
      </c>
      <c r="Y69">
        <v>2.782435</v>
      </c>
      <c r="Z69">
        <v>57201.532999999996</v>
      </c>
      <c r="AA69">
        <v>20558.084196036922</v>
      </c>
      <c r="AB69">
        <v>3.6643864656342728E-2</v>
      </c>
      <c r="AC69">
        <v>5.1468043450155751E-2</v>
      </c>
      <c r="AD69">
        <v>16467.213549999997</v>
      </c>
      <c r="AE69">
        <v>6.0726728111204956E-5</v>
      </c>
      <c r="AF69">
        <v>3.3341517548891871E-2</v>
      </c>
      <c r="AG69">
        <v>8.334151754889188E-2</v>
      </c>
      <c r="AH69">
        <v>309500</v>
      </c>
      <c r="AI69">
        <v>0</v>
      </c>
      <c r="AJ69">
        <v>28.9</v>
      </c>
      <c r="AK69">
        <v>20.100000000000001</v>
      </c>
      <c r="AL69">
        <v>0.83291436880826952</v>
      </c>
      <c r="AM69">
        <v>0.25720511712133887</v>
      </c>
      <c r="AN69" t="e">
        <v>#N/A</v>
      </c>
      <c r="AO69">
        <v>47</v>
      </c>
      <c r="AP69" t="e">
        <v>#N/A</v>
      </c>
      <c r="AQ69">
        <v>20.43169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-9.2750000000000004</v>
      </c>
      <c r="AX69">
        <v>0</v>
      </c>
      <c r="AY69">
        <v>-12.128157627564812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3">
      <c r="A70" t="s">
        <v>277</v>
      </c>
      <c r="B70" s="1" t="s">
        <v>278</v>
      </c>
      <c r="C70" t="s">
        <v>57</v>
      </c>
      <c r="D70">
        <v>0</v>
      </c>
      <c r="E70">
        <v>0</v>
      </c>
      <c r="F70">
        <v>1</v>
      </c>
      <c r="G70">
        <v>0</v>
      </c>
      <c r="H70">
        <v>0</v>
      </c>
      <c r="I70">
        <v>0.6018431601529215</v>
      </c>
      <c r="J70">
        <v>0</v>
      </c>
      <c r="K70">
        <v>26.4</v>
      </c>
      <c r="L70">
        <v>1.8</v>
      </c>
      <c r="M70" s="1">
        <v>0</v>
      </c>
      <c r="N70" s="3">
        <v>359.6746</v>
      </c>
      <c r="O70">
        <v>62705.513364226106</v>
      </c>
      <c r="P70">
        <v>91270.197556014464</v>
      </c>
      <c r="Q70">
        <v>1.5523910000000001</v>
      </c>
      <c r="R70">
        <v>2603.5700000000002</v>
      </c>
      <c r="S70">
        <v>4723.4760061253892</v>
      </c>
      <c r="T70">
        <v>1677.1354639391748</v>
      </c>
      <c r="U70">
        <v>8.4603002495149902</v>
      </c>
      <c r="V70">
        <v>8.8141233781521482</v>
      </c>
      <c r="W70">
        <v>2.4819684500000001</v>
      </c>
      <c r="X70">
        <v>0.40290600793092274</v>
      </c>
      <c r="Y70">
        <v>3.5168200000000001</v>
      </c>
      <c r="Z70">
        <v>9633.2089999999989</v>
      </c>
      <c r="AA70">
        <v>2739.1817039257053</v>
      </c>
      <c r="AB70">
        <v>2.4956993601654594E-2</v>
      </c>
      <c r="AC70">
        <v>1.2578768473639607E-2</v>
      </c>
      <c r="AD70">
        <v>4495.8336749999999</v>
      </c>
      <c r="AE70">
        <v>2.2242815733168776E-4</v>
      </c>
      <c r="AF70">
        <v>2.0968226902006004E-2</v>
      </c>
      <c r="AG70">
        <v>7.0968226902006007E-2</v>
      </c>
      <c r="AH70">
        <v>74340</v>
      </c>
      <c r="AI70">
        <v>0</v>
      </c>
      <c r="AJ70">
        <v>25.5</v>
      </c>
      <c r="AK70">
        <v>24.1</v>
      </c>
      <c r="AL70">
        <v>0.38643339034169916</v>
      </c>
      <c r="AM70">
        <v>0.19594854377210141</v>
      </c>
      <c r="AN70">
        <v>0.83416216224431994</v>
      </c>
      <c r="AO70">
        <v>35</v>
      </c>
      <c r="AP70">
        <v>55.552142857142847</v>
      </c>
      <c r="AQ70">
        <v>8.5716560000000008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1.9</v>
      </c>
      <c r="AX70">
        <v>0</v>
      </c>
      <c r="AY70">
        <v>-10.335808716343472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3">
      <c r="A71" t="s">
        <v>279</v>
      </c>
      <c r="B71" s="1" t="s">
        <v>280</v>
      </c>
      <c r="C71" t="s">
        <v>57</v>
      </c>
      <c r="D71">
        <v>0</v>
      </c>
      <c r="E71">
        <v>0</v>
      </c>
      <c r="F71">
        <v>1</v>
      </c>
      <c r="G71">
        <v>0</v>
      </c>
      <c r="H71">
        <v>0</v>
      </c>
      <c r="I71">
        <v>0.98178925204555922</v>
      </c>
      <c r="J71">
        <v>1096.0260000000001</v>
      </c>
      <c r="K71">
        <v>20.399999999999999</v>
      </c>
      <c r="L71">
        <v>2.2999999999999998</v>
      </c>
      <c r="M71" s="1">
        <v>0</v>
      </c>
      <c r="N71" s="3">
        <v>1555.2550000000001</v>
      </c>
      <c r="O71">
        <v>79830.907138212322</v>
      </c>
      <c r="P71">
        <v>115812.3985342565</v>
      </c>
      <c r="Q71">
        <v>13.559711999999999</v>
      </c>
      <c r="R71">
        <v>18613.691999999999</v>
      </c>
      <c r="S71">
        <v>3275.1487803538898</v>
      </c>
      <c r="T71">
        <v>1372.7203055640121</v>
      </c>
      <c r="U71">
        <v>8.0941185761531731</v>
      </c>
      <c r="V71">
        <v>8.31329816849777</v>
      </c>
      <c r="W71">
        <v>21.695652624999997</v>
      </c>
      <c r="X71">
        <v>4.6092183410408015E-2</v>
      </c>
      <c r="Y71">
        <v>29.076512000000001</v>
      </c>
      <c r="Z71">
        <v>57579.233999999997</v>
      </c>
      <c r="AA71">
        <v>1980.2662024936139</v>
      </c>
      <c r="AB71">
        <v>1.0135990707524046E-2</v>
      </c>
      <c r="AC71">
        <v>9.395817584117748E-3</v>
      </c>
      <c r="AD71">
        <v>26591.158825000002</v>
      </c>
      <c r="AE71">
        <v>3.7606484417664333E-5</v>
      </c>
      <c r="AF71">
        <v>1.9559683516495643E-2</v>
      </c>
      <c r="AG71">
        <v>6.9559683516495649E-2</v>
      </c>
      <c r="AH71">
        <v>1280000</v>
      </c>
      <c r="AI71">
        <v>0</v>
      </c>
      <c r="AJ71">
        <v>19.600000000000001</v>
      </c>
      <c r="AK71">
        <v>18.399999999999999</v>
      </c>
      <c r="AL71">
        <v>0.20315768616273994</v>
      </c>
      <c r="AM71">
        <v>0.18177001252770428</v>
      </c>
      <c r="AN71">
        <v>0.49937435612082481</v>
      </c>
      <c r="AO71">
        <v>38</v>
      </c>
      <c r="AP71">
        <v>50.248750000000001</v>
      </c>
      <c r="AQ71">
        <v>-9.1840109999999999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3.4249999999999998</v>
      </c>
      <c r="AX71">
        <v>0</v>
      </c>
      <c r="AY71">
        <v>-11.010755404175457</v>
      </c>
      <c r="AZ71">
        <v>0</v>
      </c>
      <c r="BA71">
        <v>0</v>
      </c>
      <c r="BB71">
        <v>1</v>
      </c>
      <c r="BC71">
        <v>0</v>
      </c>
      <c r="BD71">
        <v>0</v>
      </c>
    </row>
    <row r="72" spans="1:56" x14ac:dyDescent="0.3">
      <c r="A72" t="s">
        <v>281</v>
      </c>
      <c r="B72" s="1" t="s">
        <v>282</v>
      </c>
      <c r="C72" t="s">
        <v>61</v>
      </c>
      <c r="D72">
        <v>0</v>
      </c>
      <c r="E72">
        <v>0</v>
      </c>
      <c r="F72">
        <v>0</v>
      </c>
      <c r="G72">
        <v>0</v>
      </c>
      <c r="H72">
        <v>1</v>
      </c>
      <c r="I72">
        <v>0.57886814921589669</v>
      </c>
      <c r="J72">
        <v>48.715679999999999</v>
      </c>
      <c r="K72">
        <v>27</v>
      </c>
      <c r="L72">
        <v>2.5</v>
      </c>
      <c r="M72" s="1">
        <v>0</v>
      </c>
      <c r="N72" s="3">
        <v>441.9939</v>
      </c>
      <c r="O72">
        <v>8347.8526751245081</v>
      </c>
      <c r="P72">
        <v>12629.816518297084</v>
      </c>
      <c r="Q72">
        <v>36.485095000000001</v>
      </c>
      <c r="R72">
        <v>27586.841</v>
      </c>
      <c r="S72">
        <v>2103.3231601151101</v>
      </c>
      <c r="T72">
        <v>756.11262626560244</v>
      </c>
      <c r="U72">
        <v>7.6512738301431433</v>
      </c>
      <c r="V72">
        <v>7.9997207487359372</v>
      </c>
      <c r="W72">
        <v>63.208133424999986</v>
      </c>
      <c r="X72">
        <v>1.5820748783644378E-2</v>
      </c>
      <c r="Y72">
        <v>93.260797999999994</v>
      </c>
      <c r="Z72">
        <v>81590.75</v>
      </c>
      <c r="AA72">
        <v>874.86652215864592</v>
      </c>
      <c r="AB72">
        <v>1.2771817139313777E-2</v>
      </c>
      <c r="AC72">
        <v>3.7405381279855651E-3</v>
      </c>
      <c r="AD72">
        <v>50324.532874999997</v>
      </c>
      <c r="AE72">
        <v>1.987102398911239E-5</v>
      </c>
      <c r="AF72">
        <v>2.4064000693403267E-2</v>
      </c>
      <c r="AG72">
        <v>7.406400069340327E-2</v>
      </c>
      <c r="AH72">
        <v>298170</v>
      </c>
      <c r="AI72">
        <v>0</v>
      </c>
      <c r="AJ72">
        <v>26.2</v>
      </c>
      <c r="AK72">
        <v>23.9</v>
      </c>
      <c r="AL72">
        <v>0.28103953497484324</v>
      </c>
      <c r="AM72">
        <v>0.19821296036243438</v>
      </c>
      <c r="AN72">
        <v>0.4738469995558261</v>
      </c>
      <c r="AO72">
        <v>36</v>
      </c>
      <c r="AP72">
        <v>43.57</v>
      </c>
      <c r="AQ72">
        <v>11.07385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2.0249999999999999</v>
      </c>
      <c r="AX72">
        <v>0</v>
      </c>
      <c r="AY72">
        <v>-8.4977542855318013</v>
      </c>
      <c r="AZ72">
        <v>0</v>
      </c>
      <c r="BA72">
        <v>0</v>
      </c>
      <c r="BB72">
        <v>1</v>
      </c>
      <c r="BC72">
        <v>0</v>
      </c>
      <c r="BD72">
        <v>0</v>
      </c>
    </row>
    <row r="73" spans="1:56" x14ac:dyDescent="0.3">
      <c r="A73" t="s">
        <v>283</v>
      </c>
      <c r="B73" s="1" t="s">
        <v>284</v>
      </c>
      <c r="C73" t="s">
        <v>55</v>
      </c>
      <c r="D73">
        <v>0</v>
      </c>
      <c r="E73">
        <v>1</v>
      </c>
      <c r="F73">
        <v>0</v>
      </c>
      <c r="G73">
        <v>0</v>
      </c>
      <c r="H73">
        <v>0</v>
      </c>
      <c r="I73">
        <v>1.0379904197742524</v>
      </c>
      <c r="J73">
        <v>8391.9140000000007</v>
      </c>
      <c r="K73">
        <v>17.5</v>
      </c>
      <c r="L73">
        <v>20.399999999999999</v>
      </c>
      <c r="M73" s="1">
        <v>0</v>
      </c>
      <c r="N73" s="3">
        <v>171.68889999999999</v>
      </c>
      <c r="O73">
        <v>1457.6378353065138</v>
      </c>
      <c r="P73">
        <v>1621.5079721620964</v>
      </c>
      <c r="Q73">
        <v>32.803069000000001</v>
      </c>
      <c r="R73">
        <v>313246.141</v>
      </c>
      <c r="S73">
        <v>4727.2887218266069</v>
      </c>
      <c r="T73">
        <v>9549.2937261449533</v>
      </c>
      <c r="U73">
        <v>8.4611071082227909</v>
      </c>
      <c r="V73">
        <v>9.0007593790448173</v>
      </c>
      <c r="W73">
        <v>36.967725399999999</v>
      </c>
      <c r="X73">
        <v>2.7050622919851056E-2</v>
      </c>
      <c r="Y73">
        <v>38.27666</v>
      </c>
      <c r="Z73">
        <v>317254.17199999996</v>
      </c>
      <c r="AA73">
        <v>8288.4497236697243</v>
      </c>
      <c r="AB73">
        <v>2.4518340334114513E-2</v>
      </c>
      <c r="AC73">
        <v>-3.6308782130648389E-3</v>
      </c>
      <c r="AD73">
        <v>365990.06879999995</v>
      </c>
      <c r="AE73">
        <v>2.7323145769467944E-6</v>
      </c>
      <c r="AF73">
        <v>3.9568777657260773E-3</v>
      </c>
      <c r="AG73">
        <v>5.395687776572608E-2</v>
      </c>
      <c r="AH73">
        <v>304200</v>
      </c>
      <c r="AI73">
        <v>1</v>
      </c>
      <c r="AJ73">
        <v>16.899999999999999</v>
      </c>
      <c r="AK73">
        <v>-1.7</v>
      </c>
      <c r="AL73">
        <v>0.2704660188872367</v>
      </c>
      <c r="AM73">
        <v>0.17825164236128332</v>
      </c>
      <c r="AN73">
        <v>0.54486867785453807</v>
      </c>
      <c r="AO73">
        <v>60</v>
      </c>
      <c r="AP73">
        <v>31.999444444444446</v>
      </c>
      <c r="AQ73">
        <v>52.135579999999997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1.75</v>
      </c>
      <c r="AX73">
        <v>1</v>
      </c>
      <c r="AY73">
        <v>-9.017855150204678</v>
      </c>
      <c r="AZ73">
        <v>1</v>
      </c>
      <c r="BA73">
        <v>1</v>
      </c>
      <c r="BB73">
        <v>1</v>
      </c>
      <c r="BC73">
        <v>0</v>
      </c>
      <c r="BD73">
        <v>0</v>
      </c>
    </row>
    <row r="74" spans="1:56" x14ac:dyDescent="0.3">
      <c r="A74" t="s">
        <v>285</v>
      </c>
      <c r="B74" s="1" t="s">
        <v>286</v>
      </c>
      <c r="C74" t="s">
        <v>59</v>
      </c>
      <c r="D74">
        <v>0</v>
      </c>
      <c r="E74">
        <v>0</v>
      </c>
      <c r="F74">
        <v>0</v>
      </c>
      <c r="G74">
        <v>1</v>
      </c>
      <c r="H74">
        <v>0</v>
      </c>
      <c r="I74">
        <v>1.3163291221765892</v>
      </c>
      <c r="J74">
        <v>6.6670959999999999</v>
      </c>
      <c r="K74">
        <v>22.1</v>
      </c>
      <c r="L74">
        <v>13</v>
      </c>
      <c r="M74" s="1">
        <v>0</v>
      </c>
      <c r="N74" s="3">
        <v>372.47039999999998</v>
      </c>
      <c r="O74">
        <v>3858.5541151560546</v>
      </c>
      <c r="P74">
        <v>4403.0251099887255</v>
      </c>
      <c r="Q74">
        <v>8.7321650000000002</v>
      </c>
      <c r="R74">
        <v>16406.157999999999</v>
      </c>
      <c r="S74">
        <v>7359.0024280920024</v>
      </c>
      <c r="T74">
        <v>1878.8190557553596</v>
      </c>
      <c r="U74">
        <v>8.9036796628751791</v>
      </c>
      <c r="V74">
        <v>9.4530462694259754</v>
      </c>
      <c r="W74">
        <v>9.9705373249999987</v>
      </c>
      <c r="X74">
        <v>0.10029549736428073</v>
      </c>
      <c r="Y74">
        <v>10.675572000000001</v>
      </c>
      <c r="Z74">
        <v>52361.093000000001</v>
      </c>
      <c r="AA74">
        <v>4904.7576092409845</v>
      </c>
      <c r="AB74">
        <v>2.2431204976400682E-2</v>
      </c>
      <c r="AC74">
        <v>2.4604160438120821E-2</v>
      </c>
      <c r="AD74">
        <v>41848.079024999999</v>
      </c>
      <c r="AE74">
        <v>2.3895959463338831E-5</v>
      </c>
      <c r="AF74">
        <v>5.1524309306027628E-3</v>
      </c>
      <c r="AG74">
        <v>5.5152430930602764E-2</v>
      </c>
      <c r="AH74">
        <v>91470</v>
      </c>
      <c r="AI74">
        <v>0</v>
      </c>
      <c r="AJ74">
        <v>21.1</v>
      </c>
      <c r="AK74">
        <v>9.1999999999999993</v>
      </c>
      <c r="AL74">
        <v>0.46515100747346877</v>
      </c>
      <c r="AM74">
        <v>0.26273280605673788</v>
      </c>
      <c r="AN74">
        <v>0.761889873445034</v>
      </c>
      <c r="AO74">
        <v>62</v>
      </c>
      <c r="AP74">
        <v>38.450000000000003</v>
      </c>
      <c r="AQ74">
        <v>39.688740000000003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7.9249999999999998</v>
      </c>
      <c r="AX74">
        <v>1</v>
      </c>
      <c r="AY74">
        <v>-9.1257236178343923</v>
      </c>
      <c r="AZ74">
        <v>0</v>
      </c>
      <c r="BA74">
        <v>0</v>
      </c>
      <c r="BB74">
        <v>1</v>
      </c>
      <c r="BC74">
        <v>0</v>
      </c>
      <c r="BD74">
        <v>0</v>
      </c>
    </row>
    <row r="75" spans="1:56" x14ac:dyDescent="0.3">
      <c r="A75" t="s">
        <v>287</v>
      </c>
      <c r="B75" s="1" t="s">
        <v>288</v>
      </c>
      <c r="C75" t="s">
        <v>57</v>
      </c>
      <c r="D75">
        <v>0</v>
      </c>
      <c r="E75">
        <v>0</v>
      </c>
      <c r="F75">
        <v>1</v>
      </c>
      <c r="G75">
        <v>0</v>
      </c>
      <c r="H75">
        <v>0</v>
      </c>
      <c r="I75">
        <v>0.76530910702443844</v>
      </c>
      <c r="J75">
        <v>0</v>
      </c>
      <c r="K75">
        <v>27.6</v>
      </c>
      <c r="L75">
        <v>9.1</v>
      </c>
      <c r="M75" s="1">
        <v>1</v>
      </c>
      <c r="N75" s="3">
        <v>178.6918</v>
      </c>
      <c r="O75">
        <v>23945.19313515551</v>
      </c>
      <c r="P75">
        <v>36030.690482186466</v>
      </c>
      <c r="Q75">
        <v>2.544362</v>
      </c>
      <c r="R75">
        <v>634.39099999999996</v>
      </c>
      <c r="S75">
        <v>1939.2543352960388</v>
      </c>
      <c r="T75">
        <v>249.33205259314514</v>
      </c>
      <c r="U75">
        <v>7.5700588149214223</v>
      </c>
      <c r="V75">
        <v>8.0629423076500828</v>
      </c>
      <c r="W75">
        <v>4.3526435999999995</v>
      </c>
      <c r="X75">
        <v>0.22974543562445593</v>
      </c>
      <c r="Y75">
        <v>6.454548</v>
      </c>
      <c r="Z75">
        <v>5075.1279999999997</v>
      </c>
      <c r="AA75">
        <v>786.28712653465425</v>
      </c>
      <c r="AB75">
        <v>1.8112152791110028E-2</v>
      </c>
      <c r="AC75">
        <v>2.9449653180078802E-2</v>
      </c>
      <c r="AD75">
        <v>2659.3083999999994</v>
      </c>
      <c r="AE75">
        <v>3.7603761940510557E-4</v>
      </c>
      <c r="AF75">
        <v>2.3869360709147761E-2</v>
      </c>
      <c r="AG75">
        <v>7.3869360709147763E-2</v>
      </c>
      <c r="AH75">
        <v>397300</v>
      </c>
      <c r="AI75">
        <v>0</v>
      </c>
      <c r="AJ75">
        <v>26.4</v>
      </c>
      <c r="AK75">
        <v>19.2</v>
      </c>
      <c r="AL75">
        <v>0.29568734057247636</v>
      </c>
      <c r="AM75">
        <v>0.17718983311206099</v>
      </c>
      <c r="AN75">
        <v>0.5181472554802895</v>
      </c>
      <c r="AO75">
        <v>24</v>
      </c>
      <c r="AP75">
        <v>53.747142857142855</v>
      </c>
      <c r="AQ75">
        <v>-23.202670000000001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0.05</v>
      </c>
      <c r="AX75">
        <v>0</v>
      </c>
      <c r="AY75">
        <v>-11.461330654592883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3">
      <c r="A76" t="s">
        <v>289</v>
      </c>
      <c r="B76" s="1" t="s">
        <v>290</v>
      </c>
      <c r="C76" t="s">
        <v>53</v>
      </c>
      <c r="D76">
        <v>1</v>
      </c>
      <c r="E76">
        <v>0</v>
      </c>
      <c r="F76">
        <v>0</v>
      </c>
      <c r="G76">
        <v>0</v>
      </c>
      <c r="H76">
        <v>0</v>
      </c>
      <c r="I76">
        <v>0.19282801638371277</v>
      </c>
      <c r="J76">
        <v>2592729</v>
      </c>
      <c r="K76">
        <v>35.700000000000003</v>
      </c>
      <c r="L76">
        <v>18.7</v>
      </c>
      <c r="M76" s="1">
        <v>0</v>
      </c>
      <c r="N76" s="3">
        <v>27.897099999999998</v>
      </c>
      <c r="O76">
        <v>178.55364468538167</v>
      </c>
      <c r="P76">
        <v>429.48078840401871</v>
      </c>
      <c r="Q76">
        <v>0.11821</v>
      </c>
      <c r="R76">
        <v>9152.8320000000003</v>
      </c>
      <c r="S76">
        <v>65158.780421231284</v>
      </c>
      <c r="T76">
        <v>77428.576262583549</v>
      </c>
      <c r="U76">
        <v>11.084582345862358</v>
      </c>
      <c r="V76">
        <v>10.794910674335918</v>
      </c>
      <c r="W76">
        <v>0.52340757500000001</v>
      </c>
      <c r="X76">
        <v>1.9105569880221929</v>
      </c>
      <c r="Y76">
        <v>1.7587930000000001</v>
      </c>
      <c r="Z76">
        <v>70531.077999999994</v>
      </c>
      <c r="AA76">
        <v>40101.977890519229</v>
      </c>
      <c r="AB76">
        <v>-6.0091935829787117E-3</v>
      </c>
      <c r="AC76">
        <v>-1.6870006609409918E-2</v>
      </c>
      <c r="AD76">
        <v>26475.006600000001</v>
      </c>
      <c r="AE76">
        <v>3.7771473114571386E-5</v>
      </c>
      <c r="AF76">
        <v>6.9228727014104999E-2</v>
      </c>
      <c r="AG76">
        <v>0.119228727014105</v>
      </c>
      <c r="AH76">
        <v>11610</v>
      </c>
      <c r="AI76">
        <v>0</v>
      </c>
      <c r="AJ76">
        <v>35</v>
      </c>
      <c r="AK76">
        <v>17.5</v>
      </c>
      <c r="AL76">
        <v>1.0243662722408771</v>
      </c>
      <c r="AM76">
        <v>0.23917273581027984</v>
      </c>
      <c r="AN76">
        <v>1.8481379002332694</v>
      </c>
      <c r="AO76">
        <v>68</v>
      </c>
      <c r="AP76">
        <v>41.1</v>
      </c>
      <c r="AQ76">
        <v>25.225259999999999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-10</v>
      </c>
      <c r="AX76">
        <v>0</v>
      </c>
      <c r="AY76">
        <v>-10.237807446530558</v>
      </c>
      <c r="AZ76">
        <v>0</v>
      </c>
      <c r="BA76">
        <v>0</v>
      </c>
      <c r="BB76">
        <v>1</v>
      </c>
      <c r="BC76">
        <v>0</v>
      </c>
      <c r="BD76">
        <v>0</v>
      </c>
    </row>
    <row r="77" spans="1:56" x14ac:dyDescent="0.3">
      <c r="A77" t="s">
        <v>291</v>
      </c>
      <c r="B77" s="1" t="s">
        <v>292</v>
      </c>
      <c r="C77" t="s">
        <v>55</v>
      </c>
      <c r="D77">
        <v>0</v>
      </c>
      <c r="E77">
        <v>1</v>
      </c>
      <c r="F77">
        <v>0</v>
      </c>
      <c r="G77">
        <v>0</v>
      </c>
      <c r="H77">
        <v>0</v>
      </c>
      <c r="I77">
        <v>0.8436837286943133</v>
      </c>
      <c r="J77">
        <v>896.36900000000003</v>
      </c>
      <c r="K77">
        <v>19.2</v>
      </c>
      <c r="L77">
        <v>22.9</v>
      </c>
      <c r="M77" s="1">
        <v>0</v>
      </c>
      <c r="N77" s="3">
        <v>414.05160000000001</v>
      </c>
      <c r="O77">
        <v>1918.5371615716042</v>
      </c>
      <c r="P77">
        <v>2047.6371404974846</v>
      </c>
      <c r="Q77">
        <v>20.473447</v>
      </c>
      <c r="R77">
        <v>125829.43799999999</v>
      </c>
      <c r="S77">
        <v>2727.8238506319917</v>
      </c>
      <c r="T77">
        <v>6145.9820615453764</v>
      </c>
      <c r="U77">
        <v>7.9112594459958627</v>
      </c>
      <c r="V77">
        <v>8.7203432839501538</v>
      </c>
      <c r="W77">
        <v>22.14106957500001</v>
      </c>
      <c r="X77">
        <v>4.5164936436906507E-2</v>
      </c>
      <c r="Y77">
        <v>21.486370999999998</v>
      </c>
      <c r="Z77">
        <v>78745.157999999996</v>
      </c>
      <c r="AA77">
        <v>3664.8886868796972</v>
      </c>
      <c r="AB77">
        <v>2.7071687906881355E-2</v>
      </c>
      <c r="AC77">
        <v>-1.3256425180398761E-2</v>
      </c>
      <c r="AD77">
        <v>142837.35070000001</v>
      </c>
      <c r="AE77">
        <v>7.0009699500818302E-6</v>
      </c>
      <c r="AF77">
        <v>1.2382063816989996E-3</v>
      </c>
      <c r="AG77">
        <v>5.1238206381699E-2</v>
      </c>
      <c r="AH77">
        <v>230050</v>
      </c>
      <c r="AI77">
        <v>1</v>
      </c>
      <c r="AJ77">
        <v>18.5</v>
      </c>
      <c r="AK77">
        <v>-2</v>
      </c>
      <c r="AL77">
        <v>0.23019389670807872</v>
      </c>
      <c r="AM77">
        <v>0.22496225498616687</v>
      </c>
      <c r="AN77">
        <v>0.41165060323217634</v>
      </c>
      <c r="AO77">
        <v>43</v>
      </c>
      <c r="AP77">
        <v>29.505333333333336</v>
      </c>
      <c r="AQ77">
        <v>45.912730000000003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0.42499999999999999</v>
      </c>
      <c r="AX77">
        <v>1</v>
      </c>
      <c r="AY77">
        <v>-9.2488654299531206</v>
      </c>
      <c r="AZ77">
        <v>1</v>
      </c>
      <c r="BA77">
        <v>1</v>
      </c>
      <c r="BB77">
        <v>1</v>
      </c>
      <c r="BC77">
        <v>0</v>
      </c>
      <c r="BD77">
        <v>0</v>
      </c>
    </row>
    <row r="78" spans="1:56" x14ac:dyDescent="0.3">
      <c r="A78" t="s">
        <v>295</v>
      </c>
      <c r="B78" s="1" t="s">
        <v>296</v>
      </c>
      <c r="C78" t="s">
        <v>53</v>
      </c>
      <c r="D78">
        <v>1</v>
      </c>
      <c r="E78">
        <v>0</v>
      </c>
      <c r="F78">
        <v>0</v>
      </c>
      <c r="G78">
        <v>0</v>
      </c>
      <c r="H78">
        <v>0</v>
      </c>
      <c r="I78">
        <v>0.20093445236779969</v>
      </c>
      <c r="J78">
        <v>244082.7</v>
      </c>
      <c r="K78">
        <v>32.200000000000003</v>
      </c>
      <c r="L78">
        <v>16.899999999999999</v>
      </c>
      <c r="M78" s="1">
        <v>0</v>
      </c>
      <c r="N78" s="3">
        <v>665.20619999999997</v>
      </c>
      <c r="O78">
        <v>189.66417035276575</v>
      </c>
      <c r="P78">
        <v>378.4200301506159</v>
      </c>
      <c r="Q78">
        <v>6.0286869999999997</v>
      </c>
      <c r="R78">
        <v>59808.77</v>
      </c>
      <c r="S78">
        <v>16050.00444126557</v>
      </c>
      <c r="T78">
        <v>9920.6958331059486</v>
      </c>
      <c r="U78">
        <v>9.6834644052724901</v>
      </c>
      <c r="V78">
        <v>9.7971307087291581</v>
      </c>
      <c r="W78">
        <v>15.962850025</v>
      </c>
      <c r="X78">
        <v>6.2645454817520915E-2</v>
      </c>
      <c r="Y78">
        <v>27.448086</v>
      </c>
      <c r="Z78">
        <v>464480.55499999999</v>
      </c>
      <c r="AA78">
        <v>16922.147322039138</v>
      </c>
      <c r="AB78">
        <v>-1.3849818813852356E-3</v>
      </c>
      <c r="AC78">
        <v>1.3692312643808982E-2</v>
      </c>
      <c r="AD78">
        <v>234887.30145</v>
      </c>
      <c r="AE78">
        <v>4.2573608442296661E-6</v>
      </c>
      <c r="AF78">
        <v>3.8865825546911439E-2</v>
      </c>
      <c r="AG78">
        <v>8.8865825546911442E-2</v>
      </c>
      <c r="AH78">
        <v>2149690</v>
      </c>
      <c r="AI78">
        <v>0</v>
      </c>
      <c r="AJ78">
        <v>32</v>
      </c>
      <c r="AK78">
        <v>15.8</v>
      </c>
      <c r="AL78">
        <v>0.85514812637120508</v>
      </c>
      <c r="AM78">
        <v>0.33605281338095661</v>
      </c>
      <c r="AN78">
        <v>1.3634615153074259</v>
      </c>
      <c r="AO78">
        <v>46</v>
      </c>
      <c r="AP78" t="e">
        <v>#N/A</v>
      </c>
      <c r="AQ78">
        <v>23.933450000000001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-10</v>
      </c>
      <c r="AX78">
        <v>0</v>
      </c>
      <c r="AY78">
        <v>-11.901958502865515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3">
      <c r="A79" t="s">
        <v>297</v>
      </c>
      <c r="B79" s="1" t="s">
        <v>298</v>
      </c>
      <c r="C79" t="s">
        <v>53</v>
      </c>
      <c r="D79">
        <v>1</v>
      </c>
      <c r="E79">
        <v>0</v>
      </c>
      <c r="F79">
        <v>0</v>
      </c>
      <c r="G79">
        <v>0</v>
      </c>
      <c r="H79">
        <v>0</v>
      </c>
      <c r="I79">
        <v>0.48316615088263637</v>
      </c>
      <c r="J79">
        <v>143.87780000000001</v>
      </c>
      <c r="K79">
        <v>30.2</v>
      </c>
      <c r="L79">
        <v>8.3000000000000007</v>
      </c>
      <c r="M79" s="1">
        <v>0</v>
      </c>
      <c r="N79" s="3">
        <v>568.4538</v>
      </c>
      <c r="O79">
        <v>1259.8615110320604</v>
      </c>
      <c r="P79">
        <v>2035.0133544359701</v>
      </c>
      <c r="Q79">
        <v>11.9823199840264</v>
      </c>
      <c r="R79">
        <v>4983.4529999999995</v>
      </c>
      <c r="S79">
        <v>1036.8710010874406</v>
      </c>
      <c r="T79">
        <v>415.90051063929423</v>
      </c>
      <c r="U79">
        <v>6.9439628042404093</v>
      </c>
      <c r="V79">
        <v>7.1429958057312337</v>
      </c>
      <c r="W79">
        <v>21.874884008598851</v>
      </c>
      <c r="X79">
        <v>4.5714528113927719E-2</v>
      </c>
      <c r="Y79">
        <v>34.533920999999999</v>
      </c>
      <c r="Z79">
        <v>14172.955</v>
      </c>
      <c r="AA79">
        <v>410.40677078053199</v>
      </c>
      <c r="AB79">
        <v>1.8876722214079551E-2</v>
      </c>
      <c r="AC79">
        <v>-3.4095596968829439E-4</v>
      </c>
      <c r="AD79">
        <v>6059.5341499999995</v>
      </c>
      <c r="AE79">
        <v>1.650291879285803E-4</v>
      </c>
      <c r="AF79">
        <v>2.7141277684313386E-2</v>
      </c>
      <c r="AG79">
        <v>7.7141277684313392E-2</v>
      </c>
      <c r="AH79">
        <v>2376000</v>
      </c>
      <c r="AI79">
        <v>0</v>
      </c>
      <c r="AJ79">
        <v>29.1</v>
      </c>
      <c r="AK79">
        <v>21.9</v>
      </c>
      <c r="AL79">
        <v>8.5543240216793506E-2</v>
      </c>
      <c r="AM79">
        <v>6.849402124062183E-2</v>
      </c>
      <c r="AN79" t="e">
        <v>#N/A</v>
      </c>
      <c r="AO79">
        <v>11</v>
      </c>
      <c r="AP79">
        <v>35.29</v>
      </c>
      <c r="AQ79">
        <v>13.76948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-5.2</v>
      </c>
      <c r="AX79">
        <v>0</v>
      </c>
      <c r="AY79">
        <v>-11.642198633646199</v>
      </c>
      <c r="AZ79">
        <v>0</v>
      </c>
      <c r="BA79">
        <v>0</v>
      </c>
      <c r="BB79">
        <v>1</v>
      </c>
      <c r="BC79">
        <v>0</v>
      </c>
      <c r="BD79">
        <v>0</v>
      </c>
    </row>
    <row r="80" spans="1:56" x14ac:dyDescent="0.3">
      <c r="A80" t="s">
        <v>299</v>
      </c>
      <c r="B80" s="1" t="s">
        <v>300</v>
      </c>
      <c r="C80" t="s">
        <v>53</v>
      </c>
      <c r="D80">
        <v>1</v>
      </c>
      <c r="E80">
        <v>0</v>
      </c>
      <c r="F80">
        <v>0</v>
      </c>
      <c r="G80">
        <v>0</v>
      </c>
      <c r="H80">
        <v>0</v>
      </c>
      <c r="I80">
        <v>1.1876497587244164</v>
      </c>
      <c r="J80">
        <v>0.70134220000000003</v>
      </c>
      <c r="K80">
        <v>31.1</v>
      </c>
      <c r="L80">
        <v>6.9</v>
      </c>
      <c r="M80" s="1">
        <v>0</v>
      </c>
      <c r="N80" s="3">
        <v>69.037099999999995</v>
      </c>
      <c r="O80">
        <v>3699.3750575346785</v>
      </c>
      <c r="P80">
        <v>5751.5145097558398</v>
      </c>
      <c r="Q80">
        <v>4.2310299999999996</v>
      </c>
      <c r="R80">
        <v>1353.1229999999998</v>
      </c>
      <c r="S80">
        <v>1492.0177764412567</v>
      </c>
      <c r="T80">
        <v>319.80936084121362</v>
      </c>
      <c r="U80">
        <v>7.3078846951975924</v>
      </c>
      <c r="V80">
        <v>7.3546031553418318</v>
      </c>
      <c r="W80">
        <v>7.6799589999999993</v>
      </c>
      <c r="X80">
        <v>0.13020902845965715</v>
      </c>
      <c r="Y80">
        <v>12.433728</v>
      </c>
      <c r="Z80">
        <v>7058.9749999999995</v>
      </c>
      <c r="AA80">
        <v>567.72795737529395</v>
      </c>
      <c r="AB80">
        <v>2.4987805185046862E-3</v>
      </c>
      <c r="AC80">
        <v>1.4715827815673484E-2</v>
      </c>
      <c r="AD80">
        <v>3521.7867999999994</v>
      </c>
      <c r="AE80">
        <v>2.8394677383650825E-4</v>
      </c>
      <c r="AF80">
        <v>2.7640187637694654E-2</v>
      </c>
      <c r="AG80">
        <v>7.764018763769466E-2</v>
      </c>
      <c r="AH80">
        <v>192530</v>
      </c>
      <c r="AI80">
        <v>0</v>
      </c>
      <c r="AJ80">
        <v>28.8</v>
      </c>
      <c r="AK80">
        <v>24.1</v>
      </c>
      <c r="AL80">
        <v>0.4406381219625472</v>
      </c>
      <c r="AM80">
        <v>9.7754263971000843E-2</v>
      </c>
      <c r="AN80">
        <v>0.39197177663445476</v>
      </c>
      <c r="AO80">
        <v>41</v>
      </c>
      <c r="AP80">
        <v>44.005000000000003</v>
      </c>
      <c r="AQ80">
        <v>14.454079999999999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0.35</v>
      </c>
      <c r="AX80">
        <v>0</v>
      </c>
      <c r="AY80">
        <v>-10.179835705294369</v>
      </c>
      <c r="AZ80">
        <v>0</v>
      </c>
      <c r="BA80">
        <v>0</v>
      </c>
      <c r="BB80">
        <v>1</v>
      </c>
      <c r="BC80">
        <v>0</v>
      </c>
      <c r="BD80">
        <v>0</v>
      </c>
    </row>
    <row r="81" spans="1:56" x14ac:dyDescent="0.3">
      <c r="A81" t="s">
        <v>301</v>
      </c>
      <c r="B81" s="1" t="s">
        <v>302</v>
      </c>
      <c r="C81" t="s">
        <v>61</v>
      </c>
      <c r="D81">
        <v>0</v>
      </c>
      <c r="E81">
        <v>0</v>
      </c>
      <c r="F81">
        <v>0</v>
      </c>
      <c r="G81">
        <v>0</v>
      </c>
      <c r="H81">
        <v>1</v>
      </c>
      <c r="I81">
        <v>0.96054783597240145</v>
      </c>
      <c r="J81">
        <v>9.4557909999999996</v>
      </c>
      <c r="K81">
        <v>27.1</v>
      </c>
      <c r="L81">
        <v>1.4</v>
      </c>
      <c r="M81" s="1">
        <v>0</v>
      </c>
      <c r="N81" s="3" t="e">
        <v>#N/A</v>
      </c>
      <c r="O81">
        <v>199.74740318463316</v>
      </c>
      <c r="P81">
        <v>278.81040892193312</v>
      </c>
      <c r="Q81">
        <v>2.112908</v>
      </c>
      <c r="R81">
        <v>16593.174999999999</v>
      </c>
      <c r="S81">
        <v>5971.874537071657</v>
      </c>
      <c r="T81">
        <v>7853.2406522195943</v>
      </c>
      <c r="U81">
        <v>8.6948161499105456</v>
      </c>
      <c r="V81">
        <v>9.7884474491793085</v>
      </c>
      <c r="W81">
        <v>3.2396980500000003</v>
      </c>
      <c r="X81">
        <v>0.3086707417069316</v>
      </c>
      <c r="Y81">
        <v>5.0864180000000001</v>
      </c>
      <c r="Z81">
        <v>13520.228999999999</v>
      </c>
      <c r="AA81">
        <v>2658.1041904145509</v>
      </c>
      <c r="AB81">
        <v>4.7584124741311268E-2</v>
      </c>
      <c r="AC81">
        <v>-2.7777259236441632E-2</v>
      </c>
      <c r="AD81">
        <v>36391.308000000005</v>
      </c>
      <c r="AE81">
        <v>2.7479089237462965E-5</v>
      </c>
      <c r="AF81">
        <v>2.2525862880034414E-2</v>
      </c>
      <c r="AG81">
        <v>7.2525862880034417E-2</v>
      </c>
      <c r="AH81">
        <v>700</v>
      </c>
      <c r="AI81">
        <v>0</v>
      </c>
      <c r="AJ81">
        <v>26.5</v>
      </c>
      <c r="AK81">
        <v>25.1</v>
      </c>
      <c r="AL81">
        <v>3.189083109796047</v>
      </c>
      <c r="AM81">
        <v>0.47402721866965292</v>
      </c>
      <c r="AN81">
        <v>0.95569507330656034</v>
      </c>
      <c r="AO81">
        <v>86</v>
      </c>
      <c r="AP81">
        <v>42.48</v>
      </c>
      <c r="AQ81" t="e">
        <v>#N/A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-2</v>
      </c>
      <c r="AX81">
        <v>0</v>
      </c>
      <c r="AY81">
        <v>-5.3734885975352276</v>
      </c>
      <c r="AZ81">
        <v>0</v>
      </c>
      <c r="BA81">
        <v>0</v>
      </c>
      <c r="BB81">
        <v>1</v>
      </c>
      <c r="BC81">
        <v>0</v>
      </c>
      <c r="BD81">
        <v>0</v>
      </c>
    </row>
    <row r="82" spans="1:56" x14ac:dyDescent="0.3">
      <c r="A82" t="s">
        <v>305</v>
      </c>
      <c r="B82" s="1" t="s">
        <v>306</v>
      </c>
      <c r="C82" t="s">
        <v>57</v>
      </c>
      <c r="D82">
        <v>0</v>
      </c>
      <c r="E82">
        <v>0</v>
      </c>
      <c r="F82">
        <v>1</v>
      </c>
      <c r="G82">
        <v>0</v>
      </c>
      <c r="H82">
        <v>0</v>
      </c>
      <c r="I82">
        <v>0.70071810654060929</v>
      </c>
      <c r="J82">
        <v>0</v>
      </c>
      <c r="K82">
        <v>26</v>
      </c>
      <c r="L82">
        <v>2.8</v>
      </c>
      <c r="M82" s="1">
        <v>0</v>
      </c>
      <c r="N82" s="3">
        <v>442.01639999999998</v>
      </c>
      <c r="O82">
        <v>3473.2606834213343</v>
      </c>
      <c r="P82">
        <v>4507.8414855001156</v>
      </c>
      <c r="Q82">
        <v>3.836884</v>
      </c>
      <c r="R82">
        <v>1510.8039999999999</v>
      </c>
      <c r="S82">
        <v>728.44665932857231</v>
      </c>
      <c r="T82">
        <v>393.75805992571054</v>
      </c>
      <c r="U82">
        <v>6.5909144030898625</v>
      </c>
      <c r="V82">
        <v>6.3566797337573373</v>
      </c>
      <c r="W82">
        <v>5.2722076749999998</v>
      </c>
      <c r="X82">
        <v>0.18967386371023406</v>
      </c>
      <c r="Y82">
        <v>6.1929930000000004</v>
      </c>
      <c r="Z82">
        <v>6248.5679999999993</v>
      </c>
      <c r="AA82">
        <v>1008.9738515770968</v>
      </c>
      <c r="AB82">
        <v>1.0963001595827998E-2</v>
      </c>
      <c r="AC82">
        <v>2.4126985775606086E-2</v>
      </c>
      <c r="AD82">
        <v>3860.4342499999993</v>
      </c>
      <c r="AE82">
        <v>2.5903821571368564E-4</v>
      </c>
      <c r="AF82">
        <v>1.2275843917720448E-2</v>
      </c>
      <c r="AG82">
        <v>6.2275843917720453E-2</v>
      </c>
      <c r="AH82">
        <v>20720</v>
      </c>
      <c r="AI82">
        <v>0</v>
      </c>
      <c r="AJ82">
        <v>24.7</v>
      </c>
      <c r="AK82">
        <v>22.7</v>
      </c>
      <c r="AL82">
        <v>3.3051013655960553</v>
      </c>
      <c r="AM82">
        <v>0.15633763875812295</v>
      </c>
      <c r="AN82" t="e">
        <v>#N/A</v>
      </c>
      <c r="AO82">
        <v>38</v>
      </c>
      <c r="AP82">
        <v>50.485714285714288</v>
      </c>
      <c r="AQ82">
        <v>13.782590000000001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4.1749999999999998</v>
      </c>
      <c r="AX82">
        <v>0</v>
      </c>
      <c r="AY82">
        <v>-8.2869699651651985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3">
      <c r="A83" t="s">
        <v>311</v>
      </c>
      <c r="B83" s="1" t="s">
        <v>312</v>
      </c>
      <c r="C83" t="s">
        <v>59</v>
      </c>
      <c r="D83">
        <v>0</v>
      </c>
      <c r="E83">
        <v>0</v>
      </c>
      <c r="F83">
        <v>0</v>
      </c>
      <c r="G83">
        <v>1</v>
      </c>
      <c r="H83">
        <v>0</v>
      </c>
      <c r="I83">
        <v>1.3567044798279877</v>
      </c>
      <c r="J83">
        <v>1.4623809999999999</v>
      </c>
      <c r="K83">
        <v>13.8</v>
      </c>
      <c r="L83">
        <v>23</v>
      </c>
      <c r="M83" s="1">
        <v>0</v>
      </c>
      <c r="N83" s="3">
        <v>320.09089999999998</v>
      </c>
      <c r="O83">
        <v>19948.663226423621</v>
      </c>
      <c r="P83">
        <v>21053.149969836129</v>
      </c>
      <c r="Q83">
        <v>8.0849650000000004</v>
      </c>
      <c r="R83">
        <v>84590.356</v>
      </c>
      <c r="S83">
        <v>15468.090307131817</v>
      </c>
      <c r="T83">
        <v>10462.674359134517</v>
      </c>
      <c r="U83">
        <v>9.6465344910300193</v>
      </c>
      <c r="V83">
        <v>10.030063611993535</v>
      </c>
      <c r="W83">
        <v>8.6208301249999995</v>
      </c>
      <c r="X83">
        <v>0.11599810986879874</v>
      </c>
      <c r="Y83">
        <v>9.3796870000000006</v>
      </c>
      <c r="Z83">
        <v>52515.106999999996</v>
      </c>
      <c r="AA83">
        <v>5598.8123057837638</v>
      </c>
      <c r="AB83">
        <v>1.7263454158855059E-2</v>
      </c>
      <c r="AC83">
        <v>-1.6032297790581369E-2</v>
      </c>
      <c r="AD83">
        <v>61625.035099999979</v>
      </c>
      <c r="AE83">
        <v>1.6227171284807924E-5</v>
      </c>
      <c r="AF83">
        <v>3.8087238352839327E-3</v>
      </c>
      <c r="AG83">
        <v>5.3808723835283935E-2</v>
      </c>
      <c r="AH83">
        <v>410340</v>
      </c>
      <c r="AI83">
        <v>0</v>
      </c>
      <c r="AJ83">
        <v>12.8</v>
      </c>
      <c r="AK83">
        <v>-8.1</v>
      </c>
      <c r="AL83">
        <v>0.84987741634249692</v>
      </c>
      <c r="AM83">
        <v>0.22644487619400025</v>
      </c>
      <c r="AN83">
        <v>0.86896770149469371</v>
      </c>
      <c r="AO83">
        <v>89</v>
      </c>
      <c r="AP83">
        <v>25</v>
      </c>
      <c r="AQ83">
        <v>62.745539999999998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10</v>
      </c>
      <c r="AX83">
        <v>1</v>
      </c>
      <c r="AY83">
        <v>-10.771427074598124</v>
      </c>
      <c r="AZ83">
        <v>0</v>
      </c>
      <c r="BA83">
        <v>0</v>
      </c>
      <c r="BB83">
        <v>1</v>
      </c>
      <c r="BC83">
        <v>0</v>
      </c>
      <c r="BD83">
        <v>0</v>
      </c>
    </row>
    <row r="84" spans="1:56" x14ac:dyDescent="0.3">
      <c r="A84" t="s">
        <v>315</v>
      </c>
      <c r="B84" s="1" t="s">
        <v>316</v>
      </c>
      <c r="C84" t="s">
        <v>53</v>
      </c>
      <c r="D84">
        <v>1</v>
      </c>
      <c r="E84">
        <v>0</v>
      </c>
      <c r="F84">
        <v>0</v>
      </c>
      <c r="G84">
        <v>0</v>
      </c>
      <c r="H84">
        <v>0</v>
      </c>
      <c r="I84">
        <v>0.61560095634258416</v>
      </c>
      <c r="J84">
        <v>3617.585</v>
      </c>
      <c r="K84">
        <v>29</v>
      </c>
      <c r="L84">
        <v>22.9</v>
      </c>
      <c r="M84" s="1">
        <v>0</v>
      </c>
      <c r="N84" s="3">
        <v>513.95429999999999</v>
      </c>
      <c r="O84">
        <v>636.28912452071336</v>
      </c>
      <c r="P84">
        <v>1044.4055403868781</v>
      </c>
      <c r="Q84">
        <v>6.5889360000000003</v>
      </c>
      <c r="R84">
        <v>8885.1409999999996</v>
      </c>
      <c r="S84">
        <v>2752.7129143081675</v>
      </c>
      <c r="T84">
        <v>1348.4940512398359</v>
      </c>
      <c r="U84">
        <v>7.9203422186690622</v>
      </c>
      <c r="V84">
        <v>7.4792542774507282</v>
      </c>
      <c r="W84">
        <v>12.841817750000001</v>
      </c>
      <c r="X84">
        <v>7.7870595850809354E-2</v>
      </c>
      <c r="Y84">
        <v>20.410606000000001</v>
      </c>
      <c r="Z84">
        <v>61858.623</v>
      </c>
      <c r="AA84">
        <v>3030.7097692248822</v>
      </c>
      <c r="AB84">
        <v>2.2335606648954655E-2</v>
      </c>
      <c r="AC84">
        <v>2.0764317619519117E-2</v>
      </c>
      <c r="AD84">
        <v>36588.500924999993</v>
      </c>
      <c r="AE84">
        <v>2.7330991287394489E-5</v>
      </c>
      <c r="AF84">
        <v>2.899135356365486E-2</v>
      </c>
      <c r="AG84">
        <v>7.8991353563654859E-2</v>
      </c>
      <c r="AH84">
        <v>183630</v>
      </c>
      <c r="AI84">
        <v>0</v>
      </c>
      <c r="AJ84">
        <v>28</v>
      </c>
      <c r="AK84">
        <v>6.9</v>
      </c>
      <c r="AL84">
        <v>0.64837849903851741</v>
      </c>
      <c r="AM84">
        <v>0.15864086821675299</v>
      </c>
      <c r="AN84" t="e">
        <v>#N/A</v>
      </c>
      <c r="AO84">
        <v>17</v>
      </c>
      <c r="AP84">
        <v>35.78</v>
      </c>
      <c r="AQ84">
        <v>34.93253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-8.4499999999999993</v>
      </c>
      <c r="AX84">
        <v>0</v>
      </c>
      <c r="AY84">
        <v>-9.6244617178076766</v>
      </c>
      <c r="AZ84">
        <v>0</v>
      </c>
      <c r="BA84">
        <v>0</v>
      </c>
      <c r="BB84">
        <v>1</v>
      </c>
      <c r="BC84">
        <v>0</v>
      </c>
      <c r="BD84">
        <v>0</v>
      </c>
    </row>
    <row r="85" spans="1:56" x14ac:dyDescent="0.3">
      <c r="A85" t="s">
        <v>319</v>
      </c>
      <c r="B85" s="1" t="s">
        <v>320</v>
      </c>
      <c r="C85" t="s">
        <v>53</v>
      </c>
      <c r="D85">
        <v>1</v>
      </c>
      <c r="E85">
        <v>0</v>
      </c>
      <c r="F85">
        <v>0</v>
      </c>
      <c r="G85">
        <v>0</v>
      </c>
      <c r="H85">
        <v>0</v>
      </c>
      <c r="I85">
        <v>0.79980982798043854</v>
      </c>
      <c r="J85">
        <v>0</v>
      </c>
      <c r="K85">
        <v>29.5</v>
      </c>
      <c r="L85">
        <v>4.3</v>
      </c>
      <c r="M85" s="1">
        <v>0</v>
      </c>
      <c r="N85" s="3">
        <v>236.98599999999999</v>
      </c>
      <c r="O85">
        <v>3324.1711883123421</v>
      </c>
      <c r="P85">
        <v>5116.6256965840967</v>
      </c>
      <c r="Q85">
        <v>2.1653349999999998</v>
      </c>
      <c r="R85">
        <v>315.36199999999997</v>
      </c>
      <c r="S85">
        <v>1122.8471954830316</v>
      </c>
      <c r="T85">
        <v>145.64120563330846</v>
      </c>
      <c r="U85">
        <v>7.0236228773441205</v>
      </c>
      <c r="V85">
        <v>6.8593807282482357</v>
      </c>
      <c r="W85">
        <v>3.8243366999999999</v>
      </c>
      <c r="X85">
        <v>0.26148325276903572</v>
      </c>
      <c r="Y85">
        <v>6.0277979999999998</v>
      </c>
      <c r="Z85">
        <v>1540.14</v>
      </c>
      <c r="AA85">
        <v>255.5062395919704</v>
      </c>
      <c r="AB85">
        <v>-1.0131568438416193E-2</v>
      </c>
      <c r="AC85">
        <v>1.4412839205176393E-2</v>
      </c>
      <c r="AD85">
        <v>901.44027500000016</v>
      </c>
      <c r="AE85">
        <v>1.109335834811685E-3</v>
      </c>
      <c r="AF85">
        <v>2.6251453487744297E-2</v>
      </c>
      <c r="AG85">
        <v>7.62514534877443E-2</v>
      </c>
      <c r="AH85">
        <v>54390</v>
      </c>
      <c r="AI85">
        <v>0</v>
      </c>
      <c r="AJ85">
        <v>25.7</v>
      </c>
      <c r="AK85">
        <v>26.6</v>
      </c>
      <c r="AL85">
        <v>0.36423301640897987</v>
      </c>
      <c r="AM85">
        <v>0.19866223232820629</v>
      </c>
      <c r="AN85">
        <v>0.12073713805406322</v>
      </c>
      <c r="AO85">
        <v>29</v>
      </c>
      <c r="AP85">
        <v>34.409999999999997</v>
      </c>
      <c r="AQ85">
        <v>8.5543289999999992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-4.8499999999999996</v>
      </c>
      <c r="AX85">
        <v>0</v>
      </c>
      <c r="AY85">
        <v>-9.6114356983300606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3">
      <c r="A86" t="s">
        <v>321</v>
      </c>
      <c r="B86" s="1" t="s">
        <v>322</v>
      </c>
      <c r="C86" t="s">
        <v>61</v>
      </c>
      <c r="D86">
        <v>0</v>
      </c>
      <c r="E86">
        <v>0</v>
      </c>
      <c r="F86">
        <v>0</v>
      </c>
      <c r="G86">
        <v>0</v>
      </c>
      <c r="H86">
        <v>1</v>
      </c>
      <c r="I86">
        <v>0.59952965635280675</v>
      </c>
      <c r="J86">
        <v>200.65299999999999</v>
      </c>
      <c r="K86">
        <v>28.8</v>
      </c>
      <c r="L86">
        <v>5.8</v>
      </c>
      <c r="M86" s="1">
        <v>0</v>
      </c>
      <c r="N86" s="3">
        <v>287.40800000000002</v>
      </c>
      <c r="O86">
        <v>4257.3166051215412</v>
      </c>
      <c r="P86">
        <v>5747.8945295917993</v>
      </c>
      <c r="Q86">
        <v>38.004461999999997</v>
      </c>
      <c r="R86">
        <v>19248.082999999999</v>
      </c>
      <c r="S86">
        <v>2089.1056407402903</v>
      </c>
      <c r="T86">
        <v>506.469029873387</v>
      </c>
      <c r="U86">
        <v>7.6444913302828725</v>
      </c>
      <c r="V86">
        <v>8.4035435091843773</v>
      </c>
      <c r="W86">
        <v>55.661823224999992</v>
      </c>
      <c r="X86">
        <v>1.7965635009074932E-2</v>
      </c>
      <c r="Y86">
        <v>69.122234000000006</v>
      </c>
      <c r="Z86">
        <v>295281.50799999997</v>
      </c>
      <c r="AA86">
        <v>4271.8744883158715</v>
      </c>
      <c r="AB86">
        <v>4.2342534834323931E-2</v>
      </c>
      <c r="AC86">
        <v>5.4675508299404388E-2</v>
      </c>
      <c r="AD86">
        <v>123772.9844</v>
      </c>
      <c r="AE86">
        <v>8.0793074906255556E-6</v>
      </c>
      <c r="AF86">
        <v>1.5337765915119176E-2</v>
      </c>
      <c r="AG86">
        <v>6.5337765915119181E-2</v>
      </c>
      <c r="AH86">
        <v>510890</v>
      </c>
      <c r="AI86">
        <v>0</v>
      </c>
      <c r="AJ86">
        <v>27.2</v>
      </c>
      <c r="AK86">
        <v>23.1</v>
      </c>
      <c r="AL86">
        <v>0.38546813987195494</v>
      </c>
      <c r="AM86">
        <v>0.26256372444331644</v>
      </c>
      <c r="AN86">
        <v>0.46909228712320328</v>
      </c>
      <c r="AO86">
        <v>35</v>
      </c>
      <c r="AP86">
        <v>42.87</v>
      </c>
      <c r="AQ86">
        <v>15.078860000000001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3.5249999999999999</v>
      </c>
      <c r="AX86">
        <v>0</v>
      </c>
      <c r="AY86">
        <v>-9.139164327365453</v>
      </c>
      <c r="AZ86">
        <v>0</v>
      </c>
      <c r="BA86">
        <v>0</v>
      </c>
      <c r="BB86">
        <v>1</v>
      </c>
      <c r="BC86">
        <v>0</v>
      </c>
      <c r="BD86">
        <v>0</v>
      </c>
    </row>
    <row r="87" spans="1:56" x14ac:dyDescent="0.3">
      <c r="A87" t="s">
        <v>323</v>
      </c>
      <c r="B87" s="1" t="s">
        <v>324</v>
      </c>
      <c r="C87" t="s">
        <v>57</v>
      </c>
      <c r="D87">
        <v>0</v>
      </c>
      <c r="E87">
        <v>0</v>
      </c>
      <c r="F87">
        <v>1</v>
      </c>
      <c r="G87">
        <v>0</v>
      </c>
      <c r="H87">
        <v>0</v>
      </c>
      <c r="I87">
        <v>0.40621564084237</v>
      </c>
      <c r="J87">
        <v>15570.21</v>
      </c>
      <c r="K87">
        <v>26.4</v>
      </c>
      <c r="L87">
        <v>1.8</v>
      </c>
      <c r="M87" s="1">
        <v>0</v>
      </c>
      <c r="N87" s="3">
        <v>83.275000000000006</v>
      </c>
      <c r="O87">
        <v>3297.7646896894962</v>
      </c>
      <c r="P87">
        <v>3963.9037019144416</v>
      </c>
      <c r="Q87">
        <v>0.97767899999999996</v>
      </c>
      <c r="R87">
        <v>8104.07</v>
      </c>
      <c r="S87">
        <v>10564.747366594762</v>
      </c>
      <c r="T87">
        <v>8289.0907956496976</v>
      </c>
      <c r="U87">
        <v>9.265278017468443</v>
      </c>
      <c r="V87">
        <v>9.4505270316613981</v>
      </c>
      <c r="W87">
        <v>1.1923006499999995</v>
      </c>
      <c r="X87">
        <v>0.83871463124674162</v>
      </c>
      <c r="Y87">
        <v>1.3414649999999999</v>
      </c>
      <c r="Z87">
        <v>50681.606999999996</v>
      </c>
      <c r="AA87">
        <v>37780.789659066766</v>
      </c>
      <c r="AB87">
        <v>2.4370293517013426E-2</v>
      </c>
      <c r="AC87">
        <v>3.8893858334977181E-2</v>
      </c>
      <c r="AD87">
        <v>21680.037400000001</v>
      </c>
      <c r="AE87">
        <v>4.6125381684074032E-5</v>
      </c>
      <c r="AF87">
        <v>8.1111842058491611E-3</v>
      </c>
      <c r="AG87">
        <v>5.8111184205849167E-2</v>
      </c>
      <c r="AH87">
        <v>5130</v>
      </c>
      <c r="AI87">
        <v>0</v>
      </c>
      <c r="AJ87">
        <v>26.1</v>
      </c>
      <c r="AK87">
        <v>24</v>
      </c>
      <c r="AL87">
        <v>0.80294428579509258</v>
      </c>
      <c r="AM87">
        <v>0.12735251886770133</v>
      </c>
      <c r="AN87">
        <v>1.2885889425873753</v>
      </c>
      <c r="AO87">
        <v>38</v>
      </c>
      <c r="AP87">
        <v>41.435000000000002</v>
      </c>
      <c r="AQ87">
        <v>10.4183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9.0250000000000004</v>
      </c>
      <c r="AX87">
        <v>0</v>
      </c>
      <c r="AY87">
        <v>-8.3719496541172109</v>
      </c>
      <c r="AZ87">
        <v>0</v>
      </c>
      <c r="BA87">
        <v>0</v>
      </c>
      <c r="BB87">
        <v>1</v>
      </c>
      <c r="BC87">
        <v>0</v>
      </c>
      <c r="BD87">
        <v>0</v>
      </c>
    </row>
    <row r="88" spans="1:56" x14ac:dyDescent="0.3">
      <c r="A88" t="s">
        <v>325</v>
      </c>
      <c r="B88" s="1" t="s">
        <v>326</v>
      </c>
      <c r="C88" t="s">
        <v>53</v>
      </c>
      <c r="D88">
        <v>1</v>
      </c>
      <c r="E88">
        <v>0</v>
      </c>
      <c r="F88">
        <v>0</v>
      </c>
      <c r="G88">
        <v>0</v>
      </c>
      <c r="H88">
        <v>0</v>
      </c>
      <c r="I88">
        <v>0.70449513013755438</v>
      </c>
      <c r="J88">
        <v>1163.498</v>
      </c>
      <c r="K88">
        <v>28.3</v>
      </c>
      <c r="L88">
        <v>17.7</v>
      </c>
      <c r="M88" s="1">
        <v>0</v>
      </c>
      <c r="N88" s="3">
        <v>246.54490000000001</v>
      </c>
      <c r="O88">
        <v>557.79757184599771</v>
      </c>
      <c r="P88">
        <v>792.35787197678235</v>
      </c>
      <c r="Q88">
        <v>5.2269649999999999</v>
      </c>
      <c r="R88">
        <v>4213.3829999999998</v>
      </c>
      <c r="S88">
        <v>2374.3081848166194</v>
      </c>
      <c r="T88">
        <v>806.0859408853895</v>
      </c>
      <c r="U88">
        <v>7.7724613834318648</v>
      </c>
      <c r="V88">
        <v>8.4775429532218176</v>
      </c>
      <c r="W88">
        <v>8.0384533250000008</v>
      </c>
      <c r="X88">
        <v>0.12440204098591316</v>
      </c>
      <c r="Y88">
        <v>10.480934</v>
      </c>
      <c r="Z88">
        <v>25878.019</v>
      </c>
      <c r="AA88">
        <v>2469.0565745381091</v>
      </c>
      <c r="AB88">
        <v>2.9876721497525491E-2</v>
      </c>
      <c r="AC88">
        <v>2.87025907640962E-2</v>
      </c>
      <c r="AD88">
        <v>14495.650999999998</v>
      </c>
      <c r="AE88">
        <v>6.8986208346213647E-5</v>
      </c>
      <c r="AF88">
        <v>1.7839153675700593E-2</v>
      </c>
      <c r="AG88">
        <v>6.7839153675700592E-2</v>
      </c>
      <c r="AH88">
        <v>155360</v>
      </c>
      <c r="AI88">
        <v>0</v>
      </c>
      <c r="AJ88">
        <v>27.3</v>
      </c>
      <c r="AK88">
        <v>11</v>
      </c>
      <c r="AL88">
        <v>0.44238408301025622</v>
      </c>
      <c r="AM88">
        <v>0.1881949009373784</v>
      </c>
      <c r="AN88">
        <v>0.7614048190414906</v>
      </c>
      <c r="AO88">
        <v>41</v>
      </c>
      <c r="AP88">
        <v>40.603333333333332</v>
      </c>
      <c r="AQ88">
        <v>34.094850000000001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-5.7750000000000004</v>
      </c>
      <c r="AX88">
        <v>0</v>
      </c>
      <c r="AY88">
        <v>-9.8915744023590531</v>
      </c>
      <c r="AZ88">
        <v>0</v>
      </c>
      <c r="BA88">
        <v>0</v>
      </c>
      <c r="BB88">
        <v>1</v>
      </c>
      <c r="BC88">
        <v>0</v>
      </c>
      <c r="BD88">
        <v>0</v>
      </c>
    </row>
    <row r="89" spans="1:56" x14ac:dyDescent="0.3">
      <c r="A89" t="s">
        <v>327</v>
      </c>
      <c r="B89" s="1" t="s">
        <v>328</v>
      </c>
      <c r="C89" t="s">
        <v>59</v>
      </c>
      <c r="D89">
        <v>0</v>
      </c>
      <c r="E89">
        <v>0</v>
      </c>
      <c r="F89">
        <v>0</v>
      </c>
      <c r="G89">
        <v>1</v>
      </c>
      <c r="H89">
        <v>0</v>
      </c>
      <c r="I89">
        <v>1.3772267465970944</v>
      </c>
      <c r="J89">
        <v>245.54179999999999</v>
      </c>
      <c r="K89">
        <v>21.7</v>
      </c>
      <c r="L89">
        <v>21.9</v>
      </c>
      <c r="M89" s="1">
        <v>0</v>
      </c>
      <c r="N89" s="3">
        <v>1167.001</v>
      </c>
      <c r="O89">
        <v>4464.1293508923964</v>
      </c>
      <c r="P89">
        <v>6223.3799719459903</v>
      </c>
      <c r="Q89">
        <v>36.245756</v>
      </c>
      <c r="R89">
        <v>47733.339</v>
      </c>
      <c r="S89">
        <v>5713.7689444248317</v>
      </c>
      <c r="T89">
        <v>1316.9359469285178</v>
      </c>
      <c r="U89">
        <v>8.6506341452256397</v>
      </c>
      <c r="V89">
        <v>9.0785187773085418</v>
      </c>
      <c r="W89">
        <v>54.455195175000014</v>
      </c>
      <c r="X89">
        <v>1.8363720794431986E-2</v>
      </c>
      <c r="Y89">
        <v>72.752324999999999</v>
      </c>
      <c r="Z89">
        <v>298002.42199999996</v>
      </c>
      <c r="AA89">
        <v>4096.1223163658342</v>
      </c>
      <c r="AB89">
        <v>2.2953543300221011E-2</v>
      </c>
      <c r="AC89">
        <v>2.9095717017859613E-2</v>
      </c>
      <c r="AD89">
        <v>151718.916375</v>
      </c>
      <c r="AE89">
        <v>6.591135923541162E-6</v>
      </c>
      <c r="AF89">
        <v>1.7865091428695311E-2</v>
      </c>
      <c r="AG89">
        <v>6.7865091428695318E-2</v>
      </c>
      <c r="AH89">
        <v>769630</v>
      </c>
      <c r="AI89">
        <v>0</v>
      </c>
      <c r="AJ89">
        <v>20.6</v>
      </c>
      <c r="AK89">
        <v>1.1000000000000001</v>
      </c>
      <c r="AL89">
        <v>0.16247677006758743</v>
      </c>
      <c r="AM89">
        <v>0.22479768320918092</v>
      </c>
      <c r="AN89">
        <v>0.95950101166963608</v>
      </c>
      <c r="AO89">
        <v>50</v>
      </c>
      <c r="AP89">
        <v>41.251818181818187</v>
      </c>
      <c r="AQ89">
        <v>39.019379999999998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6.3</v>
      </c>
      <c r="AX89">
        <v>1</v>
      </c>
      <c r="AY89">
        <v>-9.5774571360198149</v>
      </c>
      <c r="AZ89">
        <v>0</v>
      </c>
      <c r="BA89">
        <v>0</v>
      </c>
      <c r="BB89">
        <v>1</v>
      </c>
      <c r="BC89">
        <v>0</v>
      </c>
      <c r="BD89">
        <v>0</v>
      </c>
    </row>
    <row r="90" spans="1:56" ht="15.6" x14ac:dyDescent="0.3">
      <c r="A90" t="s">
        <v>329</v>
      </c>
      <c r="B90" s="1" t="s">
        <v>330</v>
      </c>
      <c r="C90" t="s">
        <v>61</v>
      </c>
      <c r="D90">
        <v>0</v>
      </c>
      <c r="E90">
        <v>0</v>
      </c>
      <c r="F90">
        <v>0</v>
      </c>
      <c r="G90">
        <v>0</v>
      </c>
      <c r="H90">
        <v>1</v>
      </c>
      <c r="I90" t="e">
        <f>NA()</f>
        <v>#N/A</v>
      </c>
      <c r="J90" s="2" t="e">
        <v>#N/A</v>
      </c>
      <c r="K90" s="2" t="e">
        <v>#N/A</v>
      </c>
      <c r="L90" s="2" t="e">
        <v>#N/A</v>
      </c>
      <c r="M90" s="1">
        <v>0</v>
      </c>
      <c r="N90" s="3">
        <v>1150.337</v>
      </c>
      <c r="O90" s="2" t="e">
        <v>#N/A</v>
      </c>
      <c r="P90" t="e">
        <f>NA()</f>
        <v>#N/A</v>
      </c>
      <c r="Q90">
        <v>14.913563999999999</v>
      </c>
      <c r="R90">
        <v>31521.531999999999</v>
      </c>
      <c r="S90">
        <v>4133.9247131839184</v>
      </c>
      <c r="T90">
        <v>2113.6149615209351</v>
      </c>
      <c r="U90">
        <v>8.3269825284609595</v>
      </c>
      <c r="V90">
        <v>9.5240944688561662</v>
      </c>
      <c r="W90">
        <v>19.909547549999999</v>
      </c>
      <c r="X90">
        <v>5.0227158477039326E-2</v>
      </c>
      <c r="Y90">
        <v>23.140948000000002</v>
      </c>
      <c r="Z90">
        <v>260522.01499999998</v>
      </c>
      <c r="AA90">
        <v>11258.052824802164</v>
      </c>
      <c r="AB90">
        <v>5.3573829384394284E-2</v>
      </c>
      <c r="AC90">
        <v>4.288933194308775E-2</v>
      </c>
      <c r="AD90">
        <v>145758.20787499996</v>
      </c>
      <c r="AE90">
        <v>6.8606771075120851E-6</v>
      </c>
      <c r="AF90">
        <v>1.1264937295624434E-2</v>
      </c>
      <c r="AG90">
        <v>6.1264937295624433E-2</v>
      </c>
      <c r="AH90" t="e">
        <v>#N/A</v>
      </c>
      <c r="AI90">
        <v>0</v>
      </c>
      <c r="AJ90" t="e">
        <f>NA()</f>
        <v>#N/A</v>
      </c>
      <c r="AK90" t="e">
        <f>NA()</f>
        <v>#N/A</v>
      </c>
      <c r="AL90">
        <v>0.77186172120273111</v>
      </c>
      <c r="AM90">
        <v>0.28192519769072533</v>
      </c>
      <c r="AN90">
        <v>0.96177745014429095</v>
      </c>
      <c r="AO90">
        <v>61</v>
      </c>
      <c r="AP90" t="e">
        <v>#N/A</v>
      </c>
      <c r="AQ90">
        <v>23.644850000000002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1.2</v>
      </c>
      <c r="AX90">
        <v>0</v>
      </c>
      <c r="AY90">
        <v>-7.5139449116204844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3">
      <c r="A91" t="s">
        <v>331</v>
      </c>
      <c r="B91" s="1" t="s">
        <v>332</v>
      </c>
      <c r="C91" t="s">
        <v>53</v>
      </c>
      <c r="D91">
        <v>1</v>
      </c>
      <c r="E91">
        <v>0</v>
      </c>
      <c r="F91">
        <v>0</v>
      </c>
      <c r="G91">
        <v>0</v>
      </c>
      <c r="H91">
        <v>0</v>
      </c>
      <c r="I91">
        <v>0.82103746064556105</v>
      </c>
      <c r="J91">
        <v>172.55889999999999</v>
      </c>
      <c r="K91">
        <v>23.5</v>
      </c>
      <c r="L91">
        <v>3.3</v>
      </c>
      <c r="M91" s="1">
        <v>0</v>
      </c>
      <c r="N91" s="3">
        <v>1018.109</v>
      </c>
      <c r="O91">
        <v>3587.3719865599851</v>
      </c>
      <c r="P91">
        <v>5791.1308692852826</v>
      </c>
      <c r="Q91">
        <v>14.04448</v>
      </c>
      <c r="R91">
        <v>2464.2239999999997</v>
      </c>
      <c r="S91">
        <v>1252.9907490789976</v>
      </c>
      <c r="T91">
        <v>175.45854314292873</v>
      </c>
      <c r="U91">
        <v>7.1332885718512538</v>
      </c>
      <c r="V91">
        <v>6.8894634361498053</v>
      </c>
      <c r="W91">
        <v>26.610453225000004</v>
      </c>
      <c r="X91">
        <v>3.7579217142401748E-2</v>
      </c>
      <c r="Y91">
        <v>43.588154000000003</v>
      </c>
      <c r="Z91">
        <v>6846.2889999999998</v>
      </c>
      <c r="AA91">
        <v>157.06765191294863</v>
      </c>
      <c r="AB91">
        <v>1.306328679653857E-2</v>
      </c>
      <c r="AC91">
        <v>-2.8391327475236474E-3</v>
      </c>
      <c r="AD91">
        <v>3153.0699499999996</v>
      </c>
      <c r="AE91">
        <v>3.1715122590286971E-4</v>
      </c>
      <c r="AF91">
        <v>2.9039896927487065E-2</v>
      </c>
      <c r="AG91">
        <v>7.9039896927487072E-2</v>
      </c>
      <c r="AH91">
        <v>885800</v>
      </c>
      <c r="AI91">
        <v>0</v>
      </c>
      <c r="AJ91">
        <v>22.4</v>
      </c>
      <c r="AK91">
        <v>20.6</v>
      </c>
      <c r="AL91">
        <v>0.19033287353813641</v>
      </c>
      <c r="AM91">
        <v>0.181779189221561</v>
      </c>
      <c r="AN91">
        <v>0.22938737012445923</v>
      </c>
      <c r="AO91">
        <v>33</v>
      </c>
      <c r="AP91">
        <v>35.343333333333327</v>
      </c>
      <c r="AQ91">
        <v>-6.396083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-3.9249999999999998</v>
      </c>
      <c r="AX91">
        <v>0</v>
      </c>
      <c r="AY91">
        <v>-10.466813064138369</v>
      </c>
      <c r="AZ91">
        <v>0</v>
      </c>
      <c r="BA91">
        <v>0</v>
      </c>
      <c r="BB91">
        <v>1</v>
      </c>
      <c r="BC91">
        <v>0</v>
      </c>
      <c r="BD91">
        <v>0</v>
      </c>
    </row>
    <row r="92" spans="1:56" x14ac:dyDescent="0.3">
      <c r="A92" t="s">
        <v>335</v>
      </c>
      <c r="B92" s="1" t="s">
        <v>336</v>
      </c>
      <c r="C92" t="s">
        <v>57</v>
      </c>
      <c r="D92">
        <v>0</v>
      </c>
      <c r="E92">
        <v>0</v>
      </c>
      <c r="F92">
        <v>1</v>
      </c>
      <c r="G92">
        <v>0</v>
      </c>
      <c r="H92">
        <v>0</v>
      </c>
      <c r="I92">
        <v>1.0970553710322557</v>
      </c>
      <c r="J92">
        <v>0.2163274</v>
      </c>
      <c r="K92">
        <v>23.8</v>
      </c>
      <c r="L92">
        <v>12</v>
      </c>
      <c r="M92" s="1">
        <v>0</v>
      </c>
      <c r="N92" s="3">
        <v>109.6395</v>
      </c>
      <c r="O92">
        <v>19127.682117146003</v>
      </c>
      <c r="P92">
        <v>20909.788439013413</v>
      </c>
      <c r="Q92">
        <v>2.817577</v>
      </c>
      <c r="R92">
        <v>5808.5279999999993</v>
      </c>
      <c r="S92">
        <v>6857.7852142550146</v>
      </c>
      <c r="T92">
        <v>2061.5330122300115</v>
      </c>
      <c r="U92">
        <v>8.833139813526147</v>
      </c>
      <c r="V92">
        <v>9.0246622149817508</v>
      </c>
      <c r="W92">
        <v>3.1092556500000001</v>
      </c>
      <c r="X92">
        <v>0.32162038525201359</v>
      </c>
      <c r="Y92">
        <v>3.3687860000000001</v>
      </c>
      <c r="Z92">
        <v>6644.6039999999994</v>
      </c>
      <c r="AA92">
        <v>1972.4031149500145</v>
      </c>
      <c r="AB92">
        <v>1.9545954456716093E-2</v>
      </c>
      <c r="AC92">
        <v>-1.1332623614105676E-3</v>
      </c>
      <c r="AD92">
        <v>5318.2501000000002</v>
      </c>
      <c r="AE92">
        <v>1.8803177383478072E-4</v>
      </c>
      <c r="AF92">
        <v>4.5814140082965655E-3</v>
      </c>
      <c r="AG92">
        <v>5.4581414008296567E-2</v>
      </c>
      <c r="AH92">
        <v>175020</v>
      </c>
      <c r="AI92">
        <v>0</v>
      </c>
      <c r="AJ92">
        <v>22.4</v>
      </c>
      <c r="AK92">
        <v>12.1</v>
      </c>
      <c r="AL92">
        <v>0.24939947677776225</v>
      </c>
      <c r="AM92">
        <v>0.19578133933246128</v>
      </c>
      <c r="AN92">
        <v>0.69376640841364856</v>
      </c>
      <c r="AO92">
        <v>73</v>
      </c>
      <c r="AP92">
        <v>44.808333333333337</v>
      </c>
      <c r="AQ92">
        <v>-32.866669999999999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4.1749999999999998</v>
      </c>
      <c r="AX92">
        <v>0</v>
      </c>
      <c r="AY92">
        <v>-10.940228129561913</v>
      </c>
      <c r="AZ92">
        <v>0</v>
      </c>
      <c r="BA92">
        <v>0</v>
      </c>
      <c r="BB92">
        <v>1</v>
      </c>
      <c r="BC92">
        <v>0</v>
      </c>
      <c r="BD92">
        <v>0</v>
      </c>
    </row>
    <row r="93" spans="1:56" x14ac:dyDescent="0.3">
      <c r="A93" t="s">
        <v>337</v>
      </c>
      <c r="B93" s="1" t="s">
        <v>338</v>
      </c>
      <c r="C93" t="s">
        <v>59</v>
      </c>
      <c r="D93">
        <v>0</v>
      </c>
      <c r="E93">
        <v>0</v>
      </c>
      <c r="F93">
        <v>0</v>
      </c>
      <c r="G93">
        <v>1</v>
      </c>
      <c r="H93">
        <v>0</v>
      </c>
      <c r="I93">
        <v>0.50481773221958182</v>
      </c>
      <c r="J93">
        <v>8038.56</v>
      </c>
      <c r="K93">
        <v>20.9</v>
      </c>
      <c r="L93">
        <v>24.9</v>
      </c>
      <c r="M93" s="1">
        <v>0</v>
      </c>
      <c r="N93" s="3">
        <v>725.65189999999996</v>
      </c>
      <c r="O93">
        <v>11311.161578902764</v>
      </c>
      <c r="P93">
        <v>13425.696535427069</v>
      </c>
      <c r="Q93">
        <v>211.35552899999999</v>
      </c>
      <c r="R93">
        <v>4356770.034</v>
      </c>
      <c r="S93">
        <v>20744.184080464722</v>
      </c>
      <c r="T93">
        <v>20613.466109041321</v>
      </c>
      <c r="U93">
        <v>9.940021201092776</v>
      </c>
      <c r="V93">
        <v>10.349051327791129</v>
      </c>
      <c r="W93">
        <v>257.34059679999996</v>
      </c>
      <c r="X93">
        <v>3.8859006796241337E-3</v>
      </c>
      <c r="Y93">
        <v>310.38394799999998</v>
      </c>
      <c r="Z93">
        <v>5433056.5359999994</v>
      </c>
      <c r="AA93">
        <v>17504.309005052026</v>
      </c>
      <c r="AB93">
        <v>1.8148712394831408E-2</v>
      </c>
      <c r="AC93">
        <v>-4.1922430093256444E-3</v>
      </c>
      <c r="AD93">
        <v>5036320.8723999988</v>
      </c>
      <c r="AE93">
        <v>1.9855764263952901E-7</v>
      </c>
      <c r="AF93">
        <v>9.853035538109239E-3</v>
      </c>
      <c r="AG93">
        <v>5.9853035538109244E-2</v>
      </c>
      <c r="AH93">
        <v>9147420</v>
      </c>
      <c r="AI93">
        <v>0</v>
      </c>
      <c r="AJ93">
        <v>19.7</v>
      </c>
      <c r="AK93">
        <v>-2.7</v>
      </c>
      <c r="AL93">
        <v>0.18977556843310589</v>
      </c>
      <c r="AM93">
        <v>0.21382438093423839</v>
      </c>
      <c r="AN93">
        <v>1</v>
      </c>
      <c r="AO93">
        <v>73</v>
      </c>
      <c r="AP93">
        <v>40.81</v>
      </c>
      <c r="AQ93">
        <v>45.624769999999998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10</v>
      </c>
      <c r="AX93">
        <v>0</v>
      </c>
      <c r="AY93">
        <v>-10.486581990112903</v>
      </c>
      <c r="AZ93">
        <v>0</v>
      </c>
      <c r="BA93">
        <v>0</v>
      </c>
      <c r="BB93">
        <v>1</v>
      </c>
      <c r="BC93">
        <v>0</v>
      </c>
      <c r="BD93">
        <v>1</v>
      </c>
    </row>
    <row r="94" spans="1:56" x14ac:dyDescent="0.3">
      <c r="A94" t="s">
        <v>341</v>
      </c>
      <c r="B94" s="1" t="s">
        <v>342</v>
      </c>
      <c r="C94" t="s">
        <v>57</v>
      </c>
      <c r="D94">
        <v>0</v>
      </c>
      <c r="E94">
        <v>0</v>
      </c>
      <c r="F94">
        <v>1</v>
      </c>
      <c r="G94">
        <v>0</v>
      </c>
      <c r="H94">
        <v>0</v>
      </c>
      <c r="I94">
        <v>6.2305819889231159E-2</v>
      </c>
      <c r="J94">
        <v>37033.32</v>
      </c>
      <c r="K94">
        <v>26.1</v>
      </c>
      <c r="L94">
        <v>1.4</v>
      </c>
      <c r="M94" s="1">
        <v>0</v>
      </c>
      <c r="N94" s="3">
        <v>448.6651</v>
      </c>
      <c r="O94">
        <v>40177.302042850228</v>
      </c>
      <c r="P94">
        <v>62934.438414679404</v>
      </c>
      <c r="Q94">
        <v>11.045959</v>
      </c>
      <c r="R94">
        <v>62562.686999999998</v>
      </c>
      <c r="S94">
        <v>8799.1596066941765</v>
      </c>
      <c r="T94">
        <v>5663.8529076560935</v>
      </c>
      <c r="U94">
        <v>9.0824114966666567</v>
      </c>
      <c r="V94">
        <v>8.9751659688495646</v>
      </c>
      <c r="W94">
        <v>19.9173203</v>
      </c>
      <c r="X94">
        <v>5.0207557288718202E-2</v>
      </c>
      <c r="Y94">
        <v>28.979856999999999</v>
      </c>
      <c r="Z94">
        <v>201747.33899999998</v>
      </c>
      <c r="AA94">
        <v>6961.6402524001405</v>
      </c>
      <c r="AB94">
        <v>-3.4800141903732997E-4</v>
      </c>
      <c r="AC94">
        <v>5.2900186838067808E-3</v>
      </c>
      <c r="AD94">
        <v>122888.77902500001</v>
      </c>
      <c r="AE94">
        <v>8.1374394630169109E-6</v>
      </c>
      <c r="AF94">
        <v>2.4731701095424909E-2</v>
      </c>
      <c r="AG94">
        <v>7.4731701095424916E-2</v>
      </c>
      <c r="AH94">
        <v>882050</v>
      </c>
      <c r="AI94">
        <v>0</v>
      </c>
      <c r="AJ94">
        <v>24.9</v>
      </c>
      <c r="AK94">
        <v>24.2</v>
      </c>
      <c r="AL94">
        <v>0.38031050283461809</v>
      </c>
      <c r="AM94">
        <v>0.26399393547326322</v>
      </c>
      <c r="AN94">
        <v>0.72922418937087063</v>
      </c>
      <c r="AO94">
        <v>20</v>
      </c>
      <c r="AP94">
        <v>48.007692307692309</v>
      </c>
      <c r="AQ94">
        <v>7.0759530000000002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7.45</v>
      </c>
      <c r="AX94">
        <v>0</v>
      </c>
      <c r="AY94">
        <v>-10.737231666974028</v>
      </c>
      <c r="AZ94">
        <v>0</v>
      </c>
      <c r="BA94">
        <v>0</v>
      </c>
      <c r="BB94">
        <v>1</v>
      </c>
      <c r="BC94">
        <v>0</v>
      </c>
      <c r="BD94">
        <v>0</v>
      </c>
    </row>
    <row r="95" spans="1:56" x14ac:dyDescent="0.3">
      <c r="A95" t="s">
        <v>343</v>
      </c>
      <c r="B95" s="1" t="s">
        <v>344</v>
      </c>
      <c r="C95" t="s">
        <v>61</v>
      </c>
      <c r="D95">
        <v>0</v>
      </c>
      <c r="E95">
        <v>0</v>
      </c>
      <c r="F95">
        <v>0</v>
      </c>
      <c r="G95">
        <v>0</v>
      </c>
      <c r="H95">
        <v>1</v>
      </c>
      <c r="I95">
        <v>0.53800710743966584</v>
      </c>
      <c r="J95">
        <v>156.5668</v>
      </c>
      <c r="K95">
        <v>27.4</v>
      </c>
      <c r="L95">
        <v>7.5</v>
      </c>
      <c r="M95" s="1">
        <v>0</v>
      </c>
      <c r="N95" s="3">
        <v>398.34429999999998</v>
      </c>
      <c r="O95">
        <v>5790.3708165758071</v>
      </c>
      <c r="P95">
        <v>8029.8344858521541</v>
      </c>
      <c r="Q95">
        <v>45.957991</v>
      </c>
      <c r="R95">
        <v>24528.562999999998</v>
      </c>
      <c r="S95">
        <v>726.99960723370179</v>
      </c>
      <c r="T95">
        <v>533.71704172186287</v>
      </c>
      <c r="U95">
        <v>6.588925937277117</v>
      </c>
      <c r="V95">
        <v>7.1907672938000644</v>
      </c>
      <c r="W95">
        <v>67.245743224999998</v>
      </c>
      <c r="X95">
        <v>1.4870829766191494E-2</v>
      </c>
      <c r="Y95">
        <v>87.848444999999998</v>
      </c>
      <c r="Z95">
        <v>150229.65599999999</v>
      </c>
      <c r="AA95">
        <v>1710.1003438364787</v>
      </c>
      <c r="AB95">
        <v>4.2638561526219657E-2</v>
      </c>
      <c r="AC95">
        <v>2.9857474725008871E-2</v>
      </c>
      <c r="AD95">
        <v>44480.801674999995</v>
      </c>
      <c r="AE95">
        <v>2.2481609196401699E-5</v>
      </c>
      <c r="AF95">
        <v>1.6612445480734143E-2</v>
      </c>
      <c r="AG95">
        <v>6.6612445480734139E-2</v>
      </c>
      <c r="AH95">
        <v>310070</v>
      </c>
      <c r="AI95">
        <v>0</v>
      </c>
      <c r="AJ95">
        <v>27.3</v>
      </c>
      <c r="AK95">
        <v>19.899999999999999</v>
      </c>
      <c r="AL95">
        <v>0.20074498622452669</v>
      </c>
      <c r="AM95">
        <v>0.15655835010111332</v>
      </c>
      <c r="AN95" t="e">
        <v>#N/A</v>
      </c>
      <c r="AO95">
        <v>31</v>
      </c>
      <c r="AP95">
        <v>36.146666666666668</v>
      </c>
      <c r="AQ95">
        <v>16.688079999999999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-7</v>
      </c>
      <c r="AX95">
        <v>0</v>
      </c>
      <c r="AY95">
        <v>-8.491371680555492</v>
      </c>
      <c r="AZ95">
        <v>1</v>
      </c>
      <c r="BA95">
        <v>1</v>
      </c>
      <c r="BB95">
        <v>1</v>
      </c>
      <c r="BC95">
        <v>0</v>
      </c>
      <c r="BD95">
        <v>0</v>
      </c>
    </row>
    <row r="96" spans="1:56" x14ac:dyDescent="0.3">
      <c r="A96" t="s">
        <v>345</v>
      </c>
      <c r="B96" s="1" t="s">
        <v>346</v>
      </c>
      <c r="C96" t="s">
        <v>53</v>
      </c>
      <c r="D96">
        <v>1</v>
      </c>
      <c r="E96">
        <v>0</v>
      </c>
      <c r="F96">
        <v>0</v>
      </c>
      <c r="G96">
        <v>0</v>
      </c>
      <c r="H96">
        <v>0</v>
      </c>
      <c r="I96">
        <v>0.70842250118127126</v>
      </c>
      <c r="J96">
        <v>17809.02</v>
      </c>
      <c r="K96">
        <v>23.2</v>
      </c>
      <c r="L96">
        <v>11.8</v>
      </c>
      <c r="M96" s="1">
        <v>0</v>
      </c>
      <c r="N96" s="3">
        <v>1034.837</v>
      </c>
      <c r="O96">
        <v>1350.9799034970413</v>
      </c>
      <c r="P96">
        <v>1937.1904303966119</v>
      </c>
      <c r="Q96">
        <v>23.106584000000002</v>
      </c>
      <c r="R96">
        <v>168568.323</v>
      </c>
      <c r="S96">
        <v>5413.3458103326739</v>
      </c>
      <c r="T96">
        <v>7295.250695645881</v>
      </c>
      <c r="U96">
        <v>8.596622629909314</v>
      </c>
      <c r="V96">
        <v>8.6989186760756461</v>
      </c>
      <c r="W96">
        <v>37.210470749999999</v>
      </c>
      <c r="X96">
        <v>2.6874156113706249E-2</v>
      </c>
      <c r="Y96">
        <v>50.132817000000003</v>
      </c>
      <c r="Z96">
        <v>460124.15899999999</v>
      </c>
      <c r="AA96">
        <v>9178.1030178296169</v>
      </c>
      <c r="AB96">
        <v>4.8814866580046742E-3</v>
      </c>
      <c r="AC96">
        <v>5.8871023987008787E-3</v>
      </c>
      <c r="AD96">
        <v>321159.71035000007</v>
      </c>
      <c r="AE96">
        <v>3.1137155993514855E-6</v>
      </c>
      <c r="AF96">
        <v>1.9860467308478149E-2</v>
      </c>
      <c r="AG96">
        <v>6.9860467308478155E-2</v>
      </c>
      <c r="AH96">
        <v>1213090</v>
      </c>
      <c r="AI96">
        <v>0</v>
      </c>
      <c r="AJ96">
        <v>22</v>
      </c>
      <c r="AK96">
        <v>12</v>
      </c>
      <c r="AL96">
        <v>0.33633306119591011</v>
      </c>
      <c r="AM96">
        <v>0.24281670078635212</v>
      </c>
      <c r="AN96">
        <v>0.7204655677080154</v>
      </c>
      <c r="AO96">
        <v>42</v>
      </c>
      <c r="AP96">
        <v>60.846000000000004</v>
      </c>
      <c r="AQ96">
        <v>-29.051100000000002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6.3250000000000002</v>
      </c>
      <c r="AX96">
        <v>0</v>
      </c>
      <c r="AY96">
        <v>-10.419778674954449</v>
      </c>
      <c r="AZ96">
        <v>0</v>
      </c>
      <c r="BA96">
        <v>0</v>
      </c>
      <c r="BB96">
        <v>1</v>
      </c>
      <c r="BC96">
        <v>0</v>
      </c>
      <c r="BD96">
        <v>0</v>
      </c>
    </row>
    <row r="97" spans="1:56" x14ac:dyDescent="0.3">
      <c r="A97" t="s">
        <v>347</v>
      </c>
      <c r="B97" s="1" t="s">
        <v>348</v>
      </c>
      <c r="C97" t="s">
        <v>53</v>
      </c>
      <c r="D97">
        <v>1</v>
      </c>
      <c r="E97">
        <v>0</v>
      </c>
      <c r="F97">
        <v>0</v>
      </c>
      <c r="G97">
        <v>0</v>
      </c>
      <c r="H97">
        <v>0</v>
      </c>
      <c r="I97">
        <v>1.009939132365806</v>
      </c>
      <c r="J97">
        <v>29.53443</v>
      </c>
      <c r="K97">
        <v>24.4</v>
      </c>
      <c r="L97">
        <v>7.5</v>
      </c>
      <c r="M97" s="1">
        <v>1</v>
      </c>
      <c r="N97" s="3">
        <v>1138.441</v>
      </c>
      <c r="O97">
        <v>11183.43187063253</v>
      </c>
      <c r="P97">
        <v>17891.534025035209</v>
      </c>
      <c r="Q97">
        <v>4.2788630000000003</v>
      </c>
      <c r="R97">
        <v>3791.6779999999999</v>
      </c>
      <c r="S97">
        <v>2142.3735351102614</v>
      </c>
      <c r="T97">
        <v>886.14148197780571</v>
      </c>
      <c r="U97">
        <v>7.6696696219434433</v>
      </c>
      <c r="V97">
        <v>7.1784015352598161</v>
      </c>
      <c r="W97">
        <v>8.1646481500000014</v>
      </c>
      <c r="X97">
        <v>0.12247925221370376</v>
      </c>
      <c r="Y97">
        <v>13.088570000000001</v>
      </c>
      <c r="Z97">
        <v>2427.5540000000001</v>
      </c>
      <c r="AA97">
        <v>185.47129289143123</v>
      </c>
      <c r="AB97">
        <v>-7.9654386355476094E-3</v>
      </c>
      <c r="AC97">
        <v>-4.0101961776728194E-2</v>
      </c>
      <c r="AD97">
        <v>2787.195025</v>
      </c>
      <c r="AE97">
        <v>3.587836484459856E-4</v>
      </c>
      <c r="AF97">
        <v>2.8668000260539318E-2</v>
      </c>
      <c r="AG97">
        <v>7.8668000260539328E-2</v>
      </c>
      <c r="AH97">
        <v>743390</v>
      </c>
      <c r="AI97">
        <v>0</v>
      </c>
      <c r="AJ97">
        <v>22</v>
      </c>
      <c r="AK97">
        <v>17.8</v>
      </c>
      <c r="AL97">
        <v>0.65257653314620245</v>
      </c>
      <c r="AM97">
        <v>0.110809920495376</v>
      </c>
      <c r="AN97" t="e">
        <v>#N/A</v>
      </c>
      <c r="AO97">
        <v>38</v>
      </c>
      <c r="AP97">
        <v>51.54</v>
      </c>
      <c r="AQ97">
        <v>-13.49506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-2</v>
      </c>
      <c r="AX97">
        <v>0</v>
      </c>
      <c r="AY97">
        <v>-11.471205751107089</v>
      </c>
      <c r="AZ97">
        <v>0</v>
      </c>
      <c r="BA97">
        <v>0</v>
      </c>
      <c r="BB97">
        <v>1</v>
      </c>
      <c r="BC97">
        <v>0</v>
      </c>
      <c r="BD97">
        <v>0</v>
      </c>
    </row>
    <row r="98" spans="1:56" x14ac:dyDescent="0.3">
      <c r="A98" t="s">
        <v>349</v>
      </c>
      <c r="B98" s="1" t="s">
        <v>350</v>
      </c>
      <c r="C98" t="s">
        <v>53</v>
      </c>
      <c r="D98">
        <v>1</v>
      </c>
      <c r="E98">
        <v>0</v>
      </c>
      <c r="F98">
        <v>0</v>
      </c>
      <c r="G98">
        <v>0</v>
      </c>
      <c r="H98">
        <v>0</v>
      </c>
      <c r="I98">
        <v>0.70003123348700091</v>
      </c>
      <c r="J98">
        <v>1185.4880000000001</v>
      </c>
      <c r="K98">
        <v>24.2</v>
      </c>
      <c r="L98">
        <v>8.5</v>
      </c>
      <c r="M98" s="1">
        <v>1</v>
      </c>
      <c r="N98" s="3">
        <v>961.72109999999998</v>
      </c>
      <c r="O98">
        <v>1371.5657848715321</v>
      </c>
      <c r="P98">
        <v>2199.7810266912747</v>
      </c>
      <c r="Q98">
        <v>5.3852330000000004</v>
      </c>
      <c r="R98">
        <v>8742.1279999999988</v>
      </c>
      <c r="S98">
        <v>2178.207204834498</v>
      </c>
      <c r="T98">
        <v>1623.3518586846658</v>
      </c>
      <c r="U98">
        <v>7.6862574343371985</v>
      </c>
      <c r="V98">
        <v>8.0920173160990867</v>
      </c>
      <c r="W98">
        <v>9.8985169750000015</v>
      </c>
      <c r="X98">
        <v>0.10102523464127311</v>
      </c>
      <c r="Y98">
        <v>12.571453999999999</v>
      </c>
      <c r="Z98">
        <v>9427.857</v>
      </c>
      <c r="AA98">
        <v>749.94165352710991</v>
      </c>
      <c r="AB98">
        <v>-6.8774561172222533E-3</v>
      </c>
      <c r="AC98">
        <v>-1.9801357206594625E-2</v>
      </c>
      <c r="AD98">
        <v>11875.212800000003</v>
      </c>
      <c r="AE98">
        <v>8.4209017290199606E-5</v>
      </c>
      <c r="AF98">
        <v>2.1737643849688206E-2</v>
      </c>
      <c r="AG98">
        <v>7.1737643849688212E-2</v>
      </c>
      <c r="AH98">
        <v>386850</v>
      </c>
      <c r="AI98">
        <v>0</v>
      </c>
      <c r="AJ98">
        <v>22.9</v>
      </c>
      <c r="AK98">
        <v>16.5</v>
      </c>
      <c r="AL98">
        <v>0.12060453670274</v>
      </c>
      <c r="AM98">
        <v>0.14472617711871855</v>
      </c>
      <c r="AN98">
        <v>0.74130239114165308</v>
      </c>
      <c r="AO98">
        <v>21</v>
      </c>
      <c r="AP98">
        <v>50.1</v>
      </c>
      <c r="AQ98">
        <v>-19.05584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-1.4</v>
      </c>
      <c r="AX98">
        <v>0</v>
      </c>
      <c r="AY98">
        <v>-10.610854235300774</v>
      </c>
      <c r="AZ98">
        <v>0</v>
      </c>
      <c r="BA98">
        <v>0</v>
      </c>
      <c r="BB98">
        <v>1</v>
      </c>
      <c r="BC98">
        <v>0</v>
      </c>
      <c r="BD98">
        <v>0</v>
      </c>
    </row>
  </sheetData>
  <pageMargins left="0.7" right="0.7" top="0.75" bottom="0.75" header="0.5" footer="0.5"/>
  <pageSetup paperSize="9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 names</vt:lpstr>
      <vt:lpstr>CO2 1971-2010</vt:lpstr>
      <vt:lpstr>CO2 1971-1990</vt:lpstr>
      <vt:lpstr>CO2 1990-2010</vt:lpstr>
      <vt:lpstr>SO2 1971-2005</vt:lpstr>
      <vt:lpstr>SO2 1971-1988</vt:lpstr>
      <vt:lpstr>SO2 1988-2005</vt:lpstr>
      <vt:lpstr>Subsample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</dc:creator>
  <cp:lastModifiedBy>SUBHRASIL CHINGRI</cp:lastModifiedBy>
  <dcterms:created xsi:type="dcterms:W3CDTF">2018-01-31T22:46:31Z</dcterms:created>
  <dcterms:modified xsi:type="dcterms:W3CDTF">2024-06-15T07:41:32Z</dcterms:modified>
</cp:coreProperties>
</file>