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166" documentId="8_{F3CD0FF8-58C3-41F7-B22B-5E277AA3B591}" xr6:coauthVersionLast="47" xr6:coauthVersionMax="47" xr10:uidLastSave="{4D910AFA-64C7-4F32-9E22-3A419292FFC1}"/>
  <bookViews>
    <workbookView xWindow="2868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5" i="1" l="1"/>
  <c r="I165" i="1" s="1"/>
  <c r="J164" i="1"/>
  <c r="I164" i="1" s="1"/>
  <c r="J163" i="1"/>
  <c r="I163" i="1" s="1"/>
  <c r="J162" i="1"/>
  <c r="I162" i="1" s="1"/>
  <c r="J161" i="1"/>
  <c r="I161" i="1" s="1"/>
  <c r="J160" i="1"/>
  <c r="I160" i="1" s="1"/>
  <c r="J159" i="1"/>
  <c r="I159" i="1" s="1"/>
  <c r="J158" i="1"/>
  <c r="I158" i="1" s="1"/>
  <c r="J157" i="1"/>
  <c r="I157" i="1" s="1"/>
  <c r="J156" i="1"/>
  <c r="I156" i="1" s="1"/>
  <c r="J155" i="1"/>
  <c r="I155" i="1" s="1"/>
  <c r="J154" i="1"/>
  <c r="I154" i="1" s="1"/>
  <c r="J153" i="1"/>
  <c r="I153" i="1" s="1"/>
  <c r="J152" i="1"/>
  <c r="I152" i="1" s="1"/>
  <c r="J151" i="1"/>
  <c r="I151" i="1" s="1"/>
  <c r="J150" i="1"/>
  <c r="I150" i="1" s="1"/>
  <c r="J149" i="1"/>
  <c r="I149" i="1" s="1"/>
  <c r="J148" i="1"/>
  <c r="I148" i="1" s="1"/>
  <c r="J147" i="1"/>
  <c r="I147" i="1" s="1"/>
  <c r="J146" i="1"/>
  <c r="I146" i="1" s="1"/>
  <c r="J145" i="1"/>
  <c r="I145" i="1" s="1"/>
  <c r="J144" i="1"/>
  <c r="I144" i="1" s="1"/>
  <c r="J143" i="1"/>
  <c r="I143" i="1" s="1"/>
  <c r="J142" i="1"/>
  <c r="I142" i="1" s="1"/>
  <c r="J141" i="1"/>
  <c r="I141" i="1" s="1"/>
  <c r="J140" i="1"/>
  <c r="I140" i="1" s="1"/>
  <c r="J139" i="1"/>
  <c r="I139" i="1" s="1"/>
  <c r="J138" i="1"/>
  <c r="I138" i="1" s="1"/>
  <c r="J137" i="1"/>
  <c r="I137" i="1" s="1"/>
  <c r="J136" i="1"/>
  <c r="I136" i="1" s="1"/>
  <c r="J135" i="1"/>
  <c r="I135" i="1" s="1"/>
  <c r="J134" i="1"/>
  <c r="I134" i="1" s="1"/>
  <c r="J133" i="1"/>
  <c r="I133" i="1" s="1"/>
  <c r="J132" i="1"/>
  <c r="I132" i="1" s="1"/>
  <c r="J131" i="1"/>
  <c r="I131" i="1" s="1"/>
  <c r="J130" i="1"/>
  <c r="I130" i="1" s="1"/>
  <c r="J129" i="1"/>
  <c r="I129" i="1" s="1"/>
  <c r="J128" i="1"/>
  <c r="I128" i="1" s="1"/>
  <c r="J127" i="1"/>
  <c r="I127" i="1" s="1"/>
  <c r="J126" i="1"/>
  <c r="I126" i="1" s="1"/>
  <c r="J125" i="1"/>
  <c r="I125" i="1" s="1"/>
  <c r="J124" i="1"/>
  <c r="I124" i="1" s="1"/>
  <c r="J123" i="1"/>
  <c r="I123" i="1" s="1"/>
  <c r="J122" i="1"/>
  <c r="I122" i="1" s="1"/>
  <c r="J121" i="1"/>
  <c r="I121" i="1" s="1"/>
  <c r="J120" i="1"/>
  <c r="I120" i="1" s="1"/>
  <c r="J119" i="1"/>
  <c r="I119" i="1" s="1"/>
  <c r="J118" i="1"/>
  <c r="I118" i="1" s="1"/>
  <c r="J117" i="1"/>
  <c r="I117" i="1" s="1"/>
  <c r="J116" i="1"/>
  <c r="I116" i="1" s="1"/>
  <c r="J115" i="1"/>
  <c r="I115" i="1" s="1"/>
  <c r="J114" i="1"/>
  <c r="I114" i="1" s="1"/>
  <c r="J113" i="1"/>
  <c r="I113" i="1" s="1"/>
  <c r="J112" i="1"/>
  <c r="I112" i="1" s="1"/>
  <c r="J111" i="1"/>
  <c r="I111" i="1" s="1"/>
  <c r="J110" i="1"/>
  <c r="I110" i="1" s="1"/>
  <c r="J109" i="1"/>
  <c r="I109" i="1" s="1"/>
  <c r="J108" i="1"/>
  <c r="I108" i="1" s="1"/>
  <c r="J107" i="1"/>
  <c r="I107" i="1" s="1"/>
  <c r="J106" i="1"/>
  <c r="I106" i="1" s="1"/>
  <c r="J105" i="1"/>
  <c r="I105" i="1" s="1"/>
  <c r="J104" i="1"/>
  <c r="I104" i="1" s="1"/>
  <c r="J103" i="1"/>
  <c r="I103" i="1" s="1"/>
  <c r="J102" i="1"/>
  <c r="I102" i="1" s="1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95" i="1"/>
  <c r="I95" i="1" s="1"/>
  <c r="J94" i="1"/>
  <c r="I94" i="1" s="1"/>
  <c r="J93" i="1"/>
  <c r="I93" i="1" s="1"/>
  <c r="J92" i="1"/>
  <c r="I92" i="1" s="1"/>
  <c r="J91" i="1"/>
  <c r="I91" i="1" s="1"/>
  <c r="J90" i="1"/>
  <c r="I90" i="1" s="1"/>
  <c r="J89" i="1"/>
  <c r="I89" i="1" s="1"/>
  <c r="J88" i="1"/>
  <c r="I88" i="1" s="1"/>
  <c r="J87" i="1"/>
  <c r="I87" i="1" s="1"/>
  <c r="J86" i="1"/>
  <c r="I86" i="1" s="1"/>
  <c r="J85" i="1"/>
  <c r="I85" i="1" s="1"/>
  <c r="J84" i="1"/>
  <c r="I84" i="1" s="1"/>
  <c r="J83" i="1"/>
  <c r="I83" i="1" s="1"/>
  <c r="J82" i="1"/>
  <c r="I82" i="1" s="1"/>
  <c r="J81" i="1"/>
  <c r="I81" i="1" s="1"/>
  <c r="J80" i="1"/>
  <c r="I80" i="1" s="1"/>
  <c r="J79" i="1"/>
  <c r="I79" i="1" s="1"/>
  <c r="J78" i="1"/>
  <c r="I78" i="1" s="1"/>
  <c r="J77" i="1"/>
  <c r="I77" i="1" s="1"/>
  <c r="J76" i="1"/>
  <c r="I76" i="1" s="1"/>
  <c r="J75" i="1"/>
  <c r="I75" i="1" s="1"/>
  <c r="J74" i="1"/>
  <c r="I74" i="1" s="1"/>
  <c r="J73" i="1"/>
  <c r="I73" i="1" s="1"/>
  <c r="J72" i="1"/>
  <c r="I72" i="1" s="1"/>
  <c r="J71" i="1"/>
  <c r="I71" i="1" s="1"/>
  <c r="J70" i="1"/>
  <c r="I70" i="1" s="1"/>
  <c r="J69" i="1"/>
  <c r="I69" i="1" s="1"/>
  <c r="J68" i="1"/>
  <c r="I68" i="1" s="1"/>
  <c r="J67" i="1"/>
  <c r="I67" i="1" s="1"/>
  <c r="J66" i="1"/>
  <c r="I66" i="1" s="1"/>
  <c r="J65" i="1"/>
  <c r="I65" i="1" s="1"/>
  <c r="J64" i="1"/>
  <c r="I64" i="1" s="1"/>
  <c r="J63" i="1"/>
  <c r="I63" i="1" s="1"/>
  <c r="J62" i="1"/>
  <c r="I62" i="1" s="1"/>
  <c r="J61" i="1"/>
  <c r="I61" i="1" s="1"/>
  <c r="J60" i="1"/>
  <c r="I60" i="1" s="1"/>
  <c r="J59" i="1"/>
  <c r="I59" i="1" s="1"/>
  <c r="J58" i="1"/>
  <c r="I58" i="1" s="1"/>
  <c r="J57" i="1"/>
  <c r="I57" i="1" s="1"/>
  <c r="J56" i="1"/>
  <c r="I56" i="1" s="1"/>
  <c r="J55" i="1"/>
  <c r="I55" i="1" s="1"/>
  <c r="J54" i="1"/>
  <c r="I54" i="1" s="1"/>
  <c r="J53" i="1"/>
  <c r="I53" i="1" s="1"/>
  <c r="J52" i="1"/>
  <c r="I52" i="1" s="1"/>
  <c r="J51" i="1"/>
  <c r="I51" i="1" s="1"/>
  <c r="J50" i="1"/>
  <c r="I50" i="1" s="1"/>
  <c r="J49" i="1"/>
  <c r="I49" i="1" s="1"/>
  <c r="J48" i="1"/>
  <c r="I48" i="1" s="1"/>
  <c r="J47" i="1"/>
  <c r="I47" i="1" s="1"/>
  <c r="J46" i="1"/>
  <c r="I46" i="1" s="1"/>
  <c r="J45" i="1"/>
  <c r="I45" i="1" s="1"/>
  <c r="J44" i="1"/>
  <c r="I44" i="1" s="1"/>
  <c r="J43" i="1"/>
  <c r="I43" i="1" s="1"/>
  <c r="J42" i="1"/>
  <c r="I42" i="1" s="1"/>
  <c r="J41" i="1"/>
  <c r="I41" i="1" s="1"/>
  <c r="J40" i="1"/>
  <c r="I40" i="1" s="1"/>
  <c r="J39" i="1"/>
  <c r="I39" i="1" s="1"/>
  <c r="J38" i="1"/>
  <c r="I38" i="1" s="1"/>
  <c r="J37" i="1"/>
  <c r="I37" i="1" s="1"/>
  <c r="J36" i="1"/>
  <c r="I36" i="1" s="1"/>
  <c r="J35" i="1"/>
  <c r="I35" i="1" s="1"/>
  <c r="J34" i="1"/>
  <c r="I34" i="1" s="1"/>
  <c r="J33" i="1"/>
  <c r="I33" i="1" s="1"/>
  <c r="J32" i="1"/>
  <c r="I32" i="1" s="1"/>
  <c r="J31" i="1"/>
  <c r="I31" i="1" s="1"/>
  <c r="J30" i="1"/>
  <c r="I30" i="1" s="1"/>
  <c r="J29" i="1"/>
  <c r="I29" i="1" s="1"/>
  <c r="J28" i="1"/>
  <c r="I28" i="1" s="1"/>
  <c r="J27" i="1"/>
  <c r="I27" i="1" s="1"/>
  <c r="J26" i="1"/>
  <c r="I26" i="1" s="1"/>
  <c r="J25" i="1"/>
  <c r="I25" i="1" s="1"/>
  <c r="J24" i="1"/>
  <c r="I24" i="1" s="1"/>
  <c r="J23" i="1"/>
  <c r="I23" i="1" s="1"/>
  <c r="J22" i="1"/>
  <c r="I22" i="1" s="1"/>
  <c r="J21" i="1"/>
  <c r="I21" i="1" s="1"/>
  <c r="J20" i="1"/>
  <c r="I20" i="1" s="1"/>
  <c r="J19" i="1"/>
  <c r="I19" i="1" s="1"/>
  <c r="J18" i="1"/>
  <c r="I18" i="1" s="1"/>
  <c r="J17" i="1"/>
  <c r="I17" i="1" s="1"/>
  <c r="J16" i="1"/>
  <c r="I16" i="1" s="1"/>
  <c r="J15" i="1"/>
  <c r="I15" i="1" s="1"/>
  <c r="J14" i="1"/>
  <c r="I14" i="1" s="1"/>
  <c r="J13" i="1"/>
  <c r="I13" i="1" s="1"/>
  <c r="J12" i="1"/>
  <c r="I12" i="1" s="1"/>
  <c r="J11" i="1"/>
  <c r="I11" i="1" s="1"/>
  <c r="J10" i="1"/>
  <c r="I10" i="1" s="1"/>
  <c r="J9" i="1"/>
  <c r="I9" i="1" s="1"/>
  <c r="J8" i="1"/>
  <c r="I8" i="1" s="1"/>
  <c r="J7" i="1"/>
  <c r="I7" i="1" s="1"/>
  <c r="J6" i="1"/>
  <c r="I6" i="1" s="1"/>
  <c r="J5" i="1"/>
  <c r="I5" i="1" s="1"/>
  <c r="J4" i="1"/>
  <c r="I4" i="1" s="1"/>
  <c r="J3" i="1"/>
  <c r="I3" i="1" s="1"/>
  <c r="D147" i="1"/>
  <c r="D148" i="1"/>
  <c r="D149" i="1"/>
  <c r="D145" i="1"/>
  <c r="D146" i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9" i="1"/>
  <c r="D68" i="1"/>
  <c r="D67" i="1"/>
  <c r="D66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60" i="1" l="1"/>
  <c r="D159" i="1"/>
  <c r="D158" i="1"/>
  <c r="D152" i="1"/>
  <c r="D151" i="1"/>
  <c r="D150" i="1"/>
  <c r="D153" i="1"/>
  <c r="D80" i="1"/>
  <c r="D79" i="1"/>
  <c r="D78" i="1"/>
  <c r="D4" i="1"/>
  <c r="D3" i="1"/>
  <c r="J2" i="1"/>
  <c r="I2" i="1" s="1"/>
  <c r="D2" i="1"/>
  <c r="D84" i="1"/>
  <c r="D83" i="1"/>
  <c r="D82" i="1"/>
  <c r="D156" i="1"/>
  <c r="D155" i="1"/>
  <c r="D154" i="1"/>
  <c r="D72" i="1"/>
  <c r="D71" i="1"/>
  <c r="D70" i="1"/>
  <c r="D76" i="1"/>
  <c r="D75" i="1"/>
  <c r="D74" i="1"/>
  <c r="D164" i="1"/>
  <c r="D163" i="1"/>
  <c r="D162" i="1"/>
  <c r="D88" i="1"/>
  <c r="D87" i="1"/>
  <c r="D86" i="1"/>
  <c r="B11" i="2"/>
  <c r="B67" i="4"/>
  <c r="B66" i="4"/>
  <c r="B65" i="4"/>
  <c r="B63" i="4"/>
  <c r="B64" i="4"/>
  <c r="D90" i="1"/>
  <c r="D91" i="1"/>
  <c r="D92" i="1"/>
  <c r="B59" i="4"/>
  <c r="B58" i="4"/>
  <c r="B57" i="4"/>
  <c r="B56" i="4"/>
  <c r="B55" i="4"/>
  <c r="G17" i="2" a="1"/>
  <c r="G17" i="2" s="1"/>
  <c r="B54" i="4"/>
  <c r="D8" i="1"/>
  <c r="D7" i="1"/>
  <c r="D6" i="1"/>
  <c r="D143" i="1" l="1"/>
  <c r="D142" i="1"/>
  <c r="D141" i="1"/>
  <c r="F25" i="2" l="1"/>
  <c r="F23" i="2"/>
  <c r="F24" i="2"/>
  <c r="F22" i="2"/>
  <c r="E11" i="2" a="1"/>
  <c r="E11" i="2" s="1"/>
  <c r="B53" i="4"/>
  <c r="B52" i="4"/>
  <c r="B51" i="4"/>
  <c r="D81" i="1"/>
  <c r="D125" i="1" l="1"/>
  <c r="D95" i="1"/>
  <c r="D94" i="1"/>
  <c r="D93" i="1"/>
  <c r="D114" i="1"/>
  <c r="D119" i="1"/>
  <c r="D116" i="1"/>
  <c r="D121" i="1"/>
  <c r="D127" i="1"/>
  <c r="D115" i="1"/>
  <c r="D120" i="1"/>
  <c r="D126" i="1"/>
  <c r="D5" i="1" l="1"/>
  <c r="D85" i="1"/>
  <c r="D157" i="1"/>
  <c r="D73" i="1"/>
  <c r="D77" i="1"/>
  <c r="D165" i="1"/>
  <c r="D89" i="1"/>
  <c r="D104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<sst xmlns="http://schemas.openxmlformats.org/spreadsheetml/2006/main" count="2465" uniqueCount="604">
  <si>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</si>
  <si>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</si>
  <si>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</si>
  <si>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</si>
  <si>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</si>
  <si>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</si>
  <si>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</si>
  <si>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</si>
  <si>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</si>
  <si>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</si>
  <si>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</si>
  <si>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</si>
  <si>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</si>
  <si>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</si>
  <si>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</si>
  <si>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</si>
  <si>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</si>
  <si>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</si>
  <si>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</si>
  <si>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</si>
  <si>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</si>
  <si>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</si>
  <si>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</si>
  <si>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</si>
  <si>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</si>
  <si>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</si>
  <si>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</si>
  <si>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</si>
  <si>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</si>
  <si>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</si>
  <si>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</si>
  <si>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</si>
  <si>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</si>
  <si>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</si>
  <si>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</si>
  <si>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</si>
  <si>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</si>
  <si>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</si>
  <si>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</si>
  <si>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</si>
  <si>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</si>
  <si>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</si>
  <si>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</si>
  <si>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</si>
  <si>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</si>
  <si>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</si>
  <si>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</si>
  <si>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</si>
  <si>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</si>
  <si>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</si>
  <si>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</si>
  <si>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</si>
  <si>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</si>
  <si>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</si>
  <si>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</si>
  <si>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</si>
  <si>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</si>
  <si>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</si>
  <si>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</si>
  <si>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</si>
  <si>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</si>
  <si>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</si>
  <si>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</si>
  <si>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</si>
  <si>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</si>
  <si>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</si>
  <si>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</si>
  <si>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</si>
  <si>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</si>
  <si>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</si>
  <si>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</si>
  <si>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</si>
  <si>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</si>
  <si>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</si>
  <si>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</si>
  <si>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</si>
  <si>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</si>
  <si>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</si>
  <si>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</si>
  <si>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</si>
  <si>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</si>
  <si>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</si>
  <si>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</si>
  <si>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</si>
  <si>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</si>
  <si>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</si>
  <si>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</si>
  <si>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</si>
  <si>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</si>
  <si>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</si>
  <si>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</si>
  <si>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</si>
  <si>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</si>
  <si>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</si>
  <si>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</si>
  <si>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</si>
  <si>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</si>
  <si>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</si>
  <si>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</si>
  <si>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</si>
  <si>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</si>
  <si>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</si>
  <si>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</si>
  <si>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</si>
  <si>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</si>
  <si>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</si>
  <si>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</si>
  <si>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</si>
  <si>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</si>
  <si>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</si>
  <si>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</si>
  <si>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</si>
  <si>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</si>
  <si>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</si>
  <si>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</si>
  <si>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</si>
  <si>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</si>
  <si>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</si>
  <si>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</si>
  <si>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</si>
  <si>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</si>
  <si>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</si>
  <si>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</si>
  <si>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</si>
  <si>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</si>
  <si>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</si>
  <si>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</si>
  <si>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</si>
  <si>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</si>
  <si>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</si>
  <si>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</si>
  <si>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</si>
  <si>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</si>
  <si>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</si>
  <si>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</si>
  <si>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</si>
  <si>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</si>
  <si>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</si>
  <si>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</si>
  <si>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</si>
  <si>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</si>
  <si>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</si>
  <si>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</si>
  <si>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</si>
  <si>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</si>
  <si>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</si>
  <si>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</si>
  <si>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</si>
  <si>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</si>
  <si>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</si>
  <si>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</si>
  <si>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</si>
  <si>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</si>
  <si>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</si>
  <si>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</si>
  <si>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</si>
  <si>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</si>
  <si>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</si>
  <si>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</si>
  <si>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</si>
  <si>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</si>
  <si>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</si>
  <si>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</si>
  <si>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</si>
  <si>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</si>
  <si>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</si>
  <si>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</si>
  <si>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</si>
  <si>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</si>
  <si>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</si>
  <si>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</si>
  <si>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</si>
  <si>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</si>
  <si>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</si>
  <si>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</si>
  <si>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</si>
  <si>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</si>
  <si>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</si>
  <si>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</si>
  <si>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</si>
  <si>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</si>
  <si>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</si>
  <si>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</si>
  <si>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</si>
  <si>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</si>
  <si>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</si>
  <si>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</si>
  <si>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</si>
  <si>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</si>
  <si>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</si>
  <si>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</si>
  <si>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</si>
  <si>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</si>
  <si>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</si>
  <si>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</si>
  <si>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</si>
  <si>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</si>
  <si>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</si>
  <si>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</si>
  <si>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</si>
  <si>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</si>
  <si>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</si>
  <si>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</si>
  <si>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</si>
  <si>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</si>
  <si>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</si>
  <si>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</si>
  <si>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</si>
  <si>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</si>
  <si>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</si>
  <si>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</si>
  <si>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</si>
  <si>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</si>
  <si>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</si>
  <si>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</si>
  <si>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</si>
  <si>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</si>
  <si>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</si>
  <si>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</si>
  <si>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</si>
  <si>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</si>
  <si>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</si>
  <si>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</si>
  <si>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</si>
  <si>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</si>
  <si>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</si>
  <si>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</si>
  <si>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</si>
  <si>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</si>
  <si>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</si>
  <si>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</si>
  <si>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</si>
  <si>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</si>
  <si>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</si>
  <si>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</si>
  <si>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</si>
  <si>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</si>
  <si>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</si>
  <si>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</si>
  <si>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</si>
  <si>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</si>
  <si>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</si>
  <si>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</si>
  <si>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</si>
  <si>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</si>
  <si>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</si>
  <si>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</si>
  <si>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</si>
  <si>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</si>
  <si>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</si>
  <si>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</si>
  <si>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</si>
  <si>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</si>
  <si>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</si>
  <si>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</si>
  <si>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</si>
  <si>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</si>
  <si>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</si>
  <si>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</si>
  <si>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</si>
  <si>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</si>
  <si>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</si>
  <si>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</si>
  <si>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</si>
  <si>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</si>
  <si>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</si>
  <si>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</si>
  <si>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</si>
  <si>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</si>
  <si>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</si>
  <si>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</si>
  <si>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</si>
  <si>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</si>
  <si>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</si>
  <si>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</si>
  <si>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</si>
  <si>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</si>
  <si>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</si>
  <si>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</si>
  <si>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</si>
  <si>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</si>
  <si>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</si>
  <si>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</si>
  <si>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</si>
  <si>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</si>
  <si>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</si>
  <si>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</si>
  <si>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</si>
  <si>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</si>
  <si>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</si>
  <si>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</si>
  <si>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</si>
  <si>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</si>
  <si>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</si>
  <si>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</si>
  <si>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</si>
  <si>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</si>
  <si>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</si>
  <si>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</si>
  <si>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</si>
  <si>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</si>
  <si>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</si>
  <si>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</si>
  <si>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</si>
  <si>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</si>
  <si>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</si>
  <si>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</si>
  <si>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</si>
  <si>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</si>
  <si>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</si>
  <si>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</si>
  <si>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</si>
  <si>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</si>
  <si>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</si>
  <si>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</si>
  <si>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</si>
  <si>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</si>
  <si>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</si>
  <si>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</si>
  <si>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</si>
  <si>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</si>
  <si>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</si>
  <si>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</si>
  <si>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</si>
  <si>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</si>
  <si>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</si>
  <si>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</si>
  <si>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</si>
  <si>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</si>
  <si>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</si>
  <si>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</si>
  <si>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</si>
  <si>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</si>
  <si>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</si>
  <si>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</si>
  <si>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</si>
  <si>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</si>
  <si>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</si>
  <si>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</si>
  <si>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</si>
  <si>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</si>
  <si>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</si>
  <si>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</si>
  <si>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</si>
  <si>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</si>
  <si>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</si>
  <si>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</si>
  <si>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</si>
  <si>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</si>
  <si>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</si>
  <si>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</si>
  <si>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</si>
  <si>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</si>
  <si>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</si>
  <si>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</si>
  <si>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</si>
  <si>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</si>
  <si>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</si>
  <si>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</si>
  <si>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</si>
  <si>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</si>
  <si>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</si>
  <si>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</si>
  <si>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</si>
  <si>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</si>
  <si>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</si>
  <si>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</si>
  <si>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</si>
  <si>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</si>
  <si>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</si>
  <si>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</si>
  <si>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</si>
  <si>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</si>
  <si>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</si>
  <si>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</si>
  <si>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</si>
  <si>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</si>
  <si>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</si>
  <si>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</si>
  <si>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</si>
  <si>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</si>
  <si>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</si>
  <si>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</si>
  <si>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</si>
  <si>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</si>
  <si>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</si>
  <si>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</si>
  <si>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</si>
  <si>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</si>
  <si>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</si>
  <si>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</si>
  <si>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</si>
  <si>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</si>
  <si>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</si>
  <si>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</si>
  <si>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</si>
  <si>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</si>
  <si>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</si>
  <si>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</si>
  <si>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</si>
  <si>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</si>
  <si>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</si>
  <si>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</si>
  <si>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</si>
  <si>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</si>
  <si>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</si>
  <si>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</si>
  <si>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</si>
  <si>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</si>
  <si>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</si>
  <si>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</si>
  <si>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</si>
  <si>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</si>
  <si>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</si>
  <si>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</si>
  <si>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</si>
  <si>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</si>
  <si>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</si>
  <si>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</si>
  <si>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</si>
  <si>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</si>
  <si>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</si>
  <si>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</si>
  <si>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</si>
  <si>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</si>
  <si>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</si>
  <si>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</si>
  <si>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</si>
  <si>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</si>
  <si>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</si>
  <si>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</si>
  <si>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</si>
  <si>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</si>
  <si>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</si>
  <si>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</si>
  <si>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</si>
  <si>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</si>
  <si>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</si>
  <si>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</si>
  <si>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</si>
  <si>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</si>
  <si>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</si>
  <si>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</si>
  <si>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</si>
  <si>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</si>
  <si>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</si>
  <si>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</si>
  <si>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</si>
  <si>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</si>
  <si>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</si>
  <si>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</si>
  <si>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</si>
  <si>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</si>
  <si>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</si>
  <si>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</si>
  <si>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</si>
  <si>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</si>
  <si>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</si>
  <si>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</si>
  <si>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</si>
  <si>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</si>
  <si>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</si>
  <si>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</si>
  <si>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</si>
  <si>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</si>
  <si>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</si>
  <si>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</si>
  <si>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</si>
  <si>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</si>
  <si>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</si>
  <si>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</si>
  <si>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</si>
  <si>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</si>
  <si>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</si>
  <si>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</si>
  <si>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</si>
  <si>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</si>
  <si>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</si>
  <si>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</si>
  <si>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</si>
  <si>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</si>
  <si>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</si>
  <si>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</si>
  <si>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</si>
  <si>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</si>
  <si>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</si>
  <si>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</si>
  <si>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</si>
  <si>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</si>
  <si>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</si>
  <si>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</si>
  <si>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</si>
  <si>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</si>
  <si>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</si>
  <si>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</si>
  <si>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</si>
  <si>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</si>
  <si>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</si>
  <si>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</si>
  <si>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</si>
  <si>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</si>
  <si>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</si>
  <si>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</si>
  <si>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</si>
  <si>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</si>
  <si>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</si>
  <si>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</si>
  <si>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</si>
  <si>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</si>
  <si>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</si>
  <si>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</si>
  <si>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</si>
  <si>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</si>
  <si>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</si>
  <si>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</si>
  <si>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</si>
  <si>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</si>
  <si>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</si>
  <si>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</si>
  <si>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</si>
  <si>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</si>
  <si>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</si>
  <si>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</si>
  <si>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</si>
  <si>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</si>
  <si>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</si>
  <si>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</si>
  <si>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</si>
  <si>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</si>
  <si>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</si>
  <si>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</si>
  <si>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</si>
  <si>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</si>
  <si>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</si>
  <si>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</si>
  <si>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</si>
  <si>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</si>
  <si>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</si>
  <si>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</si>
  <si>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</si>
  <si>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</si>
  <si>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</si>
  <si>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</si>
  <si>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</si>
  <si>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</si>
  <si>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</si>
  <si>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</si>
  <si>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</si>
  <si>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</si>
  <si>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</si>
  <si>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</si>
  <si>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</si>
  <si>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</si>
  <si>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</si>
  <si>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</si>
  <si>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</si>
  <si>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</si>
  <si>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</si>
  <si>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</si>
  <si>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</si>
  <si>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</si>
  <si>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</si>
  <si>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</si>
  <si>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</si>
  <si>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</si>
  <si>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</si>
  <si>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</si>
  <si>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</si>
  <si>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</si>
  <si>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</si>
  <si>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</si>
  <si>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</si>
  <si>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</si>
  <si>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</si>
  <si>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</si>
  <si>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</si>
  <si>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</si>
  <si>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</si>
  <si>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</si>
  <si>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</si>
  <si>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</si>
  <si>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</si>
  <si>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</si>
  <si>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</si>
  <si>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</si>
  <si>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</si>
  <si>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</si>
  <si>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</si>
  <si>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</si>
  <si>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</si>
  <si>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</si>
  <si>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</si>
  <si>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</si>
  <si>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</si>
  <si>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</si>
  <si>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</si>
  <si>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</si>
  <si>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</si>
  <si>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</si>
  <si>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</si>
  <si>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Envision 17 62S-DRWC RIE Digital</t>
  </si>
  <si>
    <t>Beltone Envision 9 62S-DRWC RIE Digital</t>
  </si>
  <si>
    <t>Beltone Envision 6 62S-DRWC RIE Digital</t>
  </si>
  <si>
    <t>Beltone Envision 4 62S-DRWC RIE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</si>
</sst>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/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86" t="s">
        <v>0</v>
      </c>
      <c r="C5" s="87"/>
      <c r="D5" s="10" t="s">
        <v>1</v>
      </c>
      <c r="E5" s="89" t="s">
        <v>69</v>
      </c>
      <c r="F5" s="90"/>
      <c r="G5" s="82" t="s">
        <v>597</v>
      </c>
    </row>
    <row r="6" spans="1:20" ht="23.25" customHeight="1" thickBot="1" x14ac:dyDescent="0.25">
      <c r="B6" s="84" t="s">
        <v>426</v>
      </c>
      <c r="C6" s="85"/>
      <c r="D6" s="25">
        <v>2</v>
      </c>
      <c r="E6" s="91" t="s">
        <v>2</v>
      </c>
      <c r="F6" s="92"/>
      <c r="G6" s="81" t="s">
        <v>598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88" t="s">
        <v>5</v>
      </c>
      <c r="C10" s="88"/>
      <c r="E10" s="12" t="s">
        <v>452</v>
      </c>
      <c r="F10" s="12" t="s">
        <v>7</v>
      </c>
      <c r="G10" s="12" t="s">
        <v>6</v>
      </c>
      <c r="J10" s="93" t="s">
        <v>78</v>
      </c>
      <c r="K10" s="93"/>
      <c r="L10" s="93"/>
      <c r="M10" s="93"/>
      <c r="N10" s="93"/>
      <c r="O10" s="93"/>
      <c r="P10" s="93"/>
      <c r="Q10" s="93"/>
    </row>
    <row r="11" spans="1:20" ht="18" customHeight="1" x14ac:dyDescent="0.2">
      <c r="A11" t="s">
        <v>446</v>
      </c>
      <c r="B11" s="105" t="str">
        <f>IF($B$6="","",$B$6)</f>
        <v>Beltone RIE Digital Achieve 17 62DRWC</v>
      </c>
      <c r="C11" s="105"/>
      <c r="D11" s="105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94" t="str" cm="1">
        <f t="array" ref="J11">IF($B$6="","",_xlfn.XLOOKUP($B$6&amp;$E$6,haList!A:A&amp;haList!E:E,haList!D:D))</f>
        <v>(REG-HI-ACH17-62DRWC)</v>
      </c>
      <c r="K11" s="95"/>
      <c r="L11" s="95"/>
      <c r="M11" s="95"/>
      <c r="N11" s="95"/>
      <c r="O11" s="95"/>
      <c r="P11" s="95"/>
      <c r="Q11" s="96"/>
    </row>
    <row r="12" spans="1:20" ht="18" customHeight="1" x14ac:dyDescent="0.2">
      <c r="A12" t="s">
        <v>447</v>
      </c>
      <c r="B12" s="105" t="str">
        <f>IF($D$6=1,"",B11)</f>
        <v>Beltone RIE Digital Achieve 17 62DRWC</v>
      </c>
      <c r="C12" s="105"/>
      <c r="D12" s="105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97"/>
      <c r="K12" s="98"/>
      <c r="L12" s="98"/>
      <c r="M12" s="98"/>
      <c r="N12" s="98"/>
      <c r="O12" s="98"/>
      <c r="P12" s="98"/>
      <c r="Q12" s="99"/>
    </row>
    <row r="13" spans="1:20" ht="18" customHeight="1" x14ac:dyDescent="0.2">
      <c r="A13" t="s">
        <v>8</v>
      </c>
      <c r="B13" s="105" t="str" cm="1">
        <f t="array" ref="B13">IF($B$6="","",_xlfn.XLOOKUP($B$6&amp;$E$6,haList!A:A&amp;haList!E:E,haList!G:G))</f>
        <v>Standard Charger</v>
      </c>
      <c r="C13" s="105"/>
      <c r="D13" s="105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97"/>
      <c r="K13" s="98"/>
      <c r="L13" s="98"/>
      <c r="M13" s="98"/>
      <c r="N13" s="98"/>
      <c r="O13" s="98"/>
      <c r="P13" s="98"/>
      <c r="Q13" s="99"/>
      <c r="T13" s="37"/>
    </row>
    <row r="14" spans="1:20" ht="18" customHeight="1" x14ac:dyDescent="0.2">
      <c r="A14" t="s">
        <v>9</v>
      </c>
      <c r="B14" s="105" t="str" cm="1">
        <f t="array" ref="B14">IF($B$6="","",_xlfn.XLOOKUP($B$6&amp;$E$6,haList!A:A&amp;haList!E:E,haList!N:N))</f>
        <v>SureFit3 or M@RIE Receiver</v>
      </c>
      <c r="C14" s="105"/>
      <c r="D14" s="105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97"/>
      <c r="K14" s="98"/>
      <c r="L14" s="98"/>
      <c r="M14" s="98"/>
      <c r="N14" s="98"/>
      <c r="O14" s="98"/>
      <c r="P14" s="98"/>
      <c r="Q14" s="99"/>
      <c r="T14" s="37"/>
    </row>
    <row r="15" spans="1:20" ht="18" customHeight="1" x14ac:dyDescent="0.2">
      <c r="A15" t="s">
        <v>10</v>
      </c>
      <c r="B15" s="105" t="str">
        <f>IF($D$6=1,"",B14)</f>
        <v>SureFit3 or M@RIE Receiver</v>
      </c>
      <c r="C15" s="105"/>
      <c r="D15" s="105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97"/>
      <c r="K15" s="98"/>
      <c r="L15" s="98"/>
      <c r="M15" s="98"/>
      <c r="N15" s="98"/>
      <c r="O15" s="98"/>
      <c r="P15" s="98"/>
      <c r="Q15" s="99"/>
    </row>
    <row r="16" spans="1:20" ht="18" customHeight="1" thickBot="1" x14ac:dyDescent="0.25">
      <c r="B16" s="101" t="s">
        <v>11</v>
      </c>
      <c r="C16" s="101"/>
      <c r="D16" s="101"/>
      <c r="E16" s="47"/>
      <c r="F16" s="47"/>
      <c r="G16" s="13">
        <f>SUM(G11:G15)</f>
        <v>8850</v>
      </c>
      <c r="J16" s="102" t="str" cm="1">
        <f t="array" ref="J16">IF($B$6="","",_xlfn.XLOOKUP($B$6&amp;$E$6,haList!A:A&amp;haList!E:E,haList!C:C))</f>
        <v>REG-HI-ACH17-62DRWC</v>
      </c>
      <c r="K16" s="103"/>
      <c r="L16" s="103"/>
      <c r="M16" s="103"/>
      <c r="N16" s="103"/>
      <c r="O16" s="103"/>
      <c r="P16" s="103"/>
      <c r="Q16" s="104"/>
    </row>
    <row r="17" spans="2:19" ht="18" customHeight="1" x14ac:dyDescent="0.2">
      <c r="B17" s="101" t="str" cm="1">
        <f t="array" ref="B17">IF($B$6="","",IF(_xlfn.XLOOKUP($B$6&amp;E6,haList!A:A&amp;haList!E:E,haList!M:M)=1,"PA Fitting Fee","(do not charge a PA Fitting Fee)"))</f>
        <v>PA Fitting Fee</v>
      </c>
      <c r="C17" s="101"/>
      <c r="D17" s="101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100" t="s">
        <v>12</v>
      </c>
      <c r="C18" s="100"/>
      <c r="D18" s="100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100"/>
      <c r="C19" s="100"/>
      <c r="D19" s="100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94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95"/>
      <c r="N20" s="96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97"/>
      <c r="M21" s="98"/>
      <c r="N21" s="99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453</v>
      </c>
      <c r="L22" s="97"/>
      <c r="M22" s="98"/>
      <c r="N22" s="99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453</v>
      </c>
      <c r="L23" s="97"/>
      <c r="M23" s="98"/>
      <c r="N23" s="99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6"/>
      <c r="M24" s="107"/>
      <c r="N24" s="108"/>
      <c r="O24" s="54"/>
      <c r="P24" s="54"/>
      <c r="Q24" s="54"/>
      <c r="R24" s="54"/>
      <c r="S24" s="54"/>
    </row>
    <row r="25" spans="2:19" ht="18" customHeight="1" thickBot="1" x14ac:dyDescent="0.3">
      <c r="B25" s="100"/>
      <c r="C25" s="100"/>
      <c r="D25" s="100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B10:C10"/>
    <mergeCell ref="E5:F5"/>
    <mergeCell ref="E6:F6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4"/>
  <sheetViews>
    <sheetView tabSelected="1" zoomScale="80" zoomScaleNormal="8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B145" sqref="B145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21.75" x14ac:dyDescent="0.7">
      <c r="A2" s="4" t="s">
        <v>454</v>
      </c>
      <c r="B2" s="70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73">
        <v>5819</v>
      </c>
      <c r="G2" s="2" t="s">
        <v>21</v>
      </c>
      <c r="H2" s="2">
        <v>250</v>
      </c>
      <c r="I2" s="2">
        <f t="shared" ref="I2" si="1">F2-J2</f>
        <v>2599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21.75" x14ac:dyDescent="0.7">
      <c r="A3" s="4" t="s">
        <v>455</v>
      </c>
      <c r="B3" s="70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73">
        <v>3689</v>
      </c>
      <c r="G3" s="2" t="s">
        <v>21</v>
      </c>
      <c r="H3" s="2">
        <v>250</v>
      </c>
      <c r="I3" s="2">
        <f t="shared" ref="I3:I66" si="2">F3-J3</f>
        <v>1369</v>
      </c>
      <c r="J3" s="2">
        <f t="shared" ref="J3:J66" si="3"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21.75" x14ac:dyDescent="0.7">
      <c r="A4" s="4" t="s">
        <v>456</v>
      </c>
      <c r="B4" s="70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73">
        <v>4679</v>
      </c>
      <c r="G4" s="2" t="s">
        <v>21</v>
      </c>
      <c r="H4" s="2">
        <v>250</v>
      </c>
      <c r="I4" s="2">
        <f t="shared" si="2"/>
        <v>1959</v>
      </c>
      <c r="J4" s="2">
        <f t="shared" si="3"/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21.75" x14ac:dyDescent="0.7">
      <c r="A5" s="71" t="s">
        <v>579</v>
      </c>
      <c r="B5" s="71"/>
      <c r="C5" s="66"/>
      <c r="D5" s="26" t="str">
        <f t="shared" si="0"/>
        <v>()</v>
      </c>
      <c r="E5" s="5" t="s">
        <v>15</v>
      </c>
      <c r="F5" s="73">
        <v>2339</v>
      </c>
      <c r="G5" s="38" t="s">
        <v>16</v>
      </c>
      <c r="H5" s="38">
        <v>200</v>
      </c>
      <c r="I5" s="2">
        <f t="shared" si="2"/>
        <v>744</v>
      </c>
      <c r="J5" s="2">
        <f t="shared" si="3"/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21.75" x14ac:dyDescent="0.7">
      <c r="A6" s="71" t="s">
        <v>575</v>
      </c>
      <c r="B6" s="80" t="s">
        <v>594</v>
      </c>
      <c r="C6" s="4"/>
      <c r="D6" s="26" t="str">
        <f t="shared" si="0"/>
        <v>()</v>
      </c>
      <c r="E6" s="5" t="s">
        <v>36</v>
      </c>
      <c r="F6" s="73">
        <v>5819</v>
      </c>
      <c r="G6" s="2" t="s">
        <v>21</v>
      </c>
      <c r="H6" s="2">
        <v>250</v>
      </c>
      <c r="I6" s="2">
        <f t="shared" si="2"/>
        <v>1019</v>
      </c>
      <c r="J6" s="2">
        <f t="shared" si="3"/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21.75" x14ac:dyDescent="0.7">
      <c r="A7" s="71" t="s">
        <v>576</v>
      </c>
      <c r="B7" s="80" t="s">
        <v>595</v>
      </c>
      <c r="C7" s="4"/>
      <c r="D7" s="26" t="str">
        <f t="shared" si="0"/>
        <v>()</v>
      </c>
      <c r="E7" s="5" t="s">
        <v>36</v>
      </c>
      <c r="F7" s="73">
        <v>4679</v>
      </c>
      <c r="G7" s="2" t="s">
        <v>21</v>
      </c>
      <c r="H7" s="2">
        <v>250</v>
      </c>
      <c r="I7" s="2">
        <f t="shared" si="2"/>
        <v>479</v>
      </c>
      <c r="J7" s="2">
        <f t="shared" si="3"/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21.75" x14ac:dyDescent="0.7">
      <c r="A8" s="71" t="s">
        <v>577</v>
      </c>
      <c r="B8" s="80" t="s">
        <v>596</v>
      </c>
      <c r="C8" s="4"/>
      <c r="D8" s="26" t="str">
        <f t="shared" si="0"/>
        <v>()</v>
      </c>
      <c r="E8" s="5" t="s">
        <v>36</v>
      </c>
      <c r="F8" s="73">
        <v>3689</v>
      </c>
      <c r="G8" s="2" t="s">
        <v>21</v>
      </c>
      <c r="H8" s="2">
        <v>250</v>
      </c>
      <c r="I8" s="2">
        <f t="shared" si="2"/>
        <v>219</v>
      </c>
      <c r="J8" s="2">
        <f t="shared" si="3"/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21.75" x14ac:dyDescent="0.7">
      <c r="A9" s="4" t="s">
        <v>434</v>
      </c>
      <c r="B9" s="4"/>
      <c r="C9" s="4"/>
      <c r="D9" s="26" t="s">
        <v>582</v>
      </c>
      <c r="E9" s="79" t="s">
        <v>190</v>
      </c>
      <c r="F9" s="73">
        <v>5819</v>
      </c>
      <c r="G9" s="38" t="s">
        <v>16</v>
      </c>
      <c r="H9" s="2">
        <v>200</v>
      </c>
      <c r="I9" s="2">
        <f t="shared" si="2"/>
        <v>994</v>
      </c>
      <c r="J9" s="2">
        <f t="shared" si="3"/>
        <v>4825</v>
      </c>
      <c r="K9" s="2">
        <v>9850</v>
      </c>
      <c r="L9" s="74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21.75" x14ac:dyDescent="0.7">
      <c r="A10" s="4" t="s">
        <v>435</v>
      </c>
      <c r="B10" s="4"/>
      <c r="C10" s="4"/>
      <c r="D10" s="26" t="s">
        <v>582</v>
      </c>
      <c r="E10" s="79" t="s">
        <v>190</v>
      </c>
      <c r="F10" s="73">
        <v>3689</v>
      </c>
      <c r="G10" s="38" t="s">
        <v>16</v>
      </c>
      <c r="H10" s="2">
        <v>200</v>
      </c>
      <c r="I10" s="2">
        <f t="shared" si="2"/>
        <v>194</v>
      </c>
      <c r="J10" s="2">
        <f t="shared" si="3"/>
        <v>3495</v>
      </c>
      <c r="K10" s="2">
        <v>7190</v>
      </c>
      <c r="L10" s="74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21.75" x14ac:dyDescent="0.7">
      <c r="A11" s="4" t="s">
        <v>436</v>
      </c>
      <c r="B11" s="4"/>
      <c r="C11" s="4"/>
      <c r="D11" s="26" t="s">
        <v>582</v>
      </c>
      <c r="E11" s="79" t="s">
        <v>190</v>
      </c>
      <c r="F11" s="73">
        <v>4679</v>
      </c>
      <c r="G11" s="38" t="s">
        <v>16</v>
      </c>
      <c r="H11" s="2">
        <v>200</v>
      </c>
      <c r="I11" s="2">
        <f t="shared" si="2"/>
        <v>454</v>
      </c>
      <c r="J11" s="2">
        <f t="shared" si="3"/>
        <v>4225</v>
      </c>
      <c r="K11" s="2">
        <v>8650</v>
      </c>
      <c r="L11" s="74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21.75" x14ac:dyDescent="0.7">
      <c r="A12" s="4" t="s">
        <v>59</v>
      </c>
      <c r="B12" s="4"/>
      <c r="C12" s="4"/>
      <c r="D12" s="26" t="s">
        <v>582</v>
      </c>
      <c r="E12" s="79" t="s">
        <v>190</v>
      </c>
      <c r="F12" s="73">
        <v>5819</v>
      </c>
      <c r="G12" s="2" t="s">
        <v>24</v>
      </c>
      <c r="H12" s="2">
        <v>0</v>
      </c>
      <c r="I12" s="2">
        <f t="shared" si="2"/>
        <v>894</v>
      </c>
      <c r="J12" s="2">
        <f t="shared" si="3"/>
        <v>4925</v>
      </c>
      <c r="K12" s="2">
        <v>9850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x14ac:dyDescent="0.7">
      <c r="A13" s="4" t="s">
        <v>60</v>
      </c>
      <c r="B13" s="4"/>
      <c r="C13" s="4"/>
      <c r="D13" s="26" t="s">
        <v>582</v>
      </c>
      <c r="E13" s="79" t="s">
        <v>190</v>
      </c>
      <c r="F13" s="73">
        <v>5819</v>
      </c>
      <c r="G13" s="2" t="s">
        <v>24</v>
      </c>
      <c r="H13" s="2">
        <v>0</v>
      </c>
      <c r="I13" s="2">
        <f t="shared" si="2"/>
        <v>894</v>
      </c>
      <c r="J13" s="2">
        <f t="shared" si="3"/>
        <v>4925</v>
      </c>
      <c r="K13" s="2">
        <v>9850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x14ac:dyDescent="0.7">
      <c r="A14" s="4" t="s">
        <v>61</v>
      </c>
      <c r="B14" s="4"/>
      <c r="C14" s="4"/>
      <c r="D14" s="26" t="s">
        <v>582</v>
      </c>
      <c r="E14" s="79" t="s">
        <v>190</v>
      </c>
      <c r="F14" s="73">
        <v>3689</v>
      </c>
      <c r="G14" s="2" t="s">
        <v>24</v>
      </c>
      <c r="H14" s="2">
        <v>0</v>
      </c>
      <c r="I14" s="2">
        <f t="shared" si="2"/>
        <v>94</v>
      </c>
      <c r="J14" s="2">
        <f t="shared" si="3"/>
        <v>3595</v>
      </c>
      <c r="K14" s="2">
        <v>7190</v>
      </c>
      <c r="L14" s="74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21.75" x14ac:dyDescent="0.7">
      <c r="A15" s="4" t="s">
        <v>62</v>
      </c>
      <c r="B15" s="4"/>
      <c r="C15" s="4"/>
      <c r="D15" s="26" t="s">
        <v>582</v>
      </c>
      <c r="E15" s="79" t="s">
        <v>190</v>
      </c>
      <c r="F15" s="73">
        <v>3689</v>
      </c>
      <c r="G15" s="2" t="s">
        <v>24</v>
      </c>
      <c r="H15" s="2">
        <v>0</v>
      </c>
      <c r="I15" s="2">
        <f t="shared" si="2"/>
        <v>94</v>
      </c>
      <c r="J15" s="2">
        <f t="shared" si="3"/>
        <v>3595</v>
      </c>
      <c r="K15" s="2">
        <v>7190</v>
      </c>
      <c r="L15" s="74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21.75" x14ac:dyDescent="0.7">
      <c r="A16" s="4" t="s">
        <v>63</v>
      </c>
      <c r="B16" s="4"/>
      <c r="C16" s="4"/>
      <c r="D16" s="26" t="s">
        <v>582</v>
      </c>
      <c r="E16" s="79" t="s">
        <v>190</v>
      </c>
      <c r="F16" s="73">
        <v>4679</v>
      </c>
      <c r="G16" s="2" t="s">
        <v>24</v>
      </c>
      <c r="H16" s="2">
        <v>0</v>
      </c>
      <c r="I16" s="2">
        <f t="shared" si="2"/>
        <v>354</v>
      </c>
      <c r="J16" s="2">
        <f t="shared" si="3"/>
        <v>4325</v>
      </c>
      <c r="K16" s="2">
        <v>8650</v>
      </c>
      <c r="L16" s="74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21.75" x14ac:dyDescent="0.7">
      <c r="A17" s="4" t="s">
        <v>64</v>
      </c>
      <c r="B17" s="4"/>
      <c r="C17" s="4"/>
      <c r="D17" s="26" t="s">
        <v>582</v>
      </c>
      <c r="E17" s="79" t="s">
        <v>190</v>
      </c>
      <c r="F17" s="73">
        <v>4679</v>
      </c>
      <c r="G17" s="2" t="s">
        <v>24</v>
      </c>
      <c r="H17" s="2">
        <v>0</v>
      </c>
      <c r="I17" s="2">
        <f t="shared" si="2"/>
        <v>354</v>
      </c>
      <c r="J17" s="2">
        <f t="shared" si="3"/>
        <v>4325</v>
      </c>
      <c r="K17" s="2">
        <v>8650</v>
      </c>
      <c r="L17" s="74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21.75" x14ac:dyDescent="0.7">
      <c r="A18" s="4" t="s">
        <v>50</v>
      </c>
      <c r="B18" s="4" t="s">
        <v>76</v>
      </c>
      <c r="C18" s="4" t="s">
        <v>418</v>
      </c>
      <c r="D18" s="26" t="s">
        <v>583</v>
      </c>
      <c r="E18" s="79" t="s">
        <v>190</v>
      </c>
      <c r="F18" s="9">
        <v>1960</v>
      </c>
      <c r="G18" s="2" t="s">
        <v>24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21.75" x14ac:dyDescent="0.7">
      <c r="A19" s="4" t="s">
        <v>52</v>
      </c>
      <c r="B19" s="4" t="s">
        <v>77</v>
      </c>
      <c r="C19" s="4" t="s">
        <v>419</v>
      </c>
      <c r="D19" s="26" t="s">
        <v>584</v>
      </c>
      <c r="E19" s="79" t="s">
        <v>190</v>
      </c>
      <c r="F19" s="9">
        <v>2345</v>
      </c>
      <c r="G19" s="2" t="s">
        <v>24</v>
      </c>
      <c r="H19" s="2">
        <v>0</v>
      </c>
      <c r="I19" s="2">
        <f t="shared" si="2"/>
        <v>595</v>
      </c>
      <c r="J19" s="2">
        <f t="shared" si="3"/>
        <v>1750</v>
      </c>
      <c r="K19" s="74">
        <v>3500</v>
      </c>
      <c r="L19" s="74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21.75" x14ac:dyDescent="0.7">
      <c r="A20" s="4" t="s">
        <v>422</v>
      </c>
      <c r="B20" s="4" t="s">
        <v>423</v>
      </c>
      <c r="C20" s="4" t="s">
        <v>424</v>
      </c>
      <c r="D20" s="26" t="s">
        <v>585</v>
      </c>
      <c r="E20" s="79" t="s">
        <v>190</v>
      </c>
      <c r="F20" s="38">
        <v>2345</v>
      </c>
      <c r="G20" s="38" t="s">
        <v>16</v>
      </c>
      <c r="H20" s="38">
        <v>200</v>
      </c>
      <c r="I20" s="2">
        <f t="shared" si="2"/>
        <v>695</v>
      </c>
      <c r="J20" s="2">
        <f t="shared" si="3"/>
        <v>1650</v>
      </c>
      <c r="K20" s="74">
        <v>3500</v>
      </c>
      <c r="L20" s="74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21.75" x14ac:dyDescent="0.7">
      <c r="A21" s="4" t="s">
        <v>33</v>
      </c>
      <c r="B21" s="4" t="s">
        <v>75</v>
      </c>
      <c r="C21" s="4" t="s">
        <v>420</v>
      </c>
      <c r="D21" s="26" t="s">
        <v>586</v>
      </c>
      <c r="E21" s="79" t="s">
        <v>190</v>
      </c>
      <c r="F21" s="73">
        <v>3029</v>
      </c>
      <c r="G21" s="2" t="s">
        <v>16</v>
      </c>
      <c r="H21" s="2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21.75" x14ac:dyDescent="0.7">
      <c r="A22" s="4" t="s">
        <v>37</v>
      </c>
      <c r="B22" s="4"/>
      <c r="C22" s="4"/>
      <c r="D22" s="26" t="s">
        <v>582</v>
      </c>
      <c r="E22" s="79" t="s">
        <v>190</v>
      </c>
      <c r="F22" s="9">
        <v>1960</v>
      </c>
      <c r="G22" s="2" t="s">
        <v>24</v>
      </c>
      <c r="H22" s="2">
        <v>0</v>
      </c>
      <c r="I22" s="2">
        <f t="shared" si="2"/>
        <v>410</v>
      </c>
      <c r="J22" s="2">
        <f t="shared" si="3"/>
        <v>1550</v>
      </c>
      <c r="K22" s="74">
        <v>3100</v>
      </c>
      <c r="L22" s="74"/>
      <c r="M22" s="28">
        <v>1</v>
      </c>
      <c r="N22" s="16" t="s">
        <v>25</v>
      </c>
      <c r="O22" s="8">
        <v>0</v>
      </c>
      <c r="P22" s="2" t="s">
        <v>26</v>
      </c>
    </row>
    <row r="23" spans="1:17" ht="21.75" x14ac:dyDescent="0.7">
      <c r="A23" s="4" t="s">
        <v>38</v>
      </c>
      <c r="B23" s="4"/>
      <c r="C23" s="4"/>
      <c r="D23" s="26" t="s">
        <v>582</v>
      </c>
      <c r="E23" s="79" t="s">
        <v>190</v>
      </c>
      <c r="F23" s="9">
        <v>1960</v>
      </c>
      <c r="G23" s="2" t="s">
        <v>24</v>
      </c>
      <c r="H23" s="2">
        <v>0</v>
      </c>
      <c r="I23" s="2">
        <f t="shared" si="2"/>
        <v>410</v>
      </c>
      <c r="J23" s="2">
        <f t="shared" si="3"/>
        <v>1550</v>
      </c>
      <c r="K23" s="74">
        <v>3100</v>
      </c>
      <c r="L23" s="74"/>
      <c r="M23" s="28">
        <v>1</v>
      </c>
      <c r="N23" s="16" t="s">
        <v>25</v>
      </c>
      <c r="O23" s="8">
        <v>0</v>
      </c>
      <c r="P23" s="2" t="s">
        <v>26</v>
      </c>
    </row>
    <row r="24" spans="1:17" ht="21.75" x14ac:dyDescent="0.7">
      <c r="A24" s="4" t="s">
        <v>39</v>
      </c>
      <c r="B24" s="4"/>
      <c r="C24" s="4"/>
      <c r="D24" s="26" t="s">
        <v>582</v>
      </c>
      <c r="E24" s="79" t="s">
        <v>190</v>
      </c>
      <c r="F24" s="9">
        <v>1960</v>
      </c>
      <c r="G24" s="2" t="s">
        <v>24</v>
      </c>
      <c r="H24" s="2">
        <v>0</v>
      </c>
      <c r="I24" s="2">
        <f t="shared" si="2"/>
        <v>410</v>
      </c>
      <c r="J24" s="2">
        <f t="shared" si="3"/>
        <v>1550</v>
      </c>
      <c r="K24" s="74">
        <v>3100</v>
      </c>
      <c r="L24" s="74"/>
      <c r="M24" s="28">
        <v>1</v>
      </c>
      <c r="N24" s="16" t="s">
        <v>17</v>
      </c>
      <c r="O24" s="8">
        <v>0</v>
      </c>
      <c r="P24" s="20" t="s">
        <v>18</v>
      </c>
    </row>
    <row r="25" spans="1:17" ht="21.75" x14ac:dyDescent="0.7">
      <c r="A25" s="4" t="s">
        <v>40</v>
      </c>
      <c r="B25" s="4"/>
      <c r="C25" s="4"/>
      <c r="D25" s="26" t="s">
        <v>582</v>
      </c>
      <c r="E25" s="79" t="s">
        <v>190</v>
      </c>
      <c r="F25" s="9">
        <v>1960</v>
      </c>
      <c r="G25" s="2" t="s">
        <v>24</v>
      </c>
      <c r="H25" s="2">
        <v>0</v>
      </c>
      <c r="I25" s="2">
        <f t="shared" si="2"/>
        <v>410</v>
      </c>
      <c r="J25" s="2">
        <f t="shared" si="3"/>
        <v>1550</v>
      </c>
      <c r="K25" s="74">
        <v>3100</v>
      </c>
      <c r="L25" s="74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21.75" x14ac:dyDescent="0.7">
      <c r="A26" s="4" t="s">
        <v>41</v>
      </c>
      <c r="B26" s="4"/>
      <c r="C26" s="4"/>
      <c r="D26" s="26" t="s">
        <v>582</v>
      </c>
      <c r="E26" s="79" t="s">
        <v>190</v>
      </c>
      <c r="F26" s="9">
        <v>2345</v>
      </c>
      <c r="G26" s="2" t="s">
        <v>24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21.75" x14ac:dyDescent="0.7">
      <c r="A27" s="4" t="s">
        <v>42</v>
      </c>
      <c r="B27" s="4"/>
      <c r="C27" s="4"/>
      <c r="D27" s="26" t="s">
        <v>582</v>
      </c>
      <c r="E27" s="79" t="s">
        <v>190</v>
      </c>
      <c r="F27" s="9">
        <v>2345</v>
      </c>
      <c r="G27" s="2" t="s">
        <v>24</v>
      </c>
      <c r="H27" s="2">
        <v>0</v>
      </c>
      <c r="I27" s="2">
        <f t="shared" si="2"/>
        <v>595</v>
      </c>
      <c r="J27" s="2">
        <f t="shared" si="3"/>
        <v>1750</v>
      </c>
      <c r="K27" s="74">
        <v>3500</v>
      </c>
      <c r="L27" s="74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21.75" x14ac:dyDescent="0.7">
      <c r="A28" s="4" t="s">
        <v>43</v>
      </c>
      <c r="B28" s="4"/>
      <c r="C28" s="4"/>
      <c r="D28" s="26" t="s">
        <v>582</v>
      </c>
      <c r="E28" s="79" t="s">
        <v>190</v>
      </c>
      <c r="F28" s="9">
        <v>2345</v>
      </c>
      <c r="G28" s="2" t="s">
        <v>24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x14ac:dyDescent="0.7">
      <c r="A29" s="4" t="s">
        <v>44</v>
      </c>
      <c r="B29" s="4"/>
      <c r="C29" s="4"/>
      <c r="D29" s="26" t="s">
        <v>582</v>
      </c>
      <c r="E29" s="79" t="s">
        <v>190</v>
      </c>
      <c r="F29" s="9">
        <v>2345</v>
      </c>
      <c r="G29" s="2" t="s">
        <v>24</v>
      </c>
      <c r="H29" s="2">
        <v>0</v>
      </c>
      <c r="I29" s="2">
        <f t="shared" si="2"/>
        <v>595</v>
      </c>
      <c r="J29" s="2">
        <f t="shared" si="3"/>
        <v>1750</v>
      </c>
      <c r="K29" s="74">
        <v>3500</v>
      </c>
      <c r="L29" s="74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21.75" x14ac:dyDescent="0.7">
      <c r="A30" s="4" t="s">
        <v>437</v>
      </c>
      <c r="B30" s="4"/>
      <c r="C30" s="4"/>
      <c r="D30" s="26" t="s">
        <v>582</v>
      </c>
      <c r="E30" s="79" t="s">
        <v>190</v>
      </c>
      <c r="F30" s="73">
        <v>5819</v>
      </c>
      <c r="G30" s="2" t="s">
        <v>24</v>
      </c>
      <c r="H30" s="2">
        <v>0</v>
      </c>
      <c r="I30" s="2">
        <f t="shared" si="2"/>
        <v>894</v>
      </c>
      <c r="J30" s="2">
        <f t="shared" si="3"/>
        <v>4925</v>
      </c>
      <c r="K30" s="2">
        <v>9850</v>
      </c>
      <c r="L30" s="74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21.75" x14ac:dyDescent="0.7">
      <c r="A31" s="4" t="s">
        <v>443</v>
      </c>
      <c r="B31" s="4"/>
      <c r="C31" s="4"/>
      <c r="D31" s="26" t="s">
        <v>582</v>
      </c>
      <c r="E31" s="79" t="s">
        <v>190</v>
      </c>
      <c r="F31" s="73">
        <v>3689</v>
      </c>
      <c r="G31" s="2" t="s">
        <v>24</v>
      </c>
      <c r="H31" s="2">
        <v>0</v>
      </c>
      <c r="I31" s="2">
        <f t="shared" si="2"/>
        <v>94</v>
      </c>
      <c r="J31" s="2">
        <f t="shared" si="3"/>
        <v>3595</v>
      </c>
      <c r="K31" s="2">
        <v>7190</v>
      </c>
      <c r="L31" s="74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21.75" x14ac:dyDescent="0.7">
      <c r="A32" s="4" t="s">
        <v>440</v>
      </c>
      <c r="B32" s="4"/>
      <c r="C32" s="4"/>
      <c r="D32" s="26" t="s">
        <v>582</v>
      </c>
      <c r="E32" s="79" t="s">
        <v>190</v>
      </c>
      <c r="F32" s="73">
        <v>4679</v>
      </c>
      <c r="G32" s="2" t="s">
        <v>24</v>
      </c>
      <c r="H32" s="2">
        <v>0</v>
      </c>
      <c r="I32" s="2">
        <f t="shared" si="2"/>
        <v>354</v>
      </c>
      <c r="J32" s="2">
        <f t="shared" si="3"/>
        <v>4325</v>
      </c>
      <c r="K32" s="2">
        <v>8650</v>
      </c>
      <c r="L32" s="74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21.75" x14ac:dyDescent="0.7">
      <c r="A33" s="4" t="s">
        <v>23</v>
      </c>
      <c r="B33" s="4"/>
      <c r="C33" s="4"/>
      <c r="D33" s="26" t="s">
        <v>582</v>
      </c>
      <c r="E33" s="79" t="s">
        <v>190</v>
      </c>
      <c r="F33" s="73">
        <v>3029</v>
      </c>
      <c r="G33" s="2" t="s">
        <v>24</v>
      </c>
      <c r="H33" s="2">
        <v>0</v>
      </c>
      <c r="I33" s="2">
        <f t="shared" si="2"/>
        <v>704</v>
      </c>
      <c r="J33" s="2">
        <f t="shared" si="3"/>
        <v>2325</v>
      </c>
      <c r="K33" s="74">
        <v>4650</v>
      </c>
      <c r="L33" s="74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21.75" x14ac:dyDescent="0.7">
      <c r="A34" s="4" t="s">
        <v>27</v>
      </c>
      <c r="B34" s="4"/>
      <c r="C34" s="4"/>
      <c r="D34" s="26" t="s">
        <v>582</v>
      </c>
      <c r="E34" s="79" t="s">
        <v>190</v>
      </c>
      <c r="F34" s="73">
        <v>3029</v>
      </c>
      <c r="G34" s="2" t="s">
        <v>24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21.75" x14ac:dyDescent="0.7">
      <c r="A35" s="4" t="s">
        <v>438</v>
      </c>
      <c r="B35" s="4"/>
      <c r="C35" s="4"/>
      <c r="D35" s="26" t="s">
        <v>582</v>
      </c>
      <c r="E35" s="79" t="s">
        <v>190</v>
      </c>
      <c r="F35" s="73">
        <v>5819</v>
      </c>
      <c r="G35" s="2" t="s">
        <v>19</v>
      </c>
      <c r="H35" s="2">
        <v>450</v>
      </c>
      <c r="I35" s="2">
        <f t="shared" si="2"/>
        <v>1119</v>
      </c>
      <c r="J35" s="2">
        <f t="shared" si="3"/>
        <v>4700</v>
      </c>
      <c r="K35" s="2">
        <v>9850</v>
      </c>
      <c r="L35" s="74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21.75" x14ac:dyDescent="0.7">
      <c r="A36" s="4" t="s">
        <v>444</v>
      </c>
      <c r="B36" s="4"/>
      <c r="C36" s="4"/>
      <c r="D36" s="26" t="s">
        <v>582</v>
      </c>
      <c r="E36" s="79" t="s">
        <v>190</v>
      </c>
      <c r="F36" s="73">
        <v>3689</v>
      </c>
      <c r="G36" s="2" t="s">
        <v>19</v>
      </c>
      <c r="H36" s="2">
        <v>450</v>
      </c>
      <c r="I36" s="2">
        <f t="shared" si="2"/>
        <v>319</v>
      </c>
      <c r="J36" s="2">
        <f t="shared" si="3"/>
        <v>3370</v>
      </c>
      <c r="K36" s="2">
        <v>7190</v>
      </c>
      <c r="L36" s="74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21.75" x14ac:dyDescent="0.7">
      <c r="A37" s="4" t="s">
        <v>441</v>
      </c>
      <c r="B37" s="4"/>
      <c r="C37" s="4"/>
      <c r="D37" s="26" t="s">
        <v>582</v>
      </c>
      <c r="E37" s="79" t="s">
        <v>190</v>
      </c>
      <c r="F37" s="73">
        <v>4679</v>
      </c>
      <c r="G37" s="2" t="s">
        <v>19</v>
      </c>
      <c r="H37" s="2">
        <v>450</v>
      </c>
      <c r="I37" s="2">
        <f t="shared" si="2"/>
        <v>579</v>
      </c>
      <c r="J37" s="2">
        <f t="shared" si="3"/>
        <v>4100</v>
      </c>
      <c r="K37" s="2">
        <v>8650</v>
      </c>
      <c r="L37" s="74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21.75" x14ac:dyDescent="0.7">
      <c r="A38" s="4" t="s">
        <v>28</v>
      </c>
      <c r="B38" s="4"/>
      <c r="C38" s="4"/>
      <c r="D38" s="26" t="s">
        <v>582</v>
      </c>
      <c r="E38" s="79" t="s">
        <v>190</v>
      </c>
      <c r="F38" s="73">
        <v>3029</v>
      </c>
      <c r="G38" s="2" t="s">
        <v>24</v>
      </c>
      <c r="H38" s="2">
        <v>0</v>
      </c>
      <c r="I38" s="2">
        <f t="shared" si="2"/>
        <v>704</v>
      </c>
      <c r="J38" s="2">
        <f t="shared" si="3"/>
        <v>2325</v>
      </c>
      <c r="K38" s="74">
        <v>4650</v>
      </c>
      <c r="L38" s="74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21.75" x14ac:dyDescent="0.7">
      <c r="A39" s="4" t="s">
        <v>29</v>
      </c>
      <c r="B39" s="4"/>
      <c r="C39" s="4"/>
      <c r="D39" s="26" t="s">
        <v>582</v>
      </c>
      <c r="E39" s="79" t="s">
        <v>190</v>
      </c>
      <c r="F39" s="73">
        <v>3029</v>
      </c>
      <c r="G39" s="2" t="s">
        <v>24</v>
      </c>
      <c r="H39" s="2">
        <v>0</v>
      </c>
      <c r="I39" s="2">
        <f t="shared" si="2"/>
        <v>704</v>
      </c>
      <c r="J39" s="2">
        <f t="shared" si="3"/>
        <v>2325</v>
      </c>
      <c r="K39" s="74">
        <v>4650</v>
      </c>
      <c r="L39" s="74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21.75" x14ac:dyDescent="0.7">
      <c r="A40" s="4" t="s">
        <v>45</v>
      </c>
      <c r="B40" s="4"/>
      <c r="C40" s="4"/>
      <c r="D40" s="26" t="s">
        <v>582</v>
      </c>
      <c r="E40" s="79" t="s">
        <v>190</v>
      </c>
      <c r="F40" s="9">
        <v>2345</v>
      </c>
      <c r="G40" s="2" t="s">
        <v>24</v>
      </c>
      <c r="H40" s="2">
        <v>0</v>
      </c>
      <c r="I40" s="2">
        <f t="shared" si="2"/>
        <v>595</v>
      </c>
      <c r="J40" s="2">
        <f t="shared" si="3"/>
        <v>1750</v>
      </c>
      <c r="K40" s="74">
        <v>3500</v>
      </c>
      <c r="L40" s="74"/>
      <c r="M40" s="28">
        <v>1</v>
      </c>
      <c r="N40" s="16" t="s">
        <v>20</v>
      </c>
      <c r="O40" s="8">
        <v>0</v>
      </c>
      <c r="P40" s="2"/>
      <c r="Q40"/>
    </row>
    <row r="41" spans="1:17" ht="21.75" x14ac:dyDescent="0.7">
      <c r="A41" s="4" t="s">
        <v>439</v>
      </c>
      <c r="B41" s="4"/>
      <c r="C41" s="4"/>
      <c r="D41" s="26" t="s">
        <v>582</v>
      </c>
      <c r="E41" s="79" t="s">
        <v>190</v>
      </c>
      <c r="F41" s="73">
        <v>5819</v>
      </c>
      <c r="G41" s="2" t="s">
        <v>19</v>
      </c>
      <c r="H41" s="2">
        <v>450</v>
      </c>
      <c r="I41" s="2">
        <f t="shared" si="2"/>
        <v>1119</v>
      </c>
      <c r="J41" s="2">
        <f t="shared" si="3"/>
        <v>4700</v>
      </c>
      <c r="K41" s="2">
        <v>9850</v>
      </c>
      <c r="L41" s="74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21.75" x14ac:dyDescent="0.7">
      <c r="A42" s="4" t="s">
        <v>445</v>
      </c>
      <c r="B42" s="4"/>
      <c r="C42" s="4"/>
      <c r="D42" s="26" t="s">
        <v>582</v>
      </c>
      <c r="E42" s="79" t="s">
        <v>190</v>
      </c>
      <c r="F42" s="73">
        <v>3689</v>
      </c>
      <c r="G42" s="2" t="s">
        <v>19</v>
      </c>
      <c r="H42" s="2">
        <v>450</v>
      </c>
      <c r="I42" s="2">
        <f t="shared" si="2"/>
        <v>319</v>
      </c>
      <c r="J42" s="2">
        <f t="shared" si="3"/>
        <v>3370</v>
      </c>
      <c r="K42" s="2">
        <v>7190</v>
      </c>
      <c r="L42" s="74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21.75" x14ac:dyDescent="0.7">
      <c r="A43" s="4" t="s">
        <v>442</v>
      </c>
      <c r="B43" s="4"/>
      <c r="C43" s="4"/>
      <c r="D43" s="26" t="s">
        <v>582</v>
      </c>
      <c r="E43" s="79" t="s">
        <v>190</v>
      </c>
      <c r="F43" s="73">
        <v>4679</v>
      </c>
      <c r="G43" s="2" t="s">
        <v>19</v>
      </c>
      <c r="H43" s="2">
        <v>450</v>
      </c>
      <c r="I43" s="2">
        <f t="shared" si="2"/>
        <v>579</v>
      </c>
      <c r="J43" s="2">
        <f t="shared" si="3"/>
        <v>4100</v>
      </c>
      <c r="K43" s="2">
        <v>8650</v>
      </c>
      <c r="L43" s="74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21.75" x14ac:dyDescent="0.7">
      <c r="A44" s="4" t="s">
        <v>30</v>
      </c>
      <c r="B44" s="4"/>
      <c r="C44" s="4"/>
      <c r="D44" s="26" t="s">
        <v>582</v>
      </c>
      <c r="E44" s="79" t="s">
        <v>190</v>
      </c>
      <c r="F44" s="73">
        <v>3029</v>
      </c>
      <c r="G44" s="2" t="s">
        <v>24</v>
      </c>
      <c r="H44" s="2">
        <v>0</v>
      </c>
      <c r="I44" s="2">
        <f t="shared" si="2"/>
        <v>704</v>
      </c>
      <c r="J44" s="2">
        <f t="shared" si="3"/>
        <v>2325</v>
      </c>
      <c r="K44" s="74">
        <v>4650</v>
      </c>
      <c r="L44" s="74"/>
      <c r="M44" s="28">
        <v>1</v>
      </c>
      <c r="N44" s="16" t="s">
        <v>20</v>
      </c>
      <c r="O44" s="8">
        <v>0</v>
      </c>
      <c r="P44" s="2"/>
      <c r="Q44"/>
    </row>
    <row r="45" spans="1:17" ht="21.75" x14ac:dyDescent="0.7">
      <c r="A45" s="4" t="s">
        <v>46</v>
      </c>
      <c r="B45" s="4"/>
      <c r="C45" s="4"/>
      <c r="D45" s="26" t="s">
        <v>582</v>
      </c>
      <c r="E45" s="79" t="s">
        <v>190</v>
      </c>
      <c r="F45" s="9">
        <v>1960</v>
      </c>
      <c r="G45" s="2" t="s">
        <v>24</v>
      </c>
      <c r="H45" s="2">
        <v>0</v>
      </c>
      <c r="I45" s="2">
        <f t="shared" si="2"/>
        <v>410</v>
      </c>
      <c r="J45" s="2">
        <f t="shared" si="3"/>
        <v>1550</v>
      </c>
      <c r="K45" s="74">
        <v>3100</v>
      </c>
      <c r="L45" s="74"/>
      <c r="M45" s="28">
        <v>1</v>
      </c>
      <c r="N45" s="16" t="s">
        <v>20</v>
      </c>
      <c r="O45" s="8">
        <v>0</v>
      </c>
      <c r="P45" s="2"/>
      <c r="Q45"/>
    </row>
    <row r="46" spans="1:17" ht="21.75" x14ac:dyDescent="0.7">
      <c r="A46" s="4" t="s">
        <v>47</v>
      </c>
      <c r="B46" s="4"/>
      <c r="C46" s="4"/>
      <c r="D46" s="26" t="s">
        <v>582</v>
      </c>
      <c r="E46" s="79" t="s">
        <v>190</v>
      </c>
      <c r="F46" s="9">
        <v>2345</v>
      </c>
      <c r="G46" s="2" t="s">
        <v>24</v>
      </c>
      <c r="H46" s="2">
        <v>0</v>
      </c>
      <c r="I46" s="2">
        <f t="shared" si="2"/>
        <v>595</v>
      </c>
      <c r="J46" s="2">
        <f t="shared" si="3"/>
        <v>1750</v>
      </c>
      <c r="K46" s="74">
        <v>3500</v>
      </c>
      <c r="L46" s="74"/>
      <c r="M46" s="28">
        <v>1</v>
      </c>
      <c r="N46" s="16" t="s">
        <v>20</v>
      </c>
      <c r="O46" s="8">
        <v>0</v>
      </c>
      <c r="P46" s="2"/>
      <c r="Q46"/>
    </row>
    <row r="47" spans="1:17" ht="21.75" x14ac:dyDescent="0.7">
      <c r="A47" s="4" t="s">
        <v>426</v>
      </c>
      <c r="B47" s="4" t="s">
        <v>427</v>
      </c>
      <c r="C47" s="4" t="s">
        <v>431</v>
      </c>
      <c r="D47" s="26" t="s">
        <v>587</v>
      </c>
      <c r="E47" s="79" t="s">
        <v>190</v>
      </c>
      <c r="F47" s="73">
        <v>5819</v>
      </c>
      <c r="G47" s="2" t="s">
        <v>21</v>
      </c>
      <c r="H47" s="2">
        <v>250</v>
      </c>
      <c r="I47" s="2">
        <f t="shared" si="2"/>
        <v>1019</v>
      </c>
      <c r="J47" s="2">
        <f t="shared" si="3"/>
        <v>4800</v>
      </c>
      <c r="K47" s="2">
        <v>9850</v>
      </c>
      <c r="L47" s="74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21.75" x14ac:dyDescent="0.7">
      <c r="A48" s="4" t="s">
        <v>428</v>
      </c>
      <c r="B48" s="4" t="s">
        <v>425</v>
      </c>
      <c r="C48" s="4" t="s">
        <v>432</v>
      </c>
      <c r="D48" s="26" t="s">
        <v>588</v>
      </c>
      <c r="E48" s="79" t="s">
        <v>190</v>
      </c>
      <c r="F48" s="73">
        <v>3689</v>
      </c>
      <c r="G48" s="2" t="s">
        <v>21</v>
      </c>
      <c r="H48" s="2">
        <v>250</v>
      </c>
      <c r="I48" s="2">
        <f t="shared" si="2"/>
        <v>219</v>
      </c>
      <c r="J48" s="2">
        <f t="shared" si="3"/>
        <v>3470</v>
      </c>
      <c r="K48" s="2">
        <v>7190</v>
      </c>
      <c r="L48" s="74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21.75" x14ac:dyDescent="0.7">
      <c r="A49" s="4" t="s">
        <v>429</v>
      </c>
      <c r="B49" s="4" t="s">
        <v>430</v>
      </c>
      <c r="C49" s="4" t="s">
        <v>433</v>
      </c>
      <c r="D49" s="26" t="s">
        <v>589</v>
      </c>
      <c r="E49" s="79" t="s">
        <v>190</v>
      </c>
      <c r="F49" s="73">
        <v>4679</v>
      </c>
      <c r="G49" s="2" t="s">
        <v>21</v>
      </c>
      <c r="H49" s="2">
        <v>250</v>
      </c>
      <c r="I49" s="2">
        <f t="shared" si="2"/>
        <v>479</v>
      </c>
      <c r="J49" s="2">
        <f t="shared" si="3"/>
        <v>4200</v>
      </c>
      <c r="K49" s="2">
        <v>8650</v>
      </c>
      <c r="L49" s="74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21.75" x14ac:dyDescent="0.7">
      <c r="A50" s="4" t="s">
        <v>31</v>
      </c>
      <c r="B50" s="4"/>
      <c r="C50" s="4"/>
      <c r="D50" s="26" t="s">
        <v>582</v>
      </c>
      <c r="E50" s="79" t="s">
        <v>190</v>
      </c>
      <c r="F50" s="73">
        <v>3029</v>
      </c>
      <c r="G50" s="2" t="s">
        <v>24</v>
      </c>
      <c r="H50" s="2">
        <v>0</v>
      </c>
      <c r="I50" s="2">
        <f t="shared" si="2"/>
        <v>704</v>
      </c>
      <c r="J50" s="2">
        <f t="shared" si="3"/>
        <v>2325</v>
      </c>
      <c r="K50" s="74">
        <v>4650</v>
      </c>
      <c r="L50" s="74"/>
      <c r="M50" s="28">
        <v>1</v>
      </c>
      <c r="N50" s="16" t="s">
        <v>20</v>
      </c>
      <c r="O50" s="8">
        <v>0</v>
      </c>
      <c r="P50" s="2"/>
      <c r="Q50"/>
    </row>
    <row r="51" spans="1:17" ht="21.75" x14ac:dyDescent="0.7">
      <c r="A51" s="4" t="s">
        <v>48</v>
      </c>
      <c r="B51" s="4"/>
      <c r="C51" s="4"/>
      <c r="D51" s="26" t="s">
        <v>582</v>
      </c>
      <c r="E51" s="79" t="s">
        <v>190</v>
      </c>
      <c r="F51" s="9">
        <v>1960</v>
      </c>
      <c r="G51" s="2" t="s">
        <v>24</v>
      </c>
      <c r="H51" s="2">
        <v>0</v>
      </c>
      <c r="I51" s="2">
        <f t="shared" si="2"/>
        <v>410</v>
      </c>
      <c r="J51" s="2">
        <f t="shared" si="3"/>
        <v>1550</v>
      </c>
      <c r="K51" s="74">
        <v>3100</v>
      </c>
      <c r="L51" s="74"/>
      <c r="M51" s="28">
        <v>1</v>
      </c>
      <c r="N51" s="16" t="s">
        <v>20</v>
      </c>
      <c r="O51" s="8">
        <v>0</v>
      </c>
      <c r="P51" s="2"/>
      <c r="Q51"/>
    </row>
    <row r="52" spans="1:17" ht="21.75" x14ac:dyDescent="0.7">
      <c r="A52" s="4" t="s">
        <v>49</v>
      </c>
      <c r="B52" s="4"/>
      <c r="C52" s="4"/>
      <c r="D52" s="26" t="s">
        <v>582</v>
      </c>
      <c r="E52" s="79" t="s">
        <v>190</v>
      </c>
      <c r="F52" s="9">
        <v>2345</v>
      </c>
      <c r="G52" s="2" t="s">
        <v>24</v>
      </c>
      <c r="H52" s="2">
        <v>0</v>
      </c>
      <c r="I52" s="2">
        <f t="shared" si="2"/>
        <v>595</v>
      </c>
      <c r="J52" s="2">
        <f t="shared" si="3"/>
        <v>1750</v>
      </c>
      <c r="K52" s="74">
        <v>3500</v>
      </c>
      <c r="L52" s="74"/>
      <c r="M52" s="28">
        <v>1</v>
      </c>
      <c r="N52" s="16" t="s">
        <v>20</v>
      </c>
      <c r="O52" s="8">
        <v>0</v>
      </c>
      <c r="P52" s="2"/>
      <c r="Q52"/>
    </row>
    <row r="53" spans="1:17" ht="21.75" x14ac:dyDescent="0.7">
      <c r="A53" s="4" t="s">
        <v>32</v>
      </c>
      <c r="B53" s="4"/>
      <c r="C53" s="4"/>
      <c r="D53" s="26" t="s">
        <v>582</v>
      </c>
      <c r="E53" s="79" t="s">
        <v>190</v>
      </c>
      <c r="F53" s="73">
        <v>3029</v>
      </c>
      <c r="G53" s="2" t="s">
        <v>24</v>
      </c>
      <c r="H53" s="2">
        <v>0</v>
      </c>
      <c r="I53" s="2">
        <f t="shared" si="2"/>
        <v>704</v>
      </c>
      <c r="J53" s="2">
        <f t="shared" si="3"/>
        <v>2325</v>
      </c>
      <c r="K53" s="74">
        <v>4650</v>
      </c>
      <c r="L53" s="74"/>
      <c r="M53" s="28">
        <v>1</v>
      </c>
      <c r="N53" s="16" t="s">
        <v>20</v>
      </c>
      <c r="O53" s="8">
        <v>0</v>
      </c>
      <c r="P53" s="2"/>
      <c r="Q53"/>
    </row>
    <row r="54" spans="1:17" ht="21.75" x14ac:dyDescent="0.7">
      <c r="A54" s="4" t="s">
        <v>51</v>
      </c>
      <c r="B54" s="4"/>
      <c r="C54" s="4"/>
      <c r="D54" s="26" t="s">
        <v>582</v>
      </c>
      <c r="E54" s="79" t="s">
        <v>190</v>
      </c>
      <c r="F54" s="9">
        <v>1960</v>
      </c>
      <c r="G54" s="2" t="s">
        <v>24</v>
      </c>
      <c r="H54" s="2">
        <v>0</v>
      </c>
      <c r="I54" s="2">
        <f t="shared" si="2"/>
        <v>410</v>
      </c>
      <c r="J54" s="2">
        <f t="shared" si="3"/>
        <v>1550</v>
      </c>
      <c r="K54" s="74">
        <v>3100</v>
      </c>
      <c r="L54" s="74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21.75" x14ac:dyDescent="0.7">
      <c r="A55" s="4" t="s">
        <v>53</v>
      </c>
      <c r="B55" s="4"/>
      <c r="C55" s="4"/>
      <c r="D55" s="26" t="s">
        <v>582</v>
      </c>
      <c r="E55" s="79" t="s">
        <v>190</v>
      </c>
      <c r="F55" s="9">
        <v>2345</v>
      </c>
      <c r="G55" s="2" t="s">
        <v>24</v>
      </c>
      <c r="H55" s="2">
        <v>0</v>
      </c>
      <c r="I55" s="2">
        <f t="shared" si="2"/>
        <v>595</v>
      </c>
      <c r="J55" s="2">
        <f t="shared" si="3"/>
        <v>1750</v>
      </c>
      <c r="K55" s="74">
        <v>3500</v>
      </c>
      <c r="L55" s="74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21.75" x14ac:dyDescent="0.7">
      <c r="A56" s="4" t="s">
        <v>35</v>
      </c>
      <c r="B56" s="4"/>
      <c r="C56" s="4"/>
      <c r="D56" s="26" t="s">
        <v>582</v>
      </c>
      <c r="E56" s="79" t="s">
        <v>190</v>
      </c>
      <c r="F56" s="73">
        <v>3029</v>
      </c>
      <c r="G56" s="2" t="s">
        <v>24</v>
      </c>
      <c r="H56" s="2">
        <v>0</v>
      </c>
      <c r="I56" s="2">
        <f t="shared" si="2"/>
        <v>704</v>
      </c>
      <c r="J56" s="2">
        <f t="shared" si="3"/>
        <v>2325</v>
      </c>
      <c r="K56" s="74">
        <v>4650</v>
      </c>
      <c r="L56" s="74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21.75" x14ac:dyDescent="0.7">
      <c r="A57" s="4" t="s">
        <v>454</v>
      </c>
      <c r="B57" s="70" t="s">
        <v>460</v>
      </c>
      <c r="C57" s="4" t="s">
        <v>457</v>
      </c>
      <c r="D57" s="26" t="s">
        <v>590</v>
      </c>
      <c r="E57" s="79" t="s">
        <v>190</v>
      </c>
      <c r="F57" s="73">
        <v>5819</v>
      </c>
      <c r="G57" s="2" t="s">
        <v>21</v>
      </c>
      <c r="H57" s="2">
        <v>250</v>
      </c>
      <c r="I57" s="2">
        <f t="shared" si="2"/>
        <v>1019</v>
      </c>
      <c r="J57" s="2">
        <f t="shared" si="3"/>
        <v>4800</v>
      </c>
      <c r="K57" s="2">
        <v>9850</v>
      </c>
      <c r="L57" s="74"/>
      <c r="M57" s="28">
        <v>1</v>
      </c>
      <c r="N57" s="17" t="s">
        <v>22</v>
      </c>
      <c r="O57" s="2">
        <v>0</v>
      </c>
      <c r="P57" s="20" t="s">
        <v>18</v>
      </c>
    </row>
    <row r="58" spans="1:17" ht="21.75" x14ac:dyDescent="0.7">
      <c r="A58" s="4" t="s">
        <v>455</v>
      </c>
      <c r="B58" s="70" t="s">
        <v>461</v>
      </c>
      <c r="C58" s="4" t="s">
        <v>458</v>
      </c>
      <c r="D58" s="26" t="s">
        <v>591</v>
      </c>
      <c r="E58" s="79" t="s">
        <v>190</v>
      </c>
      <c r="F58" s="73">
        <v>3689</v>
      </c>
      <c r="G58" s="2" t="s">
        <v>21</v>
      </c>
      <c r="H58" s="2">
        <v>250</v>
      </c>
      <c r="I58" s="2">
        <f t="shared" si="2"/>
        <v>219</v>
      </c>
      <c r="J58" s="2">
        <f t="shared" si="3"/>
        <v>3470</v>
      </c>
      <c r="K58" s="2">
        <v>7190</v>
      </c>
      <c r="L58" s="74"/>
      <c r="M58" s="28">
        <v>1</v>
      </c>
      <c r="N58" s="17" t="s">
        <v>22</v>
      </c>
      <c r="O58" s="2">
        <v>0</v>
      </c>
      <c r="P58" s="20" t="s">
        <v>18</v>
      </c>
    </row>
    <row r="59" spans="1:17" ht="21.75" x14ac:dyDescent="0.7">
      <c r="A59" s="4" t="s">
        <v>456</v>
      </c>
      <c r="B59" s="70" t="s">
        <v>462</v>
      </c>
      <c r="C59" s="4" t="s">
        <v>459</v>
      </c>
      <c r="D59" s="26" t="s">
        <v>592</v>
      </c>
      <c r="E59" s="79" t="s">
        <v>190</v>
      </c>
      <c r="F59" s="73">
        <v>4679</v>
      </c>
      <c r="G59" s="2" t="s">
        <v>21</v>
      </c>
      <c r="H59" s="2">
        <v>250</v>
      </c>
      <c r="I59" s="2">
        <f t="shared" si="2"/>
        <v>479</v>
      </c>
      <c r="J59" s="2">
        <f t="shared" si="3"/>
        <v>4200</v>
      </c>
      <c r="K59" s="2">
        <v>8650</v>
      </c>
      <c r="L59" s="74"/>
      <c r="M59" s="28">
        <v>1</v>
      </c>
      <c r="N59" s="17" t="s">
        <v>22</v>
      </c>
      <c r="O59" s="2">
        <v>0</v>
      </c>
      <c r="P59" s="20" t="s">
        <v>18</v>
      </c>
    </row>
    <row r="60" spans="1:17" ht="21.75" x14ac:dyDescent="0.7">
      <c r="A60" s="71" t="s">
        <v>575</v>
      </c>
      <c r="B60" s="80" t="s">
        <v>594</v>
      </c>
      <c r="C60" s="71"/>
      <c r="D60" s="26" t="s">
        <v>582</v>
      </c>
      <c r="E60" s="79" t="s">
        <v>190</v>
      </c>
      <c r="F60" s="73">
        <v>5819</v>
      </c>
      <c r="G60" s="74" t="s">
        <v>21</v>
      </c>
      <c r="H60" s="74">
        <v>250</v>
      </c>
      <c r="I60" s="2">
        <f t="shared" si="2"/>
        <v>1019</v>
      </c>
      <c r="J60" s="2">
        <f t="shared" si="3"/>
        <v>4800</v>
      </c>
      <c r="K60" s="2">
        <v>9850</v>
      </c>
      <c r="L60" s="74"/>
      <c r="M60" s="75">
        <v>1</v>
      </c>
      <c r="N60" s="76" t="s">
        <v>22</v>
      </c>
      <c r="O60" s="77">
        <v>0</v>
      </c>
      <c r="P60" s="73" t="s">
        <v>18</v>
      </c>
    </row>
    <row r="61" spans="1:17" ht="21.75" x14ac:dyDescent="0.7">
      <c r="A61" s="71" t="s">
        <v>577</v>
      </c>
      <c r="B61" s="80" t="s">
        <v>595</v>
      </c>
      <c r="C61" s="71"/>
      <c r="D61" s="26" t="s">
        <v>582</v>
      </c>
      <c r="E61" s="79" t="s">
        <v>190</v>
      </c>
      <c r="F61" s="73">
        <v>3689</v>
      </c>
      <c r="G61" s="74" t="s">
        <v>21</v>
      </c>
      <c r="H61" s="74">
        <v>250</v>
      </c>
      <c r="I61" s="2">
        <f t="shared" si="2"/>
        <v>219</v>
      </c>
      <c r="J61" s="2">
        <f t="shared" si="3"/>
        <v>3470</v>
      </c>
      <c r="K61" s="2">
        <v>7190</v>
      </c>
      <c r="L61" s="74"/>
      <c r="M61" s="75">
        <v>1</v>
      </c>
      <c r="N61" s="76" t="s">
        <v>22</v>
      </c>
      <c r="O61" s="77">
        <v>0</v>
      </c>
      <c r="P61" s="73" t="s">
        <v>18</v>
      </c>
    </row>
    <row r="62" spans="1:17" ht="21.75" x14ac:dyDescent="0.7">
      <c r="A62" s="71" t="s">
        <v>576</v>
      </c>
      <c r="B62" s="80" t="s">
        <v>596</v>
      </c>
      <c r="C62" s="71"/>
      <c r="D62" s="26" t="s">
        <v>582</v>
      </c>
      <c r="E62" s="79" t="s">
        <v>190</v>
      </c>
      <c r="F62" s="73">
        <v>4679</v>
      </c>
      <c r="G62" s="74" t="s">
        <v>21</v>
      </c>
      <c r="H62" s="74">
        <v>250</v>
      </c>
      <c r="I62" s="2">
        <f t="shared" si="2"/>
        <v>479</v>
      </c>
      <c r="J62" s="2">
        <f t="shared" si="3"/>
        <v>4200</v>
      </c>
      <c r="K62" s="2">
        <v>8650</v>
      </c>
      <c r="L62" s="74"/>
      <c r="M62" s="75">
        <v>1</v>
      </c>
      <c r="N62" s="76" t="s">
        <v>22</v>
      </c>
      <c r="O62" s="77">
        <v>0</v>
      </c>
      <c r="P62" s="73" t="s">
        <v>18</v>
      </c>
    </row>
    <row r="63" spans="1:17" ht="21.75" x14ac:dyDescent="0.7">
      <c r="A63" s="71" t="s">
        <v>578</v>
      </c>
      <c r="B63" s="83" t="s">
        <v>599</v>
      </c>
      <c r="C63" s="71"/>
      <c r="D63" s="26" t="s">
        <v>582</v>
      </c>
      <c r="E63" s="79" t="s">
        <v>190</v>
      </c>
      <c r="F63" s="73">
        <v>3029</v>
      </c>
      <c r="G63" s="74" t="s">
        <v>16</v>
      </c>
      <c r="H63" s="74">
        <v>200</v>
      </c>
      <c r="I63" s="2">
        <f t="shared" si="2"/>
        <v>804</v>
      </c>
      <c r="J63" s="2">
        <f t="shared" si="3"/>
        <v>2225</v>
      </c>
      <c r="K63" s="74">
        <v>4650</v>
      </c>
      <c r="L63" s="74"/>
      <c r="M63" s="75">
        <v>1</v>
      </c>
      <c r="N63" s="77"/>
      <c r="O63" s="77"/>
      <c r="P63" s="73"/>
    </row>
    <row r="64" spans="1:17" ht="21.75" x14ac:dyDescent="0.7">
      <c r="A64" s="71" t="s">
        <v>579</v>
      </c>
      <c r="B64" s="71"/>
      <c r="C64" s="71"/>
      <c r="D64" s="26" t="s">
        <v>582</v>
      </c>
      <c r="E64" s="79" t="s">
        <v>190</v>
      </c>
      <c r="F64" s="73">
        <v>2339</v>
      </c>
      <c r="G64" s="74" t="s">
        <v>16</v>
      </c>
      <c r="H64" s="74">
        <v>200</v>
      </c>
      <c r="I64" s="2">
        <f t="shared" si="2"/>
        <v>689</v>
      </c>
      <c r="J64" s="2">
        <f t="shared" si="3"/>
        <v>1650</v>
      </c>
      <c r="K64" s="74">
        <v>3500</v>
      </c>
      <c r="L64" s="74"/>
      <c r="M64" s="75">
        <v>1</v>
      </c>
      <c r="N64" s="77"/>
      <c r="O64" s="77"/>
      <c r="P64" s="73"/>
      <c r="Q64"/>
    </row>
    <row r="65" spans="1:17" ht="21.75" x14ac:dyDescent="0.7">
      <c r="A65" s="71" t="s">
        <v>580</v>
      </c>
      <c r="B65" s="71"/>
      <c r="C65" s="71"/>
      <c r="D65" s="26" t="s">
        <v>582</v>
      </c>
      <c r="E65" s="79" t="s">
        <v>190</v>
      </c>
      <c r="F65" s="73">
        <v>1859</v>
      </c>
      <c r="G65" s="2" t="s">
        <v>24</v>
      </c>
      <c r="H65" s="74">
        <v>0</v>
      </c>
      <c r="I65" s="2">
        <f t="shared" si="2"/>
        <v>309</v>
      </c>
      <c r="J65" s="2">
        <f t="shared" si="3"/>
        <v>1550</v>
      </c>
      <c r="K65" s="74">
        <v>3100</v>
      </c>
      <c r="L65" s="74"/>
      <c r="M65" s="75">
        <v>1</v>
      </c>
      <c r="N65" s="77"/>
      <c r="O65" s="77"/>
      <c r="P65" s="73"/>
      <c r="Q65"/>
    </row>
    <row r="66" spans="1:17" ht="21.75" x14ac:dyDescent="0.7">
      <c r="A66" s="4" t="s">
        <v>454</v>
      </c>
      <c r="B66" s="70" t="s">
        <v>460</v>
      </c>
      <c r="C66" s="55"/>
      <c r="D66" s="26" t="str">
        <f t="shared" ref="D66:D97" si="4">"("&amp;C66&amp;")"</f>
        <v>()</v>
      </c>
      <c r="E66" s="78" t="s">
        <v>581</v>
      </c>
      <c r="F66" s="73">
        <v>5819</v>
      </c>
      <c r="G66" s="2" t="s">
        <v>21</v>
      </c>
      <c r="H66" s="2">
        <v>250</v>
      </c>
      <c r="I66" s="2">
        <f t="shared" si="2"/>
        <v>2599</v>
      </c>
      <c r="J66" s="2">
        <f t="shared" si="3"/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21.75" x14ac:dyDescent="0.7">
      <c r="A67" s="4" t="s">
        <v>455</v>
      </c>
      <c r="B67" s="70" t="s">
        <v>461</v>
      </c>
      <c r="C67" s="55"/>
      <c r="D67" s="26" t="str">
        <f t="shared" si="4"/>
        <v>()</v>
      </c>
      <c r="E67" s="78" t="s">
        <v>581</v>
      </c>
      <c r="F67" s="73">
        <v>3689</v>
      </c>
      <c r="G67" s="2" t="s">
        <v>21</v>
      </c>
      <c r="H67" s="2">
        <v>250</v>
      </c>
      <c r="I67" s="2">
        <f t="shared" ref="I67:I130" si="5">F67-J67</f>
        <v>1369</v>
      </c>
      <c r="J67" s="2">
        <f t="shared" ref="J67:J130" si="6"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21.75" x14ac:dyDescent="0.7">
      <c r="A68" s="4" t="s">
        <v>456</v>
      </c>
      <c r="B68" s="4" t="s">
        <v>462</v>
      </c>
      <c r="C68" s="55"/>
      <c r="D68" s="26" t="str">
        <f t="shared" si="4"/>
        <v>()</v>
      </c>
      <c r="E68" s="78" t="s">
        <v>581</v>
      </c>
      <c r="F68" s="73">
        <v>4679</v>
      </c>
      <c r="G68" s="2" t="s">
        <v>21</v>
      </c>
      <c r="H68" s="2">
        <v>250</v>
      </c>
      <c r="I68" s="2">
        <f t="shared" si="5"/>
        <v>1959</v>
      </c>
      <c r="J68" s="2">
        <f t="shared" si="6"/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21.75" x14ac:dyDescent="0.7">
      <c r="A69" s="71" t="s">
        <v>579</v>
      </c>
      <c r="B69" s="71"/>
      <c r="C69" s="66"/>
      <c r="D69" s="26" t="str">
        <f t="shared" si="4"/>
        <v>()</v>
      </c>
      <c r="E69" s="78" t="s">
        <v>581</v>
      </c>
      <c r="F69" s="73">
        <v>2339</v>
      </c>
      <c r="G69" s="38" t="s">
        <v>16</v>
      </c>
      <c r="H69" s="38">
        <v>200</v>
      </c>
      <c r="I69" s="2">
        <f t="shared" si="5"/>
        <v>744</v>
      </c>
      <c r="J69" s="2">
        <f t="shared" si="6"/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21.75" x14ac:dyDescent="0.7">
      <c r="A70" s="4" t="s">
        <v>454</v>
      </c>
      <c r="B70" s="70" t="s">
        <v>460</v>
      </c>
      <c r="C70" s="55" t="s">
        <v>482</v>
      </c>
      <c r="D70" s="26" t="str">
        <f t="shared" si="4"/>
        <v>(CHS-HI-SER17-62SDRWC)</v>
      </c>
      <c r="E70" s="5" t="s">
        <v>55</v>
      </c>
      <c r="F70" s="73">
        <v>5819</v>
      </c>
      <c r="G70" s="2" t="s">
        <v>21</v>
      </c>
      <c r="H70" s="2">
        <v>250</v>
      </c>
      <c r="I70" s="2">
        <f t="shared" si="5"/>
        <v>2599</v>
      </c>
      <c r="J70" s="2">
        <f t="shared" si="6"/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21.75" x14ac:dyDescent="0.7">
      <c r="A71" s="4" t="s">
        <v>455</v>
      </c>
      <c r="B71" s="4" t="s">
        <v>461</v>
      </c>
      <c r="C71" s="55" t="s">
        <v>483</v>
      </c>
      <c r="D71" s="26" t="str">
        <f t="shared" si="4"/>
        <v>(CHS-HI-SER6-62SDRWC)</v>
      </c>
      <c r="E71" s="5" t="s">
        <v>55</v>
      </c>
      <c r="F71" s="73">
        <v>3689</v>
      </c>
      <c r="G71" s="2" t="s">
        <v>21</v>
      </c>
      <c r="H71" s="2">
        <v>250</v>
      </c>
      <c r="I71" s="2">
        <f t="shared" si="5"/>
        <v>1369</v>
      </c>
      <c r="J71" s="2">
        <f t="shared" si="6"/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21.75" x14ac:dyDescent="0.7">
      <c r="A72" s="4" t="s">
        <v>456</v>
      </c>
      <c r="B72" s="4" t="s">
        <v>462</v>
      </c>
      <c r="C72" s="55" t="s">
        <v>484</v>
      </c>
      <c r="D72" s="26" t="str">
        <f t="shared" si="4"/>
        <v>(CHS-HI-SER9-62SDRWC)</v>
      </c>
      <c r="E72" s="5" t="s">
        <v>55</v>
      </c>
      <c r="F72" s="73">
        <v>4679</v>
      </c>
      <c r="G72" s="2" t="s">
        <v>21</v>
      </c>
      <c r="H72" s="2">
        <v>250</v>
      </c>
      <c r="I72" s="2">
        <f t="shared" si="5"/>
        <v>1959</v>
      </c>
      <c r="J72" s="2">
        <f t="shared" si="6"/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21.75" x14ac:dyDescent="0.7">
      <c r="A73" s="71" t="s">
        <v>579</v>
      </c>
      <c r="B73" s="4" t="s">
        <v>75</v>
      </c>
      <c r="C73" s="66" t="s">
        <v>537</v>
      </c>
      <c r="D73" s="26" t="str">
        <f t="shared" si="4"/>
        <v>(CHS-HI-REL4-63DRWC)</v>
      </c>
      <c r="E73" s="5" t="s">
        <v>55</v>
      </c>
      <c r="F73" s="73">
        <v>2339</v>
      </c>
      <c r="G73" s="38" t="s">
        <v>16</v>
      </c>
      <c r="H73" s="38">
        <v>200</v>
      </c>
      <c r="I73" s="2">
        <f t="shared" si="5"/>
        <v>744</v>
      </c>
      <c r="J73" s="2">
        <f t="shared" si="6"/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21.75" x14ac:dyDescent="0.7">
      <c r="A74" s="4" t="s">
        <v>454</v>
      </c>
      <c r="B74" s="70" t="s">
        <v>460</v>
      </c>
      <c r="C74" s="55" t="s">
        <v>479</v>
      </c>
      <c r="D74" s="26" t="str">
        <f t="shared" si="4"/>
        <v>(CHU-HI-SER17-62SDRWC)</v>
      </c>
      <c r="E74" s="5" t="s">
        <v>56</v>
      </c>
      <c r="F74" s="73">
        <v>5819</v>
      </c>
      <c r="G74" s="2" t="s">
        <v>21</v>
      </c>
      <c r="H74" s="2">
        <v>250</v>
      </c>
      <c r="I74" s="2">
        <f t="shared" si="5"/>
        <v>2599</v>
      </c>
      <c r="J74" s="2">
        <f t="shared" si="6"/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21.75" x14ac:dyDescent="0.7">
      <c r="A75" s="4" t="s">
        <v>455</v>
      </c>
      <c r="B75" s="4" t="s">
        <v>461</v>
      </c>
      <c r="C75" s="55" t="s">
        <v>480</v>
      </c>
      <c r="D75" s="26" t="str">
        <f t="shared" si="4"/>
        <v>(CHU-HI-SER6-62SDRWC)</v>
      </c>
      <c r="E75" s="5" t="s">
        <v>56</v>
      </c>
      <c r="F75" s="73">
        <v>3689</v>
      </c>
      <c r="G75" s="2" t="s">
        <v>21</v>
      </c>
      <c r="H75" s="2">
        <v>250</v>
      </c>
      <c r="I75" s="2">
        <f t="shared" si="5"/>
        <v>1369</v>
      </c>
      <c r="J75" s="2">
        <f t="shared" si="6"/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21.75" x14ac:dyDescent="0.7">
      <c r="A76" s="4" t="s">
        <v>456</v>
      </c>
      <c r="B76" s="4" t="s">
        <v>462</v>
      </c>
      <c r="C76" s="55" t="s">
        <v>481</v>
      </c>
      <c r="D76" s="26" t="str">
        <f t="shared" si="4"/>
        <v>(CHU-HI-SER9-62SDRWC)</v>
      </c>
      <c r="E76" s="5" t="s">
        <v>56</v>
      </c>
      <c r="F76" s="73">
        <v>4679</v>
      </c>
      <c r="G76" s="2" t="s">
        <v>21</v>
      </c>
      <c r="H76" s="2">
        <v>250</v>
      </c>
      <c r="I76" s="2">
        <f t="shared" si="5"/>
        <v>1959</v>
      </c>
      <c r="J76" s="2">
        <f t="shared" si="6"/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21.75" x14ac:dyDescent="0.7">
      <c r="A77" s="71" t="s">
        <v>579</v>
      </c>
      <c r="B77" s="4" t="s">
        <v>75</v>
      </c>
      <c r="C77" s="66" t="s">
        <v>538</v>
      </c>
      <c r="D77" s="26" t="str">
        <f t="shared" si="4"/>
        <v>(CHU-HI-REL4-63DRWC)</v>
      </c>
      <c r="E77" s="5" t="s">
        <v>56</v>
      </c>
      <c r="F77" s="73">
        <v>2339</v>
      </c>
      <c r="G77" s="38" t="s">
        <v>16</v>
      </c>
      <c r="H77" s="38">
        <v>200</v>
      </c>
      <c r="I77" s="2">
        <f t="shared" si="5"/>
        <v>744</v>
      </c>
      <c r="J77" s="2">
        <f t="shared" si="6"/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21.75" x14ac:dyDescent="0.7">
      <c r="A78" s="4" t="s">
        <v>454</v>
      </c>
      <c r="B78" s="70" t="s">
        <v>460</v>
      </c>
      <c r="C78" s="55" t="s">
        <v>494</v>
      </c>
      <c r="D78" s="26" t="str">
        <f t="shared" si="4"/>
        <v>(HUM-HI-SER17-62SDRWC)</v>
      </c>
      <c r="E78" s="5" t="s">
        <v>183</v>
      </c>
      <c r="F78" s="73">
        <v>5819</v>
      </c>
      <c r="G78" s="2" t="s">
        <v>21</v>
      </c>
      <c r="H78" s="2">
        <v>250</v>
      </c>
      <c r="I78" s="2">
        <f t="shared" si="5"/>
        <v>2599</v>
      </c>
      <c r="J78" s="2">
        <f t="shared" si="6"/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21.75" x14ac:dyDescent="0.7">
      <c r="A79" s="4" t="s">
        <v>455</v>
      </c>
      <c r="B79" s="4" t="s">
        <v>461</v>
      </c>
      <c r="C79" s="55" t="s">
        <v>495</v>
      </c>
      <c r="D79" s="26" t="str">
        <f t="shared" si="4"/>
        <v>(HUM-HI-SER6-62SDRWC)</v>
      </c>
      <c r="E79" s="5" t="s">
        <v>183</v>
      </c>
      <c r="F79" s="73">
        <v>3689</v>
      </c>
      <c r="G79" s="2" t="s">
        <v>21</v>
      </c>
      <c r="H79" s="2">
        <v>250</v>
      </c>
      <c r="I79" s="2">
        <f t="shared" si="5"/>
        <v>1369</v>
      </c>
      <c r="J79" s="2">
        <f t="shared" si="6"/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21.75" x14ac:dyDescent="0.7">
      <c r="A80" s="4" t="s">
        <v>456</v>
      </c>
      <c r="B80" s="4" t="s">
        <v>462</v>
      </c>
      <c r="C80" s="55" t="s">
        <v>496</v>
      </c>
      <c r="D80" s="26" t="str">
        <f t="shared" si="4"/>
        <v>(HUM-HI-SER9-62SDRWC)</v>
      </c>
      <c r="E80" s="5" t="s">
        <v>183</v>
      </c>
      <c r="F80" s="73">
        <v>4679</v>
      </c>
      <c r="G80" s="2" t="s">
        <v>21</v>
      </c>
      <c r="H80" s="2">
        <v>250</v>
      </c>
      <c r="I80" s="2">
        <f t="shared" si="5"/>
        <v>1959</v>
      </c>
      <c r="J80" s="2">
        <f t="shared" si="6"/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21.75" x14ac:dyDescent="0.7">
      <c r="A81" s="71" t="s">
        <v>579</v>
      </c>
      <c r="B81" s="4" t="s">
        <v>75</v>
      </c>
      <c r="C81" s="66" t="s">
        <v>539</v>
      </c>
      <c r="D81" s="26" t="str">
        <f t="shared" si="4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5"/>
        <v>750</v>
      </c>
      <c r="J81" s="2">
        <f t="shared" si="6"/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21.75" x14ac:dyDescent="0.7">
      <c r="A82" s="4" t="s">
        <v>454</v>
      </c>
      <c r="B82" s="70" t="s">
        <v>460</v>
      </c>
      <c r="C82" s="55" t="s">
        <v>488</v>
      </c>
      <c r="D82" s="26" t="str">
        <f t="shared" si="4"/>
        <v>(CMP-HI-SER17-62SDRWC)</v>
      </c>
      <c r="E82" s="5" t="s">
        <v>57</v>
      </c>
      <c r="F82" s="73">
        <v>5819</v>
      </c>
      <c r="G82" s="2" t="s">
        <v>21</v>
      </c>
      <c r="H82" s="2">
        <v>250</v>
      </c>
      <c r="I82" s="2">
        <f t="shared" si="5"/>
        <v>2599</v>
      </c>
      <c r="J82" s="2">
        <f t="shared" si="6"/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21.75" x14ac:dyDescent="0.7">
      <c r="A83" s="4" t="s">
        <v>455</v>
      </c>
      <c r="B83" s="4" t="s">
        <v>461</v>
      </c>
      <c r="C83" s="55" t="s">
        <v>489</v>
      </c>
      <c r="D83" s="26" t="str">
        <f t="shared" si="4"/>
        <v>(CMP-HI-SER6-62SDRWC)</v>
      </c>
      <c r="E83" s="5" t="s">
        <v>57</v>
      </c>
      <c r="F83" s="73">
        <v>3689</v>
      </c>
      <c r="G83" s="2" t="s">
        <v>21</v>
      </c>
      <c r="H83" s="2">
        <v>250</v>
      </c>
      <c r="I83" s="2">
        <f t="shared" si="5"/>
        <v>1369</v>
      </c>
      <c r="J83" s="2">
        <f t="shared" si="6"/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21.75" x14ac:dyDescent="0.7">
      <c r="A84" s="4" t="s">
        <v>456</v>
      </c>
      <c r="B84" s="4" t="s">
        <v>462</v>
      </c>
      <c r="C84" s="55" t="s">
        <v>490</v>
      </c>
      <c r="D84" s="26" t="str">
        <f t="shared" si="4"/>
        <v>(CMP-HI-SER9-62SDRWC)</v>
      </c>
      <c r="E84" s="5" t="s">
        <v>57</v>
      </c>
      <c r="F84" s="73">
        <v>4679</v>
      </c>
      <c r="G84" s="2" t="s">
        <v>21</v>
      </c>
      <c r="H84" s="2">
        <v>250</v>
      </c>
      <c r="I84" s="2">
        <f t="shared" si="5"/>
        <v>1959</v>
      </c>
      <c r="J84" s="2">
        <f t="shared" si="6"/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21.75" x14ac:dyDescent="0.7">
      <c r="A85" s="71" t="s">
        <v>579</v>
      </c>
      <c r="B85" s="4" t="s">
        <v>75</v>
      </c>
      <c r="C85" s="66" t="s">
        <v>540</v>
      </c>
      <c r="D85" s="26" t="str">
        <f t="shared" si="4"/>
        <v>(CMP-HI-REL4-63DRWC)</v>
      </c>
      <c r="E85" s="5" t="s">
        <v>57</v>
      </c>
      <c r="F85" s="73">
        <v>2339</v>
      </c>
      <c r="G85" s="38" t="s">
        <v>16</v>
      </c>
      <c r="H85" s="38">
        <v>200</v>
      </c>
      <c r="I85" s="2">
        <f t="shared" si="5"/>
        <v>744</v>
      </c>
      <c r="J85" s="2">
        <f t="shared" si="6"/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21.75" x14ac:dyDescent="0.7">
      <c r="A86" s="4" t="s">
        <v>454</v>
      </c>
      <c r="B86" s="70" t="s">
        <v>460</v>
      </c>
      <c r="C86" s="58" t="s">
        <v>504</v>
      </c>
      <c r="D86" s="26" t="str">
        <f t="shared" si="4"/>
        <v>(CNH-HI-SER17-62SDRWC)</v>
      </c>
      <c r="E86" s="5" t="s">
        <v>58</v>
      </c>
      <c r="F86" s="73">
        <v>5819</v>
      </c>
      <c r="G86" s="2" t="s">
        <v>21</v>
      </c>
      <c r="H86" s="2">
        <v>250</v>
      </c>
      <c r="I86" s="2">
        <f t="shared" si="5"/>
        <v>2599</v>
      </c>
      <c r="J86" s="2">
        <f t="shared" si="6"/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21.75" x14ac:dyDescent="0.7">
      <c r="A87" s="4" t="s">
        <v>455</v>
      </c>
      <c r="B87" s="4" t="s">
        <v>461</v>
      </c>
      <c r="C87" s="58" t="s">
        <v>505</v>
      </c>
      <c r="D87" s="26" t="str">
        <f t="shared" si="4"/>
        <v>(CNH-HI-SER6-62SDRWC)</v>
      </c>
      <c r="E87" s="5" t="s">
        <v>58</v>
      </c>
      <c r="F87" s="73">
        <v>3689</v>
      </c>
      <c r="G87" s="2" t="s">
        <v>21</v>
      </c>
      <c r="H87" s="2">
        <v>250</v>
      </c>
      <c r="I87" s="2">
        <f t="shared" si="5"/>
        <v>1369</v>
      </c>
      <c r="J87" s="2">
        <f t="shared" si="6"/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21.75" x14ac:dyDescent="0.7">
      <c r="A88" s="4" t="s">
        <v>456</v>
      </c>
      <c r="B88" s="4" t="s">
        <v>462</v>
      </c>
      <c r="C88" s="58" t="s">
        <v>506</v>
      </c>
      <c r="D88" s="26" t="str">
        <f t="shared" si="4"/>
        <v>(CNH-HI-SER9-62SDRWC)</v>
      </c>
      <c r="E88" s="5" t="s">
        <v>58</v>
      </c>
      <c r="F88" s="73">
        <v>4679</v>
      </c>
      <c r="G88" s="2" t="s">
        <v>21</v>
      </c>
      <c r="H88" s="2">
        <v>250</v>
      </c>
      <c r="I88" s="2">
        <f t="shared" si="5"/>
        <v>1959</v>
      </c>
      <c r="J88" s="2">
        <f t="shared" si="6"/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21.75" x14ac:dyDescent="0.7">
      <c r="A89" s="71" t="s">
        <v>579</v>
      </c>
      <c r="B89" s="4" t="s">
        <v>75</v>
      </c>
      <c r="C89" s="66" t="s">
        <v>541</v>
      </c>
      <c r="D89" s="26" t="str">
        <f t="shared" si="4"/>
        <v>(CNH-HI-REL4-63DRWC)</v>
      </c>
      <c r="E89" s="5" t="s">
        <v>58</v>
      </c>
      <c r="F89" s="73">
        <v>2339</v>
      </c>
      <c r="G89" s="38" t="s">
        <v>16</v>
      </c>
      <c r="H89" s="38">
        <v>200</v>
      </c>
      <c r="I89" s="2">
        <f t="shared" si="5"/>
        <v>744</v>
      </c>
      <c r="J89" s="2">
        <f t="shared" si="6"/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21.75" x14ac:dyDescent="0.7">
      <c r="A90" s="71" t="s">
        <v>575</v>
      </c>
      <c r="B90" s="80" t="s">
        <v>594</v>
      </c>
      <c r="C90" s="4"/>
      <c r="D90" s="26" t="str">
        <f t="shared" si="4"/>
        <v>()</v>
      </c>
      <c r="E90" s="5" t="s">
        <v>465</v>
      </c>
      <c r="F90" s="73">
        <v>5819</v>
      </c>
      <c r="G90" s="9" t="s">
        <v>21</v>
      </c>
      <c r="H90" s="9">
        <v>250</v>
      </c>
      <c r="I90" s="2">
        <f t="shared" si="5"/>
        <v>2144</v>
      </c>
      <c r="J90" s="2">
        <f t="shared" si="6"/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21.75" x14ac:dyDescent="0.7">
      <c r="A91" s="71" t="s">
        <v>576</v>
      </c>
      <c r="B91" s="80" t="s">
        <v>595</v>
      </c>
      <c r="C91" s="4"/>
      <c r="D91" s="26" t="str">
        <f t="shared" si="4"/>
        <v>()</v>
      </c>
      <c r="E91" s="5" t="s">
        <v>465</v>
      </c>
      <c r="F91" s="73">
        <v>4679</v>
      </c>
      <c r="G91" s="9" t="s">
        <v>21</v>
      </c>
      <c r="H91" s="9">
        <v>250</v>
      </c>
      <c r="I91" s="2">
        <f t="shared" si="5"/>
        <v>1504</v>
      </c>
      <c r="J91" s="2">
        <f t="shared" si="6"/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21.75" x14ac:dyDescent="0.7">
      <c r="A92" s="71" t="s">
        <v>577</v>
      </c>
      <c r="B92" s="80" t="s">
        <v>596</v>
      </c>
      <c r="C92" s="4"/>
      <c r="D92" s="26" t="str">
        <f t="shared" si="4"/>
        <v>()</v>
      </c>
      <c r="E92" s="5" t="s">
        <v>465</v>
      </c>
      <c r="F92" s="73">
        <v>3689</v>
      </c>
      <c r="G92" s="9" t="s">
        <v>21</v>
      </c>
      <c r="H92" s="9">
        <v>250</v>
      </c>
      <c r="I92" s="2">
        <f t="shared" si="5"/>
        <v>914</v>
      </c>
      <c r="J92" s="2">
        <f t="shared" si="6"/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21.75" x14ac:dyDescent="0.7">
      <c r="A93" s="4" t="s">
        <v>434</v>
      </c>
      <c r="B93" s="4"/>
      <c r="C93" s="4"/>
      <c r="D93" s="26" t="str">
        <f t="shared" si="4"/>
        <v>()</v>
      </c>
      <c r="E93" s="5" t="s">
        <v>2</v>
      </c>
      <c r="F93" s="73">
        <v>5819</v>
      </c>
      <c r="G93" s="38" t="s">
        <v>16</v>
      </c>
      <c r="H93" s="2">
        <v>200</v>
      </c>
      <c r="I93" s="2">
        <f t="shared" si="5"/>
        <v>994</v>
      </c>
      <c r="J93" s="2">
        <f t="shared" si="6"/>
        <v>4825</v>
      </c>
      <c r="K93" s="2">
        <v>9850</v>
      </c>
      <c r="L93" s="74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21.75" x14ac:dyDescent="0.7">
      <c r="A94" s="4" t="s">
        <v>435</v>
      </c>
      <c r="B94" s="4"/>
      <c r="C94" s="4"/>
      <c r="D94" s="26" t="str">
        <f t="shared" si="4"/>
        <v>()</v>
      </c>
      <c r="E94" s="5" t="s">
        <v>2</v>
      </c>
      <c r="F94" s="73">
        <v>3689</v>
      </c>
      <c r="G94" s="38" t="s">
        <v>16</v>
      </c>
      <c r="H94" s="2">
        <v>200</v>
      </c>
      <c r="I94" s="2">
        <f t="shared" si="5"/>
        <v>194</v>
      </c>
      <c r="J94" s="2">
        <f t="shared" si="6"/>
        <v>3495</v>
      </c>
      <c r="K94" s="2">
        <v>7190</v>
      </c>
      <c r="L94" s="74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21.75" x14ac:dyDescent="0.7">
      <c r="A95" s="4" t="s">
        <v>436</v>
      </c>
      <c r="B95" s="4"/>
      <c r="C95" s="4"/>
      <c r="D95" s="26" t="str">
        <f t="shared" si="4"/>
        <v>()</v>
      </c>
      <c r="E95" s="5" t="s">
        <v>2</v>
      </c>
      <c r="F95" s="73">
        <v>4679</v>
      </c>
      <c r="G95" s="38" t="s">
        <v>16</v>
      </c>
      <c r="H95" s="2">
        <v>200</v>
      </c>
      <c r="I95" s="2">
        <f t="shared" si="5"/>
        <v>454</v>
      </c>
      <c r="J95" s="2">
        <f t="shared" si="6"/>
        <v>4225</v>
      </c>
      <c r="K95" s="2">
        <v>8650</v>
      </c>
      <c r="L95" s="74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21.75" x14ac:dyDescent="0.7">
      <c r="A96" s="4" t="s">
        <v>59</v>
      </c>
      <c r="B96" s="4"/>
      <c r="C96" s="4"/>
      <c r="D96" s="26" t="str">
        <f t="shared" si="4"/>
        <v>()</v>
      </c>
      <c r="E96" s="5" t="s">
        <v>2</v>
      </c>
      <c r="F96" s="73">
        <v>5819</v>
      </c>
      <c r="G96" s="2" t="s">
        <v>24</v>
      </c>
      <c r="H96" s="2">
        <v>0</v>
      </c>
      <c r="I96" s="2">
        <f t="shared" si="5"/>
        <v>894</v>
      </c>
      <c r="J96" s="2">
        <f t="shared" si="6"/>
        <v>4925</v>
      </c>
      <c r="K96" s="2">
        <v>9850</v>
      </c>
      <c r="L96" s="74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21.75" x14ac:dyDescent="0.7">
      <c r="A97" s="4" t="s">
        <v>60</v>
      </c>
      <c r="B97" s="4"/>
      <c r="C97" s="4"/>
      <c r="D97" s="26" t="str">
        <f t="shared" si="4"/>
        <v>()</v>
      </c>
      <c r="E97" s="5" t="s">
        <v>2</v>
      </c>
      <c r="F97" s="73">
        <v>5819</v>
      </c>
      <c r="G97" s="2" t="s">
        <v>24</v>
      </c>
      <c r="H97" s="2">
        <v>0</v>
      </c>
      <c r="I97" s="2">
        <f t="shared" si="5"/>
        <v>894</v>
      </c>
      <c r="J97" s="2">
        <f t="shared" si="6"/>
        <v>4925</v>
      </c>
      <c r="K97" s="2">
        <v>9850</v>
      </c>
      <c r="L97" s="74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21.75" x14ac:dyDescent="0.7">
      <c r="A98" s="4" t="s">
        <v>61</v>
      </c>
      <c r="B98" s="4"/>
      <c r="C98" s="4"/>
      <c r="D98" s="26" t="str">
        <f t="shared" ref="D98:D129" si="7">"("&amp;C98&amp;")"</f>
        <v>()</v>
      </c>
      <c r="E98" s="5" t="s">
        <v>2</v>
      </c>
      <c r="F98" s="73">
        <v>3689</v>
      </c>
      <c r="G98" s="2" t="s">
        <v>24</v>
      </c>
      <c r="H98" s="2">
        <v>0</v>
      </c>
      <c r="I98" s="2">
        <f t="shared" si="5"/>
        <v>94</v>
      </c>
      <c r="J98" s="2">
        <f t="shared" si="6"/>
        <v>3595</v>
      </c>
      <c r="K98" s="2">
        <v>7190</v>
      </c>
      <c r="L98" s="74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21.75" x14ac:dyDescent="0.7">
      <c r="A99" s="4" t="s">
        <v>62</v>
      </c>
      <c r="B99" s="4"/>
      <c r="C99" s="4"/>
      <c r="D99" s="26" t="str">
        <f t="shared" si="7"/>
        <v>()</v>
      </c>
      <c r="E99" s="5" t="s">
        <v>2</v>
      </c>
      <c r="F99" s="73">
        <v>3689</v>
      </c>
      <c r="G99" s="2" t="s">
        <v>24</v>
      </c>
      <c r="H99" s="2">
        <v>0</v>
      </c>
      <c r="I99" s="2">
        <f t="shared" si="5"/>
        <v>94</v>
      </c>
      <c r="J99" s="2">
        <f t="shared" si="6"/>
        <v>3595</v>
      </c>
      <c r="K99" s="2">
        <v>7190</v>
      </c>
      <c r="L99" s="74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21.75" x14ac:dyDescent="0.7">
      <c r="A100" s="4" t="s">
        <v>63</v>
      </c>
      <c r="B100" s="4"/>
      <c r="C100" s="4"/>
      <c r="D100" s="26" t="str">
        <f t="shared" si="7"/>
        <v>()</v>
      </c>
      <c r="E100" s="5" t="s">
        <v>2</v>
      </c>
      <c r="F100" s="73">
        <v>4679</v>
      </c>
      <c r="G100" s="2" t="s">
        <v>24</v>
      </c>
      <c r="H100" s="2">
        <v>0</v>
      </c>
      <c r="I100" s="2">
        <f t="shared" si="5"/>
        <v>354</v>
      </c>
      <c r="J100" s="2">
        <f t="shared" si="6"/>
        <v>4325</v>
      </c>
      <c r="K100" s="2">
        <v>8650</v>
      </c>
      <c r="L100" s="74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21.75" x14ac:dyDescent="0.7">
      <c r="A101" s="4" t="s">
        <v>64</v>
      </c>
      <c r="B101" s="4"/>
      <c r="C101" s="4"/>
      <c r="D101" s="26" t="str">
        <f t="shared" si="7"/>
        <v>()</v>
      </c>
      <c r="E101" s="5" t="s">
        <v>2</v>
      </c>
      <c r="F101" s="73">
        <v>4679</v>
      </c>
      <c r="G101" s="2" t="s">
        <v>24</v>
      </c>
      <c r="H101" s="2">
        <v>0</v>
      </c>
      <c r="I101" s="2">
        <f t="shared" si="5"/>
        <v>354</v>
      </c>
      <c r="J101" s="2">
        <f t="shared" si="6"/>
        <v>4325</v>
      </c>
      <c r="K101" s="2">
        <v>8650</v>
      </c>
      <c r="L101" s="74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21.75" x14ac:dyDescent="0.7">
      <c r="A102" s="4" t="s">
        <v>50</v>
      </c>
      <c r="B102" s="4" t="s">
        <v>76</v>
      </c>
      <c r="C102" s="4" t="s">
        <v>418</v>
      </c>
      <c r="D102" s="26" t="str">
        <f t="shared" si="7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5"/>
        <v>410</v>
      </c>
      <c r="J102" s="2">
        <f t="shared" si="6"/>
        <v>1550</v>
      </c>
      <c r="K102" s="74">
        <v>3100</v>
      </c>
      <c r="L102" s="74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21.75" x14ac:dyDescent="0.7">
      <c r="A103" s="4" t="s">
        <v>52</v>
      </c>
      <c r="B103" s="4" t="s">
        <v>77</v>
      </c>
      <c r="C103" s="4" t="s">
        <v>419</v>
      </c>
      <c r="D103" s="26" t="str">
        <f t="shared" si="7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5"/>
        <v>595</v>
      </c>
      <c r="J103" s="2">
        <f t="shared" si="6"/>
        <v>1750</v>
      </c>
      <c r="K103" s="74">
        <v>3500</v>
      </c>
      <c r="L103" s="74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21.75" x14ac:dyDescent="0.7">
      <c r="A104" s="4" t="s">
        <v>422</v>
      </c>
      <c r="B104" s="4" t="s">
        <v>423</v>
      </c>
      <c r="C104" s="4" t="s">
        <v>424</v>
      </c>
      <c r="D104" s="26" t="str">
        <f t="shared" si="7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2">
        <f t="shared" si="5"/>
        <v>695</v>
      </c>
      <c r="J104" s="2">
        <f t="shared" si="6"/>
        <v>1650</v>
      </c>
      <c r="K104" s="74">
        <v>3500</v>
      </c>
      <c r="L104" s="74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21.75" x14ac:dyDescent="0.7">
      <c r="A105" s="4" t="s">
        <v>33</v>
      </c>
      <c r="B105" s="4" t="s">
        <v>75</v>
      </c>
      <c r="C105" s="4" t="s">
        <v>420</v>
      </c>
      <c r="D105" s="26" t="str">
        <f t="shared" si="7"/>
        <v>(REG-HI-REL4-63DRWC)</v>
      </c>
      <c r="E105" s="5" t="s">
        <v>2</v>
      </c>
      <c r="F105" s="73">
        <v>3029</v>
      </c>
      <c r="G105" s="2" t="s">
        <v>16</v>
      </c>
      <c r="H105" s="2">
        <v>200</v>
      </c>
      <c r="I105" s="2">
        <f t="shared" si="5"/>
        <v>804</v>
      </c>
      <c r="J105" s="2">
        <f t="shared" si="6"/>
        <v>2225</v>
      </c>
      <c r="K105" s="74">
        <v>4650</v>
      </c>
      <c r="L105" s="74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21.75" x14ac:dyDescent="0.7">
      <c r="A106" s="4" t="s">
        <v>37</v>
      </c>
      <c r="B106" s="4"/>
      <c r="C106" s="4"/>
      <c r="D106" s="26" t="str">
        <f t="shared" si="7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5"/>
        <v>410</v>
      </c>
      <c r="J106" s="2">
        <f t="shared" si="6"/>
        <v>1550</v>
      </c>
      <c r="K106" s="74">
        <v>3100</v>
      </c>
      <c r="L106" s="74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21.75" x14ac:dyDescent="0.7">
      <c r="A107" s="4" t="s">
        <v>38</v>
      </c>
      <c r="B107" s="4"/>
      <c r="C107" s="4"/>
      <c r="D107" s="26" t="str">
        <f t="shared" si="7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5"/>
        <v>410</v>
      </c>
      <c r="J107" s="2">
        <f t="shared" si="6"/>
        <v>1550</v>
      </c>
      <c r="K107" s="74">
        <v>3100</v>
      </c>
      <c r="L107" s="74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21.75" x14ac:dyDescent="0.7">
      <c r="A108" s="4" t="s">
        <v>39</v>
      </c>
      <c r="B108" s="4"/>
      <c r="C108" s="4"/>
      <c r="D108" s="26" t="str">
        <f t="shared" si="7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5"/>
        <v>410</v>
      </c>
      <c r="J108" s="2">
        <f t="shared" si="6"/>
        <v>1550</v>
      </c>
      <c r="K108" s="74">
        <v>3100</v>
      </c>
      <c r="L108" s="74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21.75" x14ac:dyDescent="0.7">
      <c r="A109" s="4" t="s">
        <v>40</v>
      </c>
      <c r="B109" s="4"/>
      <c r="C109" s="4"/>
      <c r="D109" s="26" t="str">
        <f t="shared" si="7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5"/>
        <v>410</v>
      </c>
      <c r="J109" s="2">
        <f t="shared" si="6"/>
        <v>1550</v>
      </c>
      <c r="K109" s="74">
        <v>3100</v>
      </c>
      <c r="L109" s="74"/>
      <c r="M109" s="28">
        <v>1</v>
      </c>
      <c r="N109" s="16" t="s">
        <v>17</v>
      </c>
      <c r="O109" s="8">
        <v>0</v>
      </c>
      <c r="P109" s="20" t="s">
        <v>18</v>
      </c>
    </row>
    <row r="110" spans="1:17" ht="21.75" x14ac:dyDescent="0.7">
      <c r="A110" s="4" t="s">
        <v>41</v>
      </c>
      <c r="B110" s="4"/>
      <c r="C110" s="4"/>
      <c r="D110" s="26" t="str">
        <f t="shared" si="7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5"/>
        <v>595</v>
      </c>
      <c r="J110" s="2">
        <f t="shared" si="6"/>
        <v>1750</v>
      </c>
      <c r="K110" s="74">
        <v>3500</v>
      </c>
      <c r="L110" s="74"/>
      <c r="M110" s="28">
        <v>1</v>
      </c>
      <c r="N110" s="16" t="s">
        <v>25</v>
      </c>
      <c r="O110" s="8">
        <v>0</v>
      </c>
      <c r="P110" s="2" t="s">
        <v>26</v>
      </c>
    </row>
    <row r="111" spans="1:17" ht="21.75" x14ac:dyDescent="0.7">
      <c r="A111" s="4" t="s">
        <v>42</v>
      </c>
      <c r="B111" s="4"/>
      <c r="C111" s="4"/>
      <c r="D111" s="26" t="str">
        <f t="shared" si="7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5"/>
        <v>595</v>
      </c>
      <c r="J111" s="2">
        <f t="shared" si="6"/>
        <v>1750</v>
      </c>
      <c r="K111" s="74">
        <v>3500</v>
      </c>
      <c r="L111" s="74"/>
      <c r="M111" s="28">
        <v>1</v>
      </c>
      <c r="N111" s="16" t="s">
        <v>25</v>
      </c>
      <c r="O111" s="8">
        <v>0</v>
      </c>
      <c r="P111" s="2" t="s">
        <v>26</v>
      </c>
    </row>
    <row r="112" spans="1:17" ht="21.75" x14ac:dyDescent="0.7">
      <c r="A112" s="4" t="s">
        <v>43</v>
      </c>
      <c r="B112" s="4"/>
      <c r="C112" s="4"/>
      <c r="D112" s="26" t="str">
        <f t="shared" si="7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5"/>
        <v>595</v>
      </c>
      <c r="J112" s="2">
        <f t="shared" si="6"/>
        <v>1750</v>
      </c>
      <c r="K112" s="74">
        <v>3500</v>
      </c>
      <c r="L112" s="74"/>
      <c r="M112" s="28">
        <v>1</v>
      </c>
      <c r="N112" s="16" t="s">
        <v>17</v>
      </c>
      <c r="O112" s="8">
        <v>0</v>
      </c>
      <c r="P112" s="20" t="s">
        <v>18</v>
      </c>
    </row>
    <row r="113" spans="1:16" ht="21.75" x14ac:dyDescent="0.7">
      <c r="A113" s="4" t="s">
        <v>44</v>
      </c>
      <c r="B113" s="4"/>
      <c r="C113" s="4"/>
      <c r="D113" s="26" t="str">
        <f t="shared" si="7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5"/>
        <v>595</v>
      </c>
      <c r="J113" s="2">
        <f t="shared" si="6"/>
        <v>1750</v>
      </c>
      <c r="K113" s="74">
        <v>3500</v>
      </c>
      <c r="L113" s="74"/>
      <c r="M113" s="28">
        <v>1</v>
      </c>
      <c r="N113" s="16" t="s">
        <v>17</v>
      </c>
      <c r="O113" s="8">
        <v>0</v>
      </c>
      <c r="P113" s="20" t="s">
        <v>18</v>
      </c>
    </row>
    <row r="114" spans="1:16" ht="21.75" x14ac:dyDescent="0.7">
      <c r="A114" s="4" t="s">
        <v>437</v>
      </c>
      <c r="B114" s="4"/>
      <c r="C114" s="4"/>
      <c r="D114" s="26" t="str">
        <f t="shared" si="7"/>
        <v>()</v>
      </c>
      <c r="E114" s="5" t="s">
        <v>2</v>
      </c>
      <c r="F114" s="73">
        <v>5819</v>
      </c>
      <c r="G114" s="2" t="s">
        <v>24</v>
      </c>
      <c r="H114" s="2">
        <v>0</v>
      </c>
      <c r="I114" s="2">
        <f t="shared" si="5"/>
        <v>894</v>
      </c>
      <c r="J114" s="2">
        <f t="shared" si="6"/>
        <v>4925</v>
      </c>
      <c r="K114" s="2">
        <v>9850</v>
      </c>
      <c r="L114" s="74"/>
      <c r="M114" s="28">
        <v>1</v>
      </c>
      <c r="N114" s="16" t="s">
        <v>20</v>
      </c>
      <c r="O114" s="2">
        <v>0</v>
      </c>
      <c r="P114" s="20" t="s">
        <v>18</v>
      </c>
    </row>
    <row r="115" spans="1:16" ht="21.75" x14ac:dyDescent="0.7">
      <c r="A115" s="4" t="s">
        <v>443</v>
      </c>
      <c r="B115" s="4"/>
      <c r="C115" s="4"/>
      <c r="D115" s="26" t="str">
        <f t="shared" si="7"/>
        <v>()</v>
      </c>
      <c r="E115" s="5" t="s">
        <v>2</v>
      </c>
      <c r="F115" s="73">
        <v>3689</v>
      </c>
      <c r="G115" s="2" t="s">
        <v>24</v>
      </c>
      <c r="H115" s="2">
        <v>0</v>
      </c>
      <c r="I115" s="2">
        <f t="shared" si="5"/>
        <v>94</v>
      </c>
      <c r="J115" s="2">
        <f t="shared" si="6"/>
        <v>3595</v>
      </c>
      <c r="K115" s="2">
        <v>7190</v>
      </c>
      <c r="L115" s="74"/>
      <c r="M115" s="28">
        <v>1</v>
      </c>
      <c r="N115" s="16" t="s">
        <v>20</v>
      </c>
      <c r="O115" s="2">
        <v>0</v>
      </c>
      <c r="P115" s="20" t="s">
        <v>18</v>
      </c>
    </row>
    <row r="116" spans="1:16" ht="21.75" x14ac:dyDescent="0.7">
      <c r="A116" s="4" t="s">
        <v>440</v>
      </c>
      <c r="B116" s="4"/>
      <c r="C116" s="4"/>
      <c r="D116" s="26" t="str">
        <f t="shared" si="7"/>
        <v>()</v>
      </c>
      <c r="E116" s="5" t="s">
        <v>2</v>
      </c>
      <c r="F116" s="73">
        <v>4679</v>
      </c>
      <c r="G116" s="2" t="s">
        <v>24</v>
      </c>
      <c r="H116" s="2">
        <v>0</v>
      </c>
      <c r="I116" s="2">
        <f t="shared" si="5"/>
        <v>354</v>
      </c>
      <c r="J116" s="2">
        <f t="shared" si="6"/>
        <v>4325</v>
      </c>
      <c r="K116" s="2">
        <v>8650</v>
      </c>
      <c r="L116" s="74"/>
      <c r="M116" s="28">
        <v>1</v>
      </c>
      <c r="N116" s="16" t="s">
        <v>20</v>
      </c>
      <c r="O116" s="2">
        <v>0</v>
      </c>
      <c r="P116" s="20" t="s">
        <v>18</v>
      </c>
    </row>
    <row r="117" spans="1:16" ht="21.75" x14ac:dyDescent="0.7">
      <c r="A117" s="4" t="s">
        <v>23</v>
      </c>
      <c r="B117" s="4"/>
      <c r="C117" s="4"/>
      <c r="D117" s="26" t="str">
        <f t="shared" si="7"/>
        <v>()</v>
      </c>
      <c r="E117" s="5" t="s">
        <v>2</v>
      </c>
      <c r="F117" s="73">
        <v>3029</v>
      </c>
      <c r="G117" s="2" t="s">
        <v>24</v>
      </c>
      <c r="H117" s="2">
        <v>0</v>
      </c>
      <c r="I117" s="2">
        <f t="shared" si="5"/>
        <v>704</v>
      </c>
      <c r="J117" s="2">
        <f t="shared" si="6"/>
        <v>2325</v>
      </c>
      <c r="K117" s="74">
        <v>4650</v>
      </c>
      <c r="L117" s="74"/>
      <c r="M117" s="28">
        <v>1</v>
      </c>
      <c r="N117" s="16" t="s">
        <v>25</v>
      </c>
      <c r="O117" s="8">
        <v>0</v>
      </c>
      <c r="P117" s="2" t="s">
        <v>26</v>
      </c>
    </row>
    <row r="118" spans="1:16" ht="21.75" x14ac:dyDescent="0.7">
      <c r="A118" s="4" t="s">
        <v>27</v>
      </c>
      <c r="B118" s="4"/>
      <c r="C118" s="4"/>
      <c r="D118" s="26" t="str">
        <f t="shared" si="7"/>
        <v>()</v>
      </c>
      <c r="E118" s="5" t="s">
        <v>2</v>
      </c>
      <c r="F118" s="73">
        <v>3029</v>
      </c>
      <c r="G118" s="2" t="s">
        <v>24</v>
      </c>
      <c r="H118" s="2">
        <v>0</v>
      </c>
      <c r="I118" s="2">
        <f t="shared" si="5"/>
        <v>704</v>
      </c>
      <c r="J118" s="2">
        <f t="shared" si="6"/>
        <v>2325</v>
      </c>
      <c r="K118" s="74">
        <v>4650</v>
      </c>
      <c r="L118" s="74"/>
      <c r="M118" s="28">
        <v>1</v>
      </c>
      <c r="N118" s="16" t="s">
        <v>25</v>
      </c>
      <c r="O118" s="8">
        <v>0</v>
      </c>
      <c r="P118" s="2" t="s">
        <v>26</v>
      </c>
    </row>
    <row r="119" spans="1:16" ht="21.75" x14ac:dyDescent="0.7">
      <c r="A119" s="4" t="s">
        <v>438</v>
      </c>
      <c r="B119" s="4"/>
      <c r="C119" s="4"/>
      <c r="D119" s="26" t="str">
        <f t="shared" si="7"/>
        <v>()</v>
      </c>
      <c r="E119" s="5" t="s">
        <v>2</v>
      </c>
      <c r="F119" s="73">
        <v>5819</v>
      </c>
      <c r="G119" s="2" t="s">
        <v>19</v>
      </c>
      <c r="H119" s="2">
        <v>450</v>
      </c>
      <c r="I119" s="2">
        <f t="shared" si="5"/>
        <v>1119</v>
      </c>
      <c r="J119" s="2">
        <f t="shared" si="6"/>
        <v>4700</v>
      </c>
      <c r="K119" s="2">
        <v>9850</v>
      </c>
      <c r="L119" s="74"/>
      <c r="M119" s="28">
        <v>1</v>
      </c>
      <c r="N119" s="16" t="s">
        <v>20</v>
      </c>
      <c r="O119" s="2">
        <v>0</v>
      </c>
      <c r="P119" s="20" t="s">
        <v>18</v>
      </c>
    </row>
    <row r="120" spans="1:16" ht="21.75" x14ac:dyDescent="0.7">
      <c r="A120" s="4" t="s">
        <v>444</v>
      </c>
      <c r="B120" s="4"/>
      <c r="C120" s="4"/>
      <c r="D120" s="26" t="str">
        <f t="shared" si="7"/>
        <v>()</v>
      </c>
      <c r="E120" s="5" t="s">
        <v>2</v>
      </c>
      <c r="F120" s="73">
        <v>3689</v>
      </c>
      <c r="G120" s="2" t="s">
        <v>19</v>
      </c>
      <c r="H120" s="2">
        <v>450</v>
      </c>
      <c r="I120" s="2">
        <f t="shared" si="5"/>
        <v>319</v>
      </c>
      <c r="J120" s="2">
        <f t="shared" si="6"/>
        <v>3370</v>
      </c>
      <c r="K120" s="2">
        <v>7190</v>
      </c>
      <c r="L120" s="74"/>
      <c r="M120" s="28">
        <v>1</v>
      </c>
      <c r="N120" s="16" t="s">
        <v>20</v>
      </c>
      <c r="O120" s="2">
        <v>0</v>
      </c>
      <c r="P120" s="20" t="s">
        <v>18</v>
      </c>
    </row>
    <row r="121" spans="1:16" ht="21.75" x14ac:dyDescent="0.7">
      <c r="A121" s="4" t="s">
        <v>441</v>
      </c>
      <c r="B121" s="4"/>
      <c r="C121" s="4"/>
      <c r="D121" s="26" t="str">
        <f t="shared" si="7"/>
        <v>()</v>
      </c>
      <c r="E121" s="5" t="s">
        <v>2</v>
      </c>
      <c r="F121" s="73">
        <v>4679</v>
      </c>
      <c r="G121" s="2" t="s">
        <v>19</v>
      </c>
      <c r="H121" s="2">
        <v>450</v>
      </c>
      <c r="I121" s="2">
        <f t="shared" si="5"/>
        <v>579</v>
      </c>
      <c r="J121" s="2">
        <f t="shared" si="6"/>
        <v>4100</v>
      </c>
      <c r="K121" s="2">
        <v>8650</v>
      </c>
      <c r="L121" s="74"/>
      <c r="M121" s="28">
        <v>1</v>
      </c>
      <c r="N121" s="16" t="s">
        <v>20</v>
      </c>
      <c r="O121" s="2">
        <v>0</v>
      </c>
      <c r="P121" s="20" t="s">
        <v>18</v>
      </c>
    </row>
    <row r="122" spans="1:16" ht="21.75" x14ac:dyDescent="0.7">
      <c r="A122" s="4" t="s">
        <v>28</v>
      </c>
      <c r="B122" s="4"/>
      <c r="C122" s="4"/>
      <c r="D122" s="26" t="str">
        <f t="shared" si="7"/>
        <v>()</v>
      </c>
      <c r="E122" s="5" t="s">
        <v>2</v>
      </c>
      <c r="F122" s="73">
        <v>3029</v>
      </c>
      <c r="G122" s="2" t="s">
        <v>24</v>
      </c>
      <c r="H122" s="2">
        <v>0</v>
      </c>
      <c r="I122" s="2">
        <f t="shared" si="5"/>
        <v>704</v>
      </c>
      <c r="J122" s="2">
        <f t="shared" si="6"/>
        <v>2325</v>
      </c>
      <c r="K122" s="74">
        <v>4650</v>
      </c>
      <c r="L122" s="74"/>
      <c r="M122" s="28">
        <v>1</v>
      </c>
      <c r="N122" s="16" t="s">
        <v>17</v>
      </c>
      <c r="O122" s="8">
        <v>0</v>
      </c>
      <c r="P122" s="20" t="s">
        <v>18</v>
      </c>
    </row>
    <row r="123" spans="1:16" ht="21.75" x14ac:dyDescent="0.7">
      <c r="A123" s="4" t="s">
        <v>29</v>
      </c>
      <c r="B123" s="4"/>
      <c r="C123" s="4"/>
      <c r="D123" s="26" t="str">
        <f t="shared" si="7"/>
        <v>()</v>
      </c>
      <c r="E123" s="5" t="s">
        <v>2</v>
      </c>
      <c r="F123" s="73">
        <v>3029</v>
      </c>
      <c r="G123" s="2" t="s">
        <v>24</v>
      </c>
      <c r="H123" s="2">
        <v>0</v>
      </c>
      <c r="I123" s="2">
        <f t="shared" si="5"/>
        <v>704</v>
      </c>
      <c r="J123" s="2">
        <f t="shared" si="6"/>
        <v>2325</v>
      </c>
      <c r="K123" s="74">
        <v>4650</v>
      </c>
      <c r="L123" s="74"/>
      <c r="M123" s="28">
        <v>1</v>
      </c>
      <c r="N123" s="16" t="s">
        <v>17</v>
      </c>
      <c r="O123" s="8">
        <v>0</v>
      </c>
      <c r="P123" s="20" t="s">
        <v>18</v>
      </c>
    </row>
    <row r="124" spans="1:16" ht="21.75" x14ac:dyDescent="0.7">
      <c r="A124" s="4" t="s">
        <v>45</v>
      </c>
      <c r="B124" s="4"/>
      <c r="C124" s="4"/>
      <c r="D124" s="26" t="str">
        <f t="shared" si="7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5"/>
        <v>595</v>
      </c>
      <c r="J124" s="2">
        <f t="shared" si="6"/>
        <v>1750</v>
      </c>
      <c r="K124" s="74">
        <v>3500</v>
      </c>
      <c r="L124" s="74"/>
      <c r="M124" s="28">
        <v>1</v>
      </c>
      <c r="N124" s="16" t="s">
        <v>20</v>
      </c>
      <c r="O124" s="8">
        <v>0</v>
      </c>
      <c r="P124" s="2"/>
    </row>
    <row r="125" spans="1:16" ht="21.75" x14ac:dyDescent="0.7">
      <c r="A125" s="4" t="s">
        <v>439</v>
      </c>
      <c r="B125" s="4"/>
      <c r="C125" s="4"/>
      <c r="D125" s="26" t="str">
        <f t="shared" si="7"/>
        <v>()</v>
      </c>
      <c r="E125" s="5" t="s">
        <v>2</v>
      </c>
      <c r="F125" s="73">
        <v>5819</v>
      </c>
      <c r="G125" s="2" t="s">
        <v>19</v>
      </c>
      <c r="H125" s="2">
        <v>450</v>
      </c>
      <c r="I125" s="2">
        <f t="shared" si="5"/>
        <v>1119</v>
      </c>
      <c r="J125" s="2">
        <f t="shared" si="6"/>
        <v>4700</v>
      </c>
      <c r="K125" s="2">
        <v>9850</v>
      </c>
      <c r="L125" s="74"/>
      <c r="M125" s="28">
        <v>1</v>
      </c>
      <c r="N125" s="16" t="s">
        <v>20</v>
      </c>
      <c r="O125" s="2">
        <v>0</v>
      </c>
      <c r="P125" s="20" t="s">
        <v>18</v>
      </c>
    </row>
    <row r="126" spans="1:16" ht="21.75" x14ac:dyDescent="0.7">
      <c r="A126" s="4" t="s">
        <v>445</v>
      </c>
      <c r="B126" s="4"/>
      <c r="C126" s="4"/>
      <c r="D126" s="26" t="str">
        <f t="shared" si="7"/>
        <v>()</v>
      </c>
      <c r="E126" s="5" t="s">
        <v>2</v>
      </c>
      <c r="F126" s="73">
        <v>3689</v>
      </c>
      <c r="G126" s="2" t="s">
        <v>19</v>
      </c>
      <c r="H126" s="2">
        <v>450</v>
      </c>
      <c r="I126" s="2">
        <f t="shared" si="5"/>
        <v>319</v>
      </c>
      <c r="J126" s="2">
        <f t="shared" si="6"/>
        <v>3370</v>
      </c>
      <c r="K126" s="2">
        <v>7190</v>
      </c>
      <c r="L126" s="74"/>
      <c r="M126" s="28">
        <v>1</v>
      </c>
      <c r="N126" s="16" t="s">
        <v>20</v>
      </c>
      <c r="O126" s="2">
        <v>0</v>
      </c>
      <c r="P126" s="20" t="s">
        <v>18</v>
      </c>
    </row>
    <row r="127" spans="1:16" ht="21.75" x14ac:dyDescent="0.7">
      <c r="A127" s="4" t="s">
        <v>442</v>
      </c>
      <c r="B127" s="4"/>
      <c r="C127" s="4"/>
      <c r="D127" s="26" t="str">
        <f t="shared" si="7"/>
        <v>()</v>
      </c>
      <c r="E127" s="5" t="s">
        <v>2</v>
      </c>
      <c r="F127" s="73">
        <v>4679</v>
      </c>
      <c r="G127" s="2" t="s">
        <v>19</v>
      </c>
      <c r="H127" s="2">
        <v>450</v>
      </c>
      <c r="I127" s="2">
        <f t="shared" si="5"/>
        <v>579</v>
      </c>
      <c r="J127" s="2">
        <f t="shared" si="6"/>
        <v>4100</v>
      </c>
      <c r="K127" s="2">
        <v>8650</v>
      </c>
      <c r="L127" s="74"/>
      <c r="M127" s="28">
        <v>1</v>
      </c>
      <c r="N127" s="16" t="s">
        <v>20</v>
      </c>
      <c r="O127" s="2">
        <v>0</v>
      </c>
      <c r="P127" s="20" t="s">
        <v>18</v>
      </c>
    </row>
    <row r="128" spans="1:16" ht="21.75" x14ac:dyDescent="0.7">
      <c r="A128" s="4" t="s">
        <v>30</v>
      </c>
      <c r="B128" s="4"/>
      <c r="C128" s="4"/>
      <c r="D128" s="26" t="str">
        <f t="shared" si="7"/>
        <v>()</v>
      </c>
      <c r="E128" s="5" t="s">
        <v>2</v>
      </c>
      <c r="F128" s="73">
        <v>3029</v>
      </c>
      <c r="G128" s="2" t="s">
        <v>24</v>
      </c>
      <c r="H128" s="2">
        <v>0</v>
      </c>
      <c r="I128" s="2">
        <f t="shared" si="5"/>
        <v>704</v>
      </c>
      <c r="J128" s="2">
        <f t="shared" si="6"/>
        <v>2325</v>
      </c>
      <c r="K128" s="74">
        <v>4650</v>
      </c>
      <c r="L128" s="74"/>
      <c r="M128" s="28">
        <v>1</v>
      </c>
      <c r="N128" s="16" t="s">
        <v>20</v>
      </c>
      <c r="O128" s="8">
        <v>0</v>
      </c>
      <c r="P128" s="2"/>
    </row>
    <row r="129" spans="1:16" ht="21.75" x14ac:dyDescent="0.7">
      <c r="A129" s="4" t="s">
        <v>46</v>
      </c>
      <c r="B129" s="4"/>
      <c r="C129" s="4"/>
      <c r="D129" s="26" t="str">
        <f t="shared" si="7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5"/>
        <v>410</v>
      </c>
      <c r="J129" s="2">
        <f t="shared" si="6"/>
        <v>1550</v>
      </c>
      <c r="K129" s="74">
        <v>3100</v>
      </c>
      <c r="L129" s="74"/>
      <c r="M129" s="28">
        <v>1</v>
      </c>
      <c r="N129" s="16" t="s">
        <v>20</v>
      </c>
      <c r="O129" s="8">
        <v>0</v>
      </c>
      <c r="P129" s="2"/>
    </row>
    <row r="130" spans="1:16" ht="21.75" x14ac:dyDescent="0.7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si="5"/>
        <v>595</v>
      </c>
      <c r="J130" s="2">
        <f t="shared" si="6"/>
        <v>1750</v>
      </c>
      <c r="K130" s="74">
        <v>3500</v>
      </c>
      <c r="L130" s="74"/>
      <c r="M130" s="28">
        <v>1</v>
      </c>
      <c r="N130" s="16" t="s">
        <v>20</v>
      </c>
      <c r="O130" s="8">
        <v>0</v>
      </c>
      <c r="P130" s="2"/>
    </row>
    <row r="131" spans="1:16" ht="21.75" x14ac:dyDescent="0.7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73">
        <v>5819</v>
      </c>
      <c r="G131" s="2" t="s">
        <v>21</v>
      </c>
      <c r="H131" s="2">
        <v>250</v>
      </c>
      <c r="I131" s="2">
        <f t="shared" ref="I131:I165" si="9">F131-J131</f>
        <v>1019</v>
      </c>
      <c r="J131" s="2">
        <f t="shared" ref="J131:J165" si="10">(K131-H131-O131)/2</f>
        <v>4800</v>
      </c>
      <c r="K131" s="2">
        <v>9850</v>
      </c>
      <c r="L131" s="74"/>
      <c r="M131" s="28">
        <v>1</v>
      </c>
      <c r="N131" s="17" t="s">
        <v>22</v>
      </c>
      <c r="O131" s="2">
        <v>0</v>
      </c>
      <c r="P131" s="20" t="s">
        <v>18</v>
      </c>
    </row>
    <row r="132" spans="1:16" ht="21.75" x14ac:dyDescent="0.7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73">
        <v>3689</v>
      </c>
      <c r="G132" s="2" t="s">
        <v>21</v>
      </c>
      <c r="H132" s="2">
        <v>250</v>
      </c>
      <c r="I132" s="2">
        <f t="shared" si="9"/>
        <v>219</v>
      </c>
      <c r="J132" s="2">
        <f t="shared" si="10"/>
        <v>3470</v>
      </c>
      <c r="K132" s="2">
        <v>7190</v>
      </c>
      <c r="L132" s="74"/>
      <c r="M132" s="28">
        <v>1</v>
      </c>
      <c r="N132" s="17" t="s">
        <v>22</v>
      </c>
      <c r="O132" s="2">
        <v>0</v>
      </c>
      <c r="P132" s="20" t="s">
        <v>18</v>
      </c>
    </row>
    <row r="133" spans="1:16" ht="21.75" x14ac:dyDescent="0.7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73">
        <v>4679</v>
      </c>
      <c r="G133" s="2" t="s">
        <v>21</v>
      </c>
      <c r="H133" s="2">
        <v>250</v>
      </c>
      <c r="I133" s="2">
        <f t="shared" si="9"/>
        <v>479</v>
      </c>
      <c r="J133" s="2">
        <f t="shared" si="10"/>
        <v>4200</v>
      </c>
      <c r="K133" s="2">
        <v>8650</v>
      </c>
      <c r="L133" s="74"/>
      <c r="M133" s="28">
        <v>1</v>
      </c>
      <c r="N133" s="17" t="s">
        <v>22</v>
      </c>
      <c r="O133" s="2">
        <v>0</v>
      </c>
      <c r="P133" s="20" t="s">
        <v>18</v>
      </c>
    </row>
    <row r="134" spans="1:16" ht="21.75" x14ac:dyDescent="0.7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73">
        <v>3029</v>
      </c>
      <c r="G134" s="2" t="s">
        <v>24</v>
      </c>
      <c r="H134" s="2">
        <v>0</v>
      </c>
      <c r="I134" s="2">
        <f t="shared" si="9"/>
        <v>704</v>
      </c>
      <c r="J134" s="2">
        <f t="shared" si="10"/>
        <v>2325</v>
      </c>
      <c r="K134" s="74">
        <v>4650</v>
      </c>
      <c r="L134" s="74"/>
      <c r="M134" s="28">
        <v>1</v>
      </c>
      <c r="N134" s="16" t="s">
        <v>20</v>
      </c>
      <c r="O134" s="8">
        <v>0</v>
      </c>
      <c r="P134" s="2"/>
    </row>
    <row r="135" spans="1:16" ht="21.75" x14ac:dyDescent="0.7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4">
        <v>3100</v>
      </c>
      <c r="L135" s="74"/>
      <c r="M135" s="28">
        <v>1</v>
      </c>
      <c r="N135" s="16" t="s">
        <v>20</v>
      </c>
      <c r="O135" s="8">
        <v>0</v>
      </c>
      <c r="P135" s="2"/>
    </row>
    <row r="136" spans="1:16" ht="21.75" x14ac:dyDescent="0.7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4">
        <v>3500</v>
      </c>
      <c r="L136" s="74"/>
      <c r="M136" s="28">
        <v>1</v>
      </c>
      <c r="N136" s="16" t="s">
        <v>20</v>
      </c>
      <c r="O136" s="8">
        <v>0</v>
      </c>
      <c r="P136" s="2"/>
    </row>
    <row r="137" spans="1:16" ht="21.75" x14ac:dyDescent="0.7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73">
        <v>3029</v>
      </c>
      <c r="G137" s="2" t="s">
        <v>24</v>
      </c>
      <c r="H137" s="2">
        <v>0</v>
      </c>
      <c r="I137" s="2">
        <f t="shared" si="9"/>
        <v>704</v>
      </c>
      <c r="J137" s="2">
        <f t="shared" si="10"/>
        <v>2325</v>
      </c>
      <c r="K137" s="74">
        <v>4650</v>
      </c>
      <c r="L137" s="74"/>
      <c r="M137" s="28">
        <v>1</v>
      </c>
      <c r="N137" s="16" t="s">
        <v>20</v>
      </c>
      <c r="O137" s="8">
        <v>0</v>
      </c>
      <c r="P137" s="2"/>
    </row>
    <row r="138" spans="1:16" ht="21.75" x14ac:dyDescent="0.7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4">
        <v>3100</v>
      </c>
      <c r="L138" s="74"/>
      <c r="M138" s="28">
        <v>1</v>
      </c>
      <c r="N138" s="16" t="s">
        <v>34</v>
      </c>
      <c r="O138" s="8">
        <v>0</v>
      </c>
      <c r="P138" s="20" t="s">
        <v>18</v>
      </c>
    </row>
    <row r="139" spans="1:16" ht="21.75" x14ac:dyDescent="0.7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4">
        <v>3500</v>
      </c>
      <c r="L139" s="74"/>
      <c r="M139" s="28">
        <v>1</v>
      </c>
      <c r="N139" s="16" t="s">
        <v>34</v>
      </c>
      <c r="O139" s="8">
        <v>0</v>
      </c>
      <c r="P139" s="20" t="s">
        <v>18</v>
      </c>
    </row>
    <row r="140" spans="1:16" ht="21.75" x14ac:dyDescent="0.7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73">
        <v>3029</v>
      </c>
      <c r="G140" s="2" t="s">
        <v>24</v>
      </c>
      <c r="H140" s="2">
        <v>0</v>
      </c>
      <c r="I140" s="2">
        <f t="shared" si="9"/>
        <v>704</v>
      </c>
      <c r="J140" s="2">
        <f t="shared" si="10"/>
        <v>2325</v>
      </c>
      <c r="K140" s="74">
        <v>4650</v>
      </c>
      <c r="L140" s="74"/>
      <c r="M140" s="28">
        <v>1</v>
      </c>
      <c r="N140" s="16" t="s">
        <v>34</v>
      </c>
      <c r="O140" s="8">
        <v>0</v>
      </c>
      <c r="P140" s="20" t="s">
        <v>18</v>
      </c>
    </row>
    <row r="141" spans="1:16" ht="21.75" x14ac:dyDescent="0.7">
      <c r="A141" s="4" t="s">
        <v>454</v>
      </c>
      <c r="B141" s="70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73">
        <v>5819</v>
      </c>
      <c r="G141" s="2" t="s">
        <v>21</v>
      </c>
      <c r="H141" s="2">
        <v>250</v>
      </c>
      <c r="I141" s="2">
        <f t="shared" si="9"/>
        <v>1019</v>
      </c>
      <c r="J141" s="2">
        <f t="shared" si="10"/>
        <v>4800</v>
      </c>
      <c r="K141" s="2">
        <v>9850</v>
      </c>
      <c r="L141" s="74"/>
      <c r="M141" s="28">
        <v>1</v>
      </c>
      <c r="N141" s="17" t="s">
        <v>22</v>
      </c>
      <c r="O141" s="2">
        <v>0</v>
      </c>
      <c r="P141" s="20" t="s">
        <v>18</v>
      </c>
    </row>
    <row r="142" spans="1:16" ht="21.75" x14ac:dyDescent="0.7">
      <c r="A142" s="4" t="s">
        <v>455</v>
      </c>
      <c r="B142" s="70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73">
        <v>3689</v>
      </c>
      <c r="G142" s="2" t="s">
        <v>21</v>
      </c>
      <c r="H142" s="2">
        <v>250</v>
      </c>
      <c r="I142" s="2">
        <f t="shared" si="9"/>
        <v>219</v>
      </c>
      <c r="J142" s="2">
        <f t="shared" si="10"/>
        <v>3470</v>
      </c>
      <c r="K142" s="2">
        <v>7190</v>
      </c>
      <c r="L142" s="74"/>
      <c r="M142" s="28">
        <v>1</v>
      </c>
      <c r="N142" s="17" t="s">
        <v>22</v>
      </c>
      <c r="O142" s="2">
        <v>0</v>
      </c>
      <c r="P142" s="20" t="s">
        <v>18</v>
      </c>
    </row>
    <row r="143" spans="1:16" ht="21.75" x14ac:dyDescent="0.7">
      <c r="A143" s="4" t="s">
        <v>456</v>
      </c>
      <c r="B143" s="70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73">
        <v>4679</v>
      </c>
      <c r="G143" s="2" t="s">
        <v>21</v>
      </c>
      <c r="H143" s="2">
        <v>250</v>
      </c>
      <c r="I143" s="2">
        <f t="shared" si="9"/>
        <v>479</v>
      </c>
      <c r="J143" s="2">
        <f t="shared" si="10"/>
        <v>4200</v>
      </c>
      <c r="K143" s="2">
        <v>8650</v>
      </c>
      <c r="L143" s="74"/>
      <c r="M143" s="28">
        <v>1</v>
      </c>
      <c r="N143" s="17" t="s">
        <v>22</v>
      </c>
      <c r="O143" s="2">
        <v>0</v>
      </c>
      <c r="P143" s="20" t="s">
        <v>18</v>
      </c>
    </row>
    <row r="144" spans="1:16" ht="21.75" x14ac:dyDescent="0.7">
      <c r="A144" s="71" t="s">
        <v>575</v>
      </c>
      <c r="B144" s="83" t="s">
        <v>600</v>
      </c>
      <c r="C144" s="71"/>
      <c r="D144" s="26" t="str">
        <f t="shared" si="8"/>
        <v>()</v>
      </c>
      <c r="E144" s="72" t="s">
        <v>2</v>
      </c>
      <c r="F144" s="73">
        <v>5819</v>
      </c>
      <c r="G144" s="74" t="s">
        <v>21</v>
      </c>
      <c r="H144" s="74">
        <v>250</v>
      </c>
      <c r="I144" s="2">
        <f t="shared" si="9"/>
        <v>1019</v>
      </c>
      <c r="J144" s="2">
        <f t="shared" si="10"/>
        <v>4800</v>
      </c>
      <c r="K144" s="2">
        <v>9850</v>
      </c>
      <c r="L144" s="74"/>
      <c r="M144" s="75">
        <v>1</v>
      </c>
      <c r="N144" s="76" t="s">
        <v>22</v>
      </c>
      <c r="O144" s="77">
        <v>0</v>
      </c>
      <c r="P144" s="73" t="s">
        <v>18</v>
      </c>
    </row>
    <row r="145" spans="1:16" ht="21.75" x14ac:dyDescent="0.7">
      <c r="A145" s="71" t="s">
        <v>577</v>
      </c>
      <c r="B145" s="83" t="s">
        <v>601</v>
      </c>
      <c r="C145" s="71"/>
      <c r="D145" s="26" t="str">
        <f t="shared" si="8"/>
        <v>()</v>
      </c>
      <c r="E145" s="72" t="s">
        <v>2</v>
      </c>
      <c r="F145" s="73">
        <v>3689</v>
      </c>
      <c r="G145" s="74" t="s">
        <v>21</v>
      </c>
      <c r="H145" s="74">
        <v>250</v>
      </c>
      <c r="I145" s="2">
        <f t="shared" si="9"/>
        <v>219</v>
      </c>
      <c r="J145" s="2">
        <f t="shared" si="10"/>
        <v>3470</v>
      </c>
      <c r="K145" s="2">
        <v>7190</v>
      </c>
      <c r="L145" s="74"/>
      <c r="M145" s="75">
        <v>1</v>
      </c>
      <c r="N145" s="76" t="s">
        <v>22</v>
      </c>
      <c r="O145" s="77">
        <v>0</v>
      </c>
      <c r="P145" s="73" t="s">
        <v>18</v>
      </c>
    </row>
    <row r="146" spans="1:16" ht="21.75" x14ac:dyDescent="0.7">
      <c r="A146" s="71" t="s">
        <v>576</v>
      </c>
      <c r="B146" s="83" t="s">
        <v>602</v>
      </c>
      <c r="C146" s="71"/>
      <c r="D146" s="26" t="str">
        <f t="shared" si="8"/>
        <v>()</v>
      </c>
      <c r="E146" s="72" t="s">
        <v>2</v>
      </c>
      <c r="F146" s="73">
        <v>4679</v>
      </c>
      <c r="G146" s="74" t="s">
        <v>21</v>
      </c>
      <c r="H146" s="74">
        <v>250</v>
      </c>
      <c r="I146" s="2">
        <f t="shared" si="9"/>
        <v>479</v>
      </c>
      <c r="J146" s="2">
        <f t="shared" si="10"/>
        <v>4200</v>
      </c>
      <c r="K146" s="2">
        <v>8650</v>
      </c>
      <c r="L146" s="74"/>
      <c r="M146" s="75">
        <v>1</v>
      </c>
      <c r="N146" s="76" t="s">
        <v>22</v>
      </c>
      <c r="O146" s="77">
        <v>0</v>
      </c>
      <c r="P146" s="73" t="s">
        <v>18</v>
      </c>
    </row>
    <row r="147" spans="1:16" ht="21.75" x14ac:dyDescent="0.7">
      <c r="A147" s="71" t="s">
        <v>578</v>
      </c>
      <c r="B147" s="83" t="s">
        <v>603</v>
      </c>
      <c r="C147" s="71"/>
      <c r="D147" s="26" t="str">
        <f t="shared" si="8"/>
        <v>()</v>
      </c>
      <c r="E147" s="72" t="s">
        <v>2</v>
      </c>
      <c r="F147" s="73">
        <v>3029</v>
      </c>
      <c r="G147" s="74" t="s">
        <v>16</v>
      </c>
      <c r="H147" s="74">
        <v>200</v>
      </c>
      <c r="I147" s="2">
        <f t="shared" si="9"/>
        <v>804</v>
      </c>
      <c r="J147" s="2">
        <f t="shared" si="10"/>
        <v>2225</v>
      </c>
      <c r="K147" s="74">
        <v>4650</v>
      </c>
      <c r="L147" s="74"/>
      <c r="M147" s="75">
        <v>1</v>
      </c>
      <c r="N147" s="77"/>
      <c r="O147" s="77"/>
      <c r="P147" s="73"/>
    </row>
    <row r="148" spans="1:16" ht="21.75" x14ac:dyDescent="0.7">
      <c r="A148" s="71" t="s">
        <v>579</v>
      </c>
      <c r="B148" s="80" t="s">
        <v>595</v>
      </c>
      <c r="C148" s="71"/>
      <c r="D148" s="26" t="str">
        <f t="shared" si="8"/>
        <v>()</v>
      </c>
      <c r="E148" s="72" t="s">
        <v>2</v>
      </c>
      <c r="F148" s="73">
        <v>2339</v>
      </c>
      <c r="G148" s="74" t="s">
        <v>16</v>
      </c>
      <c r="H148" s="74">
        <v>200</v>
      </c>
      <c r="I148" s="2">
        <f t="shared" si="9"/>
        <v>689</v>
      </c>
      <c r="J148" s="2">
        <f t="shared" si="10"/>
        <v>1650</v>
      </c>
      <c r="K148" s="74">
        <v>3500</v>
      </c>
      <c r="L148" s="74"/>
      <c r="M148" s="75">
        <v>1</v>
      </c>
      <c r="N148" s="77"/>
      <c r="O148" s="77"/>
      <c r="P148" s="73"/>
    </row>
    <row r="149" spans="1:16" ht="21.75" x14ac:dyDescent="0.7">
      <c r="A149" s="71" t="s">
        <v>580</v>
      </c>
      <c r="B149" s="80" t="s">
        <v>596</v>
      </c>
      <c r="C149" s="71"/>
      <c r="D149" s="26" t="str">
        <f t="shared" si="8"/>
        <v>()</v>
      </c>
      <c r="E149" s="72" t="s">
        <v>2</v>
      </c>
      <c r="F149" s="73">
        <v>1859</v>
      </c>
      <c r="G149" s="2" t="s">
        <v>24</v>
      </c>
      <c r="H149" s="74">
        <v>0</v>
      </c>
      <c r="I149" s="2">
        <f t="shared" si="9"/>
        <v>309</v>
      </c>
      <c r="J149" s="2">
        <f t="shared" si="10"/>
        <v>1550</v>
      </c>
      <c r="K149" s="74">
        <v>3100</v>
      </c>
      <c r="L149" s="74"/>
      <c r="M149" s="75">
        <v>1</v>
      </c>
      <c r="N149" s="77"/>
      <c r="O149" s="77"/>
      <c r="P149" s="73"/>
    </row>
    <row r="150" spans="1:16" ht="21.75" x14ac:dyDescent="0.7">
      <c r="A150" s="4" t="s">
        <v>454</v>
      </c>
      <c r="B150" s="70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73">
        <v>5819</v>
      </c>
      <c r="G150" s="2" t="s">
        <v>21</v>
      </c>
      <c r="H150" s="2">
        <v>250</v>
      </c>
      <c r="I150" s="2">
        <f t="shared" si="9"/>
        <v>2599</v>
      </c>
      <c r="J150" s="2">
        <f t="shared" si="10"/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21.75" x14ac:dyDescent="0.7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73">
        <v>3689</v>
      </c>
      <c r="G151" s="2" t="s">
        <v>21</v>
      </c>
      <c r="H151" s="2">
        <v>250</v>
      </c>
      <c r="I151" s="2">
        <f t="shared" si="9"/>
        <v>1369</v>
      </c>
      <c r="J151" s="2">
        <f t="shared" si="10"/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21.75" x14ac:dyDescent="0.7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73">
        <v>4679</v>
      </c>
      <c r="G152" s="2" t="s">
        <v>21</v>
      </c>
      <c r="H152" s="2">
        <v>250</v>
      </c>
      <c r="I152" s="2">
        <f t="shared" si="9"/>
        <v>1959</v>
      </c>
      <c r="J152" s="2">
        <f t="shared" si="10"/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21.75" x14ac:dyDescent="0.7">
      <c r="A153" s="71" t="s">
        <v>579</v>
      </c>
      <c r="B153" s="71"/>
      <c r="C153" s="56"/>
      <c r="D153" s="26" t="str">
        <f t="shared" si="8"/>
        <v>()</v>
      </c>
      <c r="E153" s="57" t="s">
        <v>497</v>
      </c>
      <c r="F153" s="73">
        <v>2339</v>
      </c>
      <c r="G153" s="2" t="s">
        <v>16</v>
      </c>
      <c r="H153" s="2">
        <v>200</v>
      </c>
      <c r="I153" s="2">
        <f t="shared" si="9"/>
        <v>744</v>
      </c>
      <c r="J153" s="2">
        <f t="shared" si="10"/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21.75" x14ac:dyDescent="0.7">
      <c r="A154" s="4" t="s">
        <v>454</v>
      </c>
      <c r="B154" s="70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73">
        <v>5819</v>
      </c>
      <c r="G154" s="2" t="s">
        <v>21</v>
      </c>
      <c r="H154" s="2">
        <v>250</v>
      </c>
      <c r="I154" s="2">
        <f t="shared" si="9"/>
        <v>2599</v>
      </c>
      <c r="J154" s="2">
        <f t="shared" si="10"/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21.75" x14ac:dyDescent="0.7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73">
        <v>3689</v>
      </c>
      <c r="G155" s="2" t="s">
        <v>21</v>
      </c>
      <c r="H155" s="2">
        <v>250</v>
      </c>
      <c r="I155" s="2">
        <f t="shared" si="9"/>
        <v>1369</v>
      </c>
      <c r="J155" s="2">
        <f t="shared" si="10"/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21.75" x14ac:dyDescent="0.7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73">
        <v>4679</v>
      </c>
      <c r="G156" s="2" t="s">
        <v>21</v>
      </c>
      <c r="H156" s="2">
        <v>250</v>
      </c>
      <c r="I156" s="2">
        <f t="shared" si="9"/>
        <v>1959</v>
      </c>
      <c r="J156" s="2">
        <f t="shared" si="10"/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21.75" x14ac:dyDescent="0.7">
      <c r="A157" s="71" t="s">
        <v>579</v>
      </c>
      <c r="B157" s="71"/>
      <c r="C157" s="66"/>
      <c r="D157" s="26" t="str">
        <f t="shared" si="8"/>
        <v>()</v>
      </c>
      <c r="E157" s="5" t="s">
        <v>65</v>
      </c>
      <c r="F157" s="73">
        <v>2339</v>
      </c>
      <c r="G157" s="38" t="s">
        <v>16</v>
      </c>
      <c r="H157" s="38">
        <v>200</v>
      </c>
      <c r="I157" s="2">
        <f t="shared" si="9"/>
        <v>744</v>
      </c>
      <c r="J157" s="2">
        <f t="shared" si="10"/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21.75" x14ac:dyDescent="0.7">
      <c r="A158" s="4" t="s">
        <v>454</v>
      </c>
      <c r="B158" s="70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73">
        <v>5819</v>
      </c>
      <c r="G158" s="2" t="s">
        <v>21</v>
      </c>
      <c r="H158" s="2">
        <v>250</v>
      </c>
      <c r="I158" s="2">
        <f t="shared" si="9"/>
        <v>2599</v>
      </c>
      <c r="J158" s="2">
        <f t="shared" si="10"/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21.75" x14ac:dyDescent="0.7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73">
        <v>3689</v>
      </c>
      <c r="G159" s="2" t="s">
        <v>21</v>
      </c>
      <c r="H159" s="2">
        <v>250</v>
      </c>
      <c r="I159" s="2">
        <f t="shared" si="9"/>
        <v>1369</v>
      </c>
      <c r="J159" s="2">
        <f t="shared" si="10"/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21.75" x14ac:dyDescent="0.7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73">
        <v>4679</v>
      </c>
      <c r="G160" s="2" t="s">
        <v>21</v>
      </c>
      <c r="H160" s="2">
        <v>250</v>
      </c>
      <c r="I160" s="2">
        <f t="shared" si="9"/>
        <v>1959</v>
      </c>
      <c r="J160" s="2">
        <f t="shared" si="10"/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6" ht="21.75" x14ac:dyDescent="0.7">
      <c r="A161" s="71" t="s">
        <v>579</v>
      </c>
      <c r="B161" s="4"/>
      <c r="C161" s="4"/>
      <c r="D161" s="26" t="str">
        <f t="shared" si="8"/>
        <v>()</v>
      </c>
      <c r="E161" s="5" t="s">
        <v>66</v>
      </c>
      <c r="F161" s="73">
        <v>2339</v>
      </c>
      <c r="G161" s="2" t="s">
        <v>16</v>
      </c>
      <c r="H161" s="2">
        <v>200</v>
      </c>
      <c r="I161" s="2">
        <f t="shared" si="9"/>
        <v>744</v>
      </c>
      <c r="J161" s="2">
        <f t="shared" si="10"/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6" ht="21.75" x14ac:dyDescent="0.7">
      <c r="A162" s="4" t="s">
        <v>454</v>
      </c>
      <c r="B162" s="70" t="s">
        <v>460</v>
      </c>
      <c r="C162" s="55" t="s">
        <v>476</v>
      </c>
      <c r="D162" s="26" t="str">
        <f t="shared" ref="D162:D165" si="11">"("&amp;C162&amp;")"</f>
        <v>(CWC-HI-SER17-62SDRWC)</v>
      </c>
      <c r="E162" s="5" t="s">
        <v>67</v>
      </c>
      <c r="F162" s="73">
        <v>5819</v>
      </c>
      <c r="G162" s="2" t="s">
        <v>21</v>
      </c>
      <c r="H162" s="2">
        <v>250</v>
      </c>
      <c r="I162" s="2">
        <f t="shared" si="9"/>
        <v>2599</v>
      </c>
      <c r="J162" s="2">
        <f t="shared" si="10"/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6" ht="21.75" x14ac:dyDescent="0.7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73">
        <v>3689</v>
      </c>
      <c r="G163" s="2" t="s">
        <v>21</v>
      </c>
      <c r="H163" s="2">
        <v>250</v>
      </c>
      <c r="I163" s="2">
        <f t="shared" si="9"/>
        <v>1369</v>
      </c>
      <c r="J163" s="2">
        <f t="shared" si="10"/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6" ht="21.75" x14ac:dyDescent="0.7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73">
        <v>4679</v>
      </c>
      <c r="G164" s="2" t="s">
        <v>21</v>
      </c>
      <c r="H164" s="2">
        <v>250</v>
      </c>
      <c r="I164" s="2">
        <f t="shared" si="9"/>
        <v>1959</v>
      </c>
      <c r="J164" s="2">
        <f t="shared" si="10"/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6" ht="21.75" x14ac:dyDescent="0.7">
      <c r="A165" s="71" t="s">
        <v>579</v>
      </c>
      <c r="B165" s="4"/>
      <c r="C165" s="66"/>
      <c r="D165" s="26" t="str">
        <f t="shared" si="11"/>
        <v>()</v>
      </c>
      <c r="E165" s="5" t="s">
        <v>67</v>
      </c>
      <c r="F165" s="73">
        <v>2339</v>
      </c>
      <c r="G165" s="38" t="s">
        <v>16</v>
      </c>
      <c r="H165" s="38">
        <v>200</v>
      </c>
      <c r="I165" s="2">
        <f t="shared" si="9"/>
        <v>744</v>
      </c>
      <c r="J165" s="2">
        <f t="shared" si="10"/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6" ht="21.75" x14ac:dyDescent="0.7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9"/>
    </row>
    <row r="167" spans="1:16" ht="21.75" x14ac:dyDescent="0.7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21.75" x14ac:dyDescent="0.7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2"/>
    </row>
    <row r="169" spans="1:16" ht="21.75" x14ac:dyDescent="0.7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21.75" x14ac:dyDescent="0.7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9"/>
    </row>
    <row r="171" spans="1:16" ht="21.75" x14ac:dyDescent="0.7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21.75" x14ac:dyDescent="0.7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2"/>
    </row>
    <row r="173" spans="1:16" ht="21.75" x14ac:dyDescent="0.7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2"/>
    </row>
    <row r="174" spans="1:16" ht="21.75" x14ac:dyDescent="0.7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6" ht="21.75" x14ac:dyDescent="0.7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6" ht="21.75" x14ac:dyDescent="0.7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21.75" x14ac:dyDescent="0.7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36"/>
      <c r="O177" s="16"/>
      <c r="P177" s="9"/>
    </row>
    <row r="178" spans="1:16" ht="21.75" x14ac:dyDescent="0.7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36"/>
      <c r="O178" s="16"/>
      <c r="P178" s="9"/>
    </row>
    <row r="179" spans="1:16" ht="21.75" x14ac:dyDescent="0.7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36"/>
      <c r="O179" s="16"/>
      <c r="P179" s="9"/>
    </row>
    <row r="180" spans="1:16" ht="21.75" x14ac:dyDescent="0.7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16"/>
      <c r="P180" s="9"/>
    </row>
    <row r="181" spans="1:16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16"/>
      <c r="P181" s="9"/>
    </row>
    <row r="182" spans="1:16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16"/>
      <c r="P182" s="9"/>
    </row>
    <row r="183" spans="1:16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21.75" x14ac:dyDescent="0.7">
      <c r="A184" s="4"/>
      <c r="B184" s="4"/>
      <c r="C184" s="55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7"/>
      <c r="O184" s="2"/>
      <c r="P184" s="20"/>
    </row>
    <row r="185" spans="1:16" ht="21.75" x14ac:dyDescent="0.7">
      <c r="A185" s="4"/>
      <c r="B185" s="4"/>
      <c r="C185" s="55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7"/>
      <c r="O185" s="2"/>
      <c r="P185" s="20"/>
    </row>
    <row r="186" spans="1:16" ht="21.75" x14ac:dyDescent="0.7">
      <c r="A186" s="4"/>
      <c r="B186" s="4"/>
      <c r="C186" s="55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7"/>
      <c r="O186" s="2"/>
      <c r="P186" s="20"/>
    </row>
    <row r="187" spans="1:16" ht="21.75" x14ac:dyDescent="0.7">
      <c r="A187" s="4"/>
      <c r="B187" s="4"/>
      <c r="C187" s="4"/>
      <c r="D187" s="26"/>
      <c r="E187" s="5"/>
      <c r="F187" s="9"/>
      <c r="G187" s="38"/>
      <c r="H187" s="2"/>
      <c r="I187" s="2"/>
      <c r="J187" s="2"/>
      <c r="K187" s="2"/>
      <c r="L187" s="2"/>
      <c r="M187" s="28"/>
      <c r="N187" s="16"/>
      <c r="O187" s="2"/>
      <c r="P187" s="20"/>
    </row>
    <row r="188" spans="1:16" ht="21.75" x14ac:dyDescent="0.7">
      <c r="A188" s="4"/>
      <c r="B188" s="4"/>
      <c r="C188" s="4"/>
      <c r="D188" s="26"/>
      <c r="E188" s="5"/>
      <c r="F188" s="9"/>
      <c r="G188" s="38"/>
      <c r="H188" s="2"/>
      <c r="I188" s="2"/>
      <c r="J188" s="2"/>
      <c r="K188" s="2"/>
      <c r="L188" s="2"/>
      <c r="M188" s="28"/>
      <c r="N188" s="16"/>
      <c r="O188" s="2"/>
      <c r="P188" s="20"/>
    </row>
    <row r="189" spans="1:16" ht="21.75" x14ac:dyDescent="0.7">
      <c r="A189" s="4"/>
      <c r="B189" s="4"/>
      <c r="C189" s="4"/>
      <c r="D189" s="26"/>
      <c r="E189" s="5"/>
      <c r="F189" s="9"/>
      <c r="G189" s="38"/>
      <c r="H189" s="2"/>
      <c r="I189" s="2"/>
      <c r="J189" s="2"/>
      <c r="K189" s="2"/>
      <c r="L189" s="2"/>
      <c r="M189" s="28"/>
      <c r="N189" s="16"/>
      <c r="O189" s="2"/>
      <c r="P189" s="20"/>
    </row>
    <row r="190" spans="1:16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6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6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6" ht="21.75" x14ac:dyDescent="0.7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21.75" x14ac:dyDescent="0.7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21.75" x14ac:dyDescent="0.7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21.75" x14ac:dyDescent="0.7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2"/>
    </row>
    <row r="197" spans="1:16" ht="21.75" x14ac:dyDescent="0.7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2"/>
    </row>
    <row r="198" spans="1:16" ht="21.75" x14ac:dyDescent="0.7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6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2"/>
    </row>
    <row r="202" spans="1:16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6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2"/>
      <c r="P204" s="20"/>
    </row>
    <row r="205" spans="1:16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2"/>
      <c r="P205" s="20"/>
    </row>
    <row r="206" spans="1:16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2"/>
      <c r="P206" s="20"/>
    </row>
    <row r="207" spans="1:16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2"/>
    </row>
    <row r="208" spans="1:16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2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2"/>
      <c r="P210" s="20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2"/>
      <c r="P211" s="20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2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2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16"/>
      <c r="P218" s="2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36"/>
      <c r="O219" s="16"/>
      <c r="P219" s="9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36"/>
      <c r="O220" s="16"/>
      <c r="P220" s="9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36"/>
      <c r="O221" s="16"/>
      <c r="P221" s="9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9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16"/>
      <c r="P223" s="9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16"/>
      <c r="P224" s="9"/>
    </row>
    <row r="225" spans="1:17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  <c r="Q225" s="41"/>
    </row>
    <row r="226" spans="1:17" ht="21.75" x14ac:dyDescent="0.7">
      <c r="A226" s="4"/>
      <c r="B226" s="4"/>
      <c r="C226" s="55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7"/>
      <c r="O226" s="2"/>
      <c r="P226" s="20"/>
      <c r="Q226" s="41"/>
    </row>
    <row r="227" spans="1:17" ht="21.75" x14ac:dyDescent="0.7">
      <c r="A227" s="4"/>
      <c r="B227" s="4"/>
      <c r="C227" s="55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7"/>
      <c r="O227" s="2"/>
      <c r="P227" s="20"/>
      <c r="Q227" s="41"/>
    </row>
    <row r="228" spans="1:17" ht="21.75" x14ac:dyDescent="0.7">
      <c r="A228" s="4"/>
      <c r="B228" s="4"/>
      <c r="C228" s="55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7"/>
      <c r="O228" s="2"/>
      <c r="P228" s="20"/>
    </row>
    <row r="229" spans="1:17" ht="21.75" x14ac:dyDescent="0.7">
      <c r="A229" s="4"/>
      <c r="B229" s="4"/>
      <c r="C229" s="4"/>
      <c r="D229" s="26"/>
      <c r="E229" s="5"/>
      <c r="F229" s="9"/>
      <c r="G229" s="38"/>
      <c r="H229" s="2"/>
      <c r="I229" s="2"/>
      <c r="J229" s="2"/>
      <c r="K229" s="2"/>
      <c r="L229" s="2"/>
      <c r="M229" s="28"/>
      <c r="N229" s="16"/>
      <c r="O229" s="2"/>
      <c r="P229" s="20"/>
    </row>
    <row r="230" spans="1:17" ht="21.75" x14ac:dyDescent="0.7">
      <c r="A230" s="4"/>
      <c r="B230" s="4"/>
      <c r="C230" s="4"/>
      <c r="D230" s="26"/>
      <c r="E230" s="5"/>
      <c r="F230" s="9"/>
      <c r="G230" s="38"/>
      <c r="H230" s="2"/>
      <c r="I230" s="2"/>
      <c r="J230" s="2"/>
      <c r="K230" s="2"/>
      <c r="L230" s="2"/>
      <c r="M230" s="28"/>
      <c r="N230" s="16"/>
      <c r="O230" s="2"/>
      <c r="P230" s="20"/>
    </row>
    <row r="231" spans="1:17" ht="21.75" x14ac:dyDescent="0.7">
      <c r="A231" s="4"/>
      <c r="B231" s="4"/>
      <c r="C231" s="4"/>
      <c r="D231" s="26"/>
      <c r="E231" s="5"/>
      <c r="F231" s="9"/>
      <c r="G231" s="38"/>
      <c r="H231" s="2"/>
      <c r="I231" s="2"/>
      <c r="J231" s="2"/>
      <c r="K231" s="2"/>
      <c r="L231" s="2"/>
      <c r="M231" s="28"/>
      <c r="N231" s="16"/>
      <c r="O231" s="2"/>
      <c r="P231" s="20"/>
    </row>
    <row r="232" spans="1:17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7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7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7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21.75" x14ac:dyDescent="0.7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21.75" x14ac:dyDescent="0.7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21.75" x14ac:dyDescent="0.7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2"/>
    </row>
    <row r="239" spans="1:17" ht="21.75" x14ac:dyDescent="0.7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2"/>
    </row>
    <row r="240" spans="1:17" ht="21.75" x14ac:dyDescent="0.7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21.75" x14ac:dyDescent="0.7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9"/>
    </row>
    <row r="242" spans="1:16" ht="21.75" x14ac:dyDescent="0.7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21.75" x14ac:dyDescent="0.7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2"/>
    </row>
    <row r="244" spans="1:16" ht="21.75" x14ac:dyDescent="0.7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21.75" x14ac:dyDescent="0.7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9"/>
    </row>
    <row r="246" spans="1:16" ht="21.75" x14ac:dyDescent="0.7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2"/>
      <c r="P246" s="20"/>
    </row>
    <row r="247" spans="1:16" ht="21.75" x14ac:dyDescent="0.7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2"/>
      <c r="P247" s="20"/>
    </row>
    <row r="248" spans="1:16" ht="21.75" x14ac:dyDescent="0.7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2"/>
      <c r="P248" s="20"/>
    </row>
    <row r="249" spans="1:16" ht="21.75" x14ac:dyDescent="0.7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16"/>
      <c r="P249" s="2"/>
    </row>
    <row r="250" spans="1:16" ht="21.75" x14ac:dyDescent="0.7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16"/>
      <c r="P250" s="2"/>
    </row>
    <row r="251" spans="1:16" ht="21.75" x14ac:dyDescent="0.7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21.75" x14ac:dyDescent="0.7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2"/>
      <c r="P252" s="20"/>
    </row>
    <row r="253" spans="1:16" ht="21.75" x14ac:dyDescent="0.7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2"/>
      <c r="P253" s="20"/>
    </row>
    <row r="254" spans="1:16" ht="21.75" x14ac:dyDescent="0.7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16"/>
      <c r="P254" s="2"/>
    </row>
    <row r="255" spans="1:16" ht="21.75" x14ac:dyDescent="0.7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16"/>
      <c r="P255" s="2"/>
    </row>
    <row r="256" spans="1:16" ht="21.75" x14ac:dyDescent="0.7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21.75" x14ac:dyDescent="0.7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2"/>
      <c r="P257" s="20"/>
    </row>
    <row r="258" spans="1:16" ht="21.75" x14ac:dyDescent="0.7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2"/>
      <c r="P258" s="20"/>
    </row>
    <row r="259" spans="1:16" ht="21.75" x14ac:dyDescent="0.7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16"/>
      <c r="P259" s="2"/>
    </row>
    <row r="260" spans="1:16" ht="21.75" x14ac:dyDescent="0.7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16"/>
      <c r="P260" s="2"/>
    </row>
    <row r="261" spans="1:16" ht="21.75" x14ac:dyDescent="0.7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36"/>
      <c r="O261" s="16"/>
      <c r="P261" s="9"/>
    </row>
    <row r="262" spans="1:16" ht="21.75" x14ac:dyDescent="0.7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36"/>
      <c r="O262" s="16"/>
      <c r="P262" s="9"/>
    </row>
    <row r="263" spans="1:16" ht="21.75" x14ac:dyDescent="0.7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36"/>
      <c r="O263" s="16"/>
      <c r="P263" s="9"/>
    </row>
    <row r="264" spans="1:16" ht="21.75" x14ac:dyDescent="0.7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16"/>
      <c r="O264" s="16"/>
      <c r="P264" s="9"/>
    </row>
    <row r="265" spans="1:16" ht="21.75" x14ac:dyDescent="0.7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16"/>
      <c r="O265" s="16"/>
      <c r="P265" s="9"/>
    </row>
    <row r="266" spans="1:16" ht="21.75" x14ac:dyDescent="0.7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16"/>
      <c r="O266" s="16"/>
      <c r="P266" s="9"/>
    </row>
    <row r="267" spans="1:16" ht="21.75" x14ac:dyDescent="0.7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21.75" x14ac:dyDescent="0.7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21.75" x14ac:dyDescent="0.7">
      <c r="A269" s="4"/>
      <c r="B269" s="4"/>
      <c r="C269" s="55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7"/>
      <c r="O269" s="2"/>
      <c r="P269" s="20"/>
    </row>
    <row r="270" spans="1:16" ht="21.75" x14ac:dyDescent="0.7">
      <c r="A270" s="4"/>
      <c r="B270" s="4"/>
      <c r="C270" s="55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7"/>
      <c r="O270" s="2"/>
      <c r="P270" s="20"/>
    </row>
    <row r="271" spans="1:16" ht="21.75" x14ac:dyDescent="0.7">
      <c r="A271" s="4"/>
      <c r="B271" s="4"/>
      <c r="C271" s="55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7"/>
      <c r="O271" s="2"/>
      <c r="P271" s="20"/>
    </row>
    <row r="272" spans="1:16" ht="21.75" x14ac:dyDescent="0.7">
      <c r="A272" s="4"/>
      <c r="B272" s="4"/>
      <c r="C272" s="4"/>
      <c r="D272" s="26"/>
      <c r="E272" s="5"/>
      <c r="F272" s="38"/>
      <c r="G272" s="38"/>
      <c r="H272" s="38"/>
      <c r="I272" s="38"/>
      <c r="J272" s="38"/>
      <c r="K272" s="38"/>
      <c r="L272" s="38"/>
      <c r="M272" s="39"/>
      <c r="N272" s="40"/>
      <c r="O272" s="41"/>
      <c r="P272" s="4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1.75" x14ac:dyDescent="0.7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1.75" x14ac:dyDescent="0.7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1.75" x14ac:dyDescent="0.7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21.75" x14ac:dyDescent="0.7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21.75" x14ac:dyDescent="0.7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21.75" x14ac:dyDescent="0.7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21.75" x14ac:dyDescent="0.7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21.75" x14ac:dyDescent="0.7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21.75" x14ac:dyDescent="0.7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21.75" x14ac:dyDescent="0.7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21.75" x14ac:dyDescent="0.7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21.75" x14ac:dyDescent="0.7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21.75" x14ac:dyDescent="0.7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21.75" x14ac:dyDescent="0.7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21.75" x14ac:dyDescent="0.7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21.75" x14ac:dyDescent="0.7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21.75" x14ac:dyDescent="0.7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21.75" x14ac:dyDescent="0.7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21.75" x14ac:dyDescent="0.7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21.75" x14ac:dyDescent="0.7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21.75" x14ac:dyDescent="0.7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21.75" x14ac:dyDescent="0.7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21.75" x14ac:dyDescent="0.7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21.75" x14ac:dyDescent="0.7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21.75" x14ac:dyDescent="0.7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21.75" x14ac:dyDescent="0.7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21.75" x14ac:dyDescent="0.7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21.75" x14ac:dyDescent="0.7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21.75" x14ac:dyDescent="0.7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21.75" x14ac:dyDescent="0.7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21.75" x14ac:dyDescent="0.7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21.75" x14ac:dyDescent="0.7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21.75" x14ac:dyDescent="0.7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21.75" x14ac:dyDescent="0.7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 x14ac:dyDescent="0.7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 x14ac:dyDescent="0.7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 x14ac:dyDescent="0.7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 x14ac:dyDescent="0.7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 x14ac:dyDescent="0.7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 x14ac:dyDescent="0.7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 x14ac:dyDescent="0.7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 x14ac:dyDescent="0.7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 x14ac:dyDescent="0.7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 x14ac:dyDescent="0.7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 x14ac:dyDescent="0.7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 x14ac:dyDescent="0.7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 x14ac:dyDescent="0.7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 x14ac:dyDescent="0.7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 x14ac:dyDescent="0.7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 x14ac:dyDescent="0.7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 x14ac:dyDescent="0.7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 x14ac:dyDescent="0.7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 x14ac:dyDescent="0.7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 x14ac:dyDescent="0.7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 x14ac:dyDescent="0.7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 x14ac:dyDescent="0.7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 x14ac:dyDescent="0.7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 x14ac:dyDescent="0.7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 x14ac:dyDescent="0.7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 x14ac:dyDescent="0.7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 x14ac:dyDescent="0.7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 x14ac:dyDescent="0.7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 x14ac:dyDescent="0.7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 x14ac:dyDescent="0.7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 x14ac:dyDescent="0.7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 x14ac:dyDescent="0.7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 x14ac:dyDescent="0.7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 x14ac:dyDescent="0.7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 x14ac:dyDescent="0.7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 x14ac:dyDescent="0.7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 x14ac:dyDescent="0.7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 x14ac:dyDescent="0.7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 x14ac:dyDescent="0.7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 x14ac:dyDescent="0.7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 x14ac:dyDescent="0.7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 x14ac:dyDescent="0.7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 x14ac:dyDescent="0.7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 x14ac:dyDescent="0.7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 x14ac:dyDescent="0.7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 x14ac:dyDescent="0.7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 x14ac:dyDescent="0.7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 x14ac:dyDescent="0.7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 x14ac:dyDescent="0.7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 x14ac:dyDescent="0.7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 x14ac:dyDescent="0.7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 x14ac:dyDescent="0.7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 x14ac:dyDescent="0.7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 x14ac:dyDescent="0.7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 x14ac:dyDescent="0.7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 x14ac:dyDescent="0.7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 x14ac:dyDescent="0.7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 x14ac:dyDescent="0.7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 x14ac:dyDescent="0.7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 x14ac:dyDescent="0.7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 x14ac:dyDescent="0.7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 x14ac:dyDescent="0.7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 x14ac:dyDescent="0.7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 x14ac:dyDescent="0.7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 x14ac:dyDescent="0.7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 x14ac:dyDescent="0.7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 x14ac:dyDescent="0.7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 x14ac:dyDescent="0.7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 x14ac:dyDescent="0.7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 x14ac:dyDescent="0.7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 x14ac:dyDescent="0.7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 x14ac:dyDescent="0.7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 x14ac:dyDescent="0.7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 x14ac:dyDescent="0.7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 x14ac:dyDescent="0.7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 x14ac:dyDescent="0.7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 x14ac:dyDescent="0.7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 x14ac:dyDescent="0.7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 x14ac:dyDescent="0.7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 x14ac:dyDescent="0.7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 x14ac:dyDescent="0.7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 x14ac:dyDescent="0.7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 x14ac:dyDescent="0.7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 x14ac:dyDescent="0.7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 x14ac:dyDescent="0.7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 x14ac:dyDescent="0.7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 x14ac:dyDescent="0.7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 x14ac:dyDescent="0.7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 x14ac:dyDescent="0.7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 x14ac:dyDescent="0.7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 x14ac:dyDescent="0.7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 x14ac:dyDescent="0.7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 x14ac:dyDescent="0.7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 x14ac:dyDescent="0.7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 x14ac:dyDescent="0.7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 x14ac:dyDescent="0.7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 x14ac:dyDescent="0.7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 x14ac:dyDescent="0.7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 x14ac:dyDescent="0.7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 x14ac:dyDescent="0.7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 x14ac:dyDescent="0.7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 x14ac:dyDescent="0.7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 x14ac:dyDescent="0.7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 x14ac:dyDescent="0.7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 x14ac:dyDescent="0.7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 x14ac:dyDescent="0.7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 x14ac:dyDescent="0.7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 x14ac:dyDescent="0.7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 x14ac:dyDescent="0.7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 x14ac:dyDescent="0.7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 x14ac:dyDescent="0.7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 x14ac:dyDescent="0.7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 x14ac:dyDescent="0.7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 x14ac:dyDescent="0.7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 x14ac:dyDescent="0.7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 x14ac:dyDescent="0.7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 x14ac:dyDescent="0.7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 x14ac:dyDescent="0.7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 x14ac:dyDescent="0.7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 x14ac:dyDescent="0.7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 x14ac:dyDescent="0.7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 x14ac:dyDescent="0.7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 x14ac:dyDescent="0.7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 x14ac:dyDescent="0.7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 x14ac:dyDescent="0.7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 x14ac:dyDescent="0.7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 x14ac:dyDescent="0.7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 x14ac:dyDescent="0.7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 x14ac:dyDescent="0.7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 x14ac:dyDescent="0.7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 x14ac:dyDescent="0.7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 x14ac:dyDescent="0.7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 x14ac:dyDescent="0.7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 x14ac:dyDescent="0.7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 x14ac:dyDescent="0.7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 x14ac:dyDescent="0.7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 x14ac:dyDescent="0.7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 x14ac:dyDescent="0.7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 x14ac:dyDescent="0.7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 x14ac:dyDescent="0.7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 x14ac:dyDescent="0.7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 x14ac:dyDescent="0.7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 x14ac:dyDescent="0.7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 x14ac:dyDescent="0.7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 x14ac:dyDescent="0.7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 x14ac:dyDescent="0.7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 x14ac:dyDescent="0.7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 x14ac:dyDescent="0.7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 x14ac:dyDescent="0.7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 x14ac:dyDescent="0.7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 x14ac:dyDescent="0.7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 x14ac:dyDescent="0.7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 x14ac:dyDescent="0.7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 x14ac:dyDescent="0.7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 x14ac:dyDescent="0.7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 x14ac:dyDescent="0.7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 x14ac:dyDescent="0.7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 x14ac:dyDescent="0.7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 x14ac:dyDescent="0.7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 x14ac:dyDescent="0.7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 x14ac:dyDescent="0.7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 x14ac:dyDescent="0.7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 x14ac:dyDescent="0.7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 x14ac:dyDescent="0.7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 x14ac:dyDescent="0.7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 x14ac:dyDescent="0.7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 x14ac:dyDescent="0.7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 x14ac:dyDescent="0.7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 x14ac:dyDescent="0.7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 x14ac:dyDescent="0.7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 x14ac:dyDescent="0.7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 x14ac:dyDescent="0.7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 x14ac:dyDescent="0.7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 x14ac:dyDescent="0.7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 x14ac:dyDescent="0.7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 x14ac:dyDescent="0.7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 x14ac:dyDescent="0.7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 x14ac:dyDescent="0.7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 x14ac:dyDescent="0.7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 x14ac:dyDescent="0.7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 x14ac:dyDescent="0.7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 x14ac:dyDescent="0.7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 x14ac:dyDescent="0.7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 x14ac:dyDescent="0.7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 x14ac:dyDescent="0.7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 x14ac:dyDescent="0.7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 x14ac:dyDescent="0.7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0.7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0.7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0.7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0.7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0.7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0.7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0.7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0.7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0.7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0.7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0.7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0.7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0.7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0.7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0.7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0.7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0.7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0.7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4" activePane="bottomLeft" state="frozen"/>
      <selection pane="bottomLeft" activeCell="D50" sqref="D50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 ht="21.75" x14ac:dyDescent="0.2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1.75" x14ac:dyDescent="0.2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1.75" x14ac:dyDescent="0.2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 ht="21.75" x14ac:dyDescent="0.2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 ht="21.75" x14ac:dyDescent="0.2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 ht="21.75" x14ac:dyDescent="0.2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 ht="21.75" x14ac:dyDescent="0.2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 ht="21.75" x14ac:dyDescent="0.2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 ht="21.75" x14ac:dyDescent="0.2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 ht="21.75" x14ac:dyDescent="0.2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 ht="21.75" x14ac:dyDescent="0.2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 ht="21.75" x14ac:dyDescent="0.2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 ht="21.75" x14ac:dyDescent="0.2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 ht="21.75" x14ac:dyDescent="0.2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 ht="21.75" x14ac:dyDescent="0.2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 ht="21.75" x14ac:dyDescent="0.2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 ht="21.75" x14ac:dyDescent="0.2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 ht="21.75" x14ac:dyDescent="0.2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 ht="21.75" x14ac:dyDescent="0.2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 ht="21.75" x14ac:dyDescent="0.2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 ht="21.75" x14ac:dyDescent="0.2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 ht="21.75" x14ac:dyDescent="0.2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 ht="21.75" x14ac:dyDescent="0.2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 ht="21.75" x14ac:dyDescent="0.2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 ht="21.75" x14ac:dyDescent="0.2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 ht="21.75" x14ac:dyDescent="0.2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 ht="21.75" x14ac:dyDescent="0.2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 ht="21.75" x14ac:dyDescent="0.2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 ht="21.75" x14ac:dyDescent="0.2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 ht="21.75" x14ac:dyDescent="0.2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 ht="21.75" x14ac:dyDescent="0.2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 ht="21.75" x14ac:dyDescent="0.2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 ht="21.75" x14ac:dyDescent="0.2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 ht="21.75" x14ac:dyDescent="0.2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 ht="21.75" x14ac:dyDescent="0.2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1.75" x14ac:dyDescent="0.2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1.75" x14ac:dyDescent="0.2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1.75" x14ac:dyDescent="0.2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1.75" x14ac:dyDescent="0.2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1.75" x14ac:dyDescent="0.2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1.75" x14ac:dyDescent="0.2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1.75" x14ac:dyDescent="0.2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1.75" x14ac:dyDescent="0.2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1.75" x14ac:dyDescent="0.2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1.75" x14ac:dyDescent="0.2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 ht="21.75" x14ac:dyDescent="0.2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 ht="21.75" x14ac:dyDescent="0.2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 ht="21.75" x14ac:dyDescent="0.2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 ht="21.75" x14ac:dyDescent="0.2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t="21.75" x14ac:dyDescent="0.2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t="21.75" x14ac:dyDescent="0.2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t="21.75" x14ac:dyDescent="0.2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t="21.75" x14ac:dyDescent="0.2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1.75" x14ac:dyDescent="0.2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t="21.75" x14ac:dyDescent="0.2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t="21.75" x14ac:dyDescent="0.2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t="21.75" x14ac:dyDescent="0.2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t="21.75" x14ac:dyDescent="0.2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t="21.75" x14ac:dyDescent="0.2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69"/>
    </row>
    <row r="61" spans="1:10" ht="21.75" x14ac:dyDescent="0.2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69"/>
    </row>
    <row r="62" spans="1:10" ht="21.75" x14ac:dyDescent="0.2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69"/>
    </row>
    <row r="63" spans="1:10" ht="21.75" x14ac:dyDescent="0.2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69"/>
    </row>
    <row r="64" spans="1:10" ht="21.75" x14ac:dyDescent="0.2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69"/>
    </row>
    <row r="65" spans="1:10" ht="21.75" x14ac:dyDescent="0.2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69"/>
    </row>
    <row r="66" spans="1:10" ht="21.75" x14ac:dyDescent="0.2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69"/>
    </row>
    <row r="67" spans="1:10" ht="21.75" x14ac:dyDescent="0.2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69"/>
    </row>
    <row r="68" spans="1:10" ht="21.75" x14ac:dyDescent="0.2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1.75" x14ac:dyDescent="0.2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1.75" x14ac:dyDescent="0.2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1.75" x14ac:dyDescent="0.2">
      <c r="B72" s="31" t="str">
        <f t="shared" si="7"/>
        <v>()</v>
      </c>
      <c r="C72" t="s">
        <v>172</v>
      </c>
      <c r="D72" t="s">
        <v>172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1.75" x14ac:dyDescent="0.2">
      <c r="B73" s="31" t="str">
        <f t="shared" si="7"/>
        <v>()</v>
      </c>
      <c r="C73" t="s">
        <v>169</v>
      </c>
      <c r="D73" t="s">
        <v>169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1.75" x14ac:dyDescent="0.2">
      <c r="B74" s="31" t="str">
        <f t="shared" si="7"/>
        <v>()</v>
      </c>
      <c r="C74" t="s">
        <v>171</v>
      </c>
      <c r="D74" t="s">
        <v>171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 ht="21.75" x14ac:dyDescent="0.2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 ht="21.75" x14ac:dyDescent="0.2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68</v>
      </c>
      <c r="B2" s="1" t="s">
        <v>69</v>
      </c>
      <c r="C2" s="1" t="s">
        <v>70</v>
      </c>
      <c r="D2" s="1"/>
      <c r="E2" s="1"/>
    </row>
    <row r="3" spans="1:5" x14ac:dyDescent="0.2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 x14ac:dyDescent="0.2">
      <c r="A4" t="str">
        <v>Beltone BTE Digital Achieve 6 86DWC</v>
      </c>
      <c r="B4" t="str">
        <v>Early Lease Upgrade</v>
      </c>
      <c r="C4" t="s">
        <v>14</v>
      </c>
    </row>
    <row r="5" spans="1:5" x14ac:dyDescent="0.2">
      <c r="A5" t="str">
        <v>Beltone BTE Digital Achieve 9 86DWC</v>
      </c>
      <c r="B5" t="str">
        <v>Fast Funding</v>
      </c>
      <c r="C5" t="s">
        <v>72</v>
      </c>
    </row>
    <row r="6" spans="1:5" x14ac:dyDescent="0.2">
      <c r="A6" t="str">
        <v>Beltone BTE Digital Boost Ultra 17 86DWHT</v>
      </c>
      <c r="B6" t="str">
        <v>GHB Competitive</v>
      </c>
      <c r="C6" t="s">
        <v>73</v>
      </c>
    </row>
    <row r="7" spans="1:5" x14ac:dyDescent="0.2">
      <c r="A7" t="str">
        <v>Beltone BTE Digital Boost Ultra 17 95DWT</v>
      </c>
      <c r="B7" t="str">
        <v>HCS Competitive</v>
      </c>
      <c r="C7" t="s">
        <v>74</v>
      </c>
    </row>
    <row r="8" spans="1:5" x14ac:dyDescent="0.2">
      <c r="A8" t="str">
        <v>Beltone BTE Digital Boost Ultra 6 86DWHT</v>
      </c>
      <c r="B8" t="str">
        <v>HearUSA Competitive</v>
      </c>
    </row>
    <row r="9" spans="1:5" x14ac:dyDescent="0.2">
      <c r="A9" t="str">
        <v>Beltone BTE Digital Boost Ultra 6 95DWT</v>
      </c>
      <c r="B9" t="str">
        <v>Humana</v>
      </c>
    </row>
    <row r="10" spans="1:5" x14ac:dyDescent="0.2">
      <c r="A10" t="str">
        <v>Beltone BTE Digital Boost Ultra 9 86DWHT</v>
      </c>
      <c r="B10" t="str">
        <v>Martins Point Competitive</v>
      </c>
    </row>
    <row r="11" spans="1:5" x14ac:dyDescent="0.2">
      <c r="A11" t="str">
        <v>Beltone BTE Digital Boost Ultra 9 95DWT</v>
      </c>
      <c r="B11" t="str">
        <v>Nations Hearing Competitive</v>
      </c>
    </row>
    <row r="12" spans="1:5" x14ac:dyDescent="0.2">
      <c r="A12" t="str">
        <v>Beltone BTE Digital Rely 2 66DW</v>
      </c>
      <c r="B12" t="str">
        <v>Open House Special</v>
      </c>
    </row>
    <row r="13" spans="1:5" x14ac:dyDescent="0.2">
      <c r="A13" t="str">
        <v>Beltone BTE Digital Rely 2 76DW</v>
      </c>
      <c r="B13" t="str">
        <v>Regular</v>
      </c>
    </row>
    <row r="14" spans="1:5" x14ac:dyDescent="0.2">
      <c r="A14" t="str">
        <v>Beltone BTE Digital Rely 2 86DWH</v>
      </c>
      <c r="B14" t="str">
        <v>Tri-Care</v>
      </c>
    </row>
    <row r="15" spans="1:5" x14ac:dyDescent="0.2">
      <c r="A15" t="str">
        <v>Beltone BTE Digital Rely 2 95DW</v>
      </c>
      <c r="B15" t="str">
        <v>TruHearing Competitive</v>
      </c>
    </row>
    <row r="16" spans="1:5" x14ac:dyDescent="0.2">
      <c r="A16" t="str">
        <v>Beltone BTE Digital Rely 3 66DW</v>
      </c>
      <c r="B16" t="str">
        <v>Veterans Discount</v>
      </c>
    </row>
    <row r="17" spans="1:2" x14ac:dyDescent="0.2">
      <c r="A17" t="str">
        <v>Beltone BTE Digital Rely 3 76DW</v>
      </c>
      <c r="B17" t="str">
        <v>WellCare Competitive</v>
      </c>
    </row>
    <row r="18" spans="1:2" x14ac:dyDescent="0.2">
      <c r="A18" t="str">
        <v>Beltone BTE Digital Rely 3 86DWH</v>
      </c>
    </row>
    <row r="19" spans="1:2" x14ac:dyDescent="0.2">
      <c r="A19" t="str">
        <v>Beltone BTE Digital Rely 3 95DW</v>
      </c>
    </row>
    <row r="20" spans="1:2" x14ac:dyDescent="0.2">
      <c r="A20" t="str">
        <v>Beltone BTE Digital Rely 4 66DW</v>
      </c>
    </row>
    <row r="21" spans="1:2" x14ac:dyDescent="0.2">
      <c r="A21" t="str">
        <v>Beltone BTE Digital Rely 4 76DW</v>
      </c>
    </row>
    <row r="22" spans="1:2" x14ac:dyDescent="0.2">
      <c r="A22" t="str">
        <v>Beltone BTE Digital Rely 4 86DWH</v>
      </c>
    </row>
    <row r="23" spans="1:2" x14ac:dyDescent="0.2">
      <c r="A23" t="str">
        <v>Beltone BTE Digital Rely 4 95DW</v>
      </c>
    </row>
    <row r="24" spans="1:2" x14ac:dyDescent="0.2">
      <c r="A24" t="str">
        <v>Beltone CIC Digital Achieve 17 CIC</v>
      </c>
    </row>
    <row r="25" spans="1:2" x14ac:dyDescent="0.2">
      <c r="A25" t="str">
        <v>Beltone CIC Digital Achieve 6 CIC</v>
      </c>
    </row>
    <row r="26" spans="1:2" x14ac:dyDescent="0.2">
      <c r="A26" t="str">
        <v>Beltone CIC Digital Achieve 9 CIC</v>
      </c>
    </row>
    <row r="27" spans="1:2" x14ac:dyDescent="0.2">
      <c r="A27" t="str">
        <v>Beltone CIC Digital Rely 3</v>
      </c>
    </row>
    <row r="28" spans="1:2" x14ac:dyDescent="0.2">
      <c r="A28" t="str">
        <v>Beltone CIC Digital Rely 4</v>
      </c>
    </row>
    <row r="29" spans="1:2" x14ac:dyDescent="0.2">
      <c r="A29" t="str">
        <v>Beltone ITC Digital Achieve 17 ITC-DWC</v>
      </c>
    </row>
    <row r="30" spans="1:2" x14ac:dyDescent="0.2">
      <c r="A30" t="str">
        <v>Beltone ITC Digital Achieve 6 ITC-DWC</v>
      </c>
    </row>
    <row r="31" spans="1:2" x14ac:dyDescent="0.2">
      <c r="A31" t="str">
        <v>Beltone ITC Digital Achieve 9 ITC-DWC</v>
      </c>
    </row>
    <row r="32" spans="1:2" x14ac:dyDescent="0.2">
      <c r="A32" t="str">
        <v>Beltone ITC Digital Rely 2</v>
      </c>
    </row>
    <row r="33" spans="1:1" x14ac:dyDescent="0.2">
      <c r="A33" t="str">
        <v>Beltone ITC Digital Rely 3</v>
      </c>
    </row>
    <row r="34" spans="1:1" x14ac:dyDescent="0.2">
      <c r="A34" t="str">
        <v>Beltone ITC Digital Rely 4</v>
      </c>
    </row>
    <row r="35" spans="1:1" x14ac:dyDescent="0.2">
      <c r="A35" t="str">
        <v>Beltone ITE Digital Achieve 17 ITE-DWC</v>
      </c>
    </row>
    <row r="36" spans="1:1" x14ac:dyDescent="0.2">
      <c r="A36" t="str">
        <v>Beltone ITE Digital Achieve 6 ITE-DWC</v>
      </c>
    </row>
    <row r="37" spans="1:1" x14ac:dyDescent="0.2">
      <c r="A37" t="str">
        <v>Beltone ITE Digital Achieve 9 ITE-DWC</v>
      </c>
    </row>
    <row r="38" spans="1:1" x14ac:dyDescent="0.2">
      <c r="A38" t="str">
        <v>Beltone ITE Digital Rely 2</v>
      </c>
    </row>
    <row r="39" spans="1:1" x14ac:dyDescent="0.2">
      <c r="A39" t="str">
        <v>Beltone ITE Digital Rely 3</v>
      </c>
    </row>
    <row r="40" spans="1:1" x14ac:dyDescent="0.2">
      <c r="A40" t="str">
        <v>Beltone ITE Digital Rely 4</v>
      </c>
    </row>
    <row r="41" spans="1:1" x14ac:dyDescent="0.2">
      <c r="A41" t="str">
        <v>Beltone RIE Digital Achieve 17 62DRWC</v>
      </c>
    </row>
    <row r="42" spans="1:1" x14ac:dyDescent="0.2">
      <c r="A42" t="str">
        <v>Beltone RIE Digital Achieve 6 62DRWC</v>
      </c>
    </row>
    <row r="43" spans="1:1" x14ac:dyDescent="0.2">
      <c r="A43" t="str">
        <v>Beltone RIE Digital Achieve 9 62DRWC</v>
      </c>
    </row>
    <row r="44" spans="1:1" x14ac:dyDescent="0.2">
      <c r="A44" t="str">
        <v>Beltone RIE Digital Commence 2 63-DRW</v>
      </c>
    </row>
    <row r="45" spans="1:1" x14ac:dyDescent="0.2">
      <c r="A45" t="str">
        <v>Beltone RIE Digital Commence 3 62-DRWC</v>
      </c>
    </row>
    <row r="46" spans="1:1" x14ac:dyDescent="0.2">
      <c r="A46" t="str">
        <v>Beltone RIE Digital Envision 17 62S-DRWC</v>
      </c>
    </row>
    <row r="47" spans="1:1" x14ac:dyDescent="0.2">
      <c r="A47" t="str">
        <v>Beltone RIE Digital Envision 4 62S-DRWC</v>
      </c>
    </row>
    <row r="48" spans="1:1" x14ac:dyDescent="0.2">
      <c r="A48" t="str">
        <v>Beltone RIE Digital Envision 6 62S-DRWC</v>
      </c>
    </row>
    <row r="49" spans="1:1" x14ac:dyDescent="0.2">
      <c r="A49" t="str">
        <v>Beltone RIE Digital Envision 9 62S-DRWC</v>
      </c>
    </row>
    <row r="50" spans="1:1" x14ac:dyDescent="0.2">
      <c r="A50" t="str">
        <v>Beltone RIE Digital Rely 2 63DRW</v>
      </c>
    </row>
    <row r="51" spans="1:1" x14ac:dyDescent="0.2">
      <c r="A51" t="str">
        <v>Beltone RIE Digital Rely 2 64DRW</v>
      </c>
    </row>
    <row r="52" spans="1:1" x14ac:dyDescent="0.2">
      <c r="A52" t="str">
        <v>Beltone RIE Digital Rely 3 63DRW</v>
      </c>
    </row>
    <row r="53" spans="1:1" x14ac:dyDescent="0.2">
      <c r="A53" t="str">
        <v>Beltone RIE Digital Rely 3 63DRWC</v>
      </c>
    </row>
    <row r="54" spans="1:1" x14ac:dyDescent="0.2">
      <c r="A54" t="str">
        <v>Beltone RIE Digital Rely 3 64DRW</v>
      </c>
    </row>
    <row r="55" spans="1:1" x14ac:dyDescent="0.2">
      <c r="A55" t="str">
        <v>Beltone RIE Digital Rely 4 63DRWC</v>
      </c>
    </row>
    <row r="56" spans="1:1" x14ac:dyDescent="0.2">
      <c r="A56" t="str">
        <v>Beltone RIE Digital Rely 4 64DRW</v>
      </c>
    </row>
    <row r="57" spans="1:1" x14ac:dyDescent="0.2">
      <c r="A57" t="str">
        <v>Beltone RIE Digital Serene 17 62SDRWC</v>
      </c>
    </row>
    <row r="58" spans="1:1" x14ac:dyDescent="0.2">
      <c r="A58" t="str">
        <v>Beltone RIE Digital Serene 6 62SDRWC</v>
      </c>
    </row>
    <row r="59" spans="1:1" x14ac:dyDescent="0.2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2025-06-13T12:38:50Z</dcterms:modified>
  <cp:category/>
  <cp:contentStatus/>
</cp:coreProperties>
</file>