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ubodh\New folder\"/>
    </mc:Choice>
  </mc:AlternateContent>
  <xr:revisionPtr revIDLastSave="0" documentId="13_ncr:1_{4038C219-F1B9-488E-A9C1-49C1A20DB8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1" l="1"/>
  <c r="C28" i="1"/>
  <c r="C27" i="1"/>
  <c r="D27" i="1"/>
  <c r="D26" i="1"/>
  <c r="C26" i="1"/>
  <c r="D25" i="1"/>
  <c r="C25" i="1"/>
  <c r="D24" i="1"/>
  <c r="C24" i="1"/>
  <c r="D23" i="1"/>
  <c r="C23" i="1"/>
  <c r="D22" i="1"/>
  <c r="C22" i="1"/>
  <c r="D21" i="1"/>
  <c r="C21" i="1"/>
  <c r="C20" i="1"/>
  <c r="D20" i="1"/>
  <c r="D19" i="1"/>
  <c r="C19" i="1"/>
  <c r="C18" i="1"/>
  <c r="D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C7" i="1"/>
  <c r="D7" i="1"/>
  <c r="D6" i="1"/>
  <c r="C6" i="1"/>
  <c r="C5" i="1"/>
  <c r="D5" i="1"/>
  <c r="D4" i="1"/>
  <c r="C4" i="1"/>
  <c r="C3" i="1"/>
  <c r="D3" i="1"/>
  <c r="D2" i="1"/>
  <c r="C2" i="1"/>
  <c r="B27" i="1" l="1"/>
  <c r="B26" i="1"/>
  <c r="B22" i="1"/>
  <c r="B19" i="1"/>
  <c r="B23" i="1"/>
  <c r="B18" i="1"/>
  <c r="B16" i="1"/>
  <c r="B9" i="1"/>
  <c r="B8" i="1"/>
  <c r="B24" i="1"/>
  <c r="B28" i="1"/>
  <c r="B25" i="1" l="1"/>
  <c r="B20" i="1"/>
  <c r="B15" i="1"/>
  <c r="B21" i="1"/>
  <c r="B17" i="1"/>
  <c r="B14" i="1"/>
  <c r="B13" i="1"/>
  <c r="B11" i="1"/>
  <c r="B10" i="1"/>
  <c r="B6" i="1"/>
  <c r="B4" i="1"/>
  <c r="B3" i="1"/>
  <c r="B2" i="1"/>
  <c r="B12" i="1"/>
  <c r="B7" i="1"/>
  <c r="B5" i="1"/>
  <c r="B29" i="1" l="1"/>
</calcChain>
</file>

<file path=xl/sharedStrings.xml><?xml version="1.0" encoding="utf-8"?>
<sst xmlns="http://schemas.openxmlformats.org/spreadsheetml/2006/main" count="31" uniqueCount="30">
  <si>
    <t>Name of Task</t>
  </si>
  <si>
    <t>Duration</t>
  </si>
  <si>
    <t>Start Date</t>
  </si>
  <si>
    <t>End Date</t>
  </si>
  <si>
    <t>Planning and Requirement</t>
  </si>
  <si>
    <t>Gathering Data</t>
  </si>
  <si>
    <t>Requirement Analysis</t>
  </si>
  <si>
    <t>Risk analysis</t>
  </si>
  <si>
    <t>Selection Tools</t>
  </si>
  <si>
    <t>Progress Evaluation</t>
  </si>
  <si>
    <t>Defining Requirements</t>
  </si>
  <si>
    <t>Site Visit</t>
  </si>
  <si>
    <t>Fact gathering</t>
  </si>
  <si>
    <t>Feasbility Study</t>
  </si>
  <si>
    <t>Doubts</t>
  </si>
  <si>
    <t>Desigining Software</t>
  </si>
  <si>
    <t>ER-diagrams</t>
  </si>
  <si>
    <t>DFD</t>
  </si>
  <si>
    <t>UML</t>
  </si>
  <si>
    <t>Prototyping</t>
  </si>
  <si>
    <t>Design Justification</t>
  </si>
  <si>
    <t>Developing the Project</t>
  </si>
  <si>
    <t>Desigining Interface</t>
  </si>
  <si>
    <t>Final Assembly</t>
  </si>
  <si>
    <t>Testing</t>
  </si>
  <si>
    <t>Debugging and Testing</t>
  </si>
  <si>
    <t>Test Run</t>
  </si>
  <si>
    <t>Deployment</t>
  </si>
  <si>
    <t>Finalising Documentation</t>
  </si>
  <si>
    <t>Embedding SQLite3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</si>
</sst>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46714133521944"/>
          <c:y val="6.1367967591007655E-2"/>
          <c:w val="0.79838174048131705"/>
          <c:h val="0.6849212598425197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Start 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Sheet1!$A$2:$A$28</c:f>
              <c:strCache>
                <c:ptCount val="27"/>
                <c:pt idx="0">
                  <c:v>Planning and Requirement</c:v>
                </c:pt>
                <c:pt idx="1">
                  <c:v>Gathering Data</c:v>
                </c:pt>
                <c:pt idx="2">
                  <c:v>Requirement Analysis</c:v>
                </c:pt>
                <c:pt idx="3">
                  <c:v>Risk analysis</c:v>
                </c:pt>
                <c:pt idx="4">
                  <c:v>Selection Tools</c:v>
                </c:pt>
                <c:pt idx="5">
                  <c:v>Progress Evaluation</c:v>
                </c:pt>
                <c:pt idx="6">
                  <c:v>Defining Requirements</c:v>
                </c:pt>
                <c:pt idx="7">
                  <c:v>Site Visit</c:v>
                </c:pt>
                <c:pt idx="8">
                  <c:v>Fact gathering</c:v>
                </c:pt>
                <c:pt idx="9">
                  <c:v>Feasbility Study</c:v>
                </c:pt>
                <c:pt idx="10">
                  <c:v>Doubts</c:v>
                </c:pt>
                <c:pt idx="11">
                  <c:v>Desigining Software</c:v>
                </c:pt>
                <c:pt idx="12">
                  <c:v>ER-diagrams</c:v>
                </c:pt>
                <c:pt idx="13">
                  <c:v>DFD</c:v>
                </c:pt>
                <c:pt idx="14">
                  <c:v>UML</c:v>
                </c:pt>
                <c:pt idx="15">
                  <c:v>Prototyping</c:v>
                </c:pt>
                <c:pt idx="16">
                  <c:v>Design Justification</c:v>
                </c:pt>
                <c:pt idx="17">
                  <c:v>Developing the Project</c:v>
                </c:pt>
                <c:pt idx="18">
                  <c:v>Desigining Interface</c:v>
                </c:pt>
                <c:pt idx="19">
                  <c:v>Embedding SQLite3</c:v>
                </c:pt>
                <c:pt idx="20">
                  <c:v>Doubts</c:v>
                </c:pt>
                <c:pt idx="21">
                  <c:v>Final Assembly</c:v>
                </c:pt>
                <c:pt idx="22">
                  <c:v>Testing</c:v>
                </c:pt>
                <c:pt idx="23">
                  <c:v>Debugging and Testing</c:v>
                </c:pt>
                <c:pt idx="24">
                  <c:v>Test Run</c:v>
                </c:pt>
                <c:pt idx="25">
                  <c:v>Deployment</c:v>
                </c:pt>
                <c:pt idx="26">
                  <c:v>Finalising Documentation</c:v>
                </c:pt>
              </c:strCache>
            </c:strRef>
          </c:cat>
          <c:val>
            <c:numRef>
              <c:f>Sheet1!$C$2:$C$28</c:f>
              <c:numCache>
                <c:formatCode>m/d/yyyy</c:formatCode>
                <c:ptCount val="27"/>
                <c:pt idx="0">
                  <c:v>45296</c:v>
                </c:pt>
                <c:pt idx="1">
                  <c:v>45302</c:v>
                </c:pt>
                <c:pt idx="2">
                  <c:v>45304</c:v>
                </c:pt>
                <c:pt idx="3">
                  <c:v>45306</c:v>
                </c:pt>
                <c:pt idx="4">
                  <c:v>45308</c:v>
                </c:pt>
                <c:pt idx="5">
                  <c:v>45310</c:v>
                </c:pt>
                <c:pt idx="6">
                  <c:v>45312</c:v>
                </c:pt>
                <c:pt idx="7">
                  <c:v>45318</c:v>
                </c:pt>
                <c:pt idx="8">
                  <c:v>45320</c:v>
                </c:pt>
                <c:pt idx="9">
                  <c:v>45322</c:v>
                </c:pt>
                <c:pt idx="10">
                  <c:v>45324</c:v>
                </c:pt>
                <c:pt idx="11">
                  <c:v>45326</c:v>
                </c:pt>
                <c:pt idx="12">
                  <c:v>45328</c:v>
                </c:pt>
                <c:pt idx="13">
                  <c:v>45330</c:v>
                </c:pt>
                <c:pt idx="14">
                  <c:v>45332</c:v>
                </c:pt>
                <c:pt idx="15">
                  <c:v>45334</c:v>
                </c:pt>
                <c:pt idx="16">
                  <c:v>45338</c:v>
                </c:pt>
                <c:pt idx="17">
                  <c:v>45340</c:v>
                </c:pt>
                <c:pt idx="18">
                  <c:v>45342</c:v>
                </c:pt>
                <c:pt idx="19">
                  <c:v>45347</c:v>
                </c:pt>
                <c:pt idx="20">
                  <c:v>45350</c:v>
                </c:pt>
                <c:pt idx="21">
                  <c:v>45353</c:v>
                </c:pt>
                <c:pt idx="22">
                  <c:v>45355</c:v>
                </c:pt>
                <c:pt idx="23">
                  <c:v>45357</c:v>
                </c:pt>
                <c:pt idx="24">
                  <c:v>45359</c:v>
                </c:pt>
                <c:pt idx="25">
                  <c:v>45360</c:v>
                </c:pt>
                <c:pt idx="26">
                  <c:v>45362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4D2-46BC-B155-A77FB968DBA1}"/>
            </c:ext>
          </c:extLst>
        </c:ser>
        <c:ser>
          <c:idx val="2"/>
          <c:order val="1"/>
          <c:tx>
            <c:strRef>
              <c:f>Sheet1!$B$1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Sheet1!$A$2:$A$28</c:f>
              <c:strCache>
                <c:ptCount val="27"/>
                <c:pt idx="0">
                  <c:v>Planning and Requirement</c:v>
                </c:pt>
                <c:pt idx="1">
                  <c:v>Gathering Data</c:v>
                </c:pt>
                <c:pt idx="2">
                  <c:v>Requirement Analysis</c:v>
                </c:pt>
                <c:pt idx="3">
                  <c:v>Risk analysis</c:v>
                </c:pt>
                <c:pt idx="4">
                  <c:v>Selection Tools</c:v>
                </c:pt>
                <c:pt idx="5">
                  <c:v>Progress Evaluation</c:v>
                </c:pt>
                <c:pt idx="6">
                  <c:v>Defining Requirements</c:v>
                </c:pt>
                <c:pt idx="7">
                  <c:v>Site Visit</c:v>
                </c:pt>
                <c:pt idx="8">
                  <c:v>Fact gathering</c:v>
                </c:pt>
                <c:pt idx="9">
                  <c:v>Feasbility Study</c:v>
                </c:pt>
                <c:pt idx="10">
                  <c:v>Doubts</c:v>
                </c:pt>
                <c:pt idx="11">
                  <c:v>Desigining Software</c:v>
                </c:pt>
                <c:pt idx="12">
                  <c:v>ER-diagrams</c:v>
                </c:pt>
                <c:pt idx="13">
                  <c:v>DFD</c:v>
                </c:pt>
                <c:pt idx="14">
                  <c:v>UML</c:v>
                </c:pt>
                <c:pt idx="15">
                  <c:v>Prototyping</c:v>
                </c:pt>
                <c:pt idx="16">
                  <c:v>Design Justification</c:v>
                </c:pt>
                <c:pt idx="17">
                  <c:v>Developing the Project</c:v>
                </c:pt>
                <c:pt idx="18">
                  <c:v>Desigining Interface</c:v>
                </c:pt>
                <c:pt idx="19">
                  <c:v>Embedding SQLite3</c:v>
                </c:pt>
                <c:pt idx="20">
                  <c:v>Doubts</c:v>
                </c:pt>
                <c:pt idx="21">
                  <c:v>Final Assembly</c:v>
                </c:pt>
                <c:pt idx="22">
                  <c:v>Testing</c:v>
                </c:pt>
                <c:pt idx="23">
                  <c:v>Debugging and Testing</c:v>
                </c:pt>
                <c:pt idx="24">
                  <c:v>Test Run</c:v>
                </c:pt>
                <c:pt idx="25">
                  <c:v>Deployment</c:v>
                </c:pt>
                <c:pt idx="26">
                  <c:v>Finalising Documentation</c:v>
                </c:pt>
              </c:strCache>
            </c:strRef>
          </c:cat>
          <c:val>
            <c:numRef>
              <c:f>Sheet1!$B$2:$B$28</c:f>
              <c:numCache>
                <c:formatCode>General</c:formatCode>
                <c:ptCount val="27"/>
                <c:pt idx="0">
                  <c:v>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4D2-46BC-B155-A77FB968DBA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1177122480"/>
        <c:axId val="1177119152"/>
        <c:extLst>
          <c:ext xmlns:c15="http://schemas.microsoft.com/office/drawing/2012/chart" uri="{02D57815-91ED-43cb-92C2-25804820EDAC}">
            <c15:filteredBarSeries>
              <c15:ser>
                <c:idx val="1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End Date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Sheet1!$A$2:$A$28</c15:sqref>
                        </c15:formulaRef>
                      </c:ext>
                    </c:extLst>
                    <c:strCache>
                      <c:ptCount val="27"/>
                      <c:pt idx="0">
                        <c:v>Planning and Requirement</c:v>
                      </c:pt>
                      <c:pt idx="1">
                        <c:v>Gathering Data</c:v>
                      </c:pt>
                      <c:pt idx="2">
                        <c:v>Requirement Analysis</c:v>
                      </c:pt>
                      <c:pt idx="3">
                        <c:v>Risk analysis</c:v>
                      </c:pt>
                      <c:pt idx="4">
                        <c:v>Selection Tools</c:v>
                      </c:pt>
                      <c:pt idx="5">
                        <c:v>Progress Evaluation</c:v>
                      </c:pt>
                      <c:pt idx="6">
                        <c:v>Defining Requirements</c:v>
                      </c:pt>
                      <c:pt idx="7">
                        <c:v>Site Visit</c:v>
                      </c:pt>
                      <c:pt idx="8">
                        <c:v>Fact gathering</c:v>
                      </c:pt>
                      <c:pt idx="9">
                        <c:v>Feasbility Study</c:v>
                      </c:pt>
                      <c:pt idx="10">
                        <c:v>Doubts</c:v>
                      </c:pt>
                      <c:pt idx="11">
                        <c:v>Desigining Software</c:v>
                      </c:pt>
                      <c:pt idx="12">
                        <c:v>ER-diagrams</c:v>
                      </c:pt>
                      <c:pt idx="13">
                        <c:v>DFD</c:v>
                      </c:pt>
                      <c:pt idx="14">
                        <c:v>UML</c:v>
                      </c:pt>
                      <c:pt idx="15">
                        <c:v>Prototyping</c:v>
                      </c:pt>
                      <c:pt idx="16">
                        <c:v>Design Justification</c:v>
                      </c:pt>
                      <c:pt idx="17">
                        <c:v>Developing the Project</c:v>
                      </c:pt>
                      <c:pt idx="18">
                        <c:v>Desigining Interface</c:v>
                      </c:pt>
                      <c:pt idx="19">
                        <c:v>Embedding SQLite3</c:v>
                      </c:pt>
                      <c:pt idx="20">
                        <c:v>Doubts</c:v>
                      </c:pt>
                      <c:pt idx="21">
                        <c:v>Final Assembly</c:v>
                      </c:pt>
                      <c:pt idx="22">
                        <c:v>Testing</c:v>
                      </c:pt>
                      <c:pt idx="23">
                        <c:v>Debugging and Testing</c:v>
                      </c:pt>
                      <c:pt idx="24">
                        <c:v>Test Run</c:v>
                      </c:pt>
                      <c:pt idx="25">
                        <c:v>Deployment</c:v>
                      </c:pt>
                      <c:pt idx="26">
                        <c:v>Finalising Documentation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Sheet1!$D$2:$D$28</c15:sqref>
                        </c15:formulaRef>
                      </c:ext>
                    </c:extLst>
                    <c:numCache>
                      <c:formatCode>m/d/yyyy</c:formatCode>
                      <c:ptCount val="27"/>
                      <c:pt idx="0">
                        <c:v>45301</c:v>
                      </c:pt>
                      <c:pt idx="1">
                        <c:v>45303</c:v>
                      </c:pt>
                      <c:pt idx="2">
                        <c:v>45305</c:v>
                      </c:pt>
                      <c:pt idx="3">
                        <c:v>45307</c:v>
                      </c:pt>
                      <c:pt idx="4">
                        <c:v>45309</c:v>
                      </c:pt>
                      <c:pt idx="5">
                        <c:v>45311</c:v>
                      </c:pt>
                      <c:pt idx="6">
                        <c:v>45317</c:v>
                      </c:pt>
                      <c:pt idx="7">
                        <c:v>45319</c:v>
                      </c:pt>
                      <c:pt idx="8">
                        <c:v>45321</c:v>
                      </c:pt>
                      <c:pt idx="9">
                        <c:v>45323</c:v>
                      </c:pt>
                      <c:pt idx="10">
                        <c:v>45325</c:v>
                      </c:pt>
                      <c:pt idx="11">
                        <c:v>45327</c:v>
                      </c:pt>
                      <c:pt idx="12">
                        <c:v>45329</c:v>
                      </c:pt>
                      <c:pt idx="13">
                        <c:v>45331</c:v>
                      </c:pt>
                      <c:pt idx="14">
                        <c:v>45333</c:v>
                      </c:pt>
                      <c:pt idx="15">
                        <c:v>45337</c:v>
                      </c:pt>
                      <c:pt idx="16">
                        <c:v>45339</c:v>
                      </c:pt>
                      <c:pt idx="17">
                        <c:v>45341</c:v>
                      </c:pt>
                      <c:pt idx="18">
                        <c:v>45346</c:v>
                      </c:pt>
                      <c:pt idx="19">
                        <c:v>45349</c:v>
                      </c:pt>
                      <c:pt idx="20">
                        <c:v>45352</c:v>
                      </c:pt>
                      <c:pt idx="21">
                        <c:v>45354</c:v>
                      </c:pt>
                      <c:pt idx="22">
                        <c:v>45356</c:v>
                      </c:pt>
                      <c:pt idx="23">
                        <c:v>45358</c:v>
                      </c:pt>
                      <c:pt idx="24">
                        <c:v>45360</c:v>
                      </c:pt>
                      <c:pt idx="25">
                        <c:v>45361</c:v>
                      </c:pt>
                      <c:pt idx="26">
                        <c:v>45363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E-B4D2-46BC-B155-A77FB968DBA1}"/>
                  </c:ext>
                </c:extLst>
              </c15:ser>
            </c15:filteredBarSeries>
          </c:ext>
        </c:extLst>
      </c:barChart>
      <c:catAx>
        <c:axId val="1177122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119152"/>
        <c:crosses val="autoZero"/>
        <c:auto val="1"/>
        <c:lblAlgn val="ctr"/>
        <c:lblOffset val="100"/>
        <c:noMultiLvlLbl val="0"/>
      </c:catAx>
      <c:valAx>
        <c:axId val="117711915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1224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46714133521944"/>
          <c:y val="6.1367967591007655E-2"/>
          <c:w val="0.79838174048131705"/>
          <c:h val="0.6849212598425197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Start 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Sheet1!$A$2:$A$28</c:f>
              <c:strCache>
                <c:ptCount val="27"/>
                <c:pt idx="0">
                  <c:v>Planning and Requirement</c:v>
                </c:pt>
                <c:pt idx="1">
                  <c:v>Gathering Data</c:v>
                </c:pt>
                <c:pt idx="2">
                  <c:v>Requirement Analysis</c:v>
                </c:pt>
                <c:pt idx="3">
                  <c:v>Risk analysis</c:v>
                </c:pt>
                <c:pt idx="4">
                  <c:v>Selection Tools</c:v>
                </c:pt>
                <c:pt idx="5">
                  <c:v>Progress Evaluation</c:v>
                </c:pt>
                <c:pt idx="6">
                  <c:v>Defining Requirements</c:v>
                </c:pt>
                <c:pt idx="7">
                  <c:v>Site Visit</c:v>
                </c:pt>
                <c:pt idx="8">
                  <c:v>Fact gathering</c:v>
                </c:pt>
                <c:pt idx="9">
                  <c:v>Feasbility Study</c:v>
                </c:pt>
                <c:pt idx="10">
                  <c:v>Doubts</c:v>
                </c:pt>
                <c:pt idx="11">
                  <c:v>Desigining Software</c:v>
                </c:pt>
                <c:pt idx="12">
                  <c:v>ER-diagrams</c:v>
                </c:pt>
                <c:pt idx="13">
                  <c:v>DFD</c:v>
                </c:pt>
                <c:pt idx="14">
                  <c:v>UML</c:v>
                </c:pt>
                <c:pt idx="15">
                  <c:v>Prototyping</c:v>
                </c:pt>
                <c:pt idx="16">
                  <c:v>Design Justification</c:v>
                </c:pt>
                <c:pt idx="17">
                  <c:v>Developing the Project</c:v>
                </c:pt>
                <c:pt idx="18">
                  <c:v>Desigining Interface</c:v>
                </c:pt>
                <c:pt idx="19">
                  <c:v>Embedding SQLite3</c:v>
                </c:pt>
                <c:pt idx="20">
                  <c:v>Doubts</c:v>
                </c:pt>
                <c:pt idx="21">
                  <c:v>Final Assembly</c:v>
                </c:pt>
                <c:pt idx="22">
                  <c:v>Testing</c:v>
                </c:pt>
                <c:pt idx="23">
                  <c:v>Debugging and Testing</c:v>
                </c:pt>
                <c:pt idx="24">
                  <c:v>Test Run</c:v>
                </c:pt>
                <c:pt idx="25">
                  <c:v>Deployment</c:v>
                </c:pt>
                <c:pt idx="26">
                  <c:v>Finalising Documentation</c:v>
                </c:pt>
              </c:strCache>
            </c:strRef>
          </c:cat>
          <c:val>
            <c:numRef>
              <c:f>Sheet1!$C$2:$C$28</c:f>
              <c:numCache>
                <c:formatCode>m/d/yyyy</c:formatCode>
                <c:ptCount val="27"/>
                <c:pt idx="0">
                  <c:v>45296</c:v>
                </c:pt>
                <c:pt idx="1">
                  <c:v>45302</c:v>
                </c:pt>
                <c:pt idx="2">
                  <c:v>45304</c:v>
                </c:pt>
                <c:pt idx="3">
                  <c:v>45306</c:v>
                </c:pt>
                <c:pt idx="4">
                  <c:v>45308</c:v>
                </c:pt>
                <c:pt idx="5">
                  <c:v>45310</c:v>
                </c:pt>
                <c:pt idx="6">
                  <c:v>45312</c:v>
                </c:pt>
                <c:pt idx="7">
                  <c:v>45318</c:v>
                </c:pt>
                <c:pt idx="8">
                  <c:v>45320</c:v>
                </c:pt>
                <c:pt idx="9">
                  <c:v>45322</c:v>
                </c:pt>
                <c:pt idx="10">
                  <c:v>45324</c:v>
                </c:pt>
                <c:pt idx="11">
                  <c:v>45326</c:v>
                </c:pt>
                <c:pt idx="12">
                  <c:v>45328</c:v>
                </c:pt>
                <c:pt idx="13">
                  <c:v>45330</c:v>
                </c:pt>
                <c:pt idx="14">
                  <c:v>45332</c:v>
                </c:pt>
                <c:pt idx="15">
                  <c:v>45334</c:v>
                </c:pt>
                <c:pt idx="16">
                  <c:v>45338</c:v>
                </c:pt>
                <c:pt idx="17">
                  <c:v>45340</c:v>
                </c:pt>
                <c:pt idx="18">
                  <c:v>45342</c:v>
                </c:pt>
                <c:pt idx="19">
                  <c:v>45347</c:v>
                </c:pt>
                <c:pt idx="20">
                  <c:v>45350</c:v>
                </c:pt>
                <c:pt idx="21">
                  <c:v>45353</c:v>
                </c:pt>
                <c:pt idx="22">
                  <c:v>45355</c:v>
                </c:pt>
                <c:pt idx="23">
                  <c:v>45357</c:v>
                </c:pt>
                <c:pt idx="24">
                  <c:v>45359</c:v>
                </c:pt>
                <c:pt idx="25">
                  <c:v>45360</c:v>
                </c:pt>
                <c:pt idx="26">
                  <c:v>45362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2-4319-BC66-5434A3199362}"/>
            </c:ext>
          </c:extLst>
        </c:ser>
        <c:ser>
          <c:idx val="2"/>
          <c:order val="1"/>
          <c:tx>
            <c:strRef>
              <c:f>Sheet1!$B$1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Sheet1!$A$2:$A$28</c:f>
              <c:strCache>
                <c:ptCount val="27"/>
                <c:pt idx="0">
                  <c:v>Planning and Requirement</c:v>
                </c:pt>
                <c:pt idx="1">
                  <c:v>Gathering Data</c:v>
                </c:pt>
                <c:pt idx="2">
                  <c:v>Requirement Analysis</c:v>
                </c:pt>
                <c:pt idx="3">
                  <c:v>Risk analysis</c:v>
                </c:pt>
                <c:pt idx="4">
                  <c:v>Selection Tools</c:v>
                </c:pt>
                <c:pt idx="5">
                  <c:v>Progress Evaluation</c:v>
                </c:pt>
                <c:pt idx="6">
                  <c:v>Defining Requirements</c:v>
                </c:pt>
                <c:pt idx="7">
                  <c:v>Site Visit</c:v>
                </c:pt>
                <c:pt idx="8">
                  <c:v>Fact gathering</c:v>
                </c:pt>
                <c:pt idx="9">
                  <c:v>Feasbility Study</c:v>
                </c:pt>
                <c:pt idx="10">
                  <c:v>Doubts</c:v>
                </c:pt>
                <c:pt idx="11">
                  <c:v>Desigining Software</c:v>
                </c:pt>
                <c:pt idx="12">
                  <c:v>ER-diagrams</c:v>
                </c:pt>
                <c:pt idx="13">
                  <c:v>DFD</c:v>
                </c:pt>
                <c:pt idx="14">
                  <c:v>UML</c:v>
                </c:pt>
                <c:pt idx="15">
                  <c:v>Prototyping</c:v>
                </c:pt>
                <c:pt idx="16">
                  <c:v>Design Justification</c:v>
                </c:pt>
                <c:pt idx="17">
                  <c:v>Developing the Project</c:v>
                </c:pt>
                <c:pt idx="18">
                  <c:v>Desigining Interface</c:v>
                </c:pt>
                <c:pt idx="19">
                  <c:v>Embedding SQLite3</c:v>
                </c:pt>
                <c:pt idx="20">
                  <c:v>Doubts</c:v>
                </c:pt>
                <c:pt idx="21">
                  <c:v>Final Assembly</c:v>
                </c:pt>
                <c:pt idx="22">
                  <c:v>Testing</c:v>
                </c:pt>
                <c:pt idx="23">
                  <c:v>Debugging and Testing</c:v>
                </c:pt>
                <c:pt idx="24">
                  <c:v>Test Run</c:v>
                </c:pt>
                <c:pt idx="25">
                  <c:v>Deployment</c:v>
                </c:pt>
                <c:pt idx="26">
                  <c:v>Finalising Documentation</c:v>
                </c:pt>
              </c:strCache>
            </c:strRef>
          </c:cat>
          <c:val>
            <c:numRef>
              <c:f>Sheet1!$B$2:$B$28</c:f>
              <c:numCache>
                <c:formatCode>General</c:formatCode>
                <c:ptCount val="27"/>
                <c:pt idx="0">
                  <c:v>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02-4319-BC66-5434A319936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1177122480"/>
        <c:axId val="1177119152"/>
        <c:extLst>
          <c:ext xmlns:c15="http://schemas.microsoft.com/office/drawing/2012/chart" uri="{02D57815-91ED-43cb-92C2-25804820EDAC}">
            <c15:filteredBarSeries>
              <c15:ser>
                <c:idx val="1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End Date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Sheet1!$A$2:$A$28</c15:sqref>
                        </c15:formulaRef>
                      </c:ext>
                    </c:extLst>
                    <c:strCache>
                      <c:ptCount val="27"/>
                      <c:pt idx="0">
                        <c:v>Planning and Requirement</c:v>
                      </c:pt>
                      <c:pt idx="1">
                        <c:v>Gathering Data</c:v>
                      </c:pt>
                      <c:pt idx="2">
                        <c:v>Requirement Analysis</c:v>
                      </c:pt>
                      <c:pt idx="3">
                        <c:v>Risk analysis</c:v>
                      </c:pt>
                      <c:pt idx="4">
                        <c:v>Selection Tools</c:v>
                      </c:pt>
                      <c:pt idx="5">
                        <c:v>Progress Evaluation</c:v>
                      </c:pt>
                      <c:pt idx="6">
                        <c:v>Defining Requirements</c:v>
                      </c:pt>
                      <c:pt idx="7">
                        <c:v>Site Visit</c:v>
                      </c:pt>
                      <c:pt idx="8">
                        <c:v>Fact gathering</c:v>
                      </c:pt>
                      <c:pt idx="9">
                        <c:v>Feasbility Study</c:v>
                      </c:pt>
                      <c:pt idx="10">
                        <c:v>Doubts</c:v>
                      </c:pt>
                      <c:pt idx="11">
                        <c:v>Desigining Software</c:v>
                      </c:pt>
                      <c:pt idx="12">
                        <c:v>ER-diagrams</c:v>
                      </c:pt>
                      <c:pt idx="13">
                        <c:v>DFD</c:v>
                      </c:pt>
                      <c:pt idx="14">
                        <c:v>UML</c:v>
                      </c:pt>
                      <c:pt idx="15">
                        <c:v>Prototyping</c:v>
                      </c:pt>
                      <c:pt idx="16">
                        <c:v>Design Justification</c:v>
                      </c:pt>
                      <c:pt idx="17">
                        <c:v>Developing the Project</c:v>
                      </c:pt>
                      <c:pt idx="18">
                        <c:v>Desigining Interface</c:v>
                      </c:pt>
                      <c:pt idx="19">
                        <c:v>Embedding SQLite3</c:v>
                      </c:pt>
                      <c:pt idx="20">
                        <c:v>Doubts</c:v>
                      </c:pt>
                      <c:pt idx="21">
                        <c:v>Final Assembly</c:v>
                      </c:pt>
                      <c:pt idx="22">
                        <c:v>Testing</c:v>
                      </c:pt>
                      <c:pt idx="23">
                        <c:v>Debugging and Testing</c:v>
                      </c:pt>
                      <c:pt idx="24">
                        <c:v>Test Run</c:v>
                      </c:pt>
                      <c:pt idx="25">
                        <c:v>Deployment</c:v>
                      </c:pt>
                      <c:pt idx="26">
                        <c:v>Finalising Documentation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Sheet1!$D$2:$D$28</c15:sqref>
                        </c15:formulaRef>
                      </c:ext>
                    </c:extLst>
                    <c:numCache>
                      <c:formatCode>m/d/yyyy</c:formatCode>
                      <c:ptCount val="27"/>
                      <c:pt idx="0">
                        <c:v>45301</c:v>
                      </c:pt>
                      <c:pt idx="1">
                        <c:v>45303</c:v>
                      </c:pt>
                      <c:pt idx="2">
                        <c:v>45305</c:v>
                      </c:pt>
                      <c:pt idx="3">
                        <c:v>45307</c:v>
                      </c:pt>
                      <c:pt idx="4">
                        <c:v>45309</c:v>
                      </c:pt>
                      <c:pt idx="5">
                        <c:v>45311</c:v>
                      </c:pt>
                      <c:pt idx="6">
                        <c:v>45317</c:v>
                      </c:pt>
                      <c:pt idx="7">
                        <c:v>45319</c:v>
                      </c:pt>
                      <c:pt idx="8">
                        <c:v>45321</c:v>
                      </c:pt>
                      <c:pt idx="9">
                        <c:v>45323</c:v>
                      </c:pt>
                      <c:pt idx="10">
                        <c:v>45325</c:v>
                      </c:pt>
                      <c:pt idx="11">
                        <c:v>45327</c:v>
                      </c:pt>
                      <c:pt idx="12">
                        <c:v>45329</c:v>
                      </c:pt>
                      <c:pt idx="13">
                        <c:v>45331</c:v>
                      </c:pt>
                      <c:pt idx="14">
                        <c:v>45333</c:v>
                      </c:pt>
                      <c:pt idx="15">
                        <c:v>45337</c:v>
                      </c:pt>
                      <c:pt idx="16">
                        <c:v>45339</c:v>
                      </c:pt>
                      <c:pt idx="17">
                        <c:v>45341</c:v>
                      </c:pt>
                      <c:pt idx="18">
                        <c:v>45346</c:v>
                      </c:pt>
                      <c:pt idx="19">
                        <c:v>45349</c:v>
                      </c:pt>
                      <c:pt idx="20">
                        <c:v>45352</c:v>
                      </c:pt>
                      <c:pt idx="21">
                        <c:v>45354</c:v>
                      </c:pt>
                      <c:pt idx="22">
                        <c:v>45356</c:v>
                      </c:pt>
                      <c:pt idx="23">
                        <c:v>45358</c:v>
                      </c:pt>
                      <c:pt idx="24">
                        <c:v>45360</c:v>
                      </c:pt>
                      <c:pt idx="25">
                        <c:v>45361</c:v>
                      </c:pt>
                      <c:pt idx="26">
                        <c:v>45363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902-4319-BC66-5434A3199362}"/>
                  </c:ext>
                </c:extLst>
              </c15:ser>
            </c15:filteredBarSeries>
          </c:ext>
        </c:extLst>
      </c:barChart>
      <c:catAx>
        <c:axId val="1177122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119152"/>
        <c:crosses val="autoZero"/>
        <c:auto val="1"/>
        <c:lblAlgn val="ctr"/>
        <c:lblOffset val="100"/>
        <c:noMultiLvlLbl val="0"/>
      </c:catAx>
      <c:valAx>
        <c:axId val="117711915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1224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0</xdr:row>
      <xdr:rowOff>57150</xdr:rowOff>
    </xdr:from>
    <xdr:to>
      <xdr:col>21</xdr:col>
      <xdr:colOff>20108</xdr:colOff>
      <xdr:row>37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452544</xdr:colOff>
      <xdr:row>36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73A095-8094-4DCE-A957-5E71FFE4D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Normal="100" workbookViewId="0">
      <selection activeCell="A22" sqref="A22"/>
    </sheetView>
  </sheetViews>
  <sheetFormatPr defaultColWidth="9.33203125" defaultRowHeight="14.4" x14ac:dyDescent="0.3"/>
  <cols>
    <col min="1" max="1" width="25" bestFit="1" customWidth="1"/>
    <col min="2" max="2" width="8.6640625" bestFit="1" customWidth="1"/>
    <col min="3" max="4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f>D2-C2</f>
        <v>5</v>
      </c>
      <c r="C2" s="1">
        <f>DATE(2024,1,5)</f>
        <v>45296</v>
      </c>
      <c r="D2" s="1">
        <f>DATE(2024,1,10)</f>
        <v>45301</v>
      </c>
    </row>
    <row r="3" spans="1:4" x14ac:dyDescent="0.3">
      <c r="A3" t="s">
        <v>5</v>
      </c>
      <c r="B3">
        <f t="shared" ref="B3:B28" si="0">D3-C3</f>
        <v>1</v>
      </c>
      <c r="C3" s="1">
        <f>DATE(2024,1,11)</f>
        <v>45302</v>
      </c>
      <c r="D3" s="1">
        <f>DATE(2024,1,12)</f>
        <v>45303</v>
      </c>
    </row>
    <row r="4" spans="1:4" x14ac:dyDescent="0.3">
      <c r="A4" t="s">
        <v>6</v>
      </c>
      <c r="B4">
        <f t="shared" si="0"/>
        <v>1</v>
      </c>
      <c r="C4" s="1">
        <f>DATE(2024,1,13)</f>
        <v>45304</v>
      </c>
      <c r="D4" s="1">
        <f>DATE(2024,1,14)</f>
        <v>45305</v>
      </c>
    </row>
    <row r="5" spans="1:4" x14ac:dyDescent="0.3">
      <c r="A5" t="s">
        <v>7</v>
      </c>
      <c r="B5">
        <f t="shared" si="0"/>
        <v>1</v>
      </c>
      <c r="C5" s="1">
        <f>DATE(2024,1,15)</f>
        <v>45306</v>
      </c>
      <c r="D5" s="1">
        <f>DATE(2024,1,16)</f>
        <v>45307</v>
      </c>
    </row>
    <row r="6" spans="1:4" x14ac:dyDescent="0.3">
      <c r="A6" t="s">
        <v>8</v>
      </c>
      <c r="B6">
        <f t="shared" si="0"/>
        <v>1</v>
      </c>
      <c r="C6" s="1">
        <f>DATE(2024,1,17)</f>
        <v>45308</v>
      </c>
      <c r="D6" s="1">
        <f>DATE(2024,1,18)</f>
        <v>45309</v>
      </c>
    </row>
    <row r="7" spans="1:4" x14ac:dyDescent="0.3">
      <c r="A7" t="s">
        <v>9</v>
      </c>
      <c r="B7">
        <f t="shared" si="0"/>
        <v>1</v>
      </c>
      <c r="C7" s="1">
        <f>DATE(2024,1,19)</f>
        <v>45310</v>
      </c>
      <c r="D7" s="1">
        <f>DATE(2024,1,20)</f>
        <v>45311</v>
      </c>
    </row>
    <row r="8" spans="1:4" x14ac:dyDescent="0.3">
      <c r="A8" t="s">
        <v>10</v>
      </c>
      <c r="B8">
        <f t="shared" si="0"/>
        <v>5</v>
      </c>
      <c r="C8" s="1">
        <f>DATE(2024,1,21)</f>
        <v>45312</v>
      </c>
      <c r="D8" s="1">
        <f>DATE(2024,1,26)</f>
        <v>45317</v>
      </c>
    </row>
    <row r="9" spans="1:4" x14ac:dyDescent="0.3">
      <c r="A9" t="s">
        <v>11</v>
      </c>
      <c r="B9">
        <f t="shared" si="0"/>
        <v>1</v>
      </c>
      <c r="C9" s="1">
        <f>DATE(2024,1,27)</f>
        <v>45318</v>
      </c>
      <c r="D9" s="1">
        <f>DATE(2024,1,28)</f>
        <v>45319</v>
      </c>
    </row>
    <row r="10" spans="1:4" x14ac:dyDescent="0.3">
      <c r="A10" t="s">
        <v>12</v>
      </c>
      <c r="B10">
        <f t="shared" si="0"/>
        <v>1</v>
      </c>
      <c r="C10" s="1">
        <f>DATE(2024,1,29)</f>
        <v>45320</v>
      </c>
      <c r="D10" s="1">
        <f>DATE(2024,1,30)</f>
        <v>45321</v>
      </c>
    </row>
    <row r="11" spans="1:4" x14ac:dyDescent="0.3">
      <c r="A11" t="s">
        <v>13</v>
      </c>
      <c r="B11">
        <f t="shared" si="0"/>
        <v>1</v>
      </c>
      <c r="C11" s="1">
        <f>DATE(2024,1,31)</f>
        <v>45322</v>
      </c>
      <c r="D11" s="1">
        <f>DATE(2024,2,1)</f>
        <v>45323</v>
      </c>
    </row>
    <row r="12" spans="1:4" x14ac:dyDescent="0.3">
      <c r="A12" t="s">
        <v>14</v>
      </c>
      <c r="B12">
        <f t="shared" si="0"/>
        <v>1</v>
      </c>
      <c r="C12" s="1">
        <f>DATE(2024,2,2)</f>
        <v>45324</v>
      </c>
      <c r="D12" s="1">
        <f>DATE(2024,2,3)</f>
        <v>45325</v>
      </c>
    </row>
    <row r="13" spans="1:4" x14ac:dyDescent="0.3">
      <c r="A13" t="s">
        <v>15</v>
      </c>
      <c r="B13">
        <f t="shared" si="0"/>
        <v>1</v>
      </c>
      <c r="C13" s="1">
        <f>DATE(2024,2,4)</f>
        <v>45326</v>
      </c>
      <c r="D13" s="1">
        <f>DATE(2024,2,5)</f>
        <v>45327</v>
      </c>
    </row>
    <row r="14" spans="1:4" x14ac:dyDescent="0.3">
      <c r="A14" t="s">
        <v>16</v>
      </c>
      <c r="B14">
        <f t="shared" si="0"/>
        <v>1</v>
      </c>
      <c r="C14" s="1">
        <f>DATE(2024,2,6)</f>
        <v>45328</v>
      </c>
      <c r="D14" s="1">
        <f>DATE(2024,2,7)</f>
        <v>45329</v>
      </c>
    </row>
    <row r="15" spans="1:4" x14ac:dyDescent="0.3">
      <c r="A15" t="s">
        <v>17</v>
      </c>
      <c r="B15">
        <f t="shared" si="0"/>
        <v>1</v>
      </c>
      <c r="C15" s="1">
        <f>DATE(2024,2,8)</f>
        <v>45330</v>
      </c>
      <c r="D15" s="1">
        <f>DATE(2024,2,9)</f>
        <v>45331</v>
      </c>
    </row>
    <row r="16" spans="1:4" x14ac:dyDescent="0.3">
      <c r="A16" t="s">
        <v>18</v>
      </c>
      <c r="B16">
        <f t="shared" si="0"/>
        <v>1</v>
      </c>
      <c r="C16" s="1">
        <f>DATE(2024,2,10)</f>
        <v>45332</v>
      </c>
      <c r="D16" s="1">
        <f>DATE(2024,2,11)</f>
        <v>45333</v>
      </c>
    </row>
    <row r="17" spans="1:4" x14ac:dyDescent="0.3">
      <c r="A17" t="s">
        <v>19</v>
      </c>
      <c r="B17">
        <f t="shared" si="0"/>
        <v>3</v>
      </c>
      <c r="C17" s="1">
        <f>DATE(2024,2,12)</f>
        <v>45334</v>
      </c>
      <c r="D17" s="1">
        <f>DATE(2024,2,15)</f>
        <v>45337</v>
      </c>
    </row>
    <row r="18" spans="1:4" x14ac:dyDescent="0.3">
      <c r="A18" t="s">
        <v>20</v>
      </c>
      <c r="B18">
        <f t="shared" si="0"/>
        <v>1</v>
      </c>
      <c r="C18" s="1">
        <f>DATE(2024,2,16)</f>
        <v>45338</v>
      </c>
      <c r="D18" s="1">
        <f>DATE(2024,2,17)</f>
        <v>45339</v>
      </c>
    </row>
    <row r="19" spans="1:4" x14ac:dyDescent="0.3">
      <c r="A19" t="s">
        <v>21</v>
      </c>
      <c r="B19">
        <f t="shared" si="0"/>
        <v>1</v>
      </c>
      <c r="C19" s="1">
        <f>DATE(2024,2,18)</f>
        <v>45340</v>
      </c>
      <c r="D19" s="1">
        <f>DATE(2024,2,19)</f>
        <v>45341</v>
      </c>
    </row>
    <row r="20" spans="1:4" x14ac:dyDescent="0.3">
      <c r="A20" t="s">
        <v>22</v>
      </c>
      <c r="B20">
        <f t="shared" si="0"/>
        <v>4</v>
      </c>
      <c r="C20" s="1">
        <f>DATE(2024,2,20)</f>
        <v>45342</v>
      </c>
      <c r="D20" s="1">
        <f>DATE(2024,2,24)</f>
        <v>45346</v>
      </c>
    </row>
    <row r="21" spans="1:4" x14ac:dyDescent="0.3">
      <c r="A21" t="s">
        <v>29</v>
      </c>
      <c r="B21">
        <f t="shared" si="0"/>
        <v>2</v>
      </c>
      <c r="C21" s="1">
        <f>DATE(2024,2,25)</f>
        <v>45347</v>
      </c>
      <c r="D21" s="1">
        <f>DATE(2024,2,27)</f>
        <v>45349</v>
      </c>
    </row>
    <row r="22" spans="1:4" x14ac:dyDescent="0.3">
      <c r="A22" t="s">
        <v>14</v>
      </c>
      <c r="B22">
        <f t="shared" si="0"/>
        <v>2</v>
      </c>
      <c r="C22" s="1">
        <f>DATE(2024,2,28)</f>
        <v>45350</v>
      </c>
      <c r="D22" s="1">
        <f>DATE(2024,3,1)</f>
        <v>45352</v>
      </c>
    </row>
    <row r="23" spans="1:4" x14ac:dyDescent="0.3">
      <c r="A23" t="s">
        <v>23</v>
      </c>
      <c r="B23">
        <f t="shared" si="0"/>
        <v>1</v>
      </c>
      <c r="C23" s="1">
        <f>DATE(2024,3,2)</f>
        <v>45353</v>
      </c>
      <c r="D23" s="1">
        <f>DATE(2024,3,3)</f>
        <v>45354</v>
      </c>
    </row>
    <row r="24" spans="1:4" x14ac:dyDescent="0.3">
      <c r="A24" t="s">
        <v>24</v>
      </c>
      <c r="B24">
        <f t="shared" si="0"/>
        <v>1</v>
      </c>
      <c r="C24" s="1">
        <f>DATE(2024,3,4)</f>
        <v>45355</v>
      </c>
      <c r="D24" s="1">
        <f>DATE(2024,3,5)</f>
        <v>45356</v>
      </c>
    </row>
    <row r="25" spans="1:4" x14ac:dyDescent="0.3">
      <c r="A25" t="s">
        <v>25</v>
      </c>
      <c r="B25">
        <f t="shared" si="0"/>
        <v>1</v>
      </c>
      <c r="C25" s="1">
        <f>DATE(2024,3,6)</f>
        <v>45357</v>
      </c>
      <c r="D25" s="1">
        <f>DATE(2024,3,7)</f>
        <v>45358</v>
      </c>
    </row>
    <row r="26" spans="1:4" x14ac:dyDescent="0.3">
      <c r="A26" t="s">
        <v>26</v>
      </c>
      <c r="B26">
        <f t="shared" si="0"/>
        <v>1</v>
      </c>
      <c r="C26" s="1">
        <f>DATE(2024,3,8)</f>
        <v>45359</v>
      </c>
      <c r="D26" s="1">
        <f>DATE(2024,3,9)</f>
        <v>45360</v>
      </c>
    </row>
    <row r="27" spans="1:4" x14ac:dyDescent="0.3">
      <c r="A27" t="s">
        <v>27</v>
      </c>
      <c r="B27">
        <f t="shared" si="0"/>
        <v>1</v>
      </c>
      <c r="C27" s="1">
        <f>DATE(2024,3,9)</f>
        <v>45360</v>
      </c>
      <c r="D27" s="1">
        <f>DATE(2024,3,10)</f>
        <v>45361</v>
      </c>
    </row>
    <row r="28" spans="1:4" x14ac:dyDescent="0.3">
      <c r="A28" t="s">
        <v>28</v>
      </c>
      <c r="B28">
        <f t="shared" si="0"/>
        <v>1</v>
      </c>
      <c r="C28" s="1">
        <f>DATE(2024,3,11)</f>
        <v>45362</v>
      </c>
      <c r="D28" s="1">
        <f>DATE(2024,3,12)</f>
        <v>45363</v>
      </c>
    </row>
    <row r="29" spans="1:4" x14ac:dyDescent="0.3">
      <c r="B29">
        <f>SUM(B2:B28)</f>
        <v>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33FC-80A8-43B2-8DD9-0BB692C88949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</dc:creator>
  <cp:lastModifiedBy>subodh kumar</cp:lastModifiedBy>
  <dcterms:created xsi:type="dcterms:W3CDTF">2023-10-21T14:54:59Z</dcterms:created>
  <dcterms:modified xsi:type="dcterms:W3CDTF">2024-04-14T17:33:06Z</dcterms:modified>
</cp:coreProperties>
</file>