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ODHA\Downloads\"/>
    </mc:Choice>
  </mc:AlternateContent>
  <xr:revisionPtr revIDLastSave="0" documentId="13_ncr:1_{2D906FAF-82C6-47B8-BCEE-34523BB145B4}" xr6:coauthVersionLast="47" xr6:coauthVersionMax="47" xr10:uidLastSave="{00000000-0000-0000-0000-000000000000}"/>
  <bookViews>
    <workbookView xWindow="-120" yWindow="-120" windowWidth="20730" windowHeight="11310" activeTab="7" xr2:uid="{57A63EBD-968C-44F6-AF7C-791C12BD04CC}"/>
  </bookViews>
  <sheets>
    <sheet name="Jul-24" sheetId="1" r:id="rId1"/>
    <sheet name="Aug-24" sheetId="2" r:id="rId2"/>
    <sheet name="Sep-24" sheetId="3" r:id="rId3"/>
    <sheet name="Oct-24" sheetId="4" r:id="rId4"/>
    <sheet name="Nov-24" sheetId="5" r:id="rId5"/>
    <sheet name="Dec-24" sheetId="6" r:id="rId6"/>
    <sheet name="Jan-25" sheetId="7" r:id="rId7"/>
    <sheet name="Feb-25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8" l="1"/>
  <c r="D9" i="8"/>
  <c r="D8" i="8"/>
  <c r="C12" i="7"/>
  <c r="D10" i="7"/>
  <c r="D9" i="7"/>
  <c r="D8" i="7"/>
  <c r="D10" i="6"/>
  <c r="D9" i="6"/>
  <c r="D8" i="6"/>
  <c r="D10" i="5"/>
  <c r="D9" i="5"/>
  <c r="D8" i="5"/>
  <c r="D10" i="4"/>
  <c r="D9" i="4"/>
  <c r="D8" i="4"/>
  <c r="D10" i="3"/>
  <c r="D9" i="3"/>
  <c r="D8" i="3"/>
  <c r="C9" i="2"/>
  <c r="C5" i="2"/>
  <c r="D10" i="2"/>
  <c r="D9" i="2"/>
  <c r="D8" i="2"/>
  <c r="D8" i="1"/>
  <c r="D9" i="1"/>
  <c r="D10" i="1"/>
  <c r="C4" i="8" l="1"/>
  <c r="C5" i="8" s="1"/>
  <c r="C4" i="7"/>
  <c r="C5" i="7" s="1"/>
  <c r="C8" i="7" s="1"/>
  <c r="C11" i="7" s="1"/>
  <c r="C4" i="6"/>
  <c r="C5" i="6" s="1"/>
  <c r="C8" i="6" s="1"/>
  <c r="C11" i="6" s="1"/>
  <c r="C4" i="5"/>
  <c r="C5" i="5" s="1"/>
  <c r="C8" i="5" s="1"/>
  <c r="C11" i="5" s="1"/>
  <c r="C4" i="4"/>
  <c r="C5" i="4" s="1"/>
  <c r="C8" i="4" s="1"/>
  <c r="C11" i="4" s="1"/>
  <c r="C4" i="3"/>
  <c r="C5" i="3" s="1"/>
  <c r="C4" i="2"/>
  <c r="C8" i="2" s="1"/>
  <c r="C11" i="2" s="1"/>
  <c r="C4" i="1"/>
  <c r="C5" i="1" s="1"/>
  <c r="C8" i="8" l="1"/>
  <c r="C11" i="8" s="1"/>
  <c r="C10" i="7"/>
  <c r="C9" i="7"/>
  <c r="C10" i="6"/>
  <c r="C9" i="6"/>
  <c r="C9" i="5"/>
  <c r="C10" i="5"/>
  <c r="C10" i="4"/>
  <c r="C9" i="4"/>
  <c r="C8" i="3"/>
  <c r="C11" i="3" s="1"/>
  <c r="C10" i="2"/>
  <c r="C12" i="2" s="1"/>
  <c r="C8" i="1"/>
  <c r="C11" i="1" s="1"/>
  <c r="C10" i="8" l="1"/>
  <c r="C9" i="8"/>
  <c r="C12" i="6"/>
  <c r="C12" i="5"/>
  <c r="C12" i="4"/>
  <c r="C9" i="3"/>
  <c r="C10" i="3"/>
  <c r="C12" i="3" s="1"/>
  <c r="C10" i="1"/>
  <c r="C9" i="1"/>
  <c r="C12" i="8" l="1"/>
  <c r="C12" i="1"/>
</calcChain>
</file>

<file path=xl/sharedStrings.xml><?xml version="1.0" encoding="utf-8"?>
<sst xmlns="http://schemas.openxmlformats.org/spreadsheetml/2006/main" count="104" uniqueCount="13">
  <si>
    <t>Total Unit</t>
  </si>
  <si>
    <t>Total Chrage</t>
  </si>
  <si>
    <t>Per unit charge</t>
  </si>
  <si>
    <t>Total unit</t>
  </si>
  <si>
    <t>Total Charge</t>
  </si>
  <si>
    <t>Santosh Dash</t>
  </si>
  <si>
    <t>Jitana</t>
  </si>
  <si>
    <t>Water</t>
  </si>
  <si>
    <t>Previous Unit</t>
  </si>
  <si>
    <t>Current Unit</t>
  </si>
  <si>
    <t>Barik Babu</t>
  </si>
  <si>
    <t>Total</t>
  </si>
  <si>
    <t>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</si>
</sst>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</cellXfs>
  <cellStyles count="1">
    <cellStyle name="Normal" xfId="0" builtinId="0"/>
  </cellStyles>
  <dxfs count="6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3A0D1F-34AC-45B8-9B5A-8BFC25F834C5}" name="Table2" displayName="Table2" ref="B7:F11" totalsRowShown="0" headerRowDxfId="63" dataDxfId="62" tableBorderDxfId="61">
  <autoFilter ref="B7:F11" xr:uid="{BC3A0D1F-34AC-45B8-9B5A-8BFC25F834C5}"/>
  <tableColumns count="5">
    <tableColumn id="1" xr3:uid="{568F615E-6170-4806-A068-5EDB8F373393}" name="Member" dataDxfId="60"/>
    <tableColumn id="2" xr3:uid="{203DDCEA-B680-4FC3-A8A9-A109E1C02B9D}" name="Total Charge" dataDxfId="59"/>
    <tableColumn id="3" xr3:uid="{A5B569A1-E11E-47FA-8E94-C0B95558687A}" name="Total unit" dataDxfId="58">
      <calculatedColumnFormula>F8-E8</calculatedColumnFormula>
    </tableColumn>
    <tableColumn id="4" xr3:uid="{E76685BB-CAF5-4F58-B3F6-CDFAD413176E}" name="Previous Unit" dataDxfId="57"/>
    <tableColumn id="5" xr3:uid="{B5D0339D-4B71-48C3-8FA6-75407C02B69B}" name="Current Unit" dataDxfId="5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8F85B6-5327-4E05-88DB-8C8C56283305}" name="Table24" displayName="Table24" ref="B7:F11" totalsRowShown="0" headerRowDxfId="55" dataDxfId="54" tableBorderDxfId="53">
  <autoFilter ref="B7:F11" xr:uid="{BC3A0D1F-34AC-45B8-9B5A-8BFC25F834C5}"/>
  <tableColumns count="5">
    <tableColumn id="1" xr3:uid="{1CAD0756-931A-4DE2-A0BD-0CDE44F813F1}" name="Member" dataDxfId="52"/>
    <tableColumn id="2" xr3:uid="{62109774-EAA8-4268-875D-25B28192306F}" name="Total Charge" dataDxfId="51"/>
    <tableColumn id="3" xr3:uid="{9937EF07-9EC9-49D7-A1A1-707BF05F1753}" name="Total unit" dataDxfId="50">
      <calculatedColumnFormula>F8-E8</calculatedColumnFormula>
    </tableColumn>
    <tableColumn id="4" xr3:uid="{270DC1E8-6A35-4CC6-B65C-A5D9F3C40B2A}" name="Previous Unit" dataDxfId="49"/>
    <tableColumn id="5" xr3:uid="{5F732B06-A012-4125-9472-EDAD38541C15}" name="Current Unit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2C377AB-D598-49FB-AE95-C9A63756B3F7}" name="Table245" displayName="Table245" ref="B7:F11" totalsRowShown="0" headerRowDxfId="47" dataDxfId="46" tableBorderDxfId="45">
  <autoFilter ref="B7:F11" xr:uid="{BC3A0D1F-34AC-45B8-9B5A-8BFC25F834C5}"/>
  <tableColumns count="5">
    <tableColumn id="1" xr3:uid="{5F2BC532-54DC-4975-9CCA-EEF32703FAC6}" name="Member" dataDxfId="44"/>
    <tableColumn id="2" xr3:uid="{418AE978-62EB-45AC-A4E8-3069C0730FC8}" name="Total Charge" dataDxfId="43"/>
    <tableColumn id="3" xr3:uid="{B1B9CB20-81B6-41E4-AAA2-3940BCF29AF4}" name="Total unit" dataDxfId="42">
      <calculatedColumnFormula>F8-E8</calculatedColumnFormula>
    </tableColumn>
    <tableColumn id="4" xr3:uid="{3AAD3FE3-8BDF-4107-801B-78BC63F285C4}" name="Previous Unit" dataDxfId="41"/>
    <tableColumn id="5" xr3:uid="{5F36C221-B514-467D-81EF-4EF08A59A7A6}" name="Current Unit" dataDxfId="4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812702-19F7-4E97-8D94-74CCF421F2A4}" name="Table2456" displayName="Table2456" ref="B7:F11" totalsRowShown="0" headerRowDxfId="39" dataDxfId="38" tableBorderDxfId="37">
  <autoFilter ref="B7:F11" xr:uid="{BC3A0D1F-34AC-45B8-9B5A-8BFC25F834C5}"/>
  <tableColumns count="5">
    <tableColumn id="1" xr3:uid="{FF9AE243-ABDE-42F9-8C92-1F2CBC80F20D}" name="Member" dataDxfId="36"/>
    <tableColumn id="2" xr3:uid="{1C77BE5D-6886-4421-A46C-2777E5019A09}" name="Total Charge" dataDxfId="35"/>
    <tableColumn id="3" xr3:uid="{4DFA2A8F-6DE1-4BC7-A778-50254D2EFEC2}" name="Total unit" dataDxfId="34">
      <calculatedColumnFormula>F8-E8</calculatedColumnFormula>
    </tableColumn>
    <tableColumn id="4" xr3:uid="{E0E092E0-CAA9-4637-B092-74CC7B499E40}" name="Previous Unit" dataDxfId="33"/>
    <tableColumn id="5" xr3:uid="{112000A9-CC9C-41F1-B7B6-9FD94AC647C7}" name="Current Unit" dataDxfId="3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567B4B-306F-4FE4-8E28-EB03AAE4912C}" name="Table24562" displayName="Table24562" ref="B7:F11" totalsRowShown="0" headerRowDxfId="31" dataDxfId="30" tableBorderDxfId="29">
  <autoFilter ref="B7:F11" xr:uid="{BC3A0D1F-34AC-45B8-9B5A-8BFC25F834C5}"/>
  <tableColumns count="5">
    <tableColumn id="1" xr3:uid="{CB4E671E-39EB-4D39-BDE9-F62F6C2B860D}" name="Member" dataDxfId="28"/>
    <tableColumn id="2" xr3:uid="{C0AF926F-8140-4C56-8309-3AD177EAFC79}" name="Total Charge" dataDxfId="27"/>
    <tableColumn id="3" xr3:uid="{0074ABE0-F4A1-47E4-B2E8-E17172560864}" name="Total unit" dataDxfId="26">
      <calculatedColumnFormula>F8-E8</calculatedColumnFormula>
    </tableColumn>
    <tableColumn id="4" xr3:uid="{E9F50070-1361-47CA-9D0A-635964F556E4}" name="Previous Unit" dataDxfId="25"/>
    <tableColumn id="5" xr3:uid="{0CB34331-F21F-477D-9904-5B4231ACE762}" name="Current Unit" dataDxfId="24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1E215E4-5678-4EFF-AFFA-14752A097BA7}" name="Table245627" displayName="Table245627" ref="B7:F11" totalsRowShown="0" headerRowDxfId="23" dataDxfId="22" tableBorderDxfId="21">
  <autoFilter ref="B7:F11" xr:uid="{BC3A0D1F-34AC-45B8-9B5A-8BFC25F834C5}"/>
  <tableColumns count="5">
    <tableColumn id="1" xr3:uid="{458E2B9D-70D7-472A-B126-0E34CAA881DA}" name="Member" dataDxfId="20"/>
    <tableColumn id="2" xr3:uid="{8F71B154-E784-4669-81F7-913C8E456DCF}" name="Total Charge" dataDxfId="19"/>
    <tableColumn id="3" xr3:uid="{02D4546E-5FAC-4740-BA36-C1DB1C6F1A5A}" name="Total unit" dataDxfId="18">
      <calculatedColumnFormula>F8-E8</calculatedColumnFormula>
    </tableColumn>
    <tableColumn id="4" xr3:uid="{663A4ED9-75F3-47AE-B87A-6D371E470396}" name="Previous Unit" dataDxfId="17"/>
    <tableColumn id="5" xr3:uid="{879D214B-7EB0-44A7-958C-E4506B04ACAB}" name="Current Unit" dataDxfId="16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1108981-3E17-49A8-9501-5762C33819AA}" name="Table2456278" displayName="Table2456278" ref="B7:F11" totalsRowShown="0" headerRowDxfId="15" dataDxfId="14" tableBorderDxfId="13">
  <autoFilter ref="B7:F11" xr:uid="{BC3A0D1F-34AC-45B8-9B5A-8BFC25F834C5}"/>
  <tableColumns count="5">
    <tableColumn id="1" xr3:uid="{82B3E916-33EA-4DC7-B473-F46E4F17B63E}" name="Member" dataDxfId="12"/>
    <tableColumn id="2" xr3:uid="{D6052375-D4E6-43BE-8883-45C9395D9E33}" name="Total Charge" dataDxfId="11"/>
    <tableColumn id="3" xr3:uid="{77573657-3F05-41CD-8A23-5500CF76ACB7}" name="Total unit" dataDxfId="10">
      <calculatedColumnFormula>F8-E8</calculatedColumnFormula>
    </tableColumn>
    <tableColumn id="4" xr3:uid="{A98B1592-40AF-4974-8796-317BA1173EE9}" name="Previous Unit" dataDxfId="9"/>
    <tableColumn id="5" xr3:uid="{28FC388F-8753-4244-B69F-52D67C46D276}" name="Current Unit" dataDxfId="8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31EFC92-7C44-4E50-AE53-492D890FACCF}" name="Table24562789" displayName="Table24562789" ref="B7:F11" totalsRowShown="0" headerRowDxfId="7" dataDxfId="6" tableBorderDxfId="5">
  <autoFilter ref="B7:F11" xr:uid="{BC3A0D1F-34AC-45B8-9B5A-8BFC25F834C5}"/>
  <tableColumns count="5">
    <tableColumn id="1" xr3:uid="{CC683947-A610-4350-B89D-BB91F79E8B0E}" name="Member" dataDxfId="4"/>
    <tableColumn id="2" xr3:uid="{FBB1BF31-C777-403F-9E52-AED1685325F9}" name="Total Charge" dataDxfId="3"/>
    <tableColumn id="3" xr3:uid="{CE00A427-0F9B-4D44-9B8E-CDA4071B39DD}" name="Total unit" dataDxfId="2">
      <calculatedColumnFormula>F8-E8</calculatedColumnFormula>
    </tableColumn>
    <tableColumn id="4" xr3:uid="{1909210F-33FC-4297-910F-9819A50908FD}" name="Previous Unit" dataDxfId="1"/>
    <tableColumn id="5" xr3:uid="{31259752-F628-4BB4-B9B4-4779D8D45060}" name="Current Unit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5B226-90F7-440F-B8DA-356785ACF3AE}">
  <dimension ref="B2:F12"/>
  <sheetViews>
    <sheetView workbookViewId="0">
      <selection activeCell="B2" sqref="B2"/>
    </sheetView>
  </sheetViews>
  <sheetFormatPr defaultRowHeight="15" x14ac:dyDescent="0.25"/>
  <cols>
    <col min="2" max="2" width="14.42578125" customWidth="1"/>
    <col min="3" max="3" width="15.140625" customWidth="1"/>
    <col min="4" max="4" width="16.140625" customWidth="1"/>
    <col min="5" max="5" width="13.85546875" customWidth="1"/>
    <col min="6" max="6" width="14.140625" customWidth="1"/>
  </cols>
  <sheetData>
    <row r="2" spans="2:6" ht="18.75" x14ac:dyDescent="0.25">
      <c r="B2" s="3" t="s">
        <v>4</v>
      </c>
      <c r="C2" s="4">
        <v>1060</v>
      </c>
    </row>
    <row r="4" spans="2:6" ht="18.75" x14ac:dyDescent="0.25">
      <c r="B4" s="3" t="s">
        <v>0</v>
      </c>
      <c r="C4" s="4">
        <f>D8+D9+D10</f>
        <v>225</v>
      </c>
    </row>
    <row r="5" spans="2:6" ht="18.75" x14ac:dyDescent="0.25">
      <c r="B5" s="3" t="s">
        <v>2</v>
      </c>
      <c r="C5" s="4">
        <f>ROUND(C2/C4,1)</f>
        <v>4.7</v>
      </c>
    </row>
    <row r="6" spans="2:6" ht="15.75" thickBot="1" x14ac:dyDescent="0.3"/>
    <row r="7" spans="2:6" x14ac:dyDescent="0.25">
      <c r="B7" s="7" t="s">
        <v>12</v>
      </c>
      <c r="C7" s="10" t="s">
        <v>4</v>
      </c>
      <c r="D7" s="11" t="s">
        <v>3</v>
      </c>
      <c r="E7" s="8" t="s">
        <v>8</v>
      </c>
      <c r="F7" s="8" t="s">
        <v>9</v>
      </c>
    </row>
    <row r="8" spans="2:6" x14ac:dyDescent="0.25">
      <c r="B8" s="5" t="s">
        <v>7</v>
      </c>
      <c r="C8" s="7">
        <f>ROUND(D8*C5,0)</f>
        <v>89</v>
      </c>
      <c r="D8" s="12">
        <f t="shared" ref="D8:D10" si="0">F8-E8</f>
        <v>19</v>
      </c>
      <c r="E8" s="7">
        <v>3670</v>
      </c>
      <c r="F8" s="7">
        <v>3689</v>
      </c>
    </row>
    <row r="9" spans="2:6" x14ac:dyDescent="0.25">
      <c r="B9" s="5" t="s">
        <v>5</v>
      </c>
      <c r="C9" s="13">
        <f>ROUNDUP(D9*C5,0) + ROUNDUP(C8/3,0)</f>
        <v>773</v>
      </c>
      <c r="D9" s="12">
        <f t="shared" si="0"/>
        <v>158</v>
      </c>
      <c r="E9" s="7">
        <v>8758</v>
      </c>
      <c r="F9" s="7">
        <v>8916</v>
      </c>
    </row>
    <row r="10" spans="2:6" x14ac:dyDescent="0.25">
      <c r="B10" s="5" t="s">
        <v>6</v>
      </c>
      <c r="C10" s="13">
        <f>ROUNDUP(D10*C5,0) + ROUNDUP(C8/3,0)</f>
        <v>256</v>
      </c>
      <c r="D10" s="12">
        <f t="shared" si="0"/>
        <v>48</v>
      </c>
      <c r="E10" s="7">
        <v>2193</v>
      </c>
      <c r="F10" s="7">
        <v>2241</v>
      </c>
    </row>
    <row r="11" spans="2:6" x14ac:dyDescent="0.25">
      <c r="B11" s="5" t="s">
        <v>10</v>
      </c>
      <c r="C11" s="13">
        <f>ROUNDUP(C8/3,0)</f>
        <v>30</v>
      </c>
      <c r="D11" s="6"/>
      <c r="E11" s="6"/>
      <c r="F11" s="1"/>
    </row>
    <row r="12" spans="2:6" x14ac:dyDescent="0.25">
      <c r="B12" s="9" t="s">
        <v>11</v>
      </c>
      <c r="C12" s="2">
        <f>CEILING(C11+C10+C9, 10 )</f>
        <v>1060</v>
      </c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EEF36-3DD6-477B-BD01-07132C1036EB}">
  <dimension ref="B2:F12"/>
  <sheetViews>
    <sheetView workbookViewId="0">
      <selection activeCell="B2" sqref="B2"/>
    </sheetView>
  </sheetViews>
  <sheetFormatPr defaultRowHeight="15" x14ac:dyDescent="0.25"/>
  <cols>
    <col min="2" max="2" width="14.42578125" customWidth="1"/>
    <col min="3" max="3" width="15.140625" customWidth="1"/>
    <col min="4" max="4" width="16.140625" customWidth="1"/>
    <col min="5" max="5" width="13.85546875" customWidth="1"/>
    <col min="6" max="6" width="14.140625" customWidth="1"/>
  </cols>
  <sheetData>
    <row r="2" spans="2:6" ht="18.75" x14ac:dyDescent="0.25">
      <c r="B2" s="3" t="s">
        <v>4</v>
      </c>
      <c r="C2" s="4">
        <v>1608</v>
      </c>
    </row>
    <row r="4" spans="2:6" ht="18.75" x14ac:dyDescent="0.25">
      <c r="B4" s="3" t="s">
        <v>0</v>
      </c>
      <c r="C4" s="4">
        <f>D8+D9+D10</f>
        <v>306</v>
      </c>
    </row>
    <row r="5" spans="2:6" ht="18.75" x14ac:dyDescent="0.25">
      <c r="B5" s="3" t="s">
        <v>2</v>
      </c>
      <c r="C5" s="4">
        <f>ROUND(C2/C4,2)</f>
        <v>5.25</v>
      </c>
    </row>
    <row r="6" spans="2:6" ht="15.75" thickBot="1" x14ac:dyDescent="0.3"/>
    <row r="7" spans="2:6" x14ac:dyDescent="0.25">
      <c r="B7" s="7" t="s">
        <v>12</v>
      </c>
      <c r="C7" s="10" t="s">
        <v>4</v>
      </c>
      <c r="D7" s="11" t="s">
        <v>3</v>
      </c>
      <c r="E7" s="8" t="s">
        <v>8</v>
      </c>
      <c r="F7" s="8" t="s">
        <v>9</v>
      </c>
    </row>
    <row r="8" spans="2:6" x14ac:dyDescent="0.25">
      <c r="B8" s="5" t="s">
        <v>7</v>
      </c>
      <c r="C8" s="7">
        <f>ROUND(D8*C5,0)</f>
        <v>184</v>
      </c>
      <c r="D8" s="12">
        <f t="shared" ref="D8:D10" si="0">F8-E8</f>
        <v>35</v>
      </c>
      <c r="E8" s="7">
        <v>3689</v>
      </c>
      <c r="F8" s="7">
        <v>3724</v>
      </c>
    </row>
    <row r="9" spans="2:6" x14ac:dyDescent="0.25">
      <c r="B9" s="5" t="s">
        <v>5</v>
      </c>
      <c r="C9" s="13">
        <f>ROUNDUP(D9*C5,0) + ROUNDUP(C8/3,0)</f>
        <v>1160</v>
      </c>
      <c r="D9" s="12">
        <f t="shared" si="0"/>
        <v>209</v>
      </c>
      <c r="E9" s="7">
        <v>8916</v>
      </c>
      <c r="F9" s="7">
        <v>9125</v>
      </c>
    </row>
    <row r="10" spans="2:6" x14ac:dyDescent="0.25">
      <c r="B10" s="5" t="s">
        <v>6</v>
      </c>
      <c r="C10" s="13">
        <f>ROUNDUP(D10*C5,0) + ROUNDUP(C8/3,0)</f>
        <v>388</v>
      </c>
      <c r="D10" s="12">
        <f t="shared" si="0"/>
        <v>62</v>
      </c>
      <c r="E10" s="7">
        <v>2241</v>
      </c>
      <c r="F10" s="7">
        <v>2303</v>
      </c>
    </row>
    <row r="11" spans="2:6" x14ac:dyDescent="0.25">
      <c r="B11" s="5" t="s">
        <v>10</v>
      </c>
      <c r="C11" s="13">
        <f>ROUNDUP(C8/3,0)</f>
        <v>62</v>
      </c>
      <c r="D11" s="6"/>
      <c r="E11" s="6"/>
      <c r="F11" s="1"/>
    </row>
    <row r="12" spans="2:6" x14ac:dyDescent="0.25">
      <c r="B12" s="9" t="s">
        <v>11</v>
      </c>
      <c r="C12" s="2">
        <f>ROUNDUP(C11+C10+C9, 0 )</f>
        <v>1610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50610-46D4-4C7A-B6A6-5822A1D7CAB8}">
  <dimension ref="B2:F12"/>
  <sheetViews>
    <sheetView workbookViewId="0">
      <selection activeCell="B2" sqref="B2"/>
    </sheetView>
  </sheetViews>
  <sheetFormatPr defaultRowHeight="15" x14ac:dyDescent="0.25"/>
  <cols>
    <col min="2" max="2" width="14.42578125" customWidth="1"/>
    <col min="3" max="3" width="15.140625" customWidth="1"/>
    <col min="4" max="4" width="16.140625" customWidth="1"/>
    <col min="5" max="5" width="13.85546875" customWidth="1"/>
    <col min="6" max="6" width="14.140625" customWidth="1"/>
  </cols>
  <sheetData>
    <row r="2" spans="2:6" ht="18.75" x14ac:dyDescent="0.25">
      <c r="B2" s="3" t="s">
        <v>4</v>
      </c>
      <c r="C2" s="4">
        <v>969</v>
      </c>
    </row>
    <row r="4" spans="2:6" ht="18.75" x14ac:dyDescent="0.25">
      <c r="B4" s="3" t="s">
        <v>0</v>
      </c>
      <c r="C4" s="4">
        <f>D8+D9+D10</f>
        <v>223</v>
      </c>
    </row>
    <row r="5" spans="2:6" ht="18.75" x14ac:dyDescent="0.25">
      <c r="B5" s="3" t="s">
        <v>2</v>
      </c>
      <c r="C5" s="4">
        <f>ROUND(C2/C4,2)</f>
        <v>4.3499999999999996</v>
      </c>
    </row>
    <row r="6" spans="2:6" ht="15.75" thickBot="1" x14ac:dyDescent="0.3"/>
    <row r="7" spans="2:6" x14ac:dyDescent="0.25">
      <c r="B7" s="7" t="s">
        <v>12</v>
      </c>
      <c r="C7" s="10" t="s">
        <v>4</v>
      </c>
      <c r="D7" s="11" t="s">
        <v>3</v>
      </c>
      <c r="E7" s="8" t="s">
        <v>8</v>
      </c>
      <c r="F7" s="8" t="s">
        <v>9</v>
      </c>
    </row>
    <row r="8" spans="2:6" x14ac:dyDescent="0.25">
      <c r="B8" s="5" t="s">
        <v>7</v>
      </c>
      <c r="C8" s="7">
        <f>ROUND(D8*C5,0)</f>
        <v>122</v>
      </c>
      <c r="D8" s="12">
        <f t="shared" ref="D8:D10" si="0">F8-E8</f>
        <v>28</v>
      </c>
      <c r="E8" s="7">
        <v>3724</v>
      </c>
      <c r="F8" s="7">
        <v>3752</v>
      </c>
    </row>
    <row r="9" spans="2:6" x14ac:dyDescent="0.25">
      <c r="B9" s="5" t="s">
        <v>5</v>
      </c>
      <c r="C9" s="13">
        <f>ROUNDUP(D9*C5,0) + ROUNDUP(C8/3,0)</f>
        <v>668</v>
      </c>
      <c r="D9" s="12">
        <f t="shared" si="0"/>
        <v>144</v>
      </c>
      <c r="E9" s="7">
        <v>9125</v>
      </c>
      <c r="F9" s="7">
        <v>9269</v>
      </c>
    </row>
    <row r="10" spans="2:6" x14ac:dyDescent="0.25">
      <c r="B10" s="5" t="s">
        <v>6</v>
      </c>
      <c r="C10" s="13">
        <f>ROUNDUP(D10*C5,0) + ROUNDUP(C8/3,0)</f>
        <v>263</v>
      </c>
      <c r="D10" s="12">
        <f t="shared" si="0"/>
        <v>51</v>
      </c>
      <c r="E10" s="7">
        <v>2303</v>
      </c>
      <c r="F10" s="7">
        <v>2354</v>
      </c>
    </row>
    <row r="11" spans="2:6" x14ac:dyDescent="0.25">
      <c r="B11" s="5" t="s">
        <v>10</v>
      </c>
      <c r="C11" s="13">
        <f>ROUNDUP(C8/3,0)</f>
        <v>41</v>
      </c>
      <c r="D11" s="6"/>
      <c r="E11" s="6"/>
      <c r="F11" s="1"/>
    </row>
    <row r="12" spans="2:6" x14ac:dyDescent="0.25">
      <c r="B12" s="9" t="s">
        <v>11</v>
      </c>
      <c r="C12" s="2">
        <f>ROUNDUP(C11+C10+C9, 0 )</f>
        <v>972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1B162-5700-48D2-BBAE-AB52DBECB58C}">
  <dimension ref="B2:F12"/>
  <sheetViews>
    <sheetView workbookViewId="0">
      <selection activeCell="C5" sqref="C5"/>
    </sheetView>
  </sheetViews>
  <sheetFormatPr defaultRowHeight="15" x14ac:dyDescent="0.25"/>
  <cols>
    <col min="2" max="2" width="14.42578125" customWidth="1"/>
    <col min="3" max="3" width="15.140625" customWidth="1"/>
    <col min="4" max="4" width="16.140625" customWidth="1"/>
    <col min="5" max="5" width="13.85546875" customWidth="1"/>
    <col min="6" max="6" width="14.140625" customWidth="1"/>
  </cols>
  <sheetData>
    <row r="2" spans="2:6" ht="18.75" x14ac:dyDescent="0.25">
      <c r="B2" s="3" t="s">
        <v>1</v>
      </c>
      <c r="C2" s="4">
        <v>1155</v>
      </c>
    </row>
    <row r="4" spans="2:6" ht="18.75" x14ac:dyDescent="0.25">
      <c r="B4" s="3" t="s">
        <v>0</v>
      </c>
      <c r="C4" s="4">
        <f>D8+D9+D10</f>
        <v>260</v>
      </c>
    </row>
    <row r="5" spans="2:6" ht="18.75" x14ac:dyDescent="0.25">
      <c r="B5" s="3" t="s">
        <v>2</v>
      </c>
      <c r="C5" s="4">
        <f>ROUND(C2/C4,2)</f>
        <v>4.4400000000000004</v>
      </c>
    </row>
    <row r="6" spans="2:6" ht="15.75" thickBot="1" x14ac:dyDescent="0.3"/>
    <row r="7" spans="2:6" x14ac:dyDescent="0.25">
      <c r="B7" s="7" t="s">
        <v>12</v>
      </c>
      <c r="C7" s="10" t="s">
        <v>4</v>
      </c>
      <c r="D7" s="11" t="s">
        <v>3</v>
      </c>
      <c r="E7" s="8" t="s">
        <v>8</v>
      </c>
      <c r="F7" s="8" t="s">
        <v>9</v>
      </c>
    </row>
    <row r="8" spans="2:6" x14ac:dyDescent="0.25">
      <c r="B8" s="5" t="s">
        <v>7</v>
      </c>
      <c r="C8" s="7">
        <f>ROUND(D8*C5,0)</f>
        <v>138</v>
      </c>
      <c r="D8" s="12">
        <f t="shared" ref="D8:D10" si="0">F8-E8</f>
        <v>31</v>
      </c>
      <c r="E8" s="7">
        <v>3752</v>
      </c>
      <c r="F8" s="7">
        <v>3783</v>
      </c>
    </row>
    <row r="9" spans="2:6" x14ac:dyDescent="0.25">
      <c r="B9" s="5" t="s">
        <v>5</v>
      </c>
      <c r="C9" s="13">
        <f>ROUNDUP(D9*C5,0) + ROUNDUP(C8/3,0)</f>
        <v>801</v>
      </c>
      <c r="D9" s="12">
        <f t="shared" si="0"/>
        <v>170</v>
      </c>
      <c r="E9" s="7">
        <v>9269</v>
      </c>
      <c r="F9" s="7">
        <v>9439</v>
      </c>
    </row>
    <row r="10" spans="2:6" x14ac:dyDescent="0.25">
      <c r="B10" s="5" t="s">
        <v>6</v>
      </c>
      <c r="C10" s="13">
        <f>ROUNDUP(D10*C5,0) + ROUNDUP(C8/3,0)</f>
        <v>308</v>
      </c>
      <c r="D10" s="12">
        <f t="shared" si="0"/>
        <v>59</v>
      </c>
      <c r="E10" s="7">
        <v>2354</v>
      </c>
      <c r="F10" s="7">
        <v>2413</v>
      </c>
    </row>
    <row r="11" spans="2:6" x14ac:dyDescent="0.25">
      <c r="B11" s="5" t="s">
        <v>10</v>
      </c>
      <c r="C11" s="13">
        <f>ROUNDUP(C8/3,0)</f>
        <v>46</v>
      </c>
      <c r="D11" s="6"/>
      <c r="E11" s="6"/>
      <c r="F11" s="1"/>
    </row>
    <row r="12" spans="2:6" x14ac:dyDescent="0.25">
      <c r="B12" s="9" t="s">
        <v>11</v>
      </c>
      <c r="C12" s="2">
        <f>ROUNDUP(C11+C10+C9, 0 )</f>
        <v>1155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8B0C5-062E-4A5A-AB5B-A00FCAB5CB72}">
  <dimension ref="B2:F12"/>
  <sheetViews>
    <sheetView workbookViewId="0">
      <selection activeCell="F14" sqref="F14"/>
    </sheetView>
  </sheetViews>
  <sheetFormatPr defaultRowHeight="15" x14ac:dyDescent="0.25"/>
  <cols>
    <col min="1" max="1" width="36.28515625" customWidth="1"/>
    <col min="2" max="2" width="14.42578125" customWidth="1"/>
    <col min="3" max="3" width="15.140625" customWidth="1"/>
    <col min="4" max="4" width="16.140625" customWidth="1"/>
    <col min="5" max="5" width="13.85546875" customWidth="1"/>
    <col min="6" max="6" width="14.140625" customWidth="1"/>
  </cols>
  <sheetData>
    <row r="2" spans="2:6" ht="18.75" x14ac:dyDescent="0.25">
      <c r="B2" s="3" t="s">
        <v>1</v>
      </c>
      <c r="C2" s="4">
        <v>974</v>
      </c>
    </row>
    <row r="4" spans="2:6" ht="18.75" x14ac:dyDescent="0.25">
      <c r="B4" s="3" t="s">
        <v>0</v>
      </c>
      <c r="C4" s="4">
        <f>D8+D9+D10</f>
        <v>234</v>
      </c>
    </row>
    <row r="5" spans="2:6" ht="18.75" x14ac:dyDescent="0.25">
      <c r="B5" s="3" t="s">
        <v>2</v>
      </c>
      <c r="C5" s="4">
        <f>ROUND(C2/C4,2)</f>
        <v>4.16</v>
      </c>
    </row>
    <row r="6" spans="2:6" ht="15.75" thickBot="1" x14ac:dyDescent="0.3"/>
    <row r="7" spans="2:6" x14ac:dyDescent="0.25">
      <c r="B7" s="7" t="s">
        <v>12</v>
      </c>
      <c r="C7" s="10" t="s">
        <v>4</v>
      </c>
      <c r="D7" s="11" t="s">
        <v>3</v>
      </c>
      <c r="E7" s="8" t="s">
        <v>8</v>
      </c>
      <c r="F7" s="8" t="s">
        <v>9</v>
      </c>
    </row>
    <row r="8" spans="2:6" x14ac:dyDescent="0.25">
      <c r="B8" s="5" t="s">
        <v>7</v>
      </c>
      <c r="C8" s="7">
        <f>ROUND(D8*C5,0)</f>
        <v>125</v>
      </c>
      <c r="D8" s="12">
        <f>F8-E8</f>
        <v>30</v>
      </c>
      <c r="E8" s="7">
        <v>3783</v>
      </c>
      <c r="F8" s="7">
        <v>3813</v>
      </c>
    </row>
    <row r="9" spans="2:6" x14ac:dyDescent="0.25">
      <c r="B9" s="5" t="s">
        <v>5</v>
      </c>
      <c r="C9" s="13">
        <f>ROUNDUP(D9*C5,0) + ROUNDUP(C8/3,0)</f>
        <v>642</v>
      </c>
      <c r="D9" s="12">
        <f>F9-E9</f>
        <v>144</v>
      </c>
      <c r="E9" s="7">
        <v>9439</v>
      </c>
      <c r="F9" s="7">
        <v>9583</v>
      </c>
    </row>
    <row r="10" spans="2:6" x14ac:dyDescent="0.25">
      <c r="B10" s="5" t="s">
        <v>6</v>
      </c>
      <c r="C10" s="13">
        <f>ROUNDUP(D10*C5,0) + ROUNDUP(C8/3,0)</f>
        <v>292</v>
      </c>
      <c r="D10" s="12">
        <f>F10-E10</f>
        <v>60</v>
      </c>
      <c r="E10" s="7">
        <v>2413</v>
      </c>
      <c r="F10" s="7">
        <v>2473</v>
      </c>
    </row>
    <row r="11" spans="2:6" x14ac:dyDescent="0.25">
      <c r="B11" s="5" t="s">
        <v>10</v>
      </c>
      <c r="C11" s="13">
        <f>ROUNDUP(C8/3,0)</f>
        <v>42</v>
      </c>
      <c r="D11" s="6"/>
      <c r="E11" s="6"/>
      <c r="F11" s="1"/>
    </row>
    <row r="12" spans="2:6" x14ac:dyDescent="0.25">
      <c r="B12" s="9" t="s">
        <v>11</v>
      </c>
      <c r="C12" s="2">
        <f>ROUNDUP(C11+C10+C9, 0 )</f>
        <v>976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1389C-818F-4B77-B26D-6B014F35FFB5}">
  <dimension ref="B2:F12"/>
  <sheetViews>
    <sheetView workbookViewId="0">
      <selection activeCell="C3" sqref="C3"/>
    </sheetView>
  </sheetViews>
  <sheetFormatPr defaultRowHeight="15" x14ac:dyDescent="0.25"/>
  <cols>
    <col min="2" max="2" width="14.42578125" customWidth="1"/>
    <col min="3" max="3" width="15.140625" customWidth="1"/>
    <col min="4" max="4" width="16.140625" customWidth="1"/>
    <col min="5" max="5" width="13.85546875" customWidth="1"/>
    <col min="6" max="6" width="14.140625" customWidth="1"/>
  </cols>
  <sheetData>
    <row r="2" spans="2:6" ht="18.75" x14ac:dyDescent="0.25">
      <c r="B2" s="3" t="s">
        <v>1</v>
      </c>
      <c r="C2" s="4">
        <v>528</v>
      </c>
    </row>
    <row r="4" spans="2:6" ht="18.75" x14ac:dyDescent="0.25">
      <c r="B4" s="3" t="s">
        <v>0</v>
      </c>
      <c r="C4" s="4">
        <f>D8+D9+D10</f>
        <v>124</v>
      </c>
    </row>
    <row r="5" spans="2:6" ht="18.75" x14ac:dyDescent="0.25">
      <c r="B5" s="3" t="s">
        <v>2</v>
      </c>
      <c r="C5" s="4">
        <f>ROUND(C2/C4,2)</f>
        <v>4.26</v>
      </c>
    </row>
    <row r="6" spans="2:6" ht="15.75" thickBot="1" x14ac:dyDescent="0.3"/>
    <row r="7" spans="2:6" x14ac:dyDescent="0.25">
      <c r="B7" s="7" t="s">
        <v>12</v>
      </c>
      <c r="C7" s="10" t="s">
        <v>4</v>
      </c>
      <c r="D7" s="11" t="s">
        <v>3</v>
      </c>
      <c r="E7" s="8" t="s">
        <v>8</v>
      </c>
      <c r="F7" s="8" t="s">
        <v>9</v>
      </c>
    </row>
    <row r="8" spans="2:6" x14ac:dyDescent="0.25">
      <c r="B8" s="5" t="s">
        <v>7</v>
      </c>
      <c r="C8" s="7">
        <f>ROUND(D8*C5,0)</f>
        <v>102</v>
      </c>
      <c r="D8" s="12">
        <f>F8-E8</f>
        <v>24</v>
      </c>
      <c r="E8" s="7">
        <v>3813</v>
      </c>
      <c r="F8" s="7">
        <v>3837</v>
      </c>
    </row>
    <row r="9" spans="2:6" x14ac:dyDescent="0.25">
      <c r="B9" s="5" t="s">
        <v>5</v>
      </c>
      <c r="C9" s="13">
        <f>ROUNDUP(D9*C5,0) + ROUNDUP(C8/3,0)</f>
        <v>371</v>
      </c>
      <c r="D9" s="12">
        <f>F9-E9</f>
        <v>79</v>
      </c>
      <c r="E9" s="7">
        <v>9583</v>
      </c>
      <c r="F9" s="7">
        <v>9662</v>
      </c>
    </row>
    <row r="10" spans="2:6" x14ac:dyDescent="0.25">
      <c r="B10" s="5" t="s">
        <v>6</v>
      </c>
      <c r="C10" s="13">
        <f>ROUNDUP(D10*C5,0) + ROUNDUP(C8/3,0)</f>
        <v>124</v>
      </c>
      <c r="D10" s="12">
        <f>F10-E10</f>
        <v>21</v>
      </c>
      <c r="E10" s="7">
        <v>2473</v>
      </c>
      <c r="F10" s="7">
        <v>2494</v>
      </c>
    </row>
    <row r="11" spans="2:6" x14ac:dyDescent="0.25">
      <c r="B11" s="5" t="s">
        <v>10</v>
      </c>
      <c r="C11" s="13">
        <f>ROUNDUP(C8/3,0)</f>
        <v>34</v>
      </c>
      <c r="D11" s="6"/>
      <c r="E11" s="6"/>
      <c r="F11" s="1"/>
    </row>
    <row r="12" spans="2:6" x14ac:dyDescent="0.25">
      <c r="B12" s="9" t="s">
        <v>11</v>
      </c>
      <c r="C12" s="2">
        <f>ROUNDUP(C11+C10+C9, 0 )</f>
        <v>529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BFCF8-03C2-4D1B-96CF-967CA394D30D}">
  <dimension ref="B2:F12"/>
  <sheetViews>
    <sheetView workbookViewId="0">
      <selection activeCell="C2" sqref="C2"/>
    </sheetView>
  </sheetViews>
  <sheetFormatPr defaultRowHeight="15" x14ac:dyDescent="0.25"/>
  <cols>
    <col min="2" max="2" width="14.42578125" customWidth="1"/>
    <col min="3" max="3" width="15.140625" customWidth="1"/>
    <col min="4" max="4" width="16.140625" customWidth="1"/>
    <col min="5" max="5" width="13.85546875" customWidth="1"/>
    <col min="6" max="6" width="14.140625" customWidth="1"/>
  </cols>
  <sheetData>
    <row r="2" spans="2:6" ht="18.75" x14ac:dyDescent="0.25">
      <c r="B2" s="3" t="s">
        <v>1</v>
      </c>
      <c r="C2" s="4">
        <v>497</v>
      </c>
    </row>
    <row r="4" spans="2:6" ht="18.75" x14ac:dyDescent="0.25">
      <c r="B4" s="3" t="s">
        <v>0</v>
      </c>
      <c r="C4" s="4">
        <f>D8+D9+D10</f>
        <v>123</v>
      </c>
    </row>
    <row r="5" spans="2:6" ht="18.75" x14ac:dyDescent="0.25">
      <c r="B5" s="3" t="s">
        <v>2</v>
      </c>
      <c r="C5" s="4">
        <f>ROUND(C2/C4,2)</f>
        <v>4.04</v>
      </c>
    </row>
    <row r="6" spans="2:6" ht="15.75" thickBot="1" x14ac:dyDescent="0.3"/>
    <row r="7" spans="2:6" x14ac:dyDescent="0.25">
      <c r="B7" s="7" t="s">
        <v>12</v>
      </c>
      <c r="C7" s="10" t="s">
        <v>4</v>
      </c>
      <c r="D7" s="11" t="s">
        <v>3</v>
      </c>
      <c r="E7" s="8" t="s">
        <v>8</v>
      </c>
      <c r="F7" s="8" t="s">
        <v>9</v>
      </c>
    </row>
    <row r="8" spans="2:6" x14ac:dyDescent="0.25">
      <c r="B8" s="5" t="s">
        <v>7</v>
      </c>
      <c r="C8" s="7">
        <f>ROUND(D8*C5,0)</f>
        <v>109</v>
      </c>
      <c r="D8" s="12">
        <f>F8-E8</f>
        <v>27</v>
      </c>
      <c r="E8" s="7">
        <v>3837</v>
      </c>
      <c r="F8" s="7">
        <v>3864</v>
      </c>
    </row>
    <row r="9" spans="2:6" x14ac:dyDescent="0.25">
      <c r="B9" s="5" t="s">
        <v>5</v>
      </c>
      <c r="C9" s="13">
        <f>ROUNDUP(D9*C5,0) + ROUNDUP(C8/3,0)</f>
        <v>393</v>
      </c>
      <c r="D9" s="12">
        <f>F9-E9</f>
        <v>88</v>
      </c>
      <c r="E9" s="7">
        <v>9662</v>
      </c>
      <c r="F9" s="7">
        <v>9750</v>
      </c>
    </row>
    <row r="10" spans="2:6" x14ac:dyDescent="0.25">
      <c r="B10" s="5" t="s">
        <v>6</v>
      </c>
      <c r="C10" s="13">
        <f>ROUNDUP(D10*C5,0) + ROUNDUP(C8/3,0)</f>
        <v>70</v>
      </c>
      <c r="D10" s="12">
        <f>F10-E10</f>
        <v>8</v>
      </c>
      <c r="E10" s="7">
        <v>2494</v>
      </c>
      <c r="F10" s="7">
        <v>2502</v>
      </c>
    </row>
    <row r="11" spans="2:6" x14ac:dyDescent="0.25">
      <c r="B11" s="5" t="s">
        <v>10</v>
      </c>
      <c r="C11" s="13">
        <f>ROUNDUP(C8/3,0)</f>
        <v>37</v>
      </c>
      <c r="D11" s="6"/>
      <c r="E11" s="6"/>
      <c r="F11" s="1"/>
    </row>
    <row r="12" spans="2:6" x14ac:dyDescent="0.25">
      <c r="B12" s="9" t="s">
        <v>11</v>
      </c>
      <c r="C12" s="2">
        <f>ROUNDUP(C11+C10+C9, 0 )</f>
        <v>500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EAB34-40AE-4128-8404-045CDCAB2803}">
  <dimension ref="B2:F12"/>
  <sheetViews>
    <sheetView tabSelected="1" workbookViewId="0">
      <selection activeCell="B2" sqref="B2"/>
    </sheetView>
  </sheetViews>
  <sheetFormatPr defaultRowHeight="15" x14ac:dyDescent="0.25"/>
  <cols>
    <col min="2" max="2" width="14.42578125" customWidth="1"/>
    <col min="3" max="3" width="15.140625" customWidth="1"/>
    <col min="4" max="4" width="16.140625" customWidth="1"/>
    <col min="5" max="5" width="13.85546875" customWidth="1"/>
    <col min="6" max="6" width="14.140625" customWidth="1"/>
  </cols>
  <sheetData>
    <row r="2" spans="2:6" ht="18.75" x14ac:dyDescent="0.25">
      <c r="B2" s="3" t="s">
        <v>1</v>
      </c>
      <c r="C2" s="4">
        <v>627</v>
      </c>
    </row>
    <row r="4" spans="2:6" ht="18.75" x14ac:dyDescent="0.25">
      <c r="B4" s="3" t="s">
        <v>0</v>
      </c>
      <c r="C4" s="4">
        <f>D8+D9+D10</f>
        <v>154</v>
      </c>
    </row>
    <row r="5" spans="2:6" ht="18.75" x14ac:dyDescent="0.25">
      <c r="B5" s="3" t="s">
        <v>2</v>
      </c>
      <c r="C5" s="4">
        <f>ROUND(C2/C4,2)</f>
        <v>4.07</v>
      </c>
    </row>
    <row r="6" spans="2:6" ht="15.75" thickBot="1" x14ac:dyDescent="0.3"/>
    <row r="7" spans="2:6" x14ac:dyDescent="0.25">
      <c r="B7" s="7" t="s">
        <v>12</v>
      </c>
      <c r="C7" s="10" t="s">
        <v>4</v>
      </c>
      <c r="D7" s="11" t="s">
        <v>3</v>
      </c>
      <c r="E7" s="8" t="s">
        <v>8</v>
      </c>
      <c r="F7" s="8" t="s">
        <v>9</v>
      </c>
    </row>
    <row r="8" spans="2:6" x14ac:dyDescent="0.25">
      <c r="B8" s="5" t="s">
        <v>7</v>
      </c>
      <c r="C8" s="7">
        <f>ROUND(D8*C5,0)</f>
        <v>106</v>
      </c>
      <c r="D8" s="12">
        <f>F8-E8</f>
        <v>26</v>
      </c>
      <c r="E8" s="7">
        <v>3864</v>
      </c>
      <c r="F8" s="7">
        <v>3890</v>
      </c>
    </row>
    <row r="9" spans="2:6" x14ac:dyDescent="0.25">
      <c r="B9" s="5" t="s">
        <v>5</v>
      </c>
      <c r="C9" s="13">
        <f>ROUNDUP(D9*C5,0) + ROUNDUP(C8/3,0)</f>
        <v>460</v>
      </c>
      <c r="D9" s="12">
        <f>F9-E9</f>
        <v>104</v>
      </c>
      <c r="E9" s="7">
        <v>9750</v>
      </c>
      <c r="F9" s="7">
        <v>9854</v>
      </c>
    </row>
    <row r="10" spans="2:6" x14ac:dyDescent="0.25">
      <c r="B10" s="5" t="s">
        <v>6</v>
      </c>
      <c r="C10" s="13">
        <f>ROUNDUP(D10*C5,0) + ROUNDUP(C8/3,0)</f>
        <v>134</v>
      </c>
      <c r="D10" s="12">
        <f>F10-E10</f>
        <v>24</v>
      </c>
      <c r="E10" s="7">
        <v>2502</v>
      </c>
      <c r="F10" s="7">
        <v>2526</v>
      </c>
    </row>
    <row r="11" spans="2:6" x14ac:dyDescent="0.25">
      <c r="B11" s="5" t="s">
        <v>10</v>
      </c>
      <c r="C11" s="13">
        <f>ROUNDUP(C8/3,0)</f>
        <v>36</v>
      </c>
      <c r="D11" s="6"/>
      <c r="E11" s="6"/>
      <c r="F11" s="1"/>
    </row>
    <row r="12" spans="2:6" x14ac:dyDescent="0.25">
      <c r="B12" s="9" t="s">
        <v>11</v>
      </c>
      <c r="C12" s="2">
        <f>ROUNDUP(C11+C10+C9, 0 )</f>
        <v>630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Jul-24</vt:lpstr>
      <vt:lpstr>Aug-24</vt:lpstr>
      <vt:lpstr>Sep-24</vt:lpstr>
      <vt:lpstr>Oct-24</vt:lpstr>
      <vt:lpstr>Nov-24</vt:lpstr>
      <vt:lpstr>Dec-24</vt:lpstr>
      <vt:lpstr>Jan-25</vt:lpstr>
      <vt:lpstr>Feb-25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Subodha Dash</dc:creator>
  <cp:lastModifiedBy>Subodha Dash</cp:lastModifiedBy>
  <dcterms:created xsi:type="dcterms:W3CDTF">2024-09-17T04:43:51Z</dcterms:created>
  <dcterms:modified xsi:type="dcterms:W3CDTF">2025-02-12T16:31:09Z</dcterms:modified>
</cp:coreProperties>
</file>