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algo1_alpha_0.2_ortools"/>
    <sheet r:id="rId2" sheetId="2" name="algo2_alpha_0.2_ortools"/>
    <sheet r:id="rId3" sheetId="3" name="algo_3_alpha_f_0.05_alpha_t_0.0"/>
    <sheet r:id="rId4" sheetId="4" name="algo1_alpha_0.2"/>
    <sheet r:id="rId5" sheetId="5" name="algo2_alpha_0.2"/>
    <sheet r:id="rId6" sheetId="6" name="algo_3_alpha_f0.05_alpha_t0.05"/>
    <sheet r:id="rId7" sheetId="7" name="algo_4_ortools"/>
    <sheet r:id="rId8" sheetId="8" name="algo_btd_finorm"/>
    <sheet r:id="rId9" sheetId="9" name="algo_btd_correctfinorm"/>
  </sheets>
  <calcPr fullCalcOnLoad="1"/>
</workbook>
</file>

<file path=xl/sharedStrings.xml><?xml version="1.0" encoding="utf-8"?>
<sst xmlns="http://schemas.openxmlformats.org/spreadsheetml/2006/main" count="582" uniqueCount="89">
  <si>
    <t>Instance</t>
  </si>
  <si>
    <t>FLP</t>
  </si>
  <si>
    <t>VRP</t>
  </si>
  <si>
    <t>LRP(MIP+NN)</t>
  </si>
  <si>
    <t>Exec time per depot(MIP+NN)</t>
  </si>
  <si>
    <t>initial solution generation time</t>
  </si>
  <si>
    <t>NN model execution time</t>
  </si>
  <si>
    <t>VRPSolverEasy computed VRP cost</t>
  </si>
  <si>
    <t>actual LRP cost(using VRPSolverEasy)</t>
  </si>
  <si>
    <t>avg solver_cvrp script execution time per depot</t>
  </si>
  <si>
    <t>total solver_cvrp script execution time</t>
  </si>
  <si>
    <t>VRPSolverEasy model solve time</t>
  </si>
  <si>
    <t>BKS</t>
  </si>
  <si>
    <t>Gap wrt BKS</t>
  </si>
  <si>
    <t>NNGap</t>
  </si>
  <si>
    <t>Num_Feasible</t>
  </si>
  <si>
    <t>DataSize</t>
  </si>
  <si>
    <t>Model</t>
  </si>
  <si>
    <t>coord20-5-1.dat</t>
  </si>
  <si>
    <t>sparse</t>
  </si>
  <si>
    <t>deep</t>
  </si>
  <si>
    <t>coord100-5-1.dat</t>
  </si>
  <si>
    <t>coord100-5-1b.dat</t>
  </si>
  <si>
    <t>coord100-10-3b.dat</t>
  </si>
  <si>
    <t>coord100-5-2.dat</t>
  </si>
  <si>
    <t>coord100-5-3.dat</t>
  </si>
  <si>
    <t>coord50-5-2.dat</t>
  </si>
  <si>
    <t>coord20-5-1b.dat</t>
  </si>
  <si>
    <t>coord200-10-3.dat</t>
  </si>
  <si>
    <t>coord200-10-2.dat</t>
  </si>
  <si>
    <t>coord100-10-2b.dat</t>
  </si>
  <si>
    <t>coord50-5-3.dat</t>
  </si>
  <si>
    <t>coord50-5-1.dat</t>
  </si>
  <si>
    <t>coord200-10-1.dat</t>
  </si>
  <si>
    <t>coord20-5-2.dat</t>
  </si>
  <si>
    <t>coord50-5-1b.dat</t>
  </si>
  <si>
    <t>coord200-10-2b.dat</t>
  </si>
  <si>
    <t>coord200-10-3b.dat</t>
  </si>
  <si>
    <t>coord50-5-3b.dat</t>
  </si>
  <si>
    <t>coord50-5-2BIS.dat</t>
  </si>
  <si>
    <t>coord50-5-2bBIS.dat</t>
  </si>
  <si>
    <t>coord200-10-1b.dat</t>
  </si>
  <si>
    <t>coord50-5-2b.dat</t>
  </si>
  <si>
    <t>coord100-10-2.dat</t>
  </si>
  <si>
    <t>coord100-10-3.dat</t>
  </si>
  <si>
    <t>coord20-5-2b.dat</t>
  </si>
  <si>
    <t>coord100-10-1.dat</t>
  </si>
  <si>
    <t>coord100-5-3b.dat</t>
  </si>
  <si>
    <t>coord100-10-1b.dat</t>
  </si>
  <si>
    <t>coord100-5-2b.dat</t>
  </si>
  <si>
    <t>LRP_NAME</t>
  </si>
  <si>
    <t>VRP_INSTANCE_COUNT</t>
  </si>
  <si>
    <t>percentage</t>
  </si>
  <si>
    <t>coord100-5-1</t>
  </si>
  <si>
    <t>coord100-5-1b</t>
  </si>
  <si>
    <t>coord100-10-3b</t>
  </si>
  <si>
    <t>coord100-5-2</t>
  </si>
  <si>
    <t>coord100-5-3</t>
  </si>
  <si>
    <t>coord50-5-2</t>
  </si>
  <si>
    <t>coord20-5-1b</t>
  </si>
  <si>
    <t>coord200-10-3</t>
  </si>
  <si>
    <t>coord200-10-2</t>
  </si>
  <si>
    <t>coord100-10-2b</t>
  </si>
  <si>
    <t>coord50-5-3</t>
  </si>
  <si>
    <t>coord50-5-1</t>
  </si>
  <si>
    <t>coord200-10-1</t>
  </si>
  <si>
    <t>coord20-5-2</t>
  </si>
  <si>
    <t>coord50-5-1b</t>
  </si>
  <si>
    <t>coord200-10-2b</t>
  </si>
  <si>
    <t>coord20-5-1</t>
  </si>
  <si>
    <t>coord200-10-3b</t>
  </si>
  <si>
    <t>coord50-5-3b</t>
  </si>
  <si>
    <t>coord50-5-2BIS</t>
  </si>
  <si>
    <t>coord50-5-2bBIS</t>
  </si>
  <si>
    <t>coord200-10-1b</t>
  </si>
  <si>
    <t>coord50-5-2b</t>
  </si>
  <si>
    <t>coord100-10-2</t>
  </si>
  <si>
    <t>coord100-10-3</t>
  </si>
  <si>
    <t>coord20-5-2b</t>
  </si>
  <si>
    <t>coord100-10-1</t>
  </si>
  <si>
    <t>coord100-5-3b</t>
  </si>
  <si>
    <t>coord100-10-1b</t>
  </si>
  <si>
    <t>coord100-5-2b</t>
  </si>
  <si>
    <t xml:space="preserve">Open Depots </t>
  </si>
  <si>
    <t>Tightest Cd</t>
  </si>
  <si>
    <t>Tightest Cr</t>
  </si>
  <si>
    <t>SUM</t>
  </si>
  <si>
    <t>CHECK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</si>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</sst>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13" width="17.14785714285714" customWidth="1" bestFit="1"/>
    <col min="2" max="2" style="14" width="12.576428571428572" customWidth="1" bestFit="1"/>
    <col min="3" max="3" style="15" width="10.719285714285713" customWidth="1" bestFit="1"/>
    <col min="4" max="4" style="15" width="16.14785714285714" customWidth="1" bestFit="1"/>
    <col min="5" max="5" style="15" width="12.576428571428572" customWidth="1" bestFit="1"/>
    <col min="6" max="6" style="15" width="12.576428571428572" customWidth="1" bestFit="1"/>
    <col min="7" max="7" style="15" width="12.576428571428572" customWidth="1" bestFit="1"/>
    <col min="8" max="8" style="15" width="32.57642857142857" customWidth="1" bestFit="1"/>
    <col min="9" max="9" style="15" width="34.14785714285715" customWidth="1" bestFit="1"/>
    <col min="10" max="10" style="15" width="12.576428571428572" customWidth="1" bestFit="1"/>
    <col min="11" max="11" style="15" width="12.576428571428572" customWidth="1" bestFit="1"/>
    <col min="12" max="12" style="15" width="12.576428571428572" customWidth="1" bestFit="1"/>
    <col min="13" max="13" style="14" width="12.576428571428572" customWidth="1" bestFit="1"/>
    <col min="14" max="14" style="15" width="15.290714285714287" customWidth="1" bestFit="1"/>
    <col min="15" max="15" style="15" width="12.576428571428572" customWidth="1" bestFit="1"/>
  </cols>
  <sheetData>
    <row x14ac:dyDescent="0.25" r="1" customHeight="1" ht="17.25">
      <c r="A1" s="23" t="s">
        <v>0</v>
      </c>
      <c r="B1" s="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5" t="s">
        <v>12</v>
      </c>
      <c r="N1" s="24" t="s">
        <v>13</v>
      </c>
      <c r="O1" s="24" t="s">
        <v>14</v>
      </c>
    </row>
    <row x14ac:dyDescent="0.25" r="2" customHeight="1" ht="17.25">
      <c r="A2" s="1" t="s">
        <v>21</v>
      </c>
      <c r="B2" s="2">
        <v>132890</v>
      </c>
      <c r="C2" s="3">
        <v>151727.4823032912</v>
      </c>
      <c r="D2" s="3">
        <v>284617.4823032912</v>
      </c>
      <c r="E2" s="3">
        <v>1.99618</v>
      </c>
      <c r="F2" s="3">
        <v>0.05461766666666667</v>
      </c>
      <c r="G2" s="3">
        <v>1.394437</v>
      </c>
      <c r="H2" s="3">
        <v>147956.9999995972</v>
      </c>
      <c r="I2" s="3">
        <v>280846.9999995972</v>
      </c>
      <c r="J2" s="3">
        <v>4.885346</v>
      </c>
      <c r="K2" s="3">
        <v>14.656038</v>
      </c>
      <c r="L2" s="3">
        <v>14.623477</v>
      </c>
      <c r="M2" s="2">
        <v>275993</v>
      </c>
      <c r="N2" s="3">
        <f>(ABS(M2-I2)/M2)*100</f>
      </c>
      <c r="O2" s="12">
        <f>(ABS(H2-C2)/H2)*100</f>
      </c>
    </row>
    <row x14ac:dyDescent="0.25" r="3" customHeight="1" ht="17.25">
      <c r="A3" s="1" t="s">
        <v>22</v>
      </c>
      <c r="B3" s="2">
        <v>132890</v>
      </c>
      <c r="C3" s="3">
        <v>89615.36302303654</v>
      </c>
      <c r="D3" s="3">
        <v>222505.3630230365</v>
      </c>
      <c r="E3" s="3">
        <v>0.6707883333333333</v>
      </c>
      <c r="F3" s="3">
        <v>0.024775</v>
      </c>
      <c r="G3" s="3">
        <v>1.020515</v>
      </c>
      <c r="H3" s="3">
        <v>89844.99999971507</v>
      </c>
      <c r="I3" s="3">
        <v>222734.9999997151</v>
      </c>
      <c r="J3" s="3">
        <v>1.817022</v>
      </c>
      <c r="K3" s="3">
        <v>5.451066</v>
      </c>
      <c r="L3" s="3">
        <v>5.419181</v>
      </c>
      <c r="M3" s="2">
        <v>214392</v>
      </c>
      <c r="N3" s="3">
        <f>(ABS(M3-I3)/M3)*100</f>
      </c>
      <c r="O3" s="12">
        <f>(ABS(H3-C3)/H3)*100</f>
      </c>
    </row>
    <row x14ac:dyDescent="0.25" r="4" customHeight="1" ht="17.25">
      <c r="A4" s="1" t="s">
        <v>23</v>
      </c>
      <c r="B4" s="2">
        <v>136123</v>
      </c>
      <c r="C4" s="3">
        <v>78866.409256727</v>
      </c>
      <c r="D4" s="3">
        <v>214989.409256727</v>
      </c>
      <c r="E4" s="3">
        <v>5.035569</v>
      </c>
      <c r="F4" s="3">
        <v>0.02387433333333333</v>
      </c>
      <c r="G4" s="3">
        <v>6.892495</v>
      </c>
      <c r="H4" s="3">
        <v>78713.00000287866</v>
      </c>
      <c r="I4" s="3">
        <v>214836.0000028787</v>
      </c>
      <c r="J4" s="3">
        <v>3.439421</v>
      </c>
      <c r="K4" s="3">
        <v>10.318263</v>
      </c>
      <c r="L4" s="3">
        <v>10.281693</v>
      </c>
      <c r="M4" s="2">
        <v>204597</v>
      </c>
      <c r="N4" s="3">
        <f>(ABS(M4-I4)/M4)*100</f>
      </c>
      <c r="O4" s="12">
        <f>(ABS(H4-C4)/H4)*100</f>
      </c>
    </row>
    <row x14ac:dyDescent="0.25" r="5" customHeight="1" ht="17.25">
      <c r="A5" s="1" t="s">
        <v>24</v>
      </c>
      <c r="B5" s="2">
        <v>102246</v>
      </c>
      <c r="C5" s="3">
        <v>96909.58782097767</v>
      </c>
      <c r="D5" s="3">
        <v>199155.5878209777</v>
      </c>
      <c r="E5" s="3">
        <v>0.6024315</v>
      </c>
      <c r="F5" s="3">
        <v>0.0302575</v>
      </c>
      <c r="G5" s="3">
        <v>0.908412</v>
      </c>
      <c r="H5" s="3">
        <v>92550.99998644956</v>
      </c>
      <c r="I5" s="3">
        <v>194796.9999864495</v>
      </c>
      <c r="J5" s="3">
        <v>2.426957</v>
      </c>
      <c r="K5" s="3">
        <v>4.853914</v>
      </c>
      <c r="L5" s="3">
        <v>4.797805</v>
      </c>
      <c r="M5" s="2">
        <v>194598</v>
      </c>
      <c r="N5" s="3">
        <f>(ABS(M5-I5)/M5)*100</f>
      </c>
      <c r="O5" s="12">
        <f>(ABS(H5-C5)/H5)*100</f>
      </c>
    </row>
    <row x14ac:dyDescent="0.25" r="6" customHeight="1" ht="17.25">
      <c r="A6" s="1" t="s">
        <v>25</v>
      </c>
      <c r="B6" s="2">
        <v>88287</v>
      </c>
      <c r="C6" s="3">
        <v>116205.3071447846</v>
      </c>
      <c r="D6" s="3">
        <v>204492.3071447846</v>
      </c>
      <c r="E6" s="3">
        <v>0.467648</v>
      </c>
      <c r="F6" s="3">
        <v>0.0289385</v>
      </c>
      <c r="G6" s="3">
        <v>0.469512</v>
      </c>
      <c r="H6" s="3">
        <v>113313.0000001766</v>
      </c>
      <c r="I6" s="3">
        <v>201600.0000001766</v>
      </c>
      <c r="J6" s="3">
        <v>1.4746505</v>
      </c>
      <c r="K6" s="3">
        <v>2.949301</v>
      </c>
      <c r="L6" s="3">
        <v>2.791432</v>
      </c>
      <c r="M6" s="2">
        <v>200246</v>
      </c>
      <c r="N6" s="3">
        <f>(ABS(M6-I6)/M6)*100</f>
      </c>
      <c r="O6" s="12">
        <f>(ABS(H6-C6)/H6)*100</f>
      </c>
    </row>
    <row x14ac:dyDescent="0.25" r="7" customHeight="1" ht="17.25">
      <c r="A7" s="1" t="s">
        <v>26</v>
      </c>
      <c r="B7" s="2">
        <v>29319</v>
      </c>
      <c r="C7" s="3">
        <v>72659.11003394365</v>
      </c>
      <c r="D7" s="3">
        <v>101978.1100339437</v>
      </c>
      <c r="E7" s="3">
        <v>0.4176773333333333</v>
      </c>
      <c r="F7" s="3">
        <v>0.018716</v>
      </c>
      <c r="G7" s="3">
        <v>0.868919</v>
      </c>
      <c r="H7" s="3">
        <v>61370.99999995068</v>
      </c>
      <c r="I7" s="3">
        <v>90689.99999995068</v>
      </c>
      <c r="J7" s="3">
        <v>0.065208</v>
      </c>
      <c r="K7" s="3">
        <v>0.195624</v>
      </c>
      <c r="L7" s="3">
        <v>0.184916</v>
      </c>
      <c r="M7" s="2">
        <v>88298</v>
      </c>
      <c r="N7" s="3">
        <f>(ABS(M7-I7)/M7)*100</f>
      </c>
      <c r="O7" s="12">
        <f>(ABS(H7-C7)/H7)*100</f>
      </c>
    </row>
    <row x14ac:dyDescent="0.25" r="8" customHeight="1" ht="17.25">
      <c r="A8" s="1" t="s">
        <v>27</v>
      </c>
      <c r="B8" s="2">
        <v>15497</v>
      </c>
      <c r="C8" s="3">
        <v>30367.45515140731</v>
      </c>
      <c r="D8" s="3">
        <v>45864.45515140731</v>
      </c>
      <c r="E8" s="3">
        <v>0.207017</v>
      </c>
      <c r="F8" s="3">
        <v>0.015601</v>
      </c>
      <c r="G8" s="3">
        <v>0.295438</v>
      </c>
      <c r="H8" s="3">
        <v>29646.00000002164</v>
      </c>
      <c r="I8" s="3">
        <v>45143.00000002164</v>
      </c>
      <c r="J8" s="3">
        <v>0.030377</v>
      </c>
      <c r="K8" s="3">
        <v>0.060754</v>
      </c>
      <c r="L8" s="3">
        <v>0.057152</v>
      </c>
      <c r="M8" s="2">
        <v>39104</v>
      </c>
      <c r="N8" s="3">
        <f>(ABS(M8-I8)/M8)*100</f>
      </c>
      <c r="O8" s="12">
        <f>(ABS(H8-C8)/H8)*100</f>
      </c>
    </row>
    <row x14ac:dyDescent="0.25" r="9" customHeight="1" ht="17.25">
      <c r="A9" s="1" t="s">
        <v>28</v>
      </c>
      <c r="B9" s="3">
        <v>272528.0000000151</v>
      </c>
      <c r="C9" s="3">
        <v>216324.8113272677</v>
      </c>
      <c r="D9" s="3">
        <v>488852.8113272828</v>
      </c>
      <c r="E9" s="3">
        <v>2.109795666666666</v>
      </c>
      <c r="F9" s="3">
        <v>0.03364266666666667</v>
      </c>
      <c r="G9" s="3">
        <v>4.778331</v>
      </c>
      <c r="H9" s="3">
        <v>207009.0000009115</v>
      </c>
      <c r="I9" s="3">
        <v>479537.0000009266</v>
      </c>
      <c r="J9" s="3">
        <v>25.24784566666667</v>
      </c>
      <c r="K9" s="3">
        <v>75.743537</v>
      </c>
      <c r="L9" s="3">
        <v>75.553728</v>
      </c>
      <c r="M9" s="2">
        <v>472898</v>
      </c>
      <c r="N9" s="3">
        <f>(ABS(M9-I9)/M9)*100</f>
      </c>
      <c r="O9" s="12">
        <f>(ABS(H9-C9)/H9)*100</f>
      </c>
    </row>
    <row x14ac:dyDescent="0.25" r="10" customHeight="1" ht="17.25">
      <c r="A10" s="1" t="s">
        <v>29</v>
      </c>
      <c r="B10" s="3">
        <v>280370.0000000001</v>
      </c>
      <c r="C10" s="3">
        <v>184078.1681735239</v>
      </c>
      <c r="D10" s="3">
        <v>464448.168173524</v>
      </c>
      <c r="E10" s="3">
        <v>2.299695</v>
      </c>
      <c r="F10" s="3">
        <v>0.06813366666666666</v>
      </c>
      <c r="G10" s="3">
        <v>5.488161</v>
      </c>
      <c r="H10" s="3">
        <v>168826.9999971572</v>
      </c>
      <c r="I10" s="3">
        <v>449196.9999971573</v>
      </c>
      <c r="J10" s="3">
        <v>211.5915843333333</v>
      </c>
      <c r="K10" s="3">
        <v>634.774753</v>
      </c>
      <c r="L10" s="3">
        <v>634.582652</v>
      </c>
      <c r="M10" s="2">
        <v>450468</v>
      </c>
      <c r="N10" s="3">
        <f>(ABS(M10-I10)/M10)*100</f>
      </c>
      <c r="O10" s="12">
        <f>(ABS(H10-C10)/H10)*100</f>
      </c>
    </row>
    <row x14ac:dyDescent="0.25" r="11" customHeight="1" ht="17.25">
      <c r="A11" s="1" t="s">
        <v>30</v>
      </c>
      <c r="B11" s="2">
        <v>145956</v>
      </c>
      <c r="C11" s="3">
        <v>73902.9063512508</v>
      </c>
      <c r="D11" s="3">
        <v>219858.9063512508</v>
      </c>
      <c r="E11" s="3">
        <v>2.525965333333333</v>
      </c>
      <c r="F11" s="3">
        <v>0.04661633333333334</v>
      </c>
      <c r="G11" s="3">
        <v>5.565731</v>
      </c>
      <c r="H11" s="3">
        <v>66909.99924811273</v>
      </c>
      <c r="I11" s="3">
        <v>212865.9992481127</v>
      </c>
      <c r="J11" s="3">
        <v>0.7177963333333334</v>
      </c>
      <c r="K11" s="3">
        <v>2.153389</v>
      </c>
      <c r="L11" s="3">
        <v>2.123236</v>
      </c>
      <c r="M11" s="2">
        <v>203988</v>
      </c>
      <c r="N11" s="3">
        <f>(ABS(M11-I11)/M11)*100</f>
      </c>
      <c r="O11" s="12">
        <f>(ABS(H11-C11)/H11)*100</f>
      </c>
    </row>
    <row x14ac:dyDescent="0.25" r="12" customHeight="1" ht="17.25">
      <c r="A12" s="1" t="s">
        <v>31</v>
      </c>
      <c r="B12" s="2">
        <v>18961</v>
      </c>
      <c r="C12" s="3">
        <v>73466.76188791421</v>
      </c>
      <c r="D12" s="3">
        <v>92427.76188791421</v>
      </c>
      <c r="E12" s="3">
        <v>0.400854</v>
      </c>
      <c r="F12" s="3">
        <v>0.024483</v>
      </c>
      <c r="G12" s="3">
        <v>0.624158</v>
      </c>
      <c r="H12" s="2">
        <v>69375</v>
      </c>
      <c r="I12" s="2">
        <v>88336</v>
      </c>
      <c r="J12" s="3">
        <v>0.4644385</v>
      </c>
      <c r="K12" s="3">
        <v>0.928877</v>
      </c>
      <c r="L12" s="3">
        <v>0.917585</v>
      </c>
      <c r="M12" s="2">
        <v>86203</v>
      </c>
      <c r="N12" s="3">
        <f>(ABS(M12-I12)/M12)*100</f>
      </c>
      <c r="O12" s="12">
        <f>(ABS(H12-C12)/H12)*100</f>
      </c>
    </row>
    <row x14ac:dyDescent="0.25" r="13" customHeight="1" ht="17.25">
      <c r="A13" s="1" t="s">
        <v>32</v>
      </c>
      <c r="B13" s="2">
        <v>15385</v>
      </c>
      <c r="C13" s="3">
        <v>81995.3896195853</v>
      </c>
      <c r="D13" s="3">
        <v>97380.3896195853</v>
      </c>
      <c r="E13" s="3">
        <v>0.5640975</v>
      </c>
      <c r="F13" s="3">
        <v>0.0244265</v>
      </c>
      <c r="G13" s="3">
        <v>0.974201</v>
      </c>
      <c r="H13" s="2">
        <v>78876</v>
      </c>
      <c r="I13" s="2">
        <v>94261</v>
      </c>
      <c r="J13" s="3">
        <v>0.32847</v>
      </c>
      <c r="K13" s="3">
        <v>0.65694</v>
      </c>
      <c r="L13" s="3">
        <v>0.645118</v>
      </c>
      <c r="M13" s="2">
        <v>90111</v>
      </c>
      <c r="N13" s="3">
        <f>(ABS(M13-I13)/M13)*100</f>
      </c>
      <c r="O13" s="12">
        <f>(ABS(H13-C13)/H13)*100</f>
      </c>
    </row>
    <row x14ac:dyDescent="0.25" r="14" customHeight="1" ht="17.25">
      <c r="A14" s="1" t="s">
        <v>33</v>
      </c>
      <c r="B14" s="3">
        <v>253840.000000176</v>
      </c>
      <c r="C14" s="3">
        <v>235354.4041191047</v>
      </c>
      <c r="D14" s="3">
        <v>489194.4041192807</v>
      </c>
      <c r="E14" s="3">
        <v>4.005191333333333</v>
      </c>
      <c r="F14" s="3">
        <v>0.03907933333333333</v>
      </c>
      <c r="G14" s="3">
        <v>9.366128</v>
      </c>
      <c r="H14" s="3">
        <v>227835.0000009353</v>
      </c>
      <c r="I14" s="3">
        <v>481675.0000011112</v>
      </c>
      <c r="J14" s="3">
        <v>49.98889666666667</v>
      </c>
      <c r="K14" s="3">
        <v>149.96669</v>
      </c>
      <c r="L14" s="3">
        <v>149.689197</v>
      </c>
      <c r="M14" s="2">
        <v>479425</v>
      </c>
      <c r="N14" s="3">
        <f>(ABS(M14-I14)/M14)*100</f>
      </c>
      <c r="O14" s="12">
        <f>(ABS(H14-C14)/H14)*100</f>
      </c>
    </row>
    <row x14ac:dyDescent="0.25" r="15" customHeight="1" ht="17.25">
      <c r="A15" s="1" t="s">
        <v>34</v>
      </c>
      <c r="B15" s="2">
        <v>22769</v>
      </c>
      <c r="C15" s="3">
        <v>39129.07317839277</v>
      </c>
      <c r="D15" s="3">
        <v>61898.07317839277</v>
      </c>
      <c r="E15" s="3">
        <v>0.122658</v>
      </c>
      <c r="F15" s="3">
        <v>0.01376233333333333</v>
      </c>
      <c r="G15" s="3">
        <v>0.209321</v>
      </c>
      <c r="H15" s="3">
        <v>29499.00000000808</v>
      </c>
      <c r="I15" s="3">
        <v>52268.00000000808</v>
      </c>
      <c r="J15" s="3">
        <v>0.017956</v>
      </c>
      <c r="K15" s="3">
        <v>0.053868</v>
      </c>
      <c r="L15" s="3">
        <v>0.050113</v>
      </c>
      <c r="M15" s="2">
        <v>48908</v>
      </c>
      <c r="N15" s="3">
        <f>(ABS(M15-I15)/M15)*100</f>
      </c>
      <c r="O15" s="12">
        <f>(ABS(H15-C15)/H15)*100</f>
      </c>
    </row>
    <row x14ac:dyDescent="0.25" r="16" customHeight="1" ht="17.25">
      <c r="A16" s="1" t="s">
        <v>35</v>
      </c>
      <c r="B16" s="2">
        <v>15385</v>
      </c>
      <c r="C16" s="3">
        <v>52456.05271375822</v>
      </c>
      <c r="D16" s="3">
        <v>67841.05271375822</v>
      </c>
      <c r="E16" s="3">
        <v>0.4962645</v>
      </c>
      <c r="F16" s="3">
        <v>0.0247115</v>
      </c>
      <c r="G16" s="3">
        <v>0.838492</v>
      </c>
      <c r="H16" s="3">
        <v>53515.00000010189</v>
      </c>
      <c r="I16" s="3">
        <v>68900.00000010189</v>
      </c>
      <c r="J16" s="3">
        <v>0.366623</v>
      </c>
      <c r="K16" s="3">
        <v>0.733246</v>
      </c>
      <c r="L16" s="3">
        <v>0.720846</v>
      </c>
      <c r="M16" s="2">
        <v>63242</v>
      </c>
      <c r="N16" s="3">
        <f>(ABS(M16-I16)/M16)*100</f>
      </c>
      <c r="O16" s="12">
        <f>(ABS(H16-C16)/H16)*100</f>
      </c>
    </row>
    <row x14ac:dyDescent="0.25" r="17" customHeight="1" ht="17.25">
      <c r="A17" s="1" t="s">
        <v>36</v>
      </c>
      <c r="B17" s="3">
        <v>280370.0000000018</v>
      </c>
      <c r="C17" s="3">
        <v>108350.1686217662</v>
      </c>
      <c r="D17" s="3">
        <v>388720.168621768</v>
      </c>
      <c r="E17" s="3">
        <v>2.568721</v>
      </c>
      <c r="F17" s="3">
        <v>0.03211133333333333</v>
      </c>
      <c r="G17" s="3">
        <v>6.633292</v>
      </c>
      <c r="H17" s="3">
        <v>100347.9995221393</v>
      </c>
      <c r="I17" s="3">
        <v>380717.9995221411</v>
      </c>
      <c r="J17" s="3">
        <v>62.02679133333334</v>
      </c>
      <c r="K17" s="3">
        <v>186.080374</v>
      </c>
      <c r="L17" s="3">
        <v>185.84145</v>
      </c>
      <c r="M17" s="2">
        <v>374435</v>
      </c>
      <c r="N17" s="3">
        <f>(ABS(M17-I17)/M17)*100</f>
      </c>
      <c r="O17" s="12">
        <f>(ABS(H17-C17)/H17)*100</f>
      </c>
    </row>
    <row x14ac:dyDescent="0.25" r="18" customHeight="1" ht="17.25">
      <c r="A18" s="1" t="s">
        <v>18</v>
      </c>
      <c r="B18" s="2">
        <v>25549</v>
      </c>
      <c r="C18" s="3">
        <v>39937.08389662845</v>
      </c>
      <c r="D18" s="3">
        <v>65486.08389662845</v>
      </c>
      <c r="E18" s="3">
        <v>0.1798453333333333</v>
      </c>
      <c r="F18" s="3">
        <v>0.020685</v>
      </c>
      <c r="G18" s="3">
        <v>0.383677</v>
      </c>
      <c r="H18" s="3">
        <v>32392.99999999807</v>
      </c>
      <c r="I18" s="3">
        <v>57941.99999999807</v>
      </c>
      <c r="J18" s="3">
        <v>0.03723033333333333</v>
      </c>
      <c r="K18" s="3">
        <v>0.111691</v>
      </c>
      <c r="L18" s="3">
        <v>0.108193</v>
      </c>
      <c r="M18" s="2">
        <v>54793</v>
      </c>
      <c r="N18" s="3">
        <f>(ABS(M18-I18)/M18)*100</f>
      </c>
      <c r="O18" s="12">
        <f>(ABS(H18-C18)/H18)*100</f>
      </c>
    </row>
    <row x14ac:dyDescent="0.25" r="19" customHeight="1" ht="17.25">
      <c r="A19" s="1" t="s">
        <v>37</v>
      </c>
      <c r="B19" s="3">
        <v>234660.0000000058</v>
      </c>
      <c r="C19" s="3">
        <v>140978.8274925213</v>
      </c>
      <c r="D19" s="3">
        <v>375638.8274925272</v>
      </c>
      <c r="E19" s="3">
        <v>3.038658</v>
      </c>
      <c r="F19" s="3">
        <v>0.03079666666666667</v>
      </c>
      <c r="G19" s="3">
        <v>7.641746</v>
      </c>
      <c r="H19" s="3">
        <v>147362.0038310739</v>
      </c>
      <c r="I19" s="3">
        <v>382022.0038310798</v>
      </c>
      <c r="J19" s="3">
        <v>44.101789</v>
      </c>
      <c r="K19" s="3">
        <v>132.305367</v>
      </c>
      <c r="L19" s="3">
        <v>132.094339</v>
      </c>
      <c r="M19" s="2">
        <v>364178</v>
      </c>
      <c r="N19" s="3">
        <f>(ABS(M19-I19)/M19)*100</f>
      </c>
      <c r="O19" s="12">
        <f>(ABS(H19-C19)/H19)*100</f>
      </c>
    </row>
    <row x14ac:dyDescent="0.25" r="20" customHeight="1" ht="17.25">
      <c r="A20" s="1" t="s">
        <v>38</v>
      </c>
      <c r="B20" s="3">
        <v>10711.00000000001</v>
      </c>
      <c r="C20" s="3">
        <v>54237.31083423016</v>
      </c>
      <c r="D20" s="3">
        <v>64948.31083423016</v>
      </c>
      <c r="E20" s="3">
        <v>0.386198</v>
      </c>
      <c r="F20" s="3">
        <v>0.045126</v>
      </c>
      <c r="G20" s="3">
        <v>0.523398</v>
      </c>
      <c r="H20" s="3">
        <v>55670.00000046381</v>
      </c>
      <c r="I20" s="3">
        <v>66381.00000046383</v>
      </c>
      <c r="J20" s="3">
        <v>0.537083</v>
      </c>
      <c r="K20" s="3">
        <v>1.074166</v>
      </c>
      <c r="L20" s="3">
        <v>1.060803</v>
      </c>
      <c r="M20" s="2">
        <v>61830</v>
      </c>
      <c r="N20" s="3">
        <f>(ABS(M20-I20)/M20)*100</f>
      </c>
      <c r="O20" s="12">
        <f>(ABS(H20-C20)/H20)*100</f>
      </c>
    </row>
    <row x14ac:dyDescent="0.25" r="21" customHeight="1" ht="17.25">
      <c r="A21" s="1" t="s">
        <v>39</v>
      </c>
      <c r="B21" s="3">
        <v>19785.00000000001</v>
      </c>
      <c r="C21" s="3">
        <v>79740.24838371103</v>
      </c>
      <c r="D21" s="3">
        <v>99525.24838371103</v>
      </c>
      <c r="E21" s="3">
        <v>0.262344</v>
      </c>
      <c r="F21" s="3">
        <v>0.021367</v>
      </c>
      <c r="G21" s="3">
        <v>0.551722</v>
      </c>
      <c r="H21" s="3">
        <v>66395.00000002151</v>
      </c>
      <c r="I21" s="3">
        <v>86180.00000002151</v>
      </c>
      <c r="J21" s="3">
        <v>0.2990826666666667</v>
      </c>
      <c r="K21" s="3">
        <v>0.897248</v>
      </c>
      <c r="L21" s="3">
        <v>0.884398</v>
      </c>
      <c r="M21" s="2">
        <v>84055</v>
      </c>
      <c r="N21" s="3">
        <f>(ABS(M21-I21)/M21)*100</f>
      </c>
      <c r="O21" s="12">
        <f>(ABS(H21-C21)/H21)*100</f>
      </c>
    </row>
    <row x14ac:dyDescent="0.25" r="22" customHeight="1" ht="17.25">
      <c r="A22" s="1" t="s">
        <v>40</v>
      </c>
      <c r="B22" s="2">
        <v>19242</v>
      </c>
      <c r="C22" s="3">
        <v>50887.13387174903</v>
      </c>
      <c r="D22" s="3">
        <v>70129.13387174903</v>
      </c>
      <c r="E22" s="3">
        <v>0.3228153333333333</v>
      </c>
      <c r="F22" s="3">
        <v>0.01955133333333333</v>
      </c>
      <c r="G22" s="3">
        <v>0.613723</v>
      </c>
      <c r="H22" s="3">
        <v>40332.00000035488</v>
      </c>
      <c r="I22" s="3">
        <v>59574.00000035488</v>
      </c>
      <c r="J22" s="3">
        <v>1.284777333333333</v>
      </c>
      <c r="K22" s="3">
        <v>3.854332</v>
      </c>
      <c r="L22" s="3">
        <v>3.844614</v>
      </c>
      <c r="M22" s="2">
        <v>51822</v>
      </c>
      <c r="N22" s="3">
        <f>(ABS(M22-I22)/M22)*100</f>
      </c>
      <c r="O22" s="12">
        <f>(ABS(H22-C22)/H22)*100</f>
      </c>
    </row>
    <row x14ac:dyDescent="0.25" r="23" customHeight="1" ht="17.25">
      <c r="A23" s="1" t="s">
        <v>41</v>
      </c>
      <c r="B23" s="2">
        <v>253840</v>
      </c>
      <c r="C23" s="3">
        <v>133505.6499957214</v>
      </c>
      <c r="D23" s="3">
        <v>387345.6499957214</v>
      </c>
      <c r="E23" s="3">
        <v>5.304111</v>
      </c>
      <c r="F23" s="3">
        <v>0.03477633333333333</v>
      </c>
      <c r="G23" s="3">
        <v>13.152455</v>
      </c>
      <c r="H23" s="3">
        <v>133391.9978569408</v>
      </c>
      <c r="I23" s="3">
        <v>387231.9978569407</v>
      </c>
      <c r="J23" s="3">
        <v>76.47752466666667</v>
      </c>
      <c r="K23" s="3">
        <v>229.432574</v>
      </c>
      <c r="L23" s="3">
        <v>229.192088</v>
      </c>
      <c r="M23" s="2">
        <v>378773</v>
      </c>
      <c r="N23" s="3">
        <f>(ABS(M23-I23)/M23)*100</f>
      </c>
      <c r="O23" s="12">
        <f>(ABS(H23-C23)/H23)*100</f>
      </c>
    </row>
    <row x14ac:dyDescent="0.25" r="24" customHeight="1" ht="17.25">
      <c r="A24" s="1" t="s">
        <v>42</v>
      </c>
      <c r="B24" s="2">
        <v>29319</v>
      </c>
      <c r="C24" s="3">
        <v>50102.70774228824</v>
      </c>
      <c r="D24" s="3">
        <v>79421.70774228824</v>
      </c>
      <c r="E24" s="3">
        <v>0.3476386666666667</v>
      </c>
      <c r="F24" s="3">
        <v>0.018795</v>
      </c>
      <c r="G24" s="3">
        <v>0.67204</v>
      </c>
      <c r="H24" s="3">
        <v>43175.00000010214</v>
      </c>
      <c r="I24" s="3">
        <v>72494.00000010214</v>
      </c>
      <c r="J24" s="3">
        <v>0.1969303333333333</v>
      </c>
      <c r="K24" s="3">
        <v>0.590791</v>
      </c>
      <c r="L24" s="3">
        <v>0.580801</v>
      </c>
      <c r="M24" s="2">
        <v>67340</v>
      </c>
      <c r="N24" s="3">
        <f>(ABS(M24-I24)/M24)*100</f>
      </c>
      <c r="O24" s="12">
        <f>(ABS(H24-C24)/H24)*100</f>
      </c>
    </row>
    <row x14ac:dyDescent="0.25" r="25" customHeight="1" ht="17.25">
      <c r="A25" s="1" t="s">
        <v>43</v>
      </c>
      <c r="B25" s="3">
        <v>145956.0000000003</v>
      </c>
      <c r="C25" s="3">
        <v>110957.7837443148</v>
      </c>
      <c r="D25" s="3">
        <v>256913.7837443151</v>
      </c>
      <c r="E25" s="3">
        <v>4.173492666666667</v>
      </c>
      <c r="F25" s="3">
        <v>0.02232333333333333</v>
      </c>
      <c r="G25" s="3">
        <v>10.723021</v>
      </c>
      <c r="H25" s="3">
        <v>101507.0000014173</v>
      </c>
      <c r="I25" s="3">
        <v>247463.0000014176</v>
      </c>
      <c r="J25" s="3">
        <v>1.161687666666667</v>
      </c>
      <c r="K25" s="3">
        <v>3.485063</v>
      </c>
      <c r="L25" s="3">
        <v>3.455324</v>
      </c>
      <c r="M25" s="2">
        <v>244265</v>
      </c>
      <c r="N25" s="3">
        <f>(ABS(M25-I25)/M25)*100</f>
      </c>
      <c r="O25" s="12">
        <f>(ABS(H25-C25)/H25)*100</f>
      </c>
    </row>
    <row x14ac:dyDescent="0.25" r="26" customHeight="1" ht="17.25">
      <c r="A26" s="1" t="s">
        <v>44</v>
      </c>
      <c r="B26" s="2">
        <v>136123</v>
      </c>
      <c r="C26" s="3">
        <v>127566.0363841786</v>
      </c>
      <c r="D26" s="3">
        <v>263689.0363841786</v>
      </c>
      <c r="E26" s="3">
        <v>4.211000666666666</v>
      </c>
      <c r="F26" s="3">
        <v>0.02229</v>
      </c>
      <c r="G26" s="3">
        <v>4.395321</v>
      </c>
      <c r="H26" s="3">
        <v>117221.999999537</v>
      </c>
      <c r="I26" s="3">
        <v>253344.999999537</v>
      </c>
      <c r="J26" s="3">
        <v>1.557516</v>
      </c>
      <c r="K26" s="3">
        <v>4.672548</v>
      </c>
      <c r="L26" s="3">
        <v>4.640098</v>
      </c>
      <c r="M26" s="2">
        <v>253344</v>
      </c>
      <c r="N26" s="3">
        <f>(ABS(M26-I26)/M26)*100</f>
      </c>
      <c r="O26" s="12">
        <f>(ABS(H26-C26)/H26)*100</f>
      </c>
    </row>
    <row x14ac:dyDescent="0.25" r="27" customHeight="1" ht="17.25">
      <c r="A27" s="1" t="s">
        <v>45</v>
      </c>
      <c r="B27" s="2">
        <v>13911</v>
      </c>
      <c r="C27" s="3">
        <v>27083.25137504836</v>
      </c>
      <c r="D27" s="3">
        <v>40994.25137504836</v>
      </c>
      <c r="E27" s="3">
        <v>0.1329265</v>
      </c>
      <c r="F27" s="3">
        <v>0.0141335</v>
      </c>
      <c r="G27" s="3">
        <v>0.131709</v>
      </c>
      <c r="H27" s="3">
        <v>32023.00000000079</v>
      </c>
      <c r="I27" s="3">
        <v>45934.00000000079</v>
      </c>
      <c r="J27" s="3">
        <v>0.026739</v>
      </c>
      <c r="K27" s="3">
        <v>0.053478</v>
      </c>
      <c r="L27" s="3">
        <v>0.050277</v>
      </c>
      <c r="M27" s="2">
        <v>37542</v>
      </c>
      <c r="N27" s="3">
        <f>(ABS(M27-I27)/M27)*100</f>
      </c>
      <c r="O27" s="12">
        <f>(ABS(H27-C27)/H27)*100</f>
      </c>
    </row>
    <row x14ac:dyDescent="0.25" r="28" customHeight="1" ht="17.25">
      <c r="A28" s="1" t="s">
        <v>46</v>
      </c>
      <c r="B28" s="2">
        <v>165068</v>
      </c>
      <c r="C28" s="3">
        <v>135937.6361679352</v>
      </c>
      <c r="D28" s="3">
        <v>301005.6361679352</v>
      </c>
      <c r="E28" s="3">
        <v>5.582413333333334</v>
      </c>
      <c r="F28" s="3">
        <v>0.02316</v>
      </c>
      <c r="G28" s="3">
        <v>4.561482</v>
      </c>
      <c r="H28" s="3">
        <v>128881.9999998848</v>
      </c>
      <c r="I28" s="3">
        <v>293949.9999998849</v>
      </c>
      <c r="J28" s="3">
        <v>2.612012666666667</v>
      </c>
      <c r="K28" s="3">
        <v>7.836038</v>
      </c>
      <c r="L28" s="3">
        <v>7.80501</v>
      </c>
      <c r="M28" s="2">
        <v>290429</v>
      </c>
      <c r="N28" s="3">
        <f>(ABS(M28-I28)/M28)*100</f>
      </c>
      <c r="O28" s="12">
        <f>(ABS(H28-C28)/H28)*100</f>
      </c>
    </row>
    <row x14ac:dyDescent="0.25" r="29" customHeight="1" ht="17.25">
      <c r="A29" s="1" t="s">
        <v>47</v>
      </c>
      <c r="B29" s="2">
        <v>88287</v>
      </c>
      <c r="C29" s="3">
        <v>68922.96284134076</v>
      </c>
      <c r="D29" s="3">
        <v>157209.9628413407</v>
      </c>
      <c r="E29" s="3">
        <v>0.709567</v>
      </c>
      <c r="F29" s="3">
        <v>0.028361</v>
      </c>
      <c r="G29" s="3">
        <v>0.967293</v>
      </c>
      <c r="H29" s="3">
        <v>66305.99962269813</v>
      </c>
      <c r="I29" s="3">
        <v>154592.9996226981</v>
      </c>
      <c r="J29" s="3">
        <v>1.9823715</v>
      </c>
      <c r="K29" s="3">
        <v>3.964743</v>
      </c>
      <c r="L29" s="3">
        <v>3.913466</v>
      </c>
      <c r="M29" s="2">
        <v>152586</v>
      </c>
      <c r="N29" s="3">
        <f>(ABS(M29-I29)/M29)*100</f>
      </c>
      <c r="O29" s="12">
        <f>(ABS(H29-C29)/H29)*100</f>
      </c>
    </row>
    <row x14ac:dyDescent="0.25" r="30" customHeight="1" ht="17.25">
      <c r="A30" s="1" t="s">
        <v>48</v>
      </c>
      <c r="B30" s="3">
        <v>154942.0000000001</v>
      </c>
      <c r="C30" s="3">
        <v>90612.5410698241</v>
      </c>
      <c r="D30" s="3">
        <v>245554.5410698242</v>
      </c>
      <c r="E30" s="3">
        <v>8.145259333333334</v>
      </c>
      <c r="F30" s="3">
        <v>0.022084</v>
      </c>
      <c r="G30" s="3">
        <v>12.347442</v>
      </c>
      <c r="H30" s="3">
        <v>96253.99994165418</v>
      </c>
      <c r="I30" s="3">
        <v>251195.9999416542</v>
      </c>
      <c r="J30" s="3">
        <v>1.802725333333333</v>
      </c>
      <c r="K30" s="3">
        <v>5.408176</v>
      </c>
      <c r="L30" s="3">
        <v>5.375080000000001</v>
      </c>
      <c r="M30" s="2">
        <v>234641</v>
      </c>
      <c r="N30" s="3">
        <f>(ABS(M30-I30)/M30)*100</f>
      </c>
      <c r="O30" s="12">
        <f>(ABS(H30-C30)/H30)*100</f>
      </c>
    </row>
    <row x14ac:dyDescent="0.25" r="31" customHeight="1" ht="17.25">
      <c r="A31" s="1" t="s">
        <v>49</v>
      </c>
      <c r="B31" s="2">
        <v>102246</v>
      </c>
      <c r="C31" s="3">
        <v>60660.89260533621</v>
      </c>
      <c r="D31" s="3">
        <v>162906.8926053362</v>
      </c>
      <c r="E31" s="3">
        <v>0.3624535</v>
      </c>
      <c r="F31" s="3">
        <v>0.0408245</v>
      </c>
      <c r="G31" s="3">
        <v>0.411669</v>
      </c>
      <c r="H31" s="3">
        <v>57134.00000000011</v>
      </c>
      <c r="I31" s="3">
        <v>159380.0000000001</v>
      </c>
      <c r="J31" s="3">
        <v>19.256365</v>
      </c>
      <c r="K31" s="3">
        <v>38.51273</v>
      </c>
      <c r="L31" s="3">
        <v>38.462352</v>
      </c>
      <c r="M31" s="2">
        <v>157173</v>
      </c>
      <c r="N31" s="3">
        <f>(ABS(M31-I31)/M31)*100</f>
      </c>
      <c r="O31" s="12">
        <f>(ABS(H31-C31)/H31)*100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/>
  </sheetViews>
  <sheetFormatPr defaultRowHeight="15" x14ac:dyDescent="0.25"/>
  <cols>
    <col min="1" max="1" style="13" width="12.576428571428572" customWidth="1" bestFit="1"/>
    <col min="2" max="2" style="14" width="12.576428571428572" customWidth="1" bestFit="1"/>
    <col min="3" max="3" style="15" width="12.576428571428572" customWidth="1" bestFit="1"/>
    <col min="4" max="4" style="15" width="12.576428571428572" customWidth="1" bestFit="1"/>
    <col min="5" max="5" style="15" width="12.576428571428572" customWidth="1" bestFit="1"/>
    <col min="6" max="6" style="15" width="12.576428571428572" customWidth="1" bestFit="1"/>
    <col min="7" max="7" style="15" width="12.576428571428572" customWidth="1" bestFit="1"/>
    <col min="8" max="8" style="15" width="12.576428571428572" customWidth="1" bestFit="1"/>
    <col min="9" max="9" style="15" width="12.576428571428572" customWidth="1" bestFit="1"/>
    <col min="10" max="10" style="15" width="12.576428571428572" customWidth="1" bestFit="1"/>
    <col min="11" max="11" style="15" width="12.576428571428572" customWidth="1" bestFit="1"/>
    <col min="12" max="12" style="15" width="12.576428571428572" customWidth="1" bestFit="1"/>
    <col min="13" max="13" style="14" width="12.576428571428572" customWidth="1" bestFit="1"/>
    <col min="14" max="14" style="15" width="12.576428571428572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</row>
    <row x14ac:dyDescent="0.25" r="2" customHeight="1" ht="17.25">
      <c r="A2" s="1" t="s">
        <v>21</v>
      </c>
      <c r="B2" s="3">
        <v>140195.9999999974</v>
      </c>
      <c r="C2" s="3">
        <v>144687.3678696866</v>
      </c>
      <c r="D2" s="3">
        <v>284883.3678696839</v>
      </c>
      <c r="E2" s="3">
        <v>6.019282</v>
      </c>
      <c r="F2" s="3">
        <v>0.039369</v>
      </c>
      <c r="G2" s="3">
        <v>2.82019</v>
      </c>
      <c r="H2" s="2">
        <v>179806</v>
      </c>
      <c r="I2" s="3">
        <v>320001.9999999973</v>
      </c>
      <c r="J2" s="3">
        <v>1.818042333333333</v>
      </c>
      <c r="K2" s="3">
        <v>5.454127</v>
      </c>
      <c r="L2" s="3">
        <v>5.415006999999999</v>
      </c>
      <c r="M2" s="2">
        <v>275993</v>
      </c>
      <c r="N2" s="3">
        <f>(ABS(M2-I2)/M2)*100</f>
      </c>
    </row>
    <row x14ac:dyDescent="0.25" r="3" customHeight="1" ht="17.25">
      <c r="A3" s="1" t="s">
        <v>22</v>
      </c>
      <c r="B3" s="2">
        <v>132890</v>
      </c>
      <c r="C3" s="3">
        <v>77636.28935625726</v>
      </c>
      <c r="D3" s="3">
        <v>210526.2893562572</v>
      </c>
      <c r="E3" s="3">
        <v>1.568847666666667</v>
      </c>
      <c r="F3" s="3">
        <v>0.02235</v>
      </c>
      <c r="G3" s="3">
        <v>3.725541</v>
      </c>
      <c r="H3" s="3">
        <v>114264.0000003431</v>
      </c>
      <c r="I3" s="3">
        <v>247154.0000003431</v>
      </c>
      <c r="J3" s="3">
        <v>0.8887456666666668</v>
      </c>
      <c r="K3" s="3">
        <v>2.666237</v>
      </c>
      <c r="L3" s="3">
        <v>2.629558</v>
      </c>
      <c r="M3" s="2">
        <v>214392</v>
      </c>
      <c r="N3" s="3">
        <f>(ABS(M3-I3)/M3)*100</f>
      </c>
    </row>
    <row x14ac:dyDescent="0.25" r="4" customHeight="1" ht="17.25">
      <c r="A4" s="1" t="s">
        <v>23</v>
      </c>
      <c r="B4" s="3">
        <v>139567.0000000205</v>
      </c>
      <c r="C4" s="3">
        <v>70255.34677694408</v>
      </c>
      <c r="D4" s="3">
        <v>209822.3467769646</v>
      </c>
      <c r="E4" s="3">
        <v>5.555218333333333</v>
      </c>
      <c r="F4" s="3">
        <v>0.02201666666666667</v>
      </c>
      <c r="G4" s="3">
        <v>8.645255</v>
      </c>
      <c r="H4" s="3">
        <v>89483.000000054</v>
      </c>
      <c r="I4" s="3">
        <v>229050.0000000744</v>
      </c>
      <c r="J4" s="3">
        <v>1.438278</v>
      </c>
      <c r="K4" s="3">
        <v>4.314834</v>
      </c>
      <c r="L4" s="3">
        <v>4.283160000000001</v>
      </c>
      <c r="M4" s="2">
        <v>204597</v>
      </c>
      <c r="N4" s="3">
        <f>(ABS(M4-I4)/M4)*100</f>
      </c>
    </row>
    <row x14ac:dyDescent="0.25" r="5" customHeight="1" ht="17.25">
      <c r="A5" s="1" t="s">
        <v>24</v>
      </c>
      <c r="B5" s="2">
        <v>102246</v>
      </c>
      <c r="C5" s="3">
        <v>109131.2089940333</v>
      </c>
      <c r="D5" s="3">
        <v>211377.2089940333</v>
      </c>
      <c r="E5" s="3">
        <v>1.0165185</v>
      </c>
      <c r="F5" s="3">
        <v>0.038874</v>
      </c>
      <c r="G5" s="3">
        <v>1.726606</v>
      </c>
      <c r="H5" s="3">
        <v>97934.99999976205</v>
      </c>
      <c r="I5" s="3">
        <v>200180.999999762</v>
      </c>
      <c r="J5" s="3">
        <v>3.3422745</v>
      </c>
      <c r="K5" s="3">
        <v>6.684549</v>
      </c>
      <c r="L5" s="3">
        <v>6.627532</v>
      </c>
      <c r="M5" s="2">
        <v>194598</v>
      </c>
      <c r="N5" s="3">
        <f>(ABS(M5-I5)/M5)*100</f>
      </c>
    </row>
    <row x14ac:dyDescent="0.25" r="6" customHeight="1" ht="17.25">
      <c r="A6" s="1" t="s">
        <v>25</v>
      </c>
      <c r="B6" s="2">
        <v>88287</v>
      </c>
      <c r="C6" s="3">
        <v>111833.8426884672</v>
      </c>
      <c r="D6" s="3">
        <v>200120.8426884672</v>
      </c>
      <c r="E6" s="3">
        <v>1.130793</v>
      </c>
      <c r="F6" s="3">
        <v>0.0283765</v>
      </c>
      <c r="G6" s="3">
        <v>1.797765</v>
      </c>
      <c r="H6" s="3">
        <v>127641.999997822</v>
      </c>
      <c r="I6" s="3">
        <v>215928.999997822</v>
      </c>
      <c r="J6" s="3">
        <v>5.490272</v>
      </c>
      <c r="K6" s="3">
        <v>10.980544</v>
      </c>
      <c r="L6" s="3">
        <v>10.881654</v>
      </c>
      <c r="M6" s="2">
        <v>200246</v>
      </c>
      <c r="N6" s="3">
        <f>(ABS(M6-I6)/M6)*100</f>
      </c>
    </row>
    <row x14ac:dyDescent="0.25" r="7" customHeight="1" ht="17.25">
      <c r="A7" s="1" t="s">
        <v>26</v>
      </c>
      <c r="B7" s="3">
        <v>29319.00000000004</v>
      </c>
      <c r="C7" s="3">
        <v>73896.64477739642</v>
      </c>
      <c r="D7" s="3">
        <v>103215.6447773965</v>
      </c>
      <c r="E7" s="3">
        <v>2.450266333333333</v>
      </c>
      <c r="F7" s="3">
        <v>0.01837733333333333</v>
      </c>
      <c r="G7" s="3">
        <v>6.984453</v>
      </c>
      <c r="H7" s="3">
        <v>68247.99999995658</v>
      </c>
      <c r="I7" s="3">
        <v>97566.99999995662</v>
      </c>
      <c r="J7" s="3">
        <v>0.3701</v>
      </c>
      <c r="K7" s="3">
        <v>1.1103</v>
      </c>
      <c r="L7" s="3">
        <v>1.09883</v>
      </c>
      <c r="M7" s="2">
        <v>88298</v>
      </c>
      <c r="N7" s="3">
        <f>(ABS(M7-I7)/M7)*100</f>
      </c>
    </row>
    <row x14ac:dyDescent="0.25" r="8" customHeight="1" ht="17.25">
      <c r="A8" s="1" t="s">
        <v>27</v>
      </c>
      <c r="B8" s="2">
        <v>15497</v>
      </c>
      <c r="C8" s="3">
        <v>30750.37549250088</v>
      </c>
      <c r="D8" s="3">
        <v>46247.37549250088</v>
      </c>
      <c r="E8" s="3">
        <v>0.222755</v>
      </c>
      <c r="F8" s="3">
        <v>0.015006</v>
      </c>
      <c r="G8" s="3">
        <v>0.332534</v>
      </c>
      <c r="H8" s="2">
        <v>25749</v>
      </c>
      <c r="I8" s="2">
        <v>41246</v>
      </c>
      <c r="J8" s="3">
        <v>0.0313585</v>
      </c>
      <c r="K8" s="3">
        <v>0.062717</v>
      </c>
      <c r="L8" s="3">
        <v>0.057636</v>
      </c>
      <c r="M8" s="2">
        <v>39104</v>
      </c>
      <c r="N8" s="3">
        <f>(ABS(M8-I8)/M8)*100</f>
      </c>
    </row>
    <row x14ac:dyDescent="0.25" r="9" customHeight="1" ht="17.25">
      <c r="A9" s="1" t="s">
        <v>28</v>
      </c>
      <c r="B9" s="3">
        <v>234660.0118682871</v>
      </c>
      <c r="C9" s="3">
        <v>227907.6433107707</v>
      </c>
      <c r="D9" s="3">
        <v>462567.6551790579</v>
      </c>
      <c r="E9" s="3">
        <v>15.03130066666667</v>
      </c>
      <c r="F9" s="3">
        <v>0.038423</v>
      </c>
      <c r="G9" s="3">
        <v>43.564302</v>
      </c>
      <c r="H9" s="3">
        <v>276374.9999741785</v>
      </c>
      <c r="I9" s="3">
        <v>511035.0118424656</v>
      </c>
      <c r="J9" s="3">
        <v>25.09518966666667</v>
      </c>
      <c r="K9" s="3">
        <v>75.285569</v>
      </c>
      <c r="L9" s="3">
        <v>74.998632</v>
      </c>
      <c r="M9" s="2">
        <v>472898</v>
      </c>
      <c r="N9" s="3">
        <f>(ABS(M9-I9)/M9)*100</f>
      </c>
    </row>
    <row x14ac:dyDescent="0.25" r="10" customHeight="1" ht="17.25">
      <c r="A10" s="1" t="s">
        <v>29</v>
      </c>
      <c r="B10" s="2">
        <v>280370</v>
      </c>
      <c r="C10" s="3">
        <v>145643.2639304667</v>
      </c>
      <c r="D10" s="3">
        <v>426013.2639304667</v>
      </c>
      <c r="E10" s="3">
        <v>12.79063466666667</v>
      </c>
      <c r="F10" s="3">
        <v>0.05118833333333334</v>
      </c>
      <c r="G10" s="3">
        <v>37.289354</v>
      </c>
      <c r="H10" s="3">
        <v>196138.9999989536</v>
      </c>
      <c r="I10" s="3">
        <v>476508.9999989536</v>
      </c>
      <c r="J10" s="3">
        <v>14.61303666666667</v>
      </c>
      <c r="K10" s="3">
        <v>43.83911</v>
      </c>
      <c r="L10" s="3">
        <v>43.54952</v>
      </c>
      <c r="M10" s="2">
        <v>450468</v>
      </c>
      <c r="N10" s="3">
        <f>(ABS(M10-I10)/M10)*100</f>
      </c>
    </row>
    <row x14ac:dyDescent="0.25" r="11" customHeight="1" ht="17.25">
      <c r="A11" s="1" t="s">
        <v>30</v>
      </c>
      <c r="B11" s="2">
        <v>149586</v>
      </c>
      <c r="C11" s="3">
        <v>62119.45290708385</v>
      </c>
      <c r="D11" s="3">
        <v>211705.4529070838</v>
      </c>
      <c r="E11" s="3">
        <v>18.50954266666666</v>
      </c>
      <c r="F11" s="3">
        <v>0.023938</v>
      </c>
      <c r="G11" s="3">
        <v>53.588069</v>
      </c>
      <c r="H11" s="3">
        <v>72991.00000007049</v>
      </c>
      <c r="I11" s="3">
        <v>222577.0000000705</v>
      </c>
      <c r="J11" s="3">
        <v>0.5415406666666667</v>
      </c>
      <c r="K11" s="3">
        <v>1.624622</v>
      </c>
      <c r="L11" s="3">
        <v>1.591392</v>
      </c>
      <c r="M11" s="2">
        <v>203988</v>
      </c>
      <c r="N11" s="3">
        <f>(ABS(M11-I11)/M11)*100</f>
      </c>
    </row>
    <row x14ac:dyDescent="0.25" r="12" customHeight="1" ht="17.25">
      <c r="A12" s="1" t="s">
        <v>31</v>
      </c>
      <c r="B12" s="2">
        <v>18961</v>
      </c>
      <c r="C12" s="3">
        <v>69727.35013110869</v>
      </c>
      <c r="D12" s="3">
        <v>88688.35013110869</v>
      </c>
      <c r="E12" s="3">
        <v>0.8065015</v>
      </c>
      <c r="F12" s="3">
        <v>0.029556</v>
      </c>
      <c r="G12" s="3">
        <v>1.403913</v>
      </c>
      <c r="H12" s="2">
        <v>73804</v>
      </c>
      <c r="I12" s="2">
        <v>92765</v>
      </c>
      <c r="J12" s="3">
        <v>0.301672</v>
      </c>
      <c r="K12" s="3">
        <v>0.603344</v>
      </c>
      <c r="L12" s="3">
        <v>0.5900080000000001</v>
      </c>
      <c r="M12" s="2">
        <v>86203</v>
      </c>
      <c r="N12" s="3">
        <f>(ABS(M12-I12)/M12)*100</f>
      </c>
    </row>
    <row x14ac:dyDescent="0.25" r="13" customHeight="1" ht="17.25">
      <c r="A13" s="1" t="s">
        <v>32</v>
      </c>
      <c r="B13" s="3">
        <v>15384.99999999957</v>
      </c>
      <c r="C13" s="3">
        <v>81813.50775812639</v>
      </c>
      <c r="D13" s="3">
        <v>97198.50775812595</v>
      </c>
      <c r="E13" s="3">
        <v>0.6022415</v>
      </c>
      <c r="F13" s="3">
        <v>0.0260705</v>
      </c>
      <c r="G13" s="3">
        <v>1.04432</v>
      </c>
      <c r="H13" s="3">
        <v>86457.99999999999</v>
      </c>
      <c r="I13" s="3">
        <v>101842.9999999996</v>
      </c>
      <c r="J13" s="3">
        <v>0.462271</v>
      </c>
      <c r="K13" s="3">
        <v>0.924542</v>
      </c>
      <c r="L13" s="3">
        <v>0.910249</v>
      </c>
      <c r="M13" s="2">
        <v>90111</v>
      </c>
      <c r="N13" s="3">
        <f>(ABS(M13-I13)/M13)*100</f>
      </c>
    </row>
    <row x14ac:dyDescent="0.25" r="14" customHeight="1" ht="17.25">
      <c r="A14" s="1" t="s">
        <v>33</v>
      </c>
      <c r="B14" s="2">
        <v>266151</v>
      </c>
      <c r="C14" s="3">
        <v>201300.8937911444</v>
      </c>
      <c r="D14" s="3">
        <v>467451.8937911444</v>
      </c>
      <c r="E14" s="3">
        <v>10.167357</v>
      </c>
      <c r="F14" s="3">
        <v>0.03165466666666667</v>
      </c>
      <c r="G14" s="3">
        <v>27.757297</v>
      </c>
      <c r="H14" s="2">
        <v>243024</v>
      </c>
      <c r="I14" s="2">
        <v>509175</v>
      </c>
      <c r="J14" s="3">
        <v>11.178402</v>
      </c>
      <c r="K14" s="3">
        <v>33.535206</v>
      </c>
      <c r="L14" s="3">
        <v>33.380091</v>
      </c>
      <c r="M14" s="2">
        <v>479425</v>
      </c>
      <c r="N14" s="3">
        <f>(ABS(M14-I14)/M14)*100</f>
      </c>
    </row>
    <row x14ac:dyDescent="0.25" r="15" customHeight="1" ht="17.25">
      <c r="A15" s="1" t="s">
        <v>34</v>
      </c>
      <c r="B15" s="2">
        <v>22769</v>
      </c>
      <c r="C15" s="3">
        <v>41195.86343038641</v>
      </c>
      <c r="D15" s="3">
        <v>63964.86343038641</v>
      </c>
      <c r="E15" s="3">
        <v>0.2644286666666667</v>
      </c>
      <c r="F15" s="3">
        <v>0.01413166666666667</v>
      </c>
      <c r="G15" s="3">
        <v>0.599489</v>
      </c>
      <c r="H15" s="3">
        <v>35034.00000001612</v>
      </c>
      <c r="I15" s="3">
        <v>57803.00000001612</v>
      </c>
      <c r="J15" s="3">
        <v>0.016809</v>
      </c>
      <c r="K15" s="3">
        <v>0.050427</v>
      </c>
      <c r="L15" s="3">
        <v>0.045056</v>
      </c>
      <c r="M15" s="2">
        <v>48908</v>
      </c>
      <c r="N15" s="3">
        <f>(ABS(M15-I15)/M15)*100</f>
      </c>
    </row>
    <row x14ac:dyDescent="0.25" r="16" customHeight="1" ht="17.25">
      <c r="A16" s="1" t="s">
        <v>35</v>
      </c>
      <c r="B16" s="2">
        <v>15385</v>
      </c>
      <c r="C16" s="3">
        <v>52102.29846073942</v>
      </c>
      <c r="D16" s="3">
        <v>67487.29846073942</v>
      </c>
      <c r="E16" s="3">
        <v>1.3521215</v>
      </c>
      <c r="F16" s="3">
        <v>0.0283015</v>
      </c>
      <c r="G16" s="3">
        <v>2.532214</v>
      </c>
      <c r="H16" s="3">
        <v>58695.00001514846</v>
      </c>
      <c r="I16" s="3">
        <v>74080.00001514846</v>
      </c>
      <c r="J16" s="3">
        <v>1.2944165</v>
      </c>
      <c r="K16" s="3">
        <v>2.588833</v>
      </c>
      <c r="L16" s="3">
        <v>2.575753</v>
      </c>
      <c r="M16" s="2">
        <v>63242</v>
      </c>
      <c r="N16" s="3">
        <f>(ABS(M16-I16)/M16)*100</f>
      </c>
    </row>
    <row x14ac:dyDescent="0.25" r="17" customHeight="1" ht="17.25">
      <c r="A17" s="1" t="s">
        <v>36</v>
      </c>
      <c r="B17" s="3">
        <v>280369.9999996632</v>
      </c>
      <c r="C17" s="3">
        <v>82442.60654337323</v>
      </c>
      <c r="D17" s="3">
        <v>362812.6065430364</v>
      </c>
      <c r="E17" s="3">
        <v>41.22999033333333</v>
      </c>
      <c r="F17" s="3">
        <v>0.03246433333333333</v>
      </c>
      <c r="G17" s="3">
        <v>122.631401</v>
      </c>
      <c r="H17" s="3">
        <v>127359.996594956</v>
      </c>
      <c r="I17" s="3">
        <v>407729.9965946192</v>
      </c>
      <c r="J17" s="3">
        <v>28.85004966666667</v>
      </c>
      <c r="K17" s="3">
        <v>86.550149</v>
      </c>
      <c r="L17" s="3">
        <v>86.38672199999999</v>
      </c>
      <c r="M17" s="2">
        <v>374435</v>
      </c>
      <c r="N17" s="3">
        <f>(ABS(M17-I17)/M17)*100</f>
      </c>
    </row>
    <row x14ac:dyDescent="0.25" r="18" customHeight="1" ht="17.25">
      <c r="A18" s="1" t="s">
        <v>18</v>
      </c>
      <c r="B18" s="2">
        <v>21158</v>
      </c>
      <c r="C18" s="3">
        <v>48581.22838872621</v>
      </c>
      <c r="D18" s="3">
        <v>69739.22838872622</v>
      </c>
      <c r="E18" s="3">
        <v>0.193934</v>
      </c>
      <c r="F18" s="3">
        <v>0.01427533333333333</v>
      </c>
      <c r="G18" s="3">
        <v>0.446519</v>
      </c>
      <c r="H18" s="3">
        <v>39243.00000002341</v>
      </c>
      <c r="I18" s="3">
        <v>60401.00000002341</v>
      </c>
      <c r="J18" s="3">
        <v>0.01445366666666667</v>
      </c>
      <c r="K18" s="3">
        <v>0.043361</v>
      </c>
      <c r="L18" s="3">
        <v>0.039704</v>
      </c>
      <c r="M18" s="2">
        <v>54793</v>
      </c>
      <c r="N18" s="3">
        <f>(ABS(M18-I18)/M18)*100</f>
      </c>
    </row>
    <row x14ac:dyDescent="0.25" r="19" customHeight="1" ht="17.25">
      <c r="A19" s="1" t="s">
        <v>37</v>
      </c>
      <c r="B19" s="2">
        <v>234660</v>
      </c>
      <c r="C19" s="3">
        <v>100182.2021052096</v>
      </c>
      <c r="D19" s="3">
        <v>334842.2021052096</v>
      </c>
      <c r="E19" s="3">
        <v>164.0421743333333</v>
      </c>
      <c r="F19" s="3">
        <v>0.03154933333333333</v>
      </c>
      <c r="G19" s="3">
        <v>490.624315</v>
      </c>
      <c r="H19" s="3">
        <v>152618.0000000011</v>
      </c>
      <c r="I19" s="3">
        <v>387278.0000000011</v>
      </c>
      <c r="J19" s="3">
        <v>30.65720566666667</v>
      </c>
      <c r="K19" s="3">
        <v>91.971617</v>
      </c>
      <c r="L19" s="3">
        <v>91.76739799999999</v>
      </c>
      <c r="M19" s="2">
        <v>364178</v>
      </c>
      <c r="N19" s="3">
        <f>(ABS(M19-I19)/M19)*100</f>
      </c>
    </row>
    <row x14ac:dyDescent="0.25" r="20" customHeight="1" ht="17.25">
      <c r="A20" s="1" t="s">
        <v>38</v>
      </c>
      <c r="B20" s="2">
        <v>10711</v>
      </c>
      <c r="C20" s="3">
        <v>51993.63675684261</v>
      </c>
      <c r="D20" s="3">
        <v>62704.63675684261</v>
      </c>
      <c r="E20" s="3">
        <v>1.0803065</v>
      </c>
      <c r="F20" s="3">
        <v>0.032004</v>
      </c>
      <c r="G20" s="3">
        <v>1.950824</v>
      </c>
      <c r="H20" s="3">
        <v>57920.99999999991</v>
      </c>
      <c r="I20" s="3">
        <v>68631.99999999991</v>
      </c>
      <c r="J20" s="3">
        <v>0.473962</v>
      </c>
      <c r="K20" s="3">
        <v>0.947924</v>
      </c>
      <c r="L20" s="3">
        <v>0.934858</v>
      </c>
      <c r="M20" s="2">
        <v>61830</v>
      </c>
      <c r="N20" s="3">
        <f>(ABS(M20-I20)/M20)*100</f>
      </c>
    </row>
    <row x14ac:dyDescent="0.25" r="21" customHeight="1" ht="17.25">
      <c r="A21" s="1" t="s">
        <v>39</v>
      </c>
      <c r="B21" s="3">
        <v>16927.9999715462</v>
      </c>
      <c r="C21" s="3">
        <v>89853.77345619108</v>
      </c>
      <c r="D21" s="3">
        <v>106781.7734277373</v>
      </c>
      <c r="E21" s="3">
        <v>0.7857463333333333</v>
      </c>
      <c r="F21" s="3">
        <v>0.017168</v>
      </c>
      <c r="G21" s="3">
        <v>2.143751</v>
      </c>
      <c r="H21" s="3">
        <v>90919.00000002621</v>
      </c>
      <c r="I21" s="3">
        <v>107846.9999715724</v>
      </c>
      <c r="J21" s="3">
        <v>0.1934073333333333</v>
      </c>
      <c r="K21" s="3">
        <v>0.580222</v>
      </c>
      <c r="L21" s="3">
        <v>0.568956</v>
      </c>
      <c r="M21" s="2">
        <v>84055</v>
      </c>
      <c r="N21" s="3">
        <f>(ABS(M21-I21)/M21)*100</f>
      </c>
    </row>
    <row x14ac:dyDescent="0.25" r="22" customHeight="1" ht="17.25">
      <c r="A22" s="1" t="s">
        <v>40</v>
      </c>
      <c r="B22" s="3">
        <v>19242.00002428806</v>
      </c>
      <c r="C22" s="3">
        <v>50942.47160860411</v>
      </c>
      <c r="D22" s="3">
        <v>70184.47163289218</v>
      </c>
      <c r="E22" s="3">
        <v>0.6020766666666667</v>
      </c>
      <c r="F22" s="3">
        <v>0.01722866666666667</v>
      </c>
      <c r="G22" s="3">
        <v>1.39243</v>
      </c>
      <c r="H22" s="3">
        <v>46964.99999999547</v>
      </c>
      <c r="I22" s="3">
        <v>66207.00002428354</v>
      </c>
      <c r="J22" s="3">
        <v>0.2766386666666666</v>
      </c>
      <c r="K22" s="3">
        <v>0.829916</v>
      </c>
      <c r="L22" s="3">
        <v>0.819931</v>
      </c>
      <c r="M22" s="2">
        <v>51822</v>
      </c>
      <c r="N22" s="3">
        <f>(ABS(M22-I22)/M22)*100</f>
      </c>
    </row>
    <row x14ac:dyDescent="0.25" r="23" customHeight="1" ht="17.25">
      <c r="A23" s="1" t="s">
        <v>41</v>
      </c>
      <c r="B23" s="2">
        <v>236209</v>
      </c>
      <c r="C23" s="3">
        <v>108399.6940270236</v>
      </c>
      <c r="D23" s="3">
        <v>344608.6940270236</v>
      </c>
      <c r="E23" s="3">
        <v>8.466932</v>
      </c>
      <c r="F23" s="3">
        <v>0.03159733333333333</v>
      </c>
      <c r="G23" s="3">
        <v>22.757346</v>
      </c>
      <c r="H23" s="3">
        <v>192484.0001029921</v>
      </c>
      <c r="I23" s="3">
        <v>428693.0001029922</v>
      </c>
      <c r="J23" s="3">
        <v>191.7260436666667</v>
      </c>
      <c r="K23" s="3">
        <v>575.178131</v>
      </c>
      <c r="L23" s="3">
        <v>574.995201</v>
      </c>
      <c r="M23" s="2">
        <v>378773</v>
      </c>
      <c r="N23" s="3">
        <f>(ABS(M23-I23)/M23)*100</f>
      </c>
    </row>
    <row x14ac:dyDescent="0.25" r="24" customHeight="1" ht="17.25">
      <c r="A24" s="1" t="s">
        <v>42</v>
      </c>
      <c r="B24" s="2">
        <v>29319</v>
      </c>
      <c r="C24" s="3">
        <v>50068.16617198303</v>
      </c>
      <c r="D24" s="3">
        <v>79387.16617198303</v>
      </c>
      <c r="E24" s="3">
        <v>0.7638016666666667</v>
      </c>
      <c r="F24" s="3">
        <v>0.021499</v>
      </c>
      <c r="G24" s="3">
        <v>1.893805</v>
      </c>
      <c r="H24" s="3">
        <v>49540.99999999343</v>
      </c>
      <c r="I24" s="3">
        <v>78859.99999999342</v>
      </c>
      <c r="J24" s="3">
        <v>0.235453</v>
      </c>
      <c r="K24" s="3">
        <v>0.706359</v>
      </c>
      <c r="L24" s="3">
        <v>0.693041</v>
      </c>
      <c r="M24" s="2">
        <v>67340</v>
      </c>
      <c r="N24" s="3">
        <f>(ABS(M24-I24)/M24)*100</f>
      </c>
    </row>
    <row x14ac:dyDescent="0.25" r="25" customHeight="1" ht="17.25">
      <c r="A25" s="1" t="s">
        <v>43</v>
      </c>
      <c r="B25" s="3">
        <v>145956.0000000599</v>
      </c>
      <c r="C25" s="3">
        <v>100672.0694524064</v>
      </c>
      <c r="D25" s="3">
        <v>246628.0694524663</v>
      </c>
      <c r="E25" s="3">
        <v>4.522172333333333</v>
      </c>
      <c r="F25" s="3">
        <v>0.02292666666666666</v>
      </c>
      <c r="G25" s="3">
        <v>11.775723</v>
      </c>
      <c r="H25" s="3">
        <v>113891.0000002738</v>
      </c>
      <c r="I25" s="3">
        <v>259847.0000003336</v>
      </c>
      <c r="J25" s="3">
        <v>2.004410333333333</v>
      </c>
      <c r="K25" s="3">
        <v>6.013231</v>
      </c>
      <c r="L25" s="3">
        <v>5.969044</v>
      </c>
      <c r="M25" s="2">
        <v>244265</v>
      </c>
      <c r="N25" s="3">
        <f>(ABS(M25-I25)/M25)*100</f>
      </c>
    </row>
    <row x14ac:dyDescent="0.25" r="26" customHeight="1" ht="17.25">
      <c r="A26" s="1" t="s">
        <v>44</v>
      </c>
      <c r="B26" s="2">
        <v>136123</v>
      </c>
      <c r="C26" s="3">
        <v>115969.0998892563</v>
      </c>
      <c r="D26" s="3">
        <v>252092.0998892563</v>
      </c>
      <c r="E26" s="3">
        <v>14.91783733333333</v>
      </c>
      <c r="F26" s="3">
        <v>0.022891</v>
      </c>
      <c r="G26" s="3">
        <v>36.641759</v>
      </c>
      <c r="H26" s="3">
        <v>128820.9999978309</v>
      </c>
      <c r="I26" s="3">
        <v>264943.9999978308</v>
      </c>
      <c r="J26" s="3">
        <v>1.664435333333333</v>
      </c>
      <c r="K26" s="3">
        <v>4.993306</v>
      </c>
      <c r="L26" s="3">
        <v>4.958316</v>
      </c>
      <c r="M26" s="2">
        <v>253344</v>
      </c>
      <c r="N26" s="3">
        <f>(ABS(M26-I26)/M26)*100</f>
      </c>
    </row>
    <row x14ac:dyDescent="0.25" r="27" customHeight="1" ht="17.25">
      <c r="A27" s="1" t="s">
        <v>45</v>
      </c>
      <c r="B27" s="3">
        <v>13910.99999999988</v>
      </c>
      <c r="C27" s="3">
        <v>30321.09288766212</v>
      </c>
      <c r="D27" s="3">
        <v>44232.092887662</v>
      </c>
      <c r="E27" s="3">
        <v>0.1915995</v>
      </c>
      <c r="F27" s="3">
        <v>0.0158295</v>
      </c>
      <c r="G27" s="3">
        <v>0.242763</v>
      </c>
      <c r="H27" s="3">
        <v>30140.0000000536</v>
      </c>
      <c r="I27" s="3">
        <v>44051.00000005348</v>
      </c>
      <c r="J27" s="3">
        <v>0.023889</v>
      </c>
      <c r="K27" s="3">
        <v>0.047778</v>
      </c>
      <c r="L27" s="3">
        <v>0.043519</v>
      </c>
      <c r="M27" s="2">
        <v>37542</v>
      </c>
      <c r="N27" s="3">
        <f>(ABS(M27-I27)/M27)*100</f>
      </c>
    </row>
    <row x14ac:dyDescent="0.25" r="28" customHeight="1" ht="17.25">
      <c r="A28" s="1" t="s">
        <v>46</v>
      </c>
      <c r="B28" s="3">
        <v>154942.0007067751</v>
      </c>
      <c r="C28" s="3">
        <v>137823.9300360075</v>
      </c>
      <c r="D28" s="3">
        <v>292765.9307427827</v>
      </c>
      <c r="E28" s="3">
        <v>10.96600233333333</v>
      </c>
      <c r="F28" s="3">
        <v>0.02354233333333333</v>
      </c>
      <c r="G28" s="3">
        <v>20.776945</v>
      </c>
      <c r="H28" s="3">
        <v>151150.000000155</v>
      </c>
      <c r="I28" s="3">
        <v>306092.0007069301</v>
      </c>
      <c r="J28" s="3">
        <v>2.648699666666667</v>
      </c>
      <c r="K28" s="3">
        <v>7.946099</v>
      </c>
      <c r="L28" s="3">
        <v>7.912218</v>
      </c>
      <c r="M28" s="2">
        <v>290429</v>
      </c>
      <c r="N28" s="3">
        <f>(ABS(M28-I28)/M28)*100</f>
      </c>
    </row>
    <row x14ac:dyDescent="0.25" r="29" customHeight="1" ht="17.25">
      <c r="A29" s="1" t="s">
        <v>47</v>
      </c>
      <c r="B29" s="3">
        <v>88287.00000000847</v>
      </c>
      <c r="C29" s="3">
        <v>62339.71438099104</v>
      </c>
      <c r="D29" s="3">
        <v>150626.7143809995</v>
      </c>
      <c r="E29" s="3">
        <v>1.646959</v>
      </c>
      <c r="F29" s="3">
        <v>0.029974</v>
      </c>
      <c r="G29" s="3">
        <v>2.838956</v>
      </c>
      <c r="H29" s="3">
        <v>82649.00014000539</v>
      </c>
      <c r="I29" s="3">
        <v>170936.0001400139</v>
      </c>
      <c r="J29" s="3">
        <v>11.008551</v>
      </c>
      <c r="K29" s="3">
        <v>22.017102</v>
      </c>
      <c r="L29" s="3">
        <v>21.917206</v>
      </c>
      <c r="M29" s="2">
        <v>152586</v>
      </c>
      <c r="N29" s="3">
        <f>(ABS(M29-I29)/M29)*100</f>
      </c>
    </row>
    <row x14ac:dyDescent="0.25" r="30" customHeight="1" ht="17.25">
      <c r="A30" s="1" t="s">
        <v>48</v>
      </c>
      <c r="B30" s="2">
        <v>158385</v>
      </c>
      <c r="C30" s="3">
        <v>67652.87488019296</v>
      </c>
      <c r="D30" s="3">
        <v>226037.874880193</v>
      </c>
      <c r="E30" s="3">
        <v>22.364956</v>
      </c>
      <c r="F30" s="3">
        <v>0.03449666666666667</v>
      </c>
      <c r="G30" s="3">
        <v>54.934134</v>
      </c>
      <c r="H30" s="3">
        <v>104501.0035535591</v>
      </c>
      <c r="I30" s="3">
        <v>262886.0035535591</v>
      </c>
      <c r="J30" s="3">
        <v>0.8572233333333333</v>
      </c>
      <c r="K30" s="3">
        <v>2.57167</v>
      </c>
      <c r="L30" s="3">
        <v>2.422651</v>
      </c>
      <c r="M30" s="2">
        <v>234641</v>
      </c>
      <c r="N30" s="3">
        <f>(ABS(M30-I30)/M30)*100</f>
      </c>
    </row>
    <row x14ac:dyDescent="0.25" r="31" customHeight="1" ht="17.25">
      <c r="A31" s="1" t="s">
        <v>49</v>
      </c>
      <c r="B31" s="2">
        <v>102246</v>
      </c>
      <c r="C31" s="3">
        <v>58275.6281520765</v>
      </c>
      <c r="D31" s="3">
        <v>160521.6281520765</v>
      </c>
      <c r="E31" s="3">
        <v>1.094249</v>
      </c>
      <c r="F31" s="3">
        <v>0.0291335</v>
      </c>
      <c r="G31" s="3">
        <v>1.892022</v>
      </c>
      <c r="H31" s="3">
        <v>67465.00003270645</v>
      </c>
      <c r="I31" s="3">
        <v>169711.0000327064</v>
      </c>
      <c r="J31" s="3">
        <v>10.5886785</v>
      </c>
      <c r="K31" s="3">
        <v>21.177357</v>
      </c>
      <c r="L31" s="3">
        <v>21.118684</v>
      </c>
      <c r="M31" s="2">
        <v>157173</v>
      </c>
      <c r="N31" s="3">
        <f>(ABS(M31-I31)/M31)*100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1"/>
  <sheetViews>
    <sheetView workbookViewId="0"/>
  </sheetViews>
  <sheetFormatPr defaultRowHeight="15" x14ac:dyDescent="0.25"/>
  <cols>
    <col min="1" max="1" style="18" width="17.14785714285714" customWidth="1" bestFit="1"/>
    <col min="2" max="2" style="18" width="17.14785714285714" customWidth="1" bestFit="1"/>
    <col min="3" max="3" style="18" width="17.14785714285714" customWidth="1" bestFit="1"/>
    <col min="4" max="4" style="15" width="14.719285714285713" customWidth="1" bestFit="1"/>
    <col min="5" max="5" style="15" width="15.862142857142858" customWidth="1" bestFit="1"/>
    <col min="6" max="6" style="14" width="10.719285714285713" customWidth="1" bestFit="1"/>
    <col min="7" max="7" style="14" width="8.147857142857141" customWidth="1" bestFit="1"/>
    <col min="8" max="8" style="14" width="12.576428571428572" customWidth="1" bestFit="1"/>
    <col min="9" max="9" style="15" width="10.719285714285713" customWidth="1" bestFit="1"/>
    <col min="10" max="10" style="15" width="10.719285714285713" customWidth="1" bestFit="1"/>
    <col min="11" max="11" style="15" width="11.147857142857141" customWidth="1" bestFit="1"/>
    <col min="12" max="12" style="15" width="23.576428571428572" customWidth="1" bestFit="1"/>
    <col min="13" max="13" style="15" width="25.005" customWidth="1" bestFit="1"/>
    <col min="14" max="14" style="15" width="20.576428571428572" customWidth="1" bestFit="1"/>
    <col min="15" max="15" style="15" width="27.576428571428572" customWidth="1" bestFit="1"/>
    <col min="16" max="16" style="15" width="29.14785714285714" customWidth="1" bestFit="1"/>
    <col min="17" max="17" style="15" width="37.57642857142857" customWidth="1" bestFit="1"/>
    <col min="18" max="18" style="15" width="12.576428571428572" customWidth="1" bestFit="1"/>
    <col min="19" max="19" style="15" width="12.576428571428572" customWidth="1" bestFit="1"/>
    <col min="20" max="20" style="14" width="12.576428571428572" customWidth="1" bestFit="1"/>
    <col min="21" max="21" style="15" width="12.576428571428572" customWidth="1" bestFit="1"/>
  </cols>
  <sheetData>
    <row x14ac:dyDescent="0.25" r="1" customHeight="1" ht="17.25">
      <c r="A1" s="9" t="s">
        <v>0</v>
      </c>
      <c r="B1" s="25" t="s">
        <v>0</v>
      </c>
      <c r="C1" s="26">
        <f>A2=B2</f>
      </c>
      <c r="D1" s="27" t="s">
        <v>84</v>
      </c>
      <c r="E1" s="27" t="s">
        <v>85</v>
      </c>
      <c r="F1" s="19" t="s">
        <v>86</v>
      </c>
      <c r="G1" s="19" t="s">
        <v>12</v>
      </c>
      <c r="H1" s="19" t="s">
        <v>87</v>
      </c>
      <c r="I1" s="7" t="s">
        <v>1</v>
      </c>
      <c r="J1" s="7" t="s">
        <v>2</v>
      </c>
      <c r="K1" s="7" t="s">
        <v>3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19" t="s">
        <v>12</v>
      </c>
      <c r="U1" s="7" t="s">
        <v>13</v>
      </c>
    </row>
    <row x14ac:dyDescent="0.25" r="2" customHeight="1" ht="17.25">
      <c r="A2" s="9" t="s">
        <v>21</v>
      </c>
      <c r="B2" s="9" t="s">
        <v>21</v>
      </c>
      <c r="C2" s="26">
        <f>A3=B3</f>
      </c>
      <c r="D2" s="3">
        <v>132890</v>
      </c>
      <c r="E2" s="3">
        <v>137932</v>
      </c>
      <c r="F2" s="2">
        <f>D2+E2</f>
      </c>
      <c r="G2" s="2">
        <v>275993</v>
      </c>
      <c r="H2" s="2">
        <f>F2=G2</f>
      </c>
      <c r="I2" s="2">
        <v>132890</v>
      </c>
      <c r="J2" s="3">
        <v>147040.58431318</v>
      </c>
      <c r="K2" s="3">
        <v>279930.58431318</v>
      </c>
      <c r="L2" s="3">
        <v>3.982955666666667</v>
      </c>
      <c r="M2" s="3">
        <v>0.03332633333333333</v>
      </c>
      <c r="N2" s="3">
        <v>1.054746</v>
      </c>
      <c r="O2" s="3">
        <v>145649.0000003897</v>
      </c>
      <c r="P2" s="3">
        <v>278539.0000003898</v>
      </c>
      <c r="Q2" s="3">
        <v>1.863511666666667</v>
      </c>
      <c r="R2" s="3">
        <v>5.590535</v>
      </c>
      <c r="S2" s="3">
        <v>5.557028</v>
      </c>
      <c r="T2" s="2">
        <v>275993</v>
      </c>
      <c r="U2" s="3">
        <f>(ABS(T2-P2)/T2)*100</f>
      </c>
    </row>
    <row x14ac:dyDescent="0.25" r="3" customHeight="1" ht="17.25">
      <c r="A3" s="9" t="s">
        <v>22</v>
      </c>
      <c r="B3" s="9" t="s">
        <v>22</v>
      </c>
      <c r="C3" s="26">
        <f>A4=B4</f>
      </c>
      <c r="D3" s="3">
        <v>132890</v>
      </c>
      <c r="E3" s="3">
        <v>81995</v>
      </c>
      <c r="F3" s="2">
        <f>D3+E3</f>
      </c>
      <c r="G3" s="2">
        <v>214392</v>
      </c>
      <c r="H3" s="2">
        <f>F3=G3</f>
      </c>
      <c r="I3" s="2">
        <v>132890</v>
      </c>
      <c r="J3" s="3">
        <v>84439.63597030993</v>
      </c>
      <c r="K3" s="3">
        <v>217329.6359703099</v>
      </c>
      <c r="L3" s="3">
        <v>0.7286516666666666</v>
      </c>
      <c r="M3" s="3">
        <v>0.022345</v>
      </c>
      <c r="N3" s="3">
        <v>1.212359</v>
      </c>
      <c r="O3" s="3">
        <v>93630.99999314627</v>
      </c>
      <c r="P3" s="3">
        <v>226520.9999931463</v>
      </c>
      <c r="Q3" s="3">
        <v>9.509457333333334</v>
      </c>
      <c r="R3" s="3">
        <v>28.528372</v>
      </c>
      <c r="S3" s="3">
        <v>28.493582</v>
      </c>
      <c r="T3" s="2">
        <v>214392</v>
      </c>
      <c r="U3" s="3">
        <f>(ABS(T3-P3)/T3)*100</f>
      </c>
    </row>
    <row x14ac:dyDescent="0.25" r="4" customHeight="1" ht="17.25">
      <c r="A4" s="9" t="s">
        <v>23</v>
      </c>
      <c r="B4" s="9" t="s">
        <v>23</v>
      </c>
      <c r="C4" s="26">
        <f>A5=B5</f>
      </c>
      <c r="D4" s="3">
        <v>139411</v>
      </c>
      <c r="E4" s="3">
        <v>65404</v>
      </c>
      <c r="F4" s="2">
        <f>D4+E4</f>
      </c>
      <c r="G4" s="2">
        <v>204597</v>
      </c>
      <c r="H4" s="2">
        <f>F4=G4</f>
      </c>
      <c r="I4" s="2">
        <v>139411</v>
      </c>
      <c r="J4" s="3">
        <v>69483.19807967328</v>
      </c>
      <c r="K4" s="3">
        <v>208894.1980796733</v>
      </c>
      <c r="L4" s="3">
        <v>5.165996333333333</v>
      </c>
      <c r="M4" s="3">
        <v>0.023535</v>
      </c>
      <c r="N4" s="3">
        <v>6.038963</v>
      </c>
      <c r="O4" s="3">
        <v>77559.00000787867</v>
      </c>
      <c r="P4" s="3">
        <v>216970.0000078787</v>
      </c>
      <c r="Q4" s="3">
        <v>1.345611666666667</v>
      </c>
      <c r="R4" s="3">
        <v>4.036835</v>
      </c>
      <c r="S4" s="3">
        <v>4.00049</v>
      </c>
      <c r="T4" s="2">
        <v>204597</v>
      </c>
      <c r="U4" s="3">
        <f>(ABS(T4-P4)/T4)*100</f>
      </c>
    </row>
    <row x14ac:dyDescent="0.25" r="5" customHeight="1" ht="17.25">
      <c r="A5" s="9" t="s">
        <v>24</v>
      </c>
      <c r="B5" s="9" t="s">
        <v>24</v>
      </c>
      <c r="C5" s="26">
        <f>A6=B6</f>
      </c>
      <c r="D5" s="3">
        <v>102246</v>
      </c>
      <c r="E5" s="3">
        <v>93322</v>
      </c>
      <c r="F5" s="2">
        <f>D5+E5</f>
      </c>
      <c r="G5" s="2">
        <v>194598</v>
      </c>
      <c r="H5" s="2">
        <f>F5=G5</f>
      </c>
      <c r="I5" s="3">
        <v>102246.0000000784</v>
      </c>
      <c r="J5" s="3">
        <v>93551.98494963304</v>
      </c>
      <c r="K5" s="3">
        <v>195797.9849497114</v>
      </c>
      <c r="L5" s="3">
        <v>0.634862</v>
      </c>
      <c r="M5" s="3">
        <v>0.034424</v>
      </c>
      <c r="N5" s="3">
        <v>0.93513</v>
      </c>
      <c r="O5" s="3">
        <v>96097.00000014293</v>
      </c>
      <c r="P5" s="3">
        <v>198343.0000002213</v>
      </c>
      <c r="Q5" s="3">
        <v>4.6638135</v>
      </c>
      <c r="R5" s="3">
        <v>9.327627</v>
      </c>
      <c r="S5" s="3">
        <v>9.274768</v>
      </c>
      <c r="T5" s="2">
        <v>194598</v>
      </c>
      <c r="U5" s="3">
        <f>(ABS(T5-P5)/T5)*100</f>
      </c>
    </row>
    <row x14ac:dyDescent="0.25" r="6" customHeight="1" ht="17.25">
      <c r="A6" s="9" t="s">
        <v>25</v>
      </c>
      <c r="B6" s="9" t="s">
        <v>25</v>
      </c>
      <c r="C6" s="26">
        <f>A7=B7</f>
      </c>
      <c r="D6" s="3">
        <v>88287</v>
      </c>
      <c r="E6" s="3">
        <v>113462</v>
      </c>
      <c r="F6" s="2">
        <f>D6+E6</f>
      </c>
      <c r="G6" s="2">
        <v>200246</v>
      </c>
      <c r="H6" s="2">
        <f>F6=G6</f>
      </c>
      <c r="I6" s="2">
        <v>88287</v>
      </c>
      <c r="J6" s="3">
        <v>111390.4546747062</v>
      </c>
      <c r="K6" s="3">
        <v>199677.4546747062</v>
      </c>
      <c r="L6" s="3">
        <v>0.49798</v>
      </c>
      <c r="M6" s="3">
        <v>0.0269145</v>
      </c>
      <c r="N6" s="3">
        <v>0.536491</v>
      </c>
      <c r="O6" s="3">
        <v>115177.9981152939</v>
      </c>
      <c r="P6" s="3">
        <v>203464.9981152939</v>
      </c>
      <c r="Q6" s="3">
        <v>2.998968</v>
      </c>
      <c r="R6" s="3">
        <v>5.997936</v>
      </c>
      <c r="S6" s="3">
        <v>5.946053</v>
      </c>
      <c r="T6" s="2">
        <v>200246</v>
      </c>
      <c r="U6" s="3">
        <f>(ABS(T6-P6)/T6)*100</f>
      </c>
    </row>
    <row x14ac:dyDescent="0.25" r="7" customHeight="1" ht="17.25">
      <c r="A7" s="9" t="s">
        <v>26</v>
      </c>
      <c r="B7" s="9" t="s">
        <v>26</v>
      </c>
      <c r="C7" s="26">
        <f>A8=B8</f>
      </c>
      <c r="D7" s="3">
        <v>29319</v>
      </c>
      <c r="E7" s="3">
        <v>58979</v>
      </c>
      <c r="F7" s="2">
        <f>D7+E7</f>
      </c>
      <c r="G7" s="2">
        <v>88298</v>
      </c>
      <c r="H7" s="2">
        <f>F7=G7</f>
      </c>
      <c r="I7" s="2">
        <v>29319</v>
      </c>
      <c r="J7" s="3">
        <v>69350.69782184606</v>
      </c>
      <c r="K7" s="3">
        <v>98669.69782184606</v>
      </c>
      <c r="L7" s="3">
        <v>0.4543746666666666</v>
      </c>
      <c r="M7" s="3">
        <v>0.016071</v>
      </c>
      <c r="N7" s="3">
        <v>1.019663</v>
      </c>
      <c r="O7" s="3">
        <v>62619.99999948105</v>
      </c>
      <c r="P7" s="3">
        <v>91938.99999948105</v>
      </c>
      <c r="Q7" s="3">
        <v>0.08843133333333332</v>
      </c>
      <c r="R7" s="3">
        <v>0.265294</v>
      </c>
      <c r="S7" s="3">
        <v>0.255888</v>
      </c>
      <c r="T7" s="2">
        <v>88298</v>
      </c>
      <c r="U7" s="3">
        <f>(ABS(T7-P7)/T7)*100</f>
      </c>
    </row>
    <row x14ac:dyDescent="0.25" r="8" customHeight="1" ht="17.25">
      <c r="A8" s="9" t="s">
        <v>27</v>
      </c>
      <c r="B8" s="9" t="s">
        <v>27</v>
      </c>
      <c r="C8" s="26">
        <f>A9=B9</f>
      </c>
      <c r="D8" s="3">
        <v>15497</v>
      </c>
      <c r="E8" s="3">
        <v>23607</v>
      </c>
      <c r="F8" s="2">
        <f>D8+E8</f>
      </c>
      <c r="G8" s="2">
        <v>39104</v>
      </c>
      <c r="H8" s="2">
        <f>F8=G8</f>
      </c>
      <c r="I8" s="2">
        <v>15497</v>
      </c>
      <c r="J8" s="3">
        <v>29638.71053441402</v>
      </c>
      <c r="K8" s="3">
        <v>45135.71053441402</v>
      </c>
      <c r="L8" s="3">
        <v>0.262731</v>
      </c>
      <c r="M8" s="3">
        <v>0.051755</v>
      </c>
      <c r="N8" s="3">
        <v>0.346483</v>
      </c>
      <c r="O8" s="3">
        <v>26869.00000006521</v>
      </c>
      <c r="P8" s="3">
        <v>42366.00000006521</v>
      </c>
      <c r="Q8" s="3">
        <v>0.0315275</v>
      </c>
      <c r="R8" s="3">
        <v>0.063055</v>
      </c>
      <c r="S8" s="3">
        <v>0.059486</v>
      </c>
      <c r="T8" s="2">
        <v>39104</v>
      </c>
      <c r="U8" s="3">
        <f>(ABS(T8-P8)/T8)*100</f>
      </c>
    </row>
    <row x14ac:dyDescent="0.25" r="9" customHeight="1" ht="17.25">
      <c r="A9" s="9" t="s">
        <v>28</v>
      </c>
      <c r="B9" s="9" t="s">
        <v>28</v>
      </c>
      <c r="C9" s="26">
        <f>A10=B10</f>
      </c>
      <c r="D9" s="3">
        <v>234660</v>
      </c>
      <c r="E9" s="3">
        <v>204156</v>
      </c>
      <c r="F9" s="2">
        <f>D9+E9</f>
      </c>
      <c r="G9" s="2">
        <v>472898</v>
      </c>
      <c r="H9" s="2">
        <f>F9=G9</f>
      </c>
      <c r="I9" s="2">
        <v>234660</v>
      </c>
      <c r="J9" s="3">
        <v>242665.8913580847</v>
      </c>
      <c r="K9" s="3">
        <v>477325.8913580847</v>
      </c>
      <c r="L9" s="3">
        <v>7.434724666666667</v>
      </c>
      <c r="M9" s="3">
        <v>0.03419866666666667</v>
      </c>
      <c r="N9" s="3">
        <v>20.741237</v>
      </c>
      <c r="O9" s="3">
        <v>261998.9999331937</v>
      </c>
      <c r="P9" s="3">
        <v>496658.9999331937</v>
      </c>
      <c r="Q9" s="3">
        <v>24.393948</v>
      </c>
      <c r="R9" s="3">
        <v>73.181844</v>
      </c>
      <c r="S9" s="3">
        <v>73.029671</v>
      </c>
      <c r="T9" s="2">
        <v>472898</v>
      </c>
      <c r="U9" s="3">
        <f>(ABS(T9-P9)/T9)*100</f>
      </c>
    </row>
    <row x14ac:dyDescent="0.25" r="10" customHeight="1" ht="17.25">
      <c r="A10" s="9" t="s">
        <v>29</v>
      </c>
      <c r="B10" s="9" t="s">
        <v>29</v>
      </c>
      <c r="C10" s="26">
        <f>A11=B11</f>
      </c>
      <c r="D10" s="3">
        <v>280370</v>
      </c>
      <c r="E10" s="3">
        <v>171470</v>
      </c>
      <c r="F10" s="2">
        <f>D10+E10</f>
      </c>
      <c r="G10" s="2">
        <v>450468</v>
      </c>
      <c r="H10" s="2">
        <f>F10=G10</f>
      </c>
      <c r="I10" s="2">
        <v>280370</v>
      </c>
      <c r="J10" s="3">
        <v>165234.4656583612</v>
      </c>
      <c r="K10" s="3">
        <v>445604.4656583612</v>
      </c>
      <c r="L10" s="3">
        <v>2.101648</v>
      </c>
      <c r="M10" s="3">
        <v>0.03207966666666667</v>
      </c>
      <c r="N10" s="3">
        <v>5.32703</v>
      </c>
      <c r="O10" s="3">
        <v>182129.9999999999</v>
      </c>
      <c r="P10" s="3">
        <v>462499.9999999999</v>
      </c>
      <c r="Q10" s="3">
        <v>14.94148266666667</v>
      </c>
      <c r="R10" s="3">
        <v>44.824448</v>
      </c>
      <c r="S10" s="3">
        <v>44.59978700000001</v>
      </c>
      <c r="T10" s="2">
        <v>450468</v>
      </c>
      <c r="U10" s="3">
        <f>(ABS(T10-P10)/T10)*100</f>
      </c>
    </row>
    <row x14ac:dyDescent="0.25" r="11" customHeight="1" ht="17.25">
      <c r="A11" s="9" t="s">
        <v>30</v>
      </c>
      <c r="B11" s="9" t="s">
        <v>30</v>
      </c>
      <c r="C11" s="26">
        <f>A12=B12</f>
      </c>
      <c r="D11" s="3">
        <v>56969</v>
      </c>
      <c r="E11" s="3">
        <v>58479</v>
      </c>
      <c r="F11" s="2">
        <f>D11+E11</f>
      </c>
      <c r="G11" s="2">
        <v>203988</v>
      </c>
      <c r="H11" s="2">
        <f>F11=G11</f>
      </c>
      <c r="I11" s="2">
        <v>145956</v>
      </c>
      <c r="J11" s="3">
        <v>63750.99560843766</v>
      </c>
      <c r="K11" s="3">
        <v>209706.9956084377</v>
      </c>
      <c r="L11" s="3">
        <v>3.006383666666667</v>
      </c>
      <c r="M11" s="3">
        <v>0.02114833333333333</v>
      </c>
      <c r="N11" s="3">
        <v>7.264356</v>
      </c>
      <c r="O11" s="3">
        <v>66052.00000006112</v>
      </c>
      <c r="P11" s="3">
        <v>212008.0000000611</v>
      </c>
      <c r="Q11" s="3">
        <v>0.5538666666666666</v>
      </c>
      <c r="R11" s="3">
        <v>1.6616</v>
      </c>
      <c r="S11" s="3">
        <v>1.629677</v>
      </c>
      <c r="T11" s="2">
        <v>203988</v>
      </c>
      <c r="U11" s="3">
        <f>(ABS(T11-P11)/T11)*100</f>
      </c>
    </row>
    <row x14ac:dyDescent="0.25" r="12" customHeight="1" ht="17.25">
      <c r="A12" s="9" t="s">
        <v>31</v>
      </c>
      <c r="B12" s="9" t="s">
        <v>31</v>
      </c>
      <c r="C12" s="26">
        <f>A13=B13</f>
      </c>
      <c r="D12" s="3">
        <v>18961</v>
      </c>
      <c r="E12" s="3">
        <v>67242</v>
      </c>
      <c r="F12" s="2">
        <f>D12+E12</f>
      </c>
      <c r="G12" s="2">
        <v>86203</v>
      </c>
      <c r="H12" s="2">
        <f>F12=G12</f>
      </c>
      <c r="I12" s="3">
        <v>18960.99999999998</v>
      </c>
      <c r="J12" s="3">
        <v>70923.40909023154</v>
      </c>
      <c r="K12" s="3">
        <v>89884.40909023152</v>
      </c>
      <c r="L12" s="3">
        <v>0.7531845</v>
      </c>
      <c r="M12" s="3">
        <v>0.024391</v>
      </c>
      <c r="N12" s="3">
        <v>1.330433</v>
      </c>
      <c r="O12" s="3">
        <v>73582.0000001018</v>
      </c>
      <c r="P12" s="3">
        <v>92543.00000010179</v>
      </c>
      <c r="Q12" s="3">
        <v>1.4888885</v>
      </c>
      <c r="R12" s="3">
        <v>2.977777</v>
      </c>
      <c r="S12" s="3">
        <v>2.964689</v>
      </c>
      <c r="T12" s="2">
        <v>86203</v>
      </c>
      <c r="U12" s="3">
        <f>(ABS(T12-P12)/T12)*100</f>
      </c>
    </row>
    <row x14ac:dyDescent="0.25" r="13" customHeight="1" ht="17.25">
      <c r="A13" s="9" t="s">
        <v>32</v>
      </c>
      <c r="B13" s="9" t="s">
        <v>32</v>
      </c>
      <c r="C13" s="26">
        <f>A14=B14</f>
      </c>
      <c r="D13" s="3">
        <v>25442</v>
      </c>
      <c r="E13" s="3">
        <v>64718</v>
      </c>
      <c r="F13" s="2">
        <f>D13+E13</f>
      </c>
      <c r="G13" s="2">
        <v>90111</v>
      </c>
      <c r="H13" s="2">
        <f>F13=G13</f>
      </c>
      <c r="I13" s="2">
        <v>15385</v>
      </c>
      <c r="J13" s="3">
        <v>78558.59581392293</v>
      </c>
      <c r="K13" s="3">
        <v>93943.59581392293</v>
      </c>
      <c r="L13" s="3">
        <v>0.2875885</v>
      </c>
      <c r="M13" s="3">
        <v>0.024727</v>
      </c>
      <c r="N13" s="3">
        <v>0.42149</v>
      </c>
      <c r="O13" s="3">
        <v>80557.00000029845</v>
      </c>
      <c r="P13" s="3">
        <v>95942.00000029845</v>
      </c>
      <c r="Q13" s="3">
        <v>0.3248805</v>
      </c>
      <c r="R13" s="3">
        <v>0.649761</v>
      </c>
      <c r="S13" s="3">
        <v>0.636464</v>
      </c>
      <c r="T13" s="2">
        <v>90111</v>
      </c>
      <c r="U13" s="3">
        <f>(ABS(T13-P13)/T13)*100</f>
      </c>
    </row>
    <row x14ac:dyDescent="0.25" r="14" customHeight="1" ht="17.25">
      <c r="A14" s="9" t="s">
        <v>33</v>
      </c>
      <c r="B14" s="9" t="s">
        <v>33</v>
      </c>
      <c r="C14" s="28" t="s">
        <v>88</v>
      </c>
      <c r="D14" s="3">
        <v>253840</v>
      </c>
      <c r="E14" s="3">
        <v>217346</v>
      </c>
      <c r="F14" s="2">
        <f>D14+E14</f>
      </c>
      <c r="G14" s="2">
        <v>479425</v>
      </c>
      <c r="H14" s="2">
        <f>F14=G14</f>
      </c>
      <c r="I14" s="2">
        <v>266151</v>
      </c>
      <c r="J14" s="3">
        <v>212638.5885018697</v>
      </c>
      <c r="K14" s="3">
        <v>478789.5885018697</v>
      </c>
      <c r="L14" s="3">
        <v>6.543186</v>
      </c>
      <c r="M14" s="3">
        <v>0.030348</v>
      </c>
      <c r="N14" s="3">
        <v>17.009921</v>
      </c>
      <c r="O14" s="3">
        <v>219635.999994549</v>
      </c>
      <c r="P14" s="3">
        <v>485786.999994549</v>
      </c>
      <c r="Q14" s="3">
        <v>20.83835066666667</v>
      </c>
      <c r="R14" s="3">
        <v>62.515052</v>
      </c>
      <c r="S14" s="3">
        <v>62.356089</v>
      </c>
      <c r="T14" s="2">
        <v>479425</v>
      </c>
      <c r="U14" s="3">
        <f>(ABS(T14-P14)/T14)*100</f>
      </c>
    </row>
    <row x14ac:dyDescent="0.25" r="15" customHeight="1" ht="17.25">
      <c r="A15" s="9" t="s">
        <v>34</v>
      </c>
      <c r="B15" s="9" t="s">
        <v>45</v>
      </c>
      <c r="C15" s="26">
        <f>A16=B16</f>
      </c>
      <c r="D15" s="3">
        <v>13911</v>
      </c>
      <c r="E15" s="3">
        <v>23631</v>
      </c>
      <c r="F15" s="2">
        <f>D15+E15</f>
      </c>
      <c r="G15" s="2">
        <v>48908</v>
      </c>
      <c r="H15" s="2">
        <f>F15=G15</f>
      </c>
      <c r="I15" s="2">
        <v>24196</v>
      </c>
      <c r="J15" s="3">
        <v>35457.94691538393</v>
      </c>
      <c r="K15" s="3">
        <v>59653.94691538393</v>
      </c>
      <c r="L15" s="3">
        <v>0.138412</v>
      </c>
      <c r="M15" s="3">
        <v>0.013438</v>
      </c>
      <c r="N15" s="3">
        <v>0.259896</v>
      </c>
      <c r="O15" s="3">
        <v>30348.99999998975</v>
      </c>
      <c r="P15" s="3">
        <v>54544.99999998976</v>
      </c>
      <c r="Q15" s="3">
        <v>0.04734333333333333</v>
      </c>
      <c r="R15" s="3">
        <v>0.14203</v>
      </c>
      <c r="S15" s="3">
        <v>0.138568</v>
      </c>
      <c r="T15" s="2">
        <v>48908</v>
      </c>
      <c r="U15" s="3">
        <f>(ABS(T15-P15)/T15)*100</f>
      </c>
    </row>
    <row x14ac:dyDescent="0.25" r="16" customHeight="1" ht="17.25">
      <c r="A16" s="9" t="s">
        <v>35</v>
      </c>
      <c r="B16" s="9" t="s">
        <v>35</v>
      </c>
      <c r="C16" s="26">
        <f>A17=B17</f>
      </c>
      <c r="D16" s="3">
        <v>15385</v>
      </c>
      <c r="E16" s="3">
        <v>47857</v>
      </c>
      <c r="F16" s="2">
        <f>D16+E16</f>
      </c>
      <c r="G16" s="2">
        <v>63242</v>
      </c>
      <c r="H16" s="2">
        <f>F16=G16</f>
      </c>
      <c r="I16" s="2">
        <v>15385</v>
      </c>
      <c r="J16" s="3">
        <v>49694.09306637662</v>
      </c>
      <c r="K16" s="3">
        <v>65079.09306637662</v>
      </c>
      <c r="L16" s="3">
        <v>0.5520405</v>
      </c>
      <c r="M16" s="3">
        <v>0.026526</v>
      </c>
      <c r="N16" s="3">
        <v>0.940814</v>
      </c>
      <c r="O16" s="3">
        <v>56660.00000014117</v>
      </c>
      <c r="P16" s="3">
        <v>72045.00000014117</v>
      </c>
      <c r="Q16" s="3">
        <v>0.690469</v>
      </c>
      <c r="R16" s="3">
        <v>1.380938</v>
      </c>
      <c r="S16" s="3">
        <v>1.367535</v>
      </c>
      <c r="T16" s="2">
        <v>63242</v>
      </c>
      <c r="U16" s="3">
        <f>(ABS(T16-P16)/T16)*100</f>
      </c>
    </row>
    <row x14ac:dyDescent="0.25" r="17" customHeight="1" ht="17.25">
      <c r="A17" s="9" t="s">
        <v>36</v>
      </c>
      <c r="B17" s="9" t="s">
        <v>36</v>
      </c>
      <c r="C17" s="26">
        <f>A18=B18</f>
      </c>
      <c r="D17" s="3">
        <v>280370</v>
      </c>
      <c r="E17" s="3">
        <v>94649</v>
      </c>
      <c r="F17" s="2">
        <f>D17+E17</f>
      </c>
      <c r="G17" s="2">
        <v>374435</v>
      </c>
      <c r="H17" s="2">
        <f>F17=G17</f>
      </c>
      <c r="I17" s="2">
        <v>280370</v>
      </c>
      <c r="J17" s="3">
        <v>100117.2550632482</v>
      </c>
      <c r="K17" s="3">
        <v>380487.2550632482</v>
      </c>
      <c r="L17" s="3">
        <v>18.91746166666666</v>
      </c>
      <c r="M17" s="3">
        <v>0.030458</v>
      </c>
      <c r="N17" s="3">
        <v>55.722176</v>
      </c>
      <c r="O17" s="3">
        <v>110709.9999999998</v>
      </c>
      <c r="P17" s="3">
        <v>391079.9999999998</v>
      </c>
      <c r="Q17" s="3">
        <v>42.67980866666667</v>
      </c>
      <c r="R17" s="3">
        <v>128.039426</v>
      </c>
      <c r="S17" s="3">
        <v>127.869336</v>
      </c>
      <c r="T17" s="2">
        <v>374435</v>
      </c>
      <c r="U17" s="3">
        <f>(ABS(T17-P17)/T17)*100</f>
      </c>
    </row>
    <row x14ac:dyDescent="0.25" r="18" customHeight="1" ht="17.25">
      <c r="A18" s="9" t="s">
        <v>18</v>
      </c>
      <c r="B18" s="9" t="s">
        <v>18</v>
      </c>
      <c r="C18" s="26">
        <f>A19=B19</f>
      </c>
      <c r="D18" s="3">
        <v>25549</v>
      </c>
      <c r="E18" s="3">
        <v>29244</v>
      </c>
      <c r="F18" s="2">
        <f>D18+E18</f>
      </c>
      <c r="G18" s="2">
        <v>54793</v>
      </c>
      <c r="H18" s="2">
        <f>F18=G18</f>
      </c>
      <c r="I18" s="2">
        <v>25549</v>
      </c>
      <c r="J18" s="3">
        <v>38607.52576903897</v>
      </c>
      <c r="K18" s="3">
        <v>64156.52576903897</v>
      </c>
      <c r="L18" s="3">
        <v>0.1442016666666667</v>
      </c>
      <c r="M18" s="3">
        <v>0.01344033333333333</v>
      </c>
      <c r="N18" s="3">
        <v>0.305297</v>
      </c>
      <c r="O18" s="3">
        <v>31644.00000002697</v>
      </c>
      <c r="P18" s="3">
        <v>57193.00000002697</v>
      </c>
      <c r="Q18" s="3">
        <v>0.044515</v>
      </c>
      <c r="R18" s="3">
        <v>0.133545</v>
      </c>
      <c r="S18" s="3">
        <v>0.129821</v>
      </c>
      <c r="T18" s="2">
        <v>54793</v>
      </c>
      <c r="U18" s="3">
        <f>(ABS(T18-P18)/T18)*100</f>
      </c>
    </row>
    <row x14ac:dyDescent="0.25" r="19" customHeight="1" ht="17.25">
      <c r="A19" s="9" t="s">
        <v>37</v>
      </c>
      <c r="B19" s="9" t="s">
        <v>37</v>
      </c>
      <c r="C19" s="26">
        <f>A20=B20</f>
      </c>
      <c r="D19" s="3">
        <v>234660</v>
      </c>
      <c r="E19" s="3">
        <v>127422</v>
      </c>
      <c r="F19" s="2">
        <f>D19+E19</f>
      </c>
      <c r="G19" s="2">
        <v>364178</v>
      </c>
      <c r="H19" s="2">
        <f>F19=G19</f>
      </c>
      <c r="I19" s="3">
        <v>234659.9999999995</v>
      </c>
      <c r="J19" s="3">
        <v>125098.2596005772</v>
      </c>
      <c r="K19" s="3">
        <v>359758.2596005767</v>
      </c>
      <c r="L19" s="3">
        <v>11.68958133333333</v>
      </c>
      <c r="M19" s="3">
        <v>0.07343233333333334</v>
      </c>
      <c r="N19" s="3">
        <v>33.466975</v>
      </c>
      <c r="O19" s="3">
        <v>149616.0122700349</v>
      </c>
      <c r="P19" s="3">
        <v>384276.0122700344</v>
      </c>
      <c r="Q19" s="3">
        <v>28.593535</v>
      </c>
      <c r="R19" s="3">
        <v>85.780605</v>
      </c>
      <c r="S19" s="3">
        <v>85.619845</v>
      </c>
      <c r="T19" s="2">
        <v>364178</v>
      </c>
      <c r="U19" s="3">
        <f>(ABS(T19-P19)/T19)*100</f>
      </c>
    </row>
    <row x14ac:dyDescent="0.25" r="20" customHeight="1" ht="17.25">
      <c r="A20" s="9" t="s">
        <v>38</v>
      </c>
      <c r="B20" s="9" t="s">
        <v>38</v>
      </c>
      <c r="C20" s="26">
        <f>A21=B21</f>
      </c>
      <c r="D20" s="3">
        <v>18961</v>
      </c>
      <c r="E20" s="3">
        <v>42869</v>
      </c>
      <c r="F20" s="2">
        <f>D20+E20</f>
      </c>
      <c r="G20" s="2">
        <v>61830</v>
      </c>
      <c r="H20" s="2">
        <f>F20=G20</f>
      </c>
      <c r="I20" s="2">
        <v>15787</v>
      </c>
      <c r="J20" s="3">
        <v>46570.45317621353</v>
      </c>
      <c r="K20" s="3">
        <v>62357.45317621353</v>
      </c>
      <c r="L20" s="3">
        <v>0.668705</v>
      </c>
      <c r="M20" s="3">
        <v>0.02745</v>
      </c>
      <c r="N20" s="3">
        <v>1.01228</v>
      </c>
      <c r="O20" s="3">
        <v>51525.00000051381</v>
      </c>
      <c r="P20" s="3">
        <v>67312.0000005138</v>
      </c>
      <c r="Q20" s="3">
        <v>0.4718145</v>
      </c>
      <c r="R20" s="3">
        <v>0.943629</v>
      </c>
      <c r="S20" s="3">
        <v>0.9307519999999999</v>
      </c>
      <c r="T20" s="2">
        <v>61830</v>
      </c>
      <c r="U20" s="3">
        <f>(ABS(T20-P20)/T20)*100</f>
      </c>
    </row>
    <row x14ac:dyDescent="0.25" r="21" customHeight="1" ht="17.25">
      <c r="A21" s="9" t="s">
        <v>39</v>
      </c>
      <c r="B21" s="9" t="s">
        <v>39</v>
      </c>
      <c r="C21" s="26">
        <f>A22=B22</f>
      </c>
      <c r="D21" s="3">
        <v>19785</v>
      </c>
      <c r="E21" s="3">
        <v>64270</v>
      </c>
      <c r="F21" s="2">
        <f>D21+E21</f>
      </c>
      <c r="G21" s="2">
        <v>84055</v>
      </c>
      <c r="H21" s="2">
        <f>F21=G21</f>
      </c>
      <c r="I21" s="2">
        <v>19816</v>
      </c>
      <c r="J21" s="3">
        <v>76975.42881215905</v>
      </c>
      <c r="K21" s="3">
        <v>96791.42881215905</v>
      </c>
      <c r="L21" s="3">
        <v>0.371548</v>
      </c>
      <c r="M21" s="3">
        <v>0.016516</v>
      </c>
      <c r="N21" s="3">
        <v>0.872617</v>
      </c>
      <c r="O21" s="3">
        <v>69391.00000018228</v>
      </c>
      <c r="P21" s="3">
        <v>89207.00000018228</v>
      </c>
      <c r="Q21" s="3">
        <v>0.420244</v>
      </c>
      <c r="R21" s="3">
        <v>1.260732</v>
      </c>
      <c r="S21" s="3">
        <v>1.250221</v>
      </c>
      <c r="T21" s="2">
        <v>84055</v>
      </c>
      <c r="U21" s="3">
        <f>(ABS(T21-P21)/T21)*100</f>
      </c>
    </row>
    <row x14ac:dyDescent="0.25" r="22" customHeight="1" ht="17.25">
      <c r="A22" s="9" t="s">
        <v>40</v>
      </c>
      <c r="B22" s="9" t="s">
        <v>40</v>
      </c>
      <c r="C22" s="26">
        <f>A23=B23</f>
      </c>
      <c r="D22" s="3">
        <v>18763</v>
      </c>
      <c r="E22" s="3">
        <v>33059</v>
      </c>
      <c r="F22" s="2">
        <f>D22+E22</f>
      </c>
      <c r="G22" s="2">
        <v>51822</v>
      </c>
      <c r="H22" s="2">
        <f>F22=G22</f>
      </c>
      <c r="I22" s="2">
        <v>18763</v>
      </c>
      <c r="J22" s="3">
        <v>44530.48671261882</v>
      </c>
      <c r="K22" s="3">
        <v>63293.48671261882</v>
      </c>
      <c r="L22" s="3">
        <v>0.683714</v>
      </c>
      <c r="M22" s="3">
        <v>0.016556</v>
      </c>
      <c r="N22" s="3">
        <v>1.316357</v>
      </c>
      <c r="O22" s="3">
        <v>45347.00000016038</v>
      </c>
      <c r="P22" s="3">
        <v>64110.00000016038</v>
      </c>
      <c r="Q22" s="3">
        <v>0.9863729999999999</v>
      </c>
      <c r="R22" s="3">
        <v>2.959119</v>
      </c>
      <c r="S22" s="3">
        <v>2.946733</v>
      </c>
      <c r="T22" s="2">
        <v>51822</v>
      </c>
      <c r="U22" s="3">
        <f>(ABS(T22-P22)/T22)*100</f>
      </c>
    </row>
    <row x14ac:dyDescent="0.25" r="23" customHeight="1" ht="17.25">
      <c r="A23" s="9" t="s">
        <v>41</v>
      </c>
      <c r="B23" s="9" t="s">
        <v>41</v>
      </c>
      <c r="C23" s="26">
        <f>A24=B24</f>
      </c>
      <c r="D23" s="3">
        <v>253840</v>
      </c>
      <c r="E23" s="3">
        <v>126204</v>
      </c>
      <c r="F23" s="2">
        <f>D23+E23</f>
      </c>
      <c r="G23" s="2">
        <v>378773</v>
      </c>
      <c r="H23" s="2">
        <f>F23=G23</f>
      </c>
      <c r="I23" s="2">
        <v>253840</v>
      </c>
      <c r="J23" s="3">
        <v>125479.6223915831</v>
      </c>
      <c r="K23" s="3">
        <v>379319.6223915832</v>
      </c>
      <c r="L23" s="3">
        <v>14.56320033333333</v>
      </c>
      <c r="M23" s="3">
        <v>0.081944</v>
      </c>
      <c r="N23" s="3">
        <v>40.470565</v>
      </c>
      <c r="O23" s="3">
        <v>130737.9999999981</v>
      </c>
      <c r="P23" s="3">
        <v>384577.9999999981</v>
      </c>
      <c r="Q23" s="3">
        <v>27.047412</v>
      </c>
      <c r="R23" s="3">
        <v>81.142236</v>
      </c>
      <c r="S23" s="3">
        <v>80.978311</v>
      </c>
      <c r="T23" s="2">
        <v>378773</v>
      </c>
      <c r="U23" s="3">
        <f>(ABS(T23-P23)/T23)*100</f>
      </c>
    </row>
    <row x14ac:dyDescent="0.25" r="24" customHeight="1" ht="17.25">
      <c r="A24" s="9" t="s">
        <v>42</v>
      </c>
      <c r="B24" s="9" t="s">
        <v>42</v>
      </c>
      <c r="C24" s="26">
        <f>A25=B25</f>
      </c>
      <c r="D24" s="3">
        <v>29319</v>
      </c>
      <c r="E24" s="3">
        <v>38379</v>
      </c>
      <c r="F24" s="2">
        <f>D24+E24</f>
      </c>
      <c r="G24" s="2">
        <v>67340</v>
      </c>
      <c r="H24" s="2">
        <f>F24=G24</f>
      </c>
      <c r="I24" s="2">
        <v>29319</v>
      </c>
      <c r="J24" s="3">
        <v>48753.2359464401</v>
      </c>
      <c r="K24" s="3">
        <v>78072.23594644011</v>
      </c>
      <c r="L24" s="3">
        <v>0.2993056666666666</v>
      </c>
      <c r="M24" s="3">
        <v>0.017682</v>
      </c>
      <c r="N24" s="3">
        <v>0.534493</v>
      </c>
      <c r="O24" s="3">
        <v>43222.00000007149</v>
      </c>
      <c r="P24" s="3">
        <v>72541.0000000715</v>
      </c>
      <c r="Q24" s="3">
        <v>0.3115003333333333</v>
      </c>
      <c r="R24" s="3">
        <v>0.934501</v>
      </c>
      <c r="S24" s="3">
        <v>0.9247310000000001</v>
      </c>
      <c r="T24" s="2">
        <v>67340</v>
      </c>
      <c r="U24" s="3">
        <f>(ABS(T24-P24)/T24)*100</f>
      </c>
    </row>
    <row x14ac:dyDescent="0.25" r="25" customHeight="1" ht="17.25">
      <c r="A25" s="9" t="s">
        <v>43</v>
      </c>
      <c r="B25" s="9" t="s">
        <v>43</v>
      </c>
      <c r="C25" s="26">
        <f>A26=B26</f>
      </c>
      <c r="D25" s="3">
        <v>145956</v>
      </c>
      <c r="E25" s="3">
        <v>99167</v>
      </c>
      <c r="F25" s="2">
        <f>D25+E25</f>
      </c>
      <c r="G25" s="2">
        <v>244265</v>
      </c>
      <c r="H25" s="2">
        <f>F25=G25</f>
      </c>
      <c r="I25" s="2">
        <v>145956</v>
      </c>
      <c r="J25" s="3">
        <v>100382.637952645</v>
      </c>
      <c r="K25" s="3">
        <v>246338.637952645</v>
      </c>
      <c r="L25" s="3">
        <v>2.103464666666667</v>
      </c>
      <c r="M25" s="3">
        <v>0.021075</v>
      </c>
      <c r="N25" s="3">
        <v>4.556516</v>
      </c>
      <c r="O25" s="3">
        <v>103287.0000008622</v>
      </c>
      <c r="P25" s="3">
        <v>249243.0000008622</v>
      </c>
      <c r="Q25" s="3">
        <v>1.571469333333333</v>
      </c>
      <c r="R25" s="3">
        <v>4.714408</v>
      </c>
      <c r="S25" s="3">
        <v>4.668665</v>
      </c>
      <c r="T25" s="2">
        <v>244265</v>
      </c>
      <c r="U25" s="3">
        <f>(ABS(T25-P25)/T25)*100</f>
      </c>
    </row>
    <row x14ac:dyDescent="0.25" r="26" customHeight="1" ht="17.25">
      <c r="A26" s="9" t="s">
        <v>44</v>
      </c>
      <c r="B26" s="9" t="s">
        <v>44</v>
      </c>
      <c r="C26" s="28" t="s">
        <v>88</v>
      </c>
      <c r="D26" s="3">
        <v>45310</v>
      </c>
      <c r="E26" s="3">
        <v>112035</v>
      </c>
      <c r="F26" s="2">
        <f>D26+E26</f>
      </c>
      <c r="G26" s="2">
        <v>253344</v>
      </c>
      <c r="H26" s="2">
        <f>F26=G26</f>
      </c>
      <c r="I26" s="2">
        <v>136123</v>
      </c>
      <c r="J26" s="3">
        <v>116818.2076492015</v>
      </c>
      <c r="K26" s="3">
        <v>252941.2076492016</v>
      </c>
      <c r="L26" s="3">
        <v>9.066646333333333</v>
      </c>
      <c r="M26" s="3">
        <v>0.05631433333333333</v>
      </c>
      <c r="N26" s="3">
        <v>18.626502</v>
      </c>
      <c r="O26" s="3">
        <v>118435.9999924262</v>
      </c>
      <c r="P26" s="3">
        <v>254558.9999924261</v>
      </c>
      <c r="Q26" s="3">
        <v>2.054949</v>
      </c>
      <c r="R26" s="3">
        <v>6.164847</v>
      </c>
      <c r="S26" s="3">
        <v>6.128346</v>
      </c>
      <c r="T26" s="2">
        <v>253344</v>
      </c>
      <c r="U26" s="3">
        <f>(ABS(T26-P26)/T26)*100</f>
      </c>
    </row>
    <row x14ac:dyDescent="0.25" r="27" customHeight="1" ht="17.25">
      <c r="A27" s="9" t="s">
        <v>45</v>
      </c>
      <c r="B27" s="9" t="s">
        <v>34</v>
      </c>
      <c r="C27" s="26">
        <f>A28=B28</f>
      </c>
      <c r="D27" s="3">
        <v>24196</v>
      </c>
      <c r="E27" s="3">
        <v>24712</v>
      </c>
      <c r="F27" s="2">
        <f>D27+E27</f>
      </c>
      <c r="G27" s="2">
        <v>37542</v>
      </c>
      <c r="H27" s="2">
        <f>F27=G27</f>
      </c>
      <c r="I27" s="2">
        <v>13911</v>
      </c>
      <c r="J27" s="3">
        <v>26678.98935547571</v>
      </c>
      <c r="K27" s="3">
        <v>40589.98935547571</v>
      </c>
      <c r="L27" s="3">
        <v>0.1797065</v>
      </c>
      <c r="M27" s="3">
        <v>0.018462</v>
      </c>
      <c r="N27" s="3">
        <v>0.175591</v>
      </c>
      <c r="O27" s="3">
        <v>29133.00000005127</v>
      </c>
      <c r="P27" s="3">
        <v>43044.00000005127</v>
      </c>
      <c r="Q27" s="3">
        <v>0.0280595</v>
      </c>
      <c r="R27" s="3">
        <v>0.056119</v>
      </c>
      <c r="S27" s="3">
        <v>0.052614</v>
      </c>
      <c r="T27" s="2">
        <v>37542</v>
      </c>
      <c r="U27" s="3">
        <f>(ABS(T27-P27)/T27)*100</f>
      </c>
    </row>
    <row x14ac:dyDescent="0.25" r="28" customHeight="1" ht="17.25">
      <c r="A28" s="9" t="s">
        <v>46</v>
      </c>
      <c r="B28" s="9" t="s">
        <v>46</v>
      </c>
      <c r="C28" s="26">
        <f>A29=B29</f>
      </c>
      <c r="D28" s="3">
        <v>154942</v>
      </c>
      <c r="E28" s="3">
        <v>114290</v>
      </c>
      <c r="F28" s="2">
        <f>D28+E28</f>
      </c>
      <c r="G28" s="2">
        <v>290429</v>
      </c>
      <c r="H28" s="2">
        <f>F28=G28</f>
      </c>
      <c r="I28" s="3">
        <v>154941.9999966967</v>
      </c>
      <c r="J28" s="3">
        <v>134105.8470144759</v>
      </c>
      <c r="K28" s="3">
        <v>289047.8470111726</v>
      </c>
      <c r="L28" s="3">
        <v>9.932601</v>
      </c>
      <c r="M28" s="3">
        <v>0.02329533333333333</v>
      </c>
      <c r="N28" s="3">
        <v>16.830923</v>
      </c>
      <c r="O28" s="2">
        <v>140174</v>
      </c>
      <c r="P28" s="3">
        <v>295115.9999966967</v>
      </c>
      <c r="Q28" s="3">
        <v>2.422065333333333</v>
      </c>
      <c r="R28" s="3">
        <v>7.266196</v>
      </c>
      <c r="S28" s="3">
        <v>7.223887</v>
      </c>
      <c r="T28" s="2">
        <v>290429</v>
      </c>
      <c r="U28" s="3">
        <f>(ABS(T28-P28)/T28)*100</f>
      </c>
    </row>
    <row x14ac:dyDescent="0.25" r="29" customHeight="1" ht="17.25">
      <c r="A29" s="9" t="s">
        <v>47</v>
      </c>
      <c r="B29" s="9" t="s">
        <v>47</v>
      </c>
      <c r="C29" s="26">
        <f>A30=B30</f>
      </c>
      <c r="D29" s="3">
        <v>88287</v>
      </c>
      <c r="E29" s="3">
        <v>65035</v>
      </c>
      <c r="F29" s="2">
        <f>D29+E29</f>
      </c>
      <c r="G29" s="2">
        <v>152586</v>
      </c>
      <c r="H29" s="2">
        <f>F29=G29</f>
      </c>
      <c r="I29" s="2">
        <v>88287</v>
      </c>
      <c r="J29" s="3">
        <v>63098.91036511741</v>
      </c>
      <c r="K29" s="3">
        <v>151385.9103651174</v>
      </c>
      <c r="L29" s="3">
        <v>0.5213175</v>
      </c>
      <c r="M29" s="3">
        <v>0.0279565</v>
      </c>
      <c r="N29" s="3">
        <v>0.599865</v>
      </c>
      <c r="O29" s="3">
        <v>70160.99999999942</v>
      </c>
      <c r="P29" s="3">
        <v>158447.9999999994</v>
      </c>
      <c r="Q29" s="3">
        <v>2.033156</v>
      </c>
      <c r="R29" s="3">
        <v>4.066312</v>
      </c>
      <c r="S29" s="3">
        <v>4.01648</v>
      </c>
      <c r="T29" s="2">
        <v>152586</v>
      </c>
      <c r="U29" s="3">
        <f>(ABS(T29-P29)/T29)*100</f>
      </c>
    </row>
    <row x14ac:dyDescent="0.25" r="30" customHeight="1" ht="17.25">
      <c r="A30" s="9" t="s">
        <v>48</v>
      </c>
      <c r="B30" s="9" t="s">
        <v>48</v>
      </c>
      <c r="C30" s="26">
        <f>A31=B31</f>
      </c>
      <c r="D30" s="3">
        <v>154942</v>
      </c>
      <c r="E30" s="3">
        <v>69241</v>
      </c>
      <c r="F30" s="2">
        <f>D30+E30</f>
      </c>
      <c r="G30" s="2">
        <v>234641</v>
      </c>
      <c r="H30" s="2">
        <f>F30=G30</f>
      </c>
      <c r="I30" s="3">
        <v>154941.9999999996</v>
      </c>
      <c r="J30" s="3">
        <v>77380.19844380335</v>
      </c>
      <c r="K30" s="3">
        <v>232322.1984438029</v>
      </c>
      <c r="L30" s="3">
        <v>5.879693666666667</v>
      </c>
      <c r="M30" s="3">
        <v>0.02149</v>
      </c>
      <c r="N30" s="3">
        <v>5.697088</v>
      </c>
      <c r="O30" s="3">
        <v>86912.00000033049</v>
      </c>
      <c r="P30" s="3">
        <v>241854.0000003301</v>
      </c>
      <c r="Q30" s="3">
        <v>0.433544</v>
      </c>
      <c r="R30" s="3">
        <v>1.300632</v>
      </c>
      <c r="S30" s="3">
        <v>1.240166</v>
      </c>
      <c r="T30" s="2">
        <v>234641</v>
      </c>
      <c r="U30" s="3">
        <f>(ABS(T30-P30)/T30)*100</f>
      </c>
    </row>
    <row x14ac:dyDescent="0.25" r="31" customHeight="1" ht="17.25">
      <c r="A31" s="9" t="s">
        <v>49</v>
      </c>
      <c r="B31" s="9" t="s">
        <v>49</v>
      </c>
      <c r="C31" s="26">
        <f>A32=B32</f>
      </c>
      <c r="D31" s="3">
        <v>102246</v>
      </c>
      <c r="E31" s="3">
        <v>55079</v>
      </c>
      <c r="F31" s="2">
        <f>D31+E31</f>
      </c>
      <c r="G31" s="2">
        <v>157173</v>
      </c>
      <c r="H31" s="2">
        <f>F31=G31</f>
      </c>
      <c r="I31" s="3">
        <v>102245.9820240565</v>
      </c>
      <c r="J31" s="3">
        <v>54954.28796473831</v>
      </c>
      <c r="K31" s="3">
        <v>157200.2699887948</v>
      </c>
      <c r="L31" s="3">
        <v>0.807009</v>
      </c>
      <c r="M31" s="3">
        <v>0.0290635</v>
      </c>
      <c r="N31" s="3">
        <v>1.327469</v>
      </c>
      <c r="O31" s="3">
        <v>61099.99982405971</v>
      </c>
      <c r="P31" s="3">
        <v>163345.9818481162</v>
      </c>
      <c r="Q31" s="3">
        <v>21.2743235</v>
      </c>
      <c r="R31" s="3">
        <v>42.548647</v>
      </c>
      <c r="S31" s="3">
        <v>42.49561799999999</v>
      </c>
      <c r="T31" s="2">
        <v>157173</v>
      </c>
      <c r="U31" s="3">
        <f>(ABS(T31-P31)/T31)*100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2"/>
  <sheetViews>
    <sheetView workbookViewId="0"/>
  </sheetViews>
  <sheetFormatPr defaultRowHeight="15" x14ac:dyDescent="0.25"/>
  <cols>
    <col min="1" max="1" style="13" width="17.14785714285714" customWidth="1" bestFit="1"/>
    <col min="2" max="2" style="13" width="14.005" customWidth="1" bestFit="1"/>
    <col min="3" max="3" style="14" width="18.719285714285714" customWidth="1" bestFit="1"/>
    <col min="4" max="4" style="22" width="17.14785714285714" customWidth="1" bestFit="1"/>
    <col min="5" max="5" style="13" width="17.14785714285714" customWidth="1" bestFit="1"/>
    <col min="6" max="6" style="14" width="12.147857142857141" customWidth="1" bestFit="1"/>
    <col min="7" max="7" style="15" width="12.147857142857141" customWidth="1" bestFit="1"/>
    <col min="8" max="8" style="15" width="12.147857142857141" customWidth="1" bestFit="1"/>
    <col min="9" max="9" style="15" width="23.576428571428572" customWidth="1" bestFit="1"/>
    <col min="10" max="10" style="15" width="25.005" customWidth="1" bestFit="1"/>
    <col min="11" max="11" style="15" width="20.576428571428572" customWidth="1" bestFit="1"/>
    <col min="12" max="12" style="15" width="27.576428571428572" customWidth="1" bestFit="1"/>
    <col min="13" max="13" style="15" width="29.14785714285714" customWidth="1" bestFit="1"/>
    <col min="14" max="14" style="15" width="37.57642857142857" customWidth="1" bestFit="1"/>
    <col min="15" max="15" style="15" width="30.719285714285714" customWidth="1" bestFit="1"/>
    <col min="16" max="16" style="15" width="25.576428571428572" customWidth="1" bestFit="1"/>
    <col min="17" max="17" style="14" width="12.576428571428572" customWidth="1" bestFit="1"/>
    <col min="18" max="18" style="22" width="10.290714285714287" customWidth="1" bestFit="1"/>
    <col min="19" max="19" style="22" width="12.147857142857141" customWidth="1" bestFit="1"/>
  </cols>
  <sheetData>
    <row x14ac:dyDescent="0.25" r="1" customHeight="1" ht="17.25">
      <c r="A1" s="23" t="s">
        <v>0</v>
      </c>
      <c r="B1" s="23" t="s">
        <v>50</v>
      </c>
      <c r="C1" s="5" t="s">
        <v>51</v>
      </c>
      <c r="D1" s="24" t="s">
        <v>52</v>
      </c>
      <c r="E1" s="23" t="s">
        <v>83</v>
      </c>
      <c r="F1" s="5" t="s">
        <v>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  <c r="M1" s="24" t="s">
        <v>8</v>
      </c>
      <c r="N1" s="24" t="s">
        <v>9</v>
      </c>
      <c r="O1" s="24" t="s">
        <v>10</v>
      </c>
      <c r="P1" s="24" t="s">
        <v>11</v>
      </c>
      <c r="Q1" s="5" t="s">
        <v>12</v>
      </c>
      <c r="R1" s="24" t="s">
        <v>13</v>
      </c>
      <c r="S1" s="24" t="s">
        <v>14</v>
      </c>
    </row>
    <row x14ac:dyDescent="0.25" r="2" customHeight="1" ht="17.25">
      <c r="A2" s="1" t="s">
        <v>21</v>
      </c>
      <c r="B2" s="1" t="s">
        <v>53</v>
      </c>
      <c r="C2" s="2">
        <v>3609</v>
      </c>
      <c r="D2" s="12">
        <f>(C2/108945)*100</f>
      </c>
      <c r="E2" s="1"/>
      <c r="F2" s="2">
        <v>132890</v>
      </c>
      <c r="G2" s="3">
        <v>145188.8854004962</v>
      </c>
      <c r="H2" s="3">
        <v>278078.8854004962</v>
      </c>
      <c r="I2" s="3">
        <v>4.570031666666667</v>
      </c>
      <c r="J2" s="3">
        <v>0.04925433333333334</v>
      </c>
      <c r="K2" s="3">
        <v>2.697501</v>
      </c>
      <c r="L2" s="3">
        <v>152077.0000015884</v>
      </c>
      <c r="M2" s="3">
        <v>284967.0000015884</v>
      </c>
      <c r="N2" s="3">
        <v>6.416099666666667</v>
      </c>
      <c r="O2" s="3">
        <v>19.248299</v>
      </c>
      <c r="P2" s="3">
        <v>19.215261</v>
      </c>
      <c r="Q2" s="2">
        <v>275993</v>
      </c>
      <c r="R2" s="3">
        <f>(ABS(Q2-M2)/Q2)*100</f>
      </c>
      <c r="S2" s="12">
        <f>(ABS(L2-G2)/L2)*100</f>
      </c>
    </row>
    <row x14ac:dyDescent="0.25" r="3" customHeight="1" ht="17.25">
      <c r="A3" s="1" t="s">
        <v>22</v>
      </c>
      <c r="B3" s="1" t="s">
        <v>54</v>
      </c>
      <c r="C3" s="2">
        <v>3536</v>
      </c>
      <c r="D3" s="12">
        <f>(C3/108945)*100</f>
      </c>
      <c r="E3" s="1"/>
      <c r="F3" s="2">
        <v>132890</v>
      </c>
      <c r="G3" s="3">
        <v>85685.29350334167</v>
      </c>
      <c r="H3" s="3">
        <v>218575.2935033417</v>
      </c>
      <c r="I3" s="3">
        <v>0.9913523333333334</v>
      </c>
      <c r="J3" s="3">
        <v>0.023864</v>
      </c>
      <c r="K3" s="3">
        <v>1.936614</v>
      </c>
      <c r="L3" s="3">
        <v>103317.0000012837</v>
      </c>
      <c r="M3" s="3">
        <v>236207.0000012837</v>
      </c>
      <c r="N3" s="3">
        <v>2.465671333333333</v>
      </c>
      <c r="O3" s="3">
        <v>7.397014</v>
      </c>
      <c r="P3" s="3">
        <v>7.36489</v>
      </c>
      <c r="Q3" s="2">
        <v>214392</v>
      </c>
      <c r="R3" s="3">
        <f>(ABS(Q3-M3)/Q3)*100</f>
      </c>
      <c r="S3" s="12">
        <f>(ABS(L3-G3)/L3)*100</f>
      </c>
    </row>
    <row x14ac:dyDescent="0.25" r="4" customHeight="1" ht="17.25">
      <c r="A4" s="1" t="s">
        <v>23</v>
      </c>
      <c r="B4" s="1" t="s">
        <v>55</v>
      </c>
      <c r="C4" s="2">
        <v>3645</v>
      </c>
      <c r="D4" s="12">
        <f>(C4/108945)*100</f>
      </c>
      <c r="E4" s="1"/>
      <c r="F4" s="2">
        <v>136123</v>
      </c>
      <c r="G4" s="3">
        <v>80348.91056604216</v>
      </c>
      <c r="H4" s="3">
        <v>216471.9105660422</v>
      </c>
      <c r="I4" s="3">
        <v>4.686538666666666</v>
      </c>
      <c r="J4" s="3">
        <v>0.02313166666666666</v>
      </c>
      <c r="K4" s="3">
        <v>5.684942</v>
      </c>
      <c r="L4" s="3">
        <v>73843.00370351094</v>
      </c>
      <c r="M4" s="3">
        <v>209966.0037035109</v>
      </c>
      <c r="N4" s="3">
        <v>2.625639</v>
      </c>
      <c r="O4" s="3">
        <v>7.876917</v>
      </c>
      <c r="P4" s="3">
        <v>7.843575</v>
      </c>
      <c r="Q4" s="2">
        <v>204597</v>
      </c>
      <c r="R4" s="3">
        <f>(ABS(Q4-M4)/Q4)*100</f>
      </c>
      <c r="S4" s="12">
        <f>(ABS(L4-G4)/L4)*100</f>
      </c>
    </row>
    <row x14ac:dyDescent="0.25" r="5" customHeight="1" ht="17.25">
      <c r="A5" s="1" t="s">
        <v>24</v>
      </c>
      <c r="B5" s="1" t="s">
        <v>56</v>
      </c>
      <c r="C5" s="2">
        <v>3674</v>
      </c>
      <c r="D5" s="12">
        <f>(C5/108945)*100</f>
      </c>
      <c r="E5" s="1"/>
      <c r="F5" s="3">
        <v>102246.0095967794</v>
      </c>
      <c r="G5" s="3">
        <v>98595.02510292773</v>
      </c>
      <c r="H5" s="3">
        <v>200841.0346997071</v>
      </c>
      <c r="I5" s="3">
        <v>0.3665705</v>
      </c>
      <c r="J5" s="3">
        <v>0.0271205</v>
      </c>
      <c r="K5" s="3">
        <v>0.446618</v>
      </c>
      <c r="L5" s="3">
        <v>92249.99999974768</v>
      </c>
      <c r="M5" s="3">
        <v>194496.0095965271</v>
      </c>
      <c r="N5" s="3">
        <v>2.7947</v>
      </c>
      <c r="O5" s="3">
        <v>5.5894</v>
      </c>
      <c r="P5" s="3">
        <v>5.536726</v>
      </c>
      <c r="Q5" s="2">
        <v>194598</v>
      </c>
      <c r="R5" s="3">
        <f>(ABS(Q5-M5)/Q5)*100</f>
      </c>
      <c r="S5" s="12">
        <f>(ABS(L5-G5)/L5)*100</f>
      </c>
    </row>
    <row x14ac:dyDescent="0.25" r="6" customHeight="1" ht="17.25">
      <c r="A6" s="1" t="s">
        <v>25</v>
      </c>
      <c r="B6" s="1" t="s">
        <v>57</v>
      </c>
      <c r="C6" s="2">
        <v>3724</v>
      </c>
      <c r="D6" s="12">
        <f>(C6/108945)*100</f>
      </c>
      <c r="E6" s="1"/>
      <c r="F6" s="2">
        <v>88287</v>
      </c>
      <c r="G6" s="3">
        <v>117764.0818351701</v>
      </c>
      <c r="H6" s="3">
        <v>206051.0818351701</v>
      </c>
      <c r="I6" s="3">
        <v>0.49079</v>
      </c>
      <c r="J6" s="3">
        <v>0.0278285</v>
      </c>
      <c r="K6" s="3">
        <v>0.494556</v>
      </c>
      <c r="L6" s="3">
        <v>114199.9999994574</v>
      </c>
      <c r="M6" s="3">
        <v>202486.9999994574</v>
      </c>
      <c r="N6" s="3">
        <v>4.621341</v>
      </c>
      <c r="O6" s="3">
        <v>9.242682</v>
      </c>
      <c r="P6" s="3">
        <v>9.191473</v>
      </c>
      <c r="Q6" s="2">
        <v>200246</v>
      </c>
      <c r="R6" s="3">
        <f>(ABS(Q6-M6)/Q6)*100</f>
      </c>
      <c r="S6" s="12">
        <f>(ABS(L6-G6)/L6)*100</f>
      </c>
    </row>
    <row x14ac:dyDescent="0.25" r="7" customHeight="1" ht="17.25">
      <c r="A7" s="1" t="s">
        <v>26</v>
      </c>
      <c r="B7" s="1" t="s">
        <v>58</v>
      </c>
      <c r="C7" s="2">
        <v>3573</v>
      </c>
      <c r="D7" s="12">
        <f>(C7/108945)*100</f>
      </c>
      <c r="E7" s="1"/>
      <c r="F7" s="2">
        <v>29319</v>
      </c>
      <c r="G7" s="3">
        <v>72079.65709933022</v>
      </c>
      <c r="H7" s="3">
        <v>101398.6570993302</v>
      </c>
      <c r="I7" s="3">
        <v>0.3924776666666667</v>
      </c>
      <c r="J7" s="3">
        <v>0.01843866666666667</v>
      </c>
      <c r="K7" s="3">
        <v>0.812631</v>
      </c>
      <c r="L7" s="3">
        <v>62736.00000002247</v>
      </c>
      <c r="M7" s="3">
        <v>92055.00000002247</v>
      </c>
      <c r="N7" s="3">
        <v>0.1604683333333334</v>
      </c>
      <c r="O7" s="3">
        <v>0.481405</v>
      </c>
      <c r="P7" s="3">
        <v>0.466166</v>
      </c>
      <c r="Q7" s="2">
        <v>88298</v>
      </c>
      <c r="R7" s="3">
        <f>(ABS(Q7-M7)/Q7)*100</f>
      </c>
      <c r="S7" s="12">
        <f>(ABS(L7-G7)/L7)*100</f>
      </c>
    </row>
    <row x14ac:dyDescent="0.25" r="8" customHeight="1" ht="17.25">
      <c r="A8" s="1" t="s">
        <v>27</v>
      </c>
      <c r="B8" s="1" t="s">
        <v>59</v>
      </c>
      <c r="C8" s="2">
        <v>3673</v>
      </c>
      <c r="D8" s="12">
        <f>(C8/108945)*100</f>
      </c>
      <c r="E8" s="1"/>
      <c r="F8" s="3">
        <v>15497.01967290483</v>
      </c>
      <c r="G8" s="3">
        <v>29401.84812729324</v>
      </c>
      <c r="H8" s="3">
        <v>44898.86780019807</v>
      </c>
      <c r="I8" s="3">
        <v>0.3458415</v>
      </c>
      <c r="J8" s="3">
        <v>0.014734</v>
      </c>
      <c r="K8" s="3">
        <v>0.582093</v>
      </c>
      <c r="L8" s="2">
        <v>30159</v>
      </c>
      <c r="M8" s="3">
        <v>45656.01967290483</v>
      </c>
      <c r="N8" s="3">
        <v>0.039674</v>
      </c>
      <c r="O8" s="3">
        <v>0.079348</v>
      </c>
      <c r="P8" s="3">
        <v>0.075584</v>
      </c>
      <c r="Q8" s="2">
        <v>39104</v>
      </c>
      <c r="R8" s="3">
        <f>(ABS(Q8-M8)/Q8)*100</f>
      </c>
      <c r="S8" s="12">
        <f>(ABS(L8-G8)/L8)*100</f>
      </c>
    </row>
    <row x14ac:dyDescent="0.25" r="9" customHeight="1" ht="17.25">
      <c r="A9" s="1" t="s">
        <v>28</v>
      </c>
      <c r="B9" s="1" t="s">
        <v>60</v>
      </c>
      <c r="C9" s="2">
        <v>3597</v>
      </c>
      <c r="D9" s="12">
        <f>(C9/108945)*100</f>
      </c>
      <c r="E9" s="1"/>
      <c r="F9" s="2">
        <v>234660</v>
      </c>
      <c r="G9" s="3">
        <v>251346.4171898464</v>
      </c>
      <c r="H9" s="3">
        <v>486006.4171898464</v>
      </c>
      <c r="I9" s="3">
        <v>5.029557333333334</v>
      </c>
      <c r="J9" s="3">
        <v>0.031101</v>
      </c>
      <c r="K9" s="3">
        <v>13.569995</v>
      </c>
      <c r="L9" s="3">
        <v>255184.9999597899</v>
      </c>
      <c r="M9" s="3">
        <v>489844.9999597899</v>
      </c>
      <c r="N9" s="3">
        <v>21.980682</v>
      </c>
      <c r="O9" s="3">
        <v>65.942046</v>
      </c>
      <c r="P9" s="3">
        <v>65.774112</v>
      </c>
      <c r="Q9" s="2">
        <v>472898</v>
      </c>
      <c r="R9" s="3">
        <f>(ABS(Q9-M9)/Q9)*100</f>
      </c>
      <c r="S9" s="12">
        <f>(ABS(L9-G9)/L9)*100</f>
      </c>
    </row>
    <row x14ac:dyDescent="0.25" r="10" customHeight="1" ht="17.25">
      <c r="A10" s="1" t="s">
        <v>29</v>
      </c>
      <c r="B10" s="1" t="s">
        <v>61</v>
      </c>
      <c r="C10" s="2">
        <v>3653</v>
      </c>
      <c r="D10" s="12">
        <f>(C10/108945)*100</f>
      </c>
      <c r="E10" s="1"/>
      <c r="F10" s="2">
        <v>280370</v>
      </c>
      <c r="G10" s="3">
        <v>183054.7667817811</v>
      </c>
      <c r="H10" s="3">
        <v>463424.7667817811</v>
      </c>
      <c r="I10" s="3">
        <v>1.645630333333333</v>
      </c>
      <c r="J10" s="3">
        <v>0.03380633333333333</v>
      </c>
      <c r="K10" s="3">
        <v>3.949857</v>
      </c>
      <c r="L10" s="3">
        <v>170327.9999988339</v>
      </c>
      <c r="M10" s="3">
        <v>450697.9999988339</v>
      </c>
      <c r="N10" s="3">
        <v>24.58982233333333</v>
      </c>
      <c r="O10" s="3">
        <v>73.769467</v>
      </c>
      <c r="P10" s="3">
        <v>73.616222</v>
      </c>
      <c r="Q10" s="2">
        <v>450468</v>
      </c>
      <c r="R10" s="3">
        <f>(ABS(Q10-M10)/Q10)*100</f>
      </c>
      <c r="S10" s="12">
        <f>(ABS(L10-G10)/L10)*100</f>
      </c>
    </row>
    <row x14ac:dyDescent="0.25" r="11" customHeight="1" ht="17.25">
      <c r="A11" s="1" t="s">
        <v>30</v>
      </c>
      <c r="B11" s="1" t="s">
        <v>62</v>
      </c>
      <c r="C11" s="2">
        <v>3628</v>
      </c>
      <c r="D11" s="12">
        <f>(C11/108945)*100</f>
      </c>
      <c r="E11" s="1"/>
      <c r="F11" s="2">
        <v>141051</v>
      </c>
      <c r="G11" s="3">
        <v>77757.8647340804</v>
      </c>
      <c r="H11" s="3">
        <v>218808.8647340804</v>
      </c>
      <c r="I11" s="3">
        <v>7.089109000000001</v>
      </c>
      <c r="J11" s="3">
        <v>0.022421</v>
      </c>
      <c r="K11" s="3">
        <v>19.489346</v>
      </c>
      <c r="L11" s="3">
        <v>78793.0000004795</v>
      </c>
      <c r="M11" s="3">
        <v>219844.0000004795</v>
      </c>
      <c r="N11" s="3">
        <v>0.5750263333333333</v>
      </c>
      <c r="O11" s="3">
        <v>1.725079</v>
      </c>
      <c r="P11" s="3">
        <v>1.686217</v>
      </c>
      <c r="Q11" s="2">
        <v>203988</v>
      </c>
      <c r="R11" s="3">
        <f>(ABS(Q11-M11)/Q11)*100</f>
      </c>
      <c r="S11" s="12">
        <f>(ABS(L11-G11)/L11)*100</f>
      </c>
    </row>
    <row x14ac:dyDescent="0.25" r="12" customHeight="1" ht="17.25">
      <c r="A12" s="1" t="s">
        <v>31</v>
      </c>
      <c r="B12" s="1" t="s">
        <v>63</v>
      </c>
      <c r="C12" s="2">
        <v>3690</v>
      </c>
      <c r="D12" s="12">
        <f>(C12/108945)*100</f>
      </c>
      <c r="E12" s="1"/>
      <c r="F12" s="2">
        <v>18961</v>
      </c>
      <c r="G12" s="3">
        <v>72213.36043080849</v>
      </c>
      <c r="H12" s="3">
        <v>91174.36043080849</v>
      </c>
      <c r="I12" s="3">
        <v>0.5777435</v>
      </c>
      <c r="J12" s="3">
        <v>0.0276765</v>
      </c>
      <c r="K12" s="3">
        <v>0.954383</v>
      </c>
      <c r="L12" s="3">
        <v>68879.00000006697</v>
      </c>
      <c r="M12" s="3">
        <v>87840.00000006697</v>
      </c>
      <c r="N12" s="3">
        <v>0.7382505</v>
      </c>
      <c r="O12" s="3">
        <v>1.476501</v>
      </c>
      <c r="P12" s="3">
        <v>1.42206</v>
      </c>
      <c r="Q12" s="2">
        <v>86203</v>
      </c>
      <c r="R12" s="3">
        <f>(ABS(Q12-M12)/Q12)*100</f>
      </c>
      <c r="S12" s="12">
        <f>(ABS(L12-G12)/L12)*100</f>
      </c>
    </row>
    <row x14ac:dyDescent="0.25" r="13" customHeight="1" ht="17.25">
      <c r="A13" s="1" t="s">
        <v>32</v>
      </c>
      <c r="B13" s="1" t="s">
        <v>64</v>
      </c>
      <c r="C13" s="2">
        <v>3692</v>
      </c>
      <c r="D13" s="12">
        <f>(C13/108945)*100</f>
      </c>
      <c r="E13" s="1"/>
      <c r="F13" s="2">
        <v>15385</v>
      </c>
      <c r="G13" s="3">
        <v>80848.36488169483</v>
      </c>
      <c r="H13" s="3">
        <v>96233.36488169483</v>
      </c>
      <c r="I13" s="3">
        <v>0.4201635</v>
      </c>
      <c r="J13" s="3">
        <v>0.0276405</v>
      </c>
      <c r="K13" s="3">
        <v>0.67519</v>
      </c>
      <c r="L13" s="3">
        <v>80020.00000010045</v>
      </c>
      <c r="M13" s="3">
        <v>95405.00000010045</v>
      </c>
      <c r="N13" s="3">
        <v>0.3954845</v>
      </c>
      <c r="O13" s="3">
        <v>0.790969</v>
      </c>
      <c r="P13" s="3">
        <v>0.7777149999999999</v>
      </c>
      <c r="Q13" s="2">
        <v>90111</v>
      </c>
      <c r="R13" s="3">
        <f>(ABS(Q13-M13)/Q13)*100</f>
      </c>
      <c r="S13" s="12">
        <f>(ABS(L13-G13)/L13)*100</f>
      </c>
    </row>
    <row x14ac:dyDescent="0.25" r="14" customHeight="1" ht="17.25">
      <c r="A14" s="1" t="s">
        <v>33</v>
      </c>
      <c r="B14" s="1" t="s">
        <v>65</v>
      </c>
      <c r="C14" s="2">
        <v>3739</v>
      </c>
      <c r="D14" s="12">
        <f>(C14/108945)*100</f>
      </c>
      <c r="E14" s="1"/>
      <c r="F14" s="3">
        <v>253840.0000000112</v>
      </c>
      <c r="G14" s="3">
        <v>234236.1407294989</v>
      </c>
      <c r="H14" s="3">
        <v>488076.1407295101</v>
      </c>
      <c r="I14" s="3">
        <v>4.880453</v>
      </c>
      <c r="J14" s="3">
        <v>0.03241733333333333</v>
      </c>
      <c r="K14" s="3">
        <v>11.939594</v>
      </c>
      <c r="L14" s="3">
        <v>228094.9999780622</v>
      </c>
      <c r="M14" s="3">
        <v>481934.9999780734</v>
      </c>
      <c r="N14" s="3">
        <v>14.73388466666667</v>
      </c>
      <c r="O14" s="3">
        <v>44.201654</v>
      </c>
      <c r="P14" s="3">
        <v>44.054146</v>
      </c>
      <c r="Q14" s="2">
        <v>479425</v>
      </c>
      <c r="R14" s="3">
        <f>(ABS(Q14-M14)/Q14)*100</f>
      </c>
      <c r="S14" s="12">
        <f>(ABS(L14-G14)/L14)*100</f>
      </c>
    </row>
    <row x14ac:dyDescent="0.25" r="15" customHeight="1" ht="17.25">
      <c r="A15" s="1" t="s">
        <v>34</v>
      </c>
      <c r="B15" s="1" t="s">
        <v>66</v>
      </c>
      <c r="C15" s="2">
        <v>3688</v>
      </c>
      <c r="D15" s="12">
        <f>(C15/108945)*100</f>
      </c>
      <c r="E15" s="1"/>
      <c r="F15" s="2">
        <v>22769</v>
      </c>
      <c r="G15" s="3">
        <v>39767.13796493044</v>
      </c>
      <c r="H15" s="3">
        <v>62536.13796493044</v>
      </c>
      <c r="I15" s="3">
        <v>0.1600846666666667</v>
      </c>
      <c r="J15" s="3">
        <v>0.01466933333333333</v>
      </c>
      <c r="K15" s="3">
        <v>0.315603</v>
      </c>
      <c r="L15" s="3">
        <v>30539.00000001497</v>
      </c>
      <c r="M15" s="3">
        <v>53308.00000001497</v>
      </c>
      <c r="N15" s="3">
        <v>0.01613666666666667</v>
      </c>
      <c r="O15" s="3">
        <v>0.04841</v>
      </c>
      <c r="P15" s="3">
        <v>0.044767</v>
      </c>
      <c r="Q15" s="2">
        <v>48908</v>
      </c>
      <c r="R15" s="3">
        <f>(ABS(Q15-M15)/Q15)*100</f>
      </c>
      <c r="S15" s="12">
        <f>(ABS(L15-G15)/L15)*100</f>
      </c>
    </row>
    <row x14ac:dyDescent="0.25" r="16" customHeight="1" ht="17.25">
      <c r="A16" s="1" t="s">
        <v>35</v>
      </c>
      <c r="B16" s="1" t="s">
        <v>67</v>
      </c>
      <c r="C16" s="2">
        <v>3674</v>
      </c>
      <c r="D16" s="12">
        <f>(C16/108945)*100</f>
      </c>
      <c r="E16" s="1"/>
      <c r="F16" s="2">
        <v>15385</v>
      </c>
      <c r="G16" s="3">
        <v>51040.47402136582</v>
      </c>
      <c r="H16" s="3">
        <v>66425.47402136581</v>
      </c>
      <c r="I16" s="3">
        <v>0.386293</v>
      </c>
      <c r="J16" s="3">
        <v>0.027612</v>
      </c>
      <c r="K16" s="3">
        <v>0.580803</v>
      </c>
      <c r="L16" s="3">
        <v>51050.9999999096</v>
      </c>
      <c r="M16" s="3">
        <v>66435.9999999096</v>
      </c>
      <c r="N16" s="3">
        <v>0.7054095</v>
      </c>
      <c r="O16" s="3">
        <v>1.410819</v>
      </c>
      <c r="P16" s="3">
        <v>1.396738</v>
      </c>
      <c r="Q16" s="2">
        <v>63242</v>
      </c>
      <c r="R16" s="3">
        <f>(ABS(Q16-M16)/Q16)*100</f>
      </c>
      <c r="S16" s="12">
        <f>(ABS(L16-G16)/L16)*100</f>
      </c>
    </row>
    <row x14ac:dyDescent="0.25" r="17" customHeight="1" ht="17.25">
      <c r="A17" s="1" t="s">
        <v>36</v>
      </c>
      <c r="B17" s="1" t="s">
        <v>68</v>
      </c>
      <c r="C17" s="2">
        <v>3625</v>
      </c>
      <c r="D17" s="12">
        <f>(C17/108945)*100</f>
      </c>
      <c r="E17" s="1"/>
      <c r="F17" s="2">
        <v>280370</v>
      </c>
      <c r="G17" s="3">
        <v>115863.0488792465</v>
      </c>
      <c r="H17" s="3">
        <v>396233.0488792465</v>
      </c>
      <c r="I17" s="3">
        <v>1.826972</v>
      </c>
      <c r="J17" s="3">
        <v>0.03176933333333334</v>
      </c>
      <c r="K17" s="3">
        <v>4.52089</v>
      </c>
      <c r="L17" s="3">
        <v>107806.9999845577</v>
      </c>
      <c r="M17" s="3">
        <v>388176.9999845577</v>
      </c>
      <c r="N17" s="3">
        <v>59.22472533333333</v>
      </c>
      <c r="O17" s="3">
        <v>177.674176</v>
      </c>
      <c r="P17" s="3">
        <v>177.481071</v>
      </c>
      <c r="Q17" s="2">
        <v>374435</v>
      </c>
      <c r="R17" s="3">
        <f>(ABS(Q17-M17)/Q17)*100</f>
      </c>
      <c r="S17" s="12">
        <f>(ABS(L17-G17)/L17)*100</f>
      </c>
    </row>
    <row x14ac:dyDescent="0.25" r="18" customHeight="1" ht="17.25">
      <c r="A18" s="1" t="s">
        <v>18</v>
      </c>
      <c r="B18" s="1" t="s">
        <v>69</v>
      </c>
      <c r="C18" s="2">
        <v>3685</v>
      </c>
      <c r="D18" s="12">
        <f>(C18/108945)*100</f>
      </c>
      <c r="E18" s="1"/>
      <c r="F18" s="2">
        <v>25549</v>
      </c>
      <c r="G18" s="3">
        <v>40508.68703538804</v>
      </c>
      <c r="H18" s="3">
        <v>66057.68703538804</v>
      </c>
      <c r="I18" s="3">
        <v>0.298988</v>
      </c>
      <c r="J18" s="3">
        <v>0.04191166666666667</v>
      </c>
      <c r="K18" s="3">
        <v>0.55485</v>
      </c>
      <c r="L18" s="3">
        <v>32793.00000003408</v>
      </c>
      <c r="M18" s="3">
        <v>58342.00000003408</v>
      </c>
      <c r="N18" s="3">
        <v>0.01783</v>
      </c>
      <c r="O18" s="3">
        <v>0.05349</v>
      </c>
      <c r="P18" s="3">
        <v>0.044116</v>
      </c>
      <c r="Q18" s="2">
        <v>54793</v>
      </c>
      <c r="R18" s="3">
        <f>(ABS(Q18-M18)/Q18)*100</f>
      </c>
      <c r="S18" s="12">
        <f>(ABS(L18-G18)/L18)*100</f>
      </c>
    </row>
    <row x14ac:dyDescent="0.25" r="19" customHeight="1" ht="17.25">
      <c r="A19" s="1" t="s">
        <v>37</v>
      </c>
      <c r="B19" s="1" t="s">
        <v>70</v>
      </c>
      <c r="C19" s="2">
        <v>3692</v>
      </c>
      <c r="D19" s="12">
        <f>(C19/108945)*100</f>
      </c>
      <c r="E19" s="1"/>
      <c r="F19" s="3">
        <v>234659.9999999968</v>
      </c>
      <c r="G19" s="3">
        <v>140954.3735914372</v>
      </c>
      <c r="H19" s="3">
        <v>375614.3735914341</v>
      </c>
      <c r="I19" s="3">
        <v>6.287646</v>
      </c>
      <c r="J19" s="3">
        <v>0.032716</v>
      </c>
      <c r="K19" s="3">
        <v>17.106408</v>
      </c>
      <c r="L19" s="3">
        <v>150986.9995980806</v>
      </c>
      <c r="M19" s="3">
        <v>385646.9995980774</v>
      </c>
      <c r="N19" s="3">
        <v>32.996635</v>
      </c>
      <c r="O19" s="3">
        <v>98.989905</v>
      </c>
      <c r="P19" s="3">
        <v>98.842446</v>
      </c>
      <c r="Q19" s="2">
        <v>364178</v>
      </c>
      <c r="R19" s="3">
        <f>(ABS(Q19-M19)/Q19)*100</f>
      </c>
      <c r="S19" s="12">
        <f>(ABS(L19-G19)/L19)*100</f>
      </c>
    </row>
    <row x14ac:dyDescent="0.25" r="20" customHeight="1" ht="17.25">
      <c r="A20" s="1" t="s">
        <v>38</v>
      </c>
      <c r="B20" s="1" t="s">
        <v>71</v>
      </c>
      <c r="C20" s="2">
        <v>3724</v>
      </c>
      <c r="D20" s="12">
        <f>(C20/108945)*100</f>
      </c>
      <c r="E20" s="1"/>
      <c r="F20" s="2">
        <v>10711</v>
      </c>
      <c r="G20" s="3">
        <v>53774.75493915295</v>
      </c>
      <c r="H20" s="3">
        <v>64485.75493915295</v>
      </c>
      <c r="I20" s="3">
        <v>0.7493605</v>
      </c>
      <c r="J20" s="3">
        <v>0.028266</v>
      </c>
      <c r="K20" s="3">
        <v>1.297862</v>
      </c>
      <c r="L20" s="3">
        <v>61282.99999999999</v>
      </c>
      <c r="M20" s="3">
        <v>71993.99999999999</v>
      </c>
      <c r="N20" s="3">
        <v>0.5957455</v>
      </c>
      <c r="O20" s="3">
        <v>1.191491</v>
      </c>
      <c r="P20" s="3">
        <v>1.17915</v>
      </c>
      <c r="Q20" s="2">
        <v>61830</v>
      </c>
      <c r="R20" s="3">
        <f>(ABS(Q20-M20)/Q20)*100</f>
      </c>
      <c r="S20" s="12">
        <f>(ABS(L20-G20)/L20)*100</f>
      </c>
    </row>
    <row x14ac:dyDescent="0.25" r="21" customHeight="1" ht="17.25">
      <c r="A21" s="1" t="s">
        <v>39</v>
      </c>
      <c r="B21" s="1" t="s">
        <v>72</v>
      </c>
      <c r="C21" s="2">
        <v>3638</v>
      </c>
      <c r="D21" s="12">
        <f>(C21/108945)*100</f>
      </c>
      <c r="E21" s="1"/>
      <c r="F21" s="2">
        <v>19816</v>
      </c>
      <c r="G21" s="3">
        <v>77838.59481643816</v>
      </c>
      <c r="H21" s="3">
        <v>97654.59481643816</v>
      </c>
      <c r="I21" s="3">
        <v>0.4437336666666667</v>
      </c>
      <c r="J21" s="3">
        <v>0.018775</v>
      </c>
      <c r="K21" s="3">
        <v>1.098797</v>
      </c>
      <c r="L21" s="3">
        <v>67734.00000003277</v>
      </c>
      <c r="M21" s="3">
        <v>87550.00000003277</v>
      </c>
      <c r="N21" s="3">
        <v>0.708557</v>
      </c>
      <c r="O21" s="3">
        <v>2.125671</v>
      </c>
      <c r="P21" s="3">
        <v>2.114866</v>
      </c>
      <c r="Q21" s="2">
        <v>84055</v>
      </c>
      <c r="R21" s="3">
        <f>(ABS(Q21-M21)/Q21)*100</f>
      </c>
      <c r="S21" s="12">
        <f>(ABS(L21-G21)/L21)*100</f>
      </c>
    </row>
    <row x14ac:dyDescent="0.25" r="22" customHeight="1" ht="17.25">
      <c r="A22" s="9" t="s">
        <v>40</v>
      </c>
      <c r="B22" s="9" t="s">
        <v>73</v>
      </c>
      <c r="C22" s="2">
        <v>3155</v>
      </c>
      <c r="D22" s="7">
        <f>(C22/108945)*100</f>
      </c>
      <c r="E22" s="1"/>
      <c r="F22" s="2">
        <v>17674</v>
      </c>
      <c r="G22" s="3">
        <v>53372.06447994594</v>
      </c>
      <c r="H22" s="3">
        <v>71046.06447994594</v>
      </c>
      <c r="I22" s="3">
        <v>0.5736283333333333</v>
      </c>
      <c r="J22" s="3">
        <v>0.024554</v>
      </c>
      <c r="K22" s="3">
        <v>1.364081</v>
      </c>
      <c r="L22" s="3">
        <v>43706.00000005152</v>
      </c>
      <c r="M22" s="3">
        <v>61380.00000005152</v>
      </c>
      <c r="N22" s="3">
        <v>0.283427</v>
      </c>
      <c r="O22" s="3">
        <v>0.850281</v>
      </c>
      <c r="P22" s="3">
        <v>0.840112</v>
      </c>
      <c r="Q22" s="2">
        <v>51822</v>
      </c>
      <c r="R22" s="3">
        <f>(ABS(Q22-M22)/Q22)*100</f>
      </c>
      <c r="S22" s="7">
        <f>(ABS(L22-G22)/L22)*100</f>
      </c>
    </row>
    <row x14ac:dyDescent="0.25" r="23" customHeight="1" ht="17.25">
      <c r="A23" s="1" t="s">
        <v>41</v>
      </c>
      <c r="B23" s="1" t="s">
        <v>74</v>
      </c>
      <c r="C23" s="2">
        <v>3617</v>
      </c>
      <c r="D23" s="12">
        <f>(C23/108945)*100</f>
      </c>
      <c r="E23" s="1"/>
      <c r="F23" s="3">
        <v>253840.0000000001</v>
      </c>
      <c r="G23" s="3">
        <v>137220.5761162401</v>
      </c>
      <c r="H23" s="3">
        <v>391060.5761162402</v>
      </c>
      <c r="I23" s="3">
        <v>4.876429</v>
      </c>
      <c r="J23" s="3">
        <v>0.03412933333333334</v>
      </c>
      <c r="K23" s="3">
        <v>11.864114</v>
      </c>
      <c r="L23" s="3">
        <v>129828.0033121397</v>
      </c>
      <c r="M23" s="3">
        <v>383668.0033121398</v>
      </c>
      <c r="N23" s="3">
        <v>58.231829</v>
      </c>
      <c r="O23" s="3">
        <v>174.695487</v>
      </c>
      <c r="P23" s="3">
        <v>174.545419</v>
      </c>
      <c r="Q23" s="2">
        <v>378773</v>
      </c>
      <c r="R23" s="3">
        <f>(ABS(Q23-M23)/Q23)*100</f>
      </c>
      <c r="S23" s="12">
        <f>(ABS(L23-G23)/L23)*100</f>
      </c>
    </row>
    <row x14ac:dyDescent="0.25" r="24" customHeight="1" ht="17.25">
      <c r="A24" s="1" t="s">
        <v>42</v>
      </c>
      <c r="B24" s="1" t="s">
        <v>75</v>
      </c>
      <c r="C24" s="2">
        <v>3610</v>
      </c>
      <c r="D24" s="12">
        <f>(C24/108945)*100</f>
      </c>
      <c r="E24" s="1"/>
      <c r="F24" s="2">
        <v>29319</v>
      </c>
      <c r="G24" s="3">
        <v>50731.3150447832</v>
      </c>
      <c r="H24" s="3">
        <v>80050.3150447832</v>
      </c>
      <c r="I24" s="3">
        <v>0.4069943333333333</v>
      </c>
      <c r="J24" s="3">
        <v>0.01854766666666667</v>
      </c>
      <c r="K24" s="3">
        <v>0.860863</v>
      </c>
      <c r="L24" s="3">
        <v>45528.99999995402</v>
      </c>
      <c r="M24" s="3">
        <v>74847.99999995402</v>
      </c>
      <c r="N24" s="3">
        <v>0.2572903333333333</v>
      </c>
      <c r="O24" s="3">
        <v>0.771871</v>
      </c>
      <c r="P24" s="3">
        <v>0.761367</v>
      </c>
      <c r="Q24" s="2">
        <v>67340</v>
      </c>
      <c r="R24" s="3">
        <f>(ABS(Q24-M24)/Q24)*100</f>
      </c>
      <c r="S24" s="12">
        <f>(ABS(L24-G24)/L24)*100</f>
      </c>
    </row>
    <row x14ac:dyDescent="0.25" r="25" customHeight="1" ht="17.25">
      <c r="A25" s="1" t="s">
        <v>43</v>
      </c>
      <c r="B25" s="1" t="s">
        <v>76</v>
      </c>
      <c r="C25" s="2">
        <v>3606</v>
      </c>
      <c r="D25" s="12">
        <f>(C25/108945)*100</f>
      </c>
      <c r="E25" s="1"/>
      <c r="F25" s="3">
        <v>145955.9999999999</v>
      </c>
      <c r="G25" s="3">
        <v>110187.8179694408</v>
      </c>
      <c r="H25" s="3">
        <v>256143.8179694407</v>
      </c>
      <c r="I25" s="3">
        <v>2.530085</v>
      </c>
      <c r="J25" s="3">
        <v>0.029609</v>
      </c>
      <c r="K25" s="3">
        <v>5.740503</v>
      </c>
      <c r="L25" s="3">
        <v>103186.9999998821</v>
      </c>
      <c r="M25" s="3">
        <v>249142.999999882</v>
      </c>
      <c r="N25" s="3">
        <v>1.457627666666667</v>
      </c>
      <c r="O25" s="3">
        <v>4.372883</v>
      </c>
      <c r="P25" s="3">
        <v>4.339753</v>
      </c>
      <c r="Q25" s="2">
        <v>244265</v>
      </c>
      <c r="R25" s="3">
        <f>(ABS(Q25-M25)/Q25)*100</f>
      </c>
      <c r="S25" s="12">
        <f>(ABS(L25-G25)/L25)*100</f>
      </c>
    </row>
    <row x14ac:dyDescent="0.25" r="26" customHeight="1" ht="17.25">
      <c r="A26" s="1" t="s">
        <v>44</v>
      </c>
      <c r="B26" s="1" t="s">
        <v>77</v>
      </c>
      <c r="C26" s="2">
        <v>3667</v>
      </c>
      <c r="D26" s="12">
        <f>(C26/108945)*100</f>
      </c>
      <c r="E26" s="1"/>
      <c r="F26" s="2">
        <v>136123</v>
      </c>
      <c r="G26" s="3">
        <v>128259.4077543897</v>
      </c>
      <c r="H26" s="3">
        <v>264382.4077543897</v>
      </c>
      <c r="I26" s="3">
        <v>4.426679</v>
      </c>
      <c r="J26" s="3">
        <v>0.02248533333333333</v>
      </c>
      <c r="K26" s="3">
        <v>5.043493</v>
      </c>
      <c r="L26" s="3">
        <v>116006.0000001848</v>
      </c>
      <c r="M26" s="3">
        <v>252129.0000001848</v>
      </c>
      <c r="N26" s="3">
        <v>4.2119</v>
      </c>
      <c r="O26" s="3">
        <v>12.6357</v>
      </c>
      <c r="P26" s="3">
        <v>12.533763</v>
      </c>
      <c r="Q26" s="2">
        <v>253344</v>
      </c>
      <c r="R26" s="3">
        <f>(ABS(Q26-M26)/Q26)*100</f>
      </c>
      <c r="S26" s="12">
        <f>(ABS(L26-G26)/L26)*100</f>
      </c>
    </row>
    <row x14ac:dyDescent="0.25" r="27" customHeight="1" ht="17.25">
      <c r="A27" s="1" t="s">
        <v>45</v>
      </c>
      <c r="B27" s="1" t="s">
        <v>78</v>
      </c>
      <c r="C27" s="2">
        <v>3635</v>
      </c>
      <c r="D27" s="12">
        <f>(C27/108945)*100</f>
      </c>
      <c r="E27" s="1"/>
      <c r="F27" s="3">
        <v>13911.00000000365</v>
      </c>
      <c r="G27" s="3">
        <v>28760.76139160068</v>
      </c>
      <c r="H27" s="3">
        <v>42671.76139160433</v>
      </c>
      <c r="I27" s="3">
        <v>0.2245055</v>
      </c>
      <c r="J27" s="3">
        <v>0.0162475</v>
      </c>
      <c r="K27" s="3">
        <v>0.30613</v>
      </c>
      <c r="L27" s="3">
        <v>28203.00000005106</v>
      </c>
      <c r="M27" s="3">
        <v>42114.00000005471</v>
      </c>
      <c r="N27" s="3">
        <v>0.0287005</v>
      </c>
      <c r="O27" s="3">
        <v>0.057401</v>
      </c>
      <c r="P27" s="3">
        <v>0.053782</v>
      </c>
      <c r="Q27" s="2">
        <v>37542</v>
      </c>
      <c r="R27" s="3">
        <f>(ABS(Q27-M27)/Q27)*100</f>
      </c>
      <c r="S27" s="12">
        <f>(ABS(L27-G27)/L27)*100</f>
      </c>
    </row>
    <row x14ac:dyDescent="0.25" r="28" customHeight="1" ht="17.25">
      <c r="A28" s="1" t="s">
        <v>46</v>
      </c>
      <c r="B28" s="1" t="s">
        <v>79</v>
      </c>
      <c r="C28" s="2">
        <v>3612</v>
      </c>
      <c r="D28" s="12">
        <f>(C28/108945)*100</f>
      </c>
      <c r="E28" s="1"/>
      <c r="F28" s="2">
        <v>154942</v>
      </c>
      <c r="G28" s="3">
        <v>143923.8276993768</v>
      </c>
      <c r="H28" s="3">
        <v>298865.8276993767</v>
      </c>
      <c r="I28" s="3">
        <v>13.156495</v>
      </c>
      <c r="J28" s="3">
        <v>0.02216066666666667</v>
      </c>
      <c r="K28" s="3">
        <v>27.497007</v>
      </c>
      <c r="L28" s="3">
        <v>140656.9999977012</v>
      </c>
      <c r="M28" s="3">
        <v>295598.9999977013</v>
      </c>
      <c r="N28" s="3">
        <v>5.14605</v>
      </c>
      <c r="O28" s="3">
        <v>15.43815</v>
      </c>
      <c r="P28" s="3">
        <v>15.401303</v>
      </c>
      <c r="Q28" s="2">
        <v>290429</v>
      </c>
      <c r="R28" s="3">
        <f>(ABS(Q28-M28)/Q28)*100</f>
      </c>
      <c r="S28" s="12">
        <f>(ABS(L28-G28)/L28)*100</f>
      </c>
    </row>
    <row x14ac:dyDescent="0.25" r="29" customHeight="1" ht="17.25">
      <c r="A29" s="1" t="s">
        <v>47</v>
      </c>
      <c r="B29" s="1" t="s">
        <v>80</v>
      </c>
      <c r="C29" s="2">
        <v>3596</v>
      </c>
      <c r="D29" s="12">
        <f>(C29/108945)*100</f>
      </c>
      <c r="E29" s="1"/>
      <c r="F29" s="2">
        <v>88287</v>
      </c>
      <c r="G29" s="3">
        <v>70369.594535109</v>
      </c>
      <c r="H29" s="3">
        <v>158656.594535109</v>
      </c>
      <c r="I29" s="3">
        <v>0.6847315</v>
      </c>
      <c r="J29" s="3">
        <v>0.0340565</v>
      </c>
      <c r="K29" s="3">
        <v>0.743751</v>
      </c>
      <c r="L29" s="3">
        <v>67108.00190090624</v>
      </c>
      <c r="M29" s="3">
        <v>155395.0019009062</v>
      </c>
      <c r="N29" s="3">
        <v>1.719137</v>
      </c>
      <c r="O29" s="3">
        <v>3.438274</v>
      </c>
      <c r="P29" s="3">
        <v>3.374293</v>
      </c>
      <c r="Q29" s="2">
        <v>152586</v>
      </c>
      <c r="R29" s="3">
        <f>(ABS(Q29-M29)/Q29)*100</f>
      </c>
      <c r="S29" s="12">
        <f>(ABS(L29-G29)/L29)*100</f>
      </c>
    </row>
    <row x14ac:dyDescent="0.25" r="30" customHeight="1" ht="17.25">
      <c r="A30" s="1" t="s">
        <v>48</v>
      </c>
      <c r="B30" s="1" t="s">
        <v>81</v>
      </c>
      <c r="C30" s="2">
        <v>3517</v>
      </c>
      <c r="D30" s="12">
        <f>(C30/108945)*100</f>
      </c>
      <c r="E30" s="1"/>
      <c r="F30" s="2">
        <v>154942</v>
      </c>
      <c r="G30" s="3">
        <v>88366.685945888</v>
      </c>
      <c r="H30" s="3">
        <v>243308.685945888</v>
      </c>
      <c r="I30" s="3">
        <v>12.91885933333333</v>
      </c>
      <c r="J30" s="3">
        <v>0.02250333333333333</v>
      </c>
      <c r="K30" s="3">
        <v>26.840057</v>
      </c>
      <c r="L30" s="3">
        <v>94637.00000055159</v>
      </c>
      <c r="M30" s="3">
        <v>249579.0000005516</v>
      </c>
      <c r="N30" s="3">
        <v>2.297608666666667</v>
      </c>
      <c r="O30" s="3">
        <v>6.892826</v>
      </c>
      <c r="P30" s="3">
        <v>6.864379</v>
      </c>
      <c r="Q30" s="2">
        <v>234641</v>
      </c>
      <c r="R30" s="3">
        <f>(ABS(Q30-M30)/Q30)*100</f>
      </c>
      <c r="S30" s="12">
        <f>(ABS(L30-G30)/L30)*100</f>
      </c>
    </row>
    <row x14ac:dyDescent="0.25" r="31" customHeight="1" ht="17.25">
      <c r="A31" s="1" t="s">
        <v>49</v>
      </c>
      <c r="B31" s="1" t="s">
        <v>82</v>
      </c>
      <c r="C31" s="2">
        <v>3771</v>
      </c>
      <c r="D31" s="12">
        <f>(C31/108945)*100</f>
      </c>
      <c r="E31" s="1"/>
      <c r="F31" s="2">
        <v>102246</v>
      </c>
      <c r="G31" s="3">
        <v>63829.90936162177</v>
      </c>
      <c r="H31" s="3">
        <v>166075.9093616218</v>
      </c>
      <c r="I31" s="3">
        <v>0.375366</v>
      </c>
      <c r="J31" s="3">
        <v>0.0284735</v>
      </c>
      <c r="K31" s="3">
        <v>0.462297</v>
      </c>
      <c r="L31" s="3">
        <v>56001.99991000605</v>
      </c>
      <c r="M31" s="3">
        <v>158247.9999100061</v>
      </c>
      <c r="N31" s="3">
        <v>18.5430035</v>
      </c>
      <c r="O31" s="3">
        <v>37.086007</v>
      </c>
      <c r="P31" s="3">
        <v>37.026184</v>
      </c>
      <c r="Q31" s="2">
        <v>157173</v>
      </c>
      <c r="R31" s="3">
        <f>(ABS(Q31-M31)/Q31)*100</f>
      </c>
      <c r="S31" s="12">
        <f>(ABS(L31-G31)/L31)*100</f>
      </c>
    </row>
    <row x14ac:dyDescent="0.25" r="32" customHeight="1" ht="17.25">
      <c r="A32" s="1"/>
      <c r="B32" s="1"/>
      <c r="C32" s="2">
        <f>SUM(C2:C31)</f>
      </c>
      <c r="D32" s="21"/>
      <c r="E32" s="1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2"/>
      <c r="R32" s="21"/>
      <c r="S3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2"/>
  <sheetViews>
    <sheetView workbookViewId="0"/>
  </sheetViews>
  <sheetFormatPr defaultRowHeight="15" x14ac:dyDescent="0.25"/>
  <cols>
    <col min="1" max="1" style="13" width="17.14785714285714" customWidth="1" bestFit="1"/>
    <col min="2" max="2" style="13" width="14.005" customWidth="1" bestFit="1"/>
    <col min="3" max="3" style="14" width="18.719285714285714" customWidth="1" bestFit="1"/>
    <col min="4" max="4" style="22" width="9.576428571428572" customWidth="1" bestFit="1"/>
    <col min="5" max="5" style="14" width="10.719285714285713" customWidth="1" bestFit="1"/>
    <col min="6" max="6" style="15" width="12.147857142857141" customWidth="1" bestFit="1"/>
    <col min="7" max="7" style="15" width="12.147857142857141" customWidth="1" bestFit="1"/>
    <col min="8" max="8" style="15" width="23.576428571428572" customWidth="1" bestFit="1"/>
    <col min="9" max="9" style="15" width="25.005" customWidth="1" bestFit="1"/>
    <col min="10" max="10" style="15" width="20.576428571428572" customWidth="1" bestFit="1"/>
    <col min="11" max="11" style="15" width="27.576428571428572" customWidth="1" bestFit="1"/>
    <col min="12" max="12" style="15" width="29.14785714285714" customWidth="1" bestFit="1"/>
    <col min="13" max="13" style="15" width="37.57642857142857" customWidth="1" bestFit="1"/>
    <col min="14" max="14" style="15" width="30.719285714285714" customWidth="1" bestFit="1"/>
    <col min="15" max="15" style="15" width="25.576428571428572" customWidth="1" bestFit="1"/>
    <col min="16" max="16" style="14" width="12.576428571428572" customWidth="1" bestFit="1"/>
    <col min="17" max="17" style="22" width="10.290714285714287" customWidth="1" bestFit="1"/>
    <col min="18" max="18" style="22" width="12.147857142857141" customWidth="1" bestFit="1"/>
  </cols>
  <sheetData>
    <row x14ac:dyDescent="0.25" r="1" customHeight="1" ht="17.25">
      <c r="A1" s="1" t="s">
        <v>0</v>
      </c>
      <c r="B1" s="1" t="s">
        <v>50</v>
      </c>
      <c r="C1" s="19" t="s">
        <v>51</v>
      </c>
      <c r="D1" s="21" t="s">
        <v>52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2" t="s">
        <v>12</v>
      </c>
      <c r="Q1" s="3" t="s">
        <v>13</v>
      </c>
      <c r="R1" s="21" t="s">
        <v>14</v>
      </c>
    </row>
    <row x14ac:dyDescent="0.25" r="2" customHeight="1" ht="17.25">
      <c r="A2" s="1" t="s">
        <v>21</v>
      </c>
      <c r="B2" s="1" t="s">
        <v>53</v>
      </c>
      <c r="C2" s="2">
        <v>3743</v>
      </c>
      <c r="D2" s="12">
        <f>C2*100/109996</f>
      </c>
      <c r="E2" s="2">
        <v>144012</v>
      </c>
      <c r="F2" s="3">
        <v>144935.8116764908</v>
      </c>
      <c r="G2" s="3">
        <v>288947.8116764908</v>
      </c>
      <c r="H2" s="3">
        <v>1.474020666666667</v>
      </c>
      <c r="I2" s="3">
        <v>0.04247633333333333</v>
      </c>
      <c r="J2" s="3">
        <v>3.118285</v>
      </c>
      <c r="K2" s="3">
        <v>154937.0000002699</v>
      </c>
      <c r="L2" s="3">
        <v>298949.0000002699</v>
      </c>
      <c r="M2" s="3">
        <v>5.103737</v>
      </c>
      <c r="N2" s="3">
        <v>15.311211</v>
      </c>
      <c r="O2" s="3">
        <v>15.263915</v>
      </c>
      <c r="P2" s="2">
        <v>275993</v>
      </c>
      <c r="Q2" s="3">
        <f>(ABS(P2-L2)/P2)*100</f>
      </c>
      <c r="R2" s="12">
        <f>(ABS(K2-F2)/K2)*100</f>
      </c>
    </row>
    <row x14ac:dyDescent="0.25" r="3" customHeight="1" ht="17.25">
      <c r="A3" s="1" t="s">
        <v>22</v>
      </c>
      <c r="B3" s="1" t="s">
        <v>54</v>
      </c>
      <c r="C3" s="2">
        <v>3586</v>
      </c>
      <c r="D3" s="12">
        <f>C3*100/109996</f>
      </c>
      <c r="E3" s="2">
        <v>132890</v>
      </c>
      <c r="F3" s="3">
        <v>88223.35078056538</v>
      </c>
      <c r="G3" s="3">
        <v>221113.3507805654</v>
      </c>
      <c r="H3" s="3">
        <v>1.612768</v>
      </c>
      <c r="I3" s="3">
        <v>0.02344966666666666</v>
      </c>
      <c r="J3" s="3">
        <v>3.822618</v>
      </c>
      <c r="K3" s="3">
        <v>85186.0046400198</v>
      </c>
      <c r="L3" s="3">
        <v>218076.0046400198</v>
      </c>
      <c r="M3" s="3">
        <v>1.208809333333333</v>
      </c>
      <c r="N3" s="3">
        <v>3.626428</v>
      </c>
      <c r="O3" s="3">
        <v>3.591375</v>
      </c>
      <c r="P3" s="2">
        <v>214392</v>
      </c>
      <c r="Q3" s="3">
        <f>(ABS(P3-L3)/P3)*100</f>
      </c>
      <c r="R3" s="12">
        <f>(ABS(K3-F3)/K3)*100</f>
      </c>
    </row>
    <row x14ac:dyDescent="0.25" r="4" customHeight="1" ht="17.25">
      <c r="A4" s="1" t="s">
        <v>23</v>
      </c>
      <c r="B4" s="1" t="s">
        <v>55</v>
      </c>
      <c r="C4" s="2">
        <v>3666</v>
      </c>
      <c r="D4" s="12">
        <f>C4*100/109996</f>
      </c>
      <c r="E4" s="3">
        <v>139411.0000000001</v>
      </c>
      <c r="F4" s="3">
        <v>55820.58712131929</v>
      </c>
      <c r="G4" s="3">
        <v>195231.5871213193</v>
      </c>
      <c r="H4" s="3">
        <v>38.889569</v>
      </c>
      <c r="I4" s="3">
        <v>0.022711</v>
      </c>
      <c r="J4" s="3">
        <v>108.18039</v>
      </c>
      <c r="K4" s="3">
        <v>80460.00000038937</v>
      </c>
      <c r="L4" s="3">
        <v>219871.0000003894</v>
      </c>
      <c r="M4" s="3">
        <v>1.417170333333333</v>
      </c>
      <c r="N4" s="3">
        <v>4.251511</v>
      </c>
      <c r="O4" s="3">
        <v>4.212197</v>
      </c>
      <c r="P4" s="2">
        <v>204597</v>
      </c>
      <c r="Q4" s="3">
        <f>(ABS(P4-L4)/P4)*100</f>
      </c>
      <c r="R4" s="12">
        <f>(ABS(K4-F4)/K4)*100</f>
      </c>
    </row>
    <row x14ac:dyDescent="0.25" r="5" customHeight="1" ht="17.25">
      <c r="A5" s="1" t="s">
        <v>24</v>
      </c>
      <c r="B5" s="1" t="s">
        <v>56</v>
      </c>
      <c r="C5" s="2">
        <v>3644</v>
      </c>
      <c r="D5" s="12">
        <f>C5*100/109996</f>
      </c>
      <c r="E5" s="2">
        <v>102246</v>
      </c>
      <c r="F5" s="3">
        <v>92896.92700316524</v>
      </c>
      <c r="G5" s="3">
        <v>195142.9270031652</v>
      </c>
      <c r="H5" s="3">
        <v>1.3147455</v>
      </c>
      <c r="I5" s="3">
        <v>0.062338</v>
      </c>
      <c r="J5" s="3">
        <v>2.251865</v>
      </c>
      <c r="K5" s="3">
        <v>96917.99997737454</v>
      </c>
      <c r="L5" s="3">
        <v>199163.9999773745</v>
      </c>
      <c r="M5" s="3">
        <v>3.568979</v>
      </c>
      <c r="N5" s="3">
        <v>7.137958</v>
      </c>
      <c r="O5" s="3">
        <v>7.017942</v>
      </c>
      <c r="P5" s="2">
        <v>194598</v>
      </c>
      <c r="Q5" s="3">
        <f>(ABS(P5-L5)/P5)*100</f>
      </c>
      <c r="R5" s="12">
        <f>(ABS(K5-F5)/K5)*100</f>
      </c>
    </row>
    <row x14ac:dyDescent="0.25" r="6" customHeight="1" ht="17.25">
      <c r="A6" s="1" t="s">
        <v>25</v>
      </c>
      <c r="B6" s="1" t="s">
        <v>57</v>
      </c>
      <c r="C6" s="2">
        <v>3590</v>
      </c>
      <c r="D6" s="12">
        <f>C6*100/109996</f>
      </c>
      <c r="E6" s="2">
        <v>97715</v>
      </c>
      <c r="F6" s="3">
        <v>117028.8432782454</v>
      </c>
      <c r="G6" s="3">
        <v>214743.8432782454</v>
      </c>
      <c r="H6" s="3">
        <v>2.593487</v>
      </c>
      <c r="I6" s="3">
        <v>0.0262275</v>
      </c>
      <c r="J6" s="3">
        <v>4.738946</v>
      </c>
      <c r="K6" s="3">
        <v>126639.0000000277</v>
      </c>
      <c r="L6" s="3">
        <v>224354.0000000277</v>
      </c>
      <c r="M6" s="3">
        <v>3.6042815</v>
      </c>
      <c r="N6" s="3">
        <v>7.208563</v>
      </c>
      <c r="O6" s="3">
        <v>7.138819</v>
      </c>
      <c r="P6" s="2">
        <v>200246</v>
      </c>
      <c r="Q6" s="3">
        <f>(ABS(P6-L6)/P6)*100</f>
      </c>
      <c r="R6" s="12">
        <f>(ABS(K6-F6)/K6)*100</f>
      </c>
    </row>
    <row x14ac:dyDescent="0.25" r="7" customHeight="1" ht="17.25">
      <c r="A7" s="1" t="s">
        <v>26</v>
      </c>
      <c r="B7" s="1" t="s">
        <v>58</v>
      </c>
      <c r="C7" s="2">
        <v>3741</v>
      </c>
      <c r="D7" s="12">
        <f>C7*100/109996</f>
      </c>
      <c r="E7" s="2">
        <v>35084</v>
      </c>
      <c r="F7" s="3">
        <v>69385.72551716118</v>
      </c>
      <c r="G7" s="3">
        <v>104469.7255171612</v>
      </c>
      <c r="H7" s="3">
        <v>2.431876</v>
      </c>
      <c r="I7" s="3">
        <v>0.01705166666666667</v>
      </c>
      <c r="J7" s="3">
        <v>6.945988</v>
      </c>
      <c r="K7" s="3">
        <v>62652.99999999858</v>
      </c>
      <c r="L7" s="3">
        <v>97736.99999999857</v>
      </c>
      <c r="M7" s="3">
        <v>0.04039366666666667</v>
      </c>
      <c r="N7" s="3">
        <v>0.121181</v>
      </c>
      <c r="O7" s="3">
        <v>0.111554</v>
      </c>
      <c r="P7" s="2">
        <v>88298</v>
      </c>
      <c r="Q7" s="3">
        <f>(ABS(P7-L7)/P7)*100</f>
      </c>
      <c r="R7" s="12">
        <f>(ABS(K7-F7)/K7)*100</f>
      </c>
    </row>
    <row x14ac:dyDescent="0.25" r="8" customHeight="1" ht="17.25">
      <c r="A8" s="1" t="s">
        <v>27</v>
      </c>
      <c r="B8" s="1" t="s">
        <v>59</v>
      </c>
      <c r="C8" s="2">
        <v>3679</v>
      </c>
      <c r="D8" s="12">
        <f>C8*100/109996</f>
      </c>
      <c r="E8" s="3">
        <v>15496.99999999997</v>
      </c>
      <c r="F8" s="3">
        <v>31361.71352620082</v>
      </c>
      <c r="G8" s="3">
        <v>46858.71352620078</v>
      </c>
      <c r="H8" s="3">
        <v>0.263137</v>
      </c>
      <c r="I8" s="3">
        <v>0.0153865</v>
      </c>
      <c r="J8" s="3">
        <v>0.416664</v>
      </c>
      <c r="K8" s="3">
        <v>29576.00000004865</v>
      </c>
      <c r="L8" s="3">
        <v>45073.00000004862</v>
      </c>
      <c r="M8" s="3">
        <v>0.029023</v>
      </c>
      <c r="N8" s="3">
        <v>0.058046</v>
      </c>
      <c r="O8" s="3">
        <v>0.052582</v>
      </c>
      <c r="P8" s="2">
        <v>39104</v>
      </c>
      <c r="Q8" s="3">
        <f>(ABS(P8-L8)/P8)*100</f>
      </c>
      <c r="R8" s="12">
        <f>(ABS(K8-F8)/K8)*100</f>
      </c>
    </row>
    <row x14ac:dyDescent="0.25" r="9" customHeight="1" ht="17.25">
      <c r="A9" s="1" t="s">
        <v>28</v>
      </c>
      <c r="B9" s="1" t="s">
        <v>60</v>
      </c>
      <c r="C9" s="2">
        <v>3643</v>
      </c>
      <c r="D9" s="12">
        <f>C9*100/109996</f>
      </c>
      <c r="E9" s="2">
        <v>234660</v>
      </c>
      <c r="F9" s="3">
        <v>221418.3647645022</v>
      </c>
      <c r="G9" s="3">
        <v>456078.3647645023</v>
      </c>
      <c r="H9" s="3">
        <v>21.04276733333333</v>
      </c>
      <c r="I9" s="3">
        <v>0.03351166666666667</v>
      </c>
      <c r="J9" s="3">
        <v>61.376696</v>
      </c>
      <c r="K9" s="3">
        <v>262881.9999986709</v>
      </c>
      <c r="L9" s="3">
        <v>497541.9999986709</v>
      </c>
      <c r="M9" s="3">
        <v>17.97274933333333</v>
      </c>
      <c r="N9" s="3">
        <v>53.918248</v>
      </c>
      <c r="O9" s="3">
        <v>53.764237</v>
      </c>
      <c r="P9" s="2">
        <v>472898</v>
      </c>
      <c r="Q9" s="3">
        <f>(ABS(P9-L9)/P9)*100</f>
      </c>
      <c r="R9" s="12">
        <f>(ABS(K9-F9)/K9)*100</f>
      </c>
    </row>
    <row x14ac:dyDescent="0.25" r="10" customHeight="1" ht="17.25">
      <c r="A10" s="1" t="s">
        <v>29</v>
      </c>
      <c r="B10" s="1" t="s">
        <v>61</v>
      </c>
      <c r="C10" s="2">
        <v>3645</v>
      </c>
      <c r="D10" s="12">
        <f>C10*100/109996</f>
      </c>
      <c r="E10" s="2">
        <v>280370</v>
      </c>
      <c r="F10" s="3">
        <v>172768.6095501944</v>
      </c>
      <c r="G10" s="3">
        <v>453138.6095501944</v>
      </c>
      <c r="H10" s="3">
        <v>33.91151033333333</v>
      </c>
      <c r="I10" s="3">
        <v>0.035883</v>
      </c>
      <c r="J10" s="3">
        <v>100.652441</v>
      </c>
      <c r="K10" s="3">
        <v>181011.999821365</v>
      </c>
      <c r="L10" s="3">
        <v>461381.999821365</v>
      </c>
      <c r="M10" s="3">
        <v>14.54110733333333</v>
      </c>
      <c r="N10" s="3">
        <v>43.623322</v>
      </c>
      <c r="O10" s="3">
        <v>43.45281</v>
      </c>
      <c r="P10" s="2">
        <v>450468</v>
      </c>
      <c r="Q10" s="3">
        <f>(ABS(P10-L10)/P10)*100</f>
      </c>
      <c r="R10" s="12">
        <f>(ABS(K10-F10)/K10)*100</f>
      </c>
    </row>
    <row x14ac:dyDescent="0.25" r="11" customHeight="1" ht="17.25">
      <c r="A11" s="1" t="s">
        <v>30</v>
      </c>
      <c r="B11" s="1" t="s">
        <v>62</v>
      </c>
      <c r="C11" s="2">
        <v>3787</v>
      </c>
      <c r="D11" s="12">
        <f>C11*100/109996</f>
      </c>
      <c r="E11" s="2">
        <v>141051</v>
      </c>
      <c r="F11" s="3">
        <v>61846.08413733104</v>
      </c>
      <c r="G11" s="3">
        <v>202897.0841373311</v>
      </c>
      <c r="H11" s="3">
        <v>8.975631</v>
      </c>
      <c r="I11" s="3">
        <v>0.02366633333333333</v>
      </c>
      <c r="J11" s="3">
        <v>25.10517</v>
      </c>
      <c r="K11" s="3">
        <v>82359.00040429173</v>
      </c>
      <c r="L11" s="3">
        <v>223410.0004042917</v>
      </c>
      <c r="M11" s="3">
        <v>5.020127333333334</v>
      </c>
      <c r="N11" s="3">
        <v>15.060382</v>
      </c>
      <c r="O11" s="3">
        <v>15.029377</v>
      </c>
      <c r="P11" s="2">
        <v>203988</v>
      </c>
      <c r="Q11" s="3">
        <f>(ABS(P11-L11)/P11)*100</f>
      </c>
      <c r="R11" s="12">
        <f>(ABS(K11-F11)/K11)*100</f>
      </c>
    </row>
    <row x14ac:dyDescent="0.25" r="12" customHeight="1" ht="17.25">
      <c r="A12" s="1" t="s">
        <v>31</v>
      </c>
      <c r="B12" s="1" t="s">
        <v>63</v>
      </c>
      <c r="C12" s="2">
        <v>3706</v>
      </c>
      <c r="D12" s="12">
        <f>C12*100/109996</f>
      </c>
      <c r="E12" s="2">
        <v>18961</v>
      </c>
      <c r="F12" s="3">
        <v>68356.26958921013</v>
      </c>
      <c r="G12" s="3">
        <v>87317.26958921013</v>
      </c>
      <c r="H12" s="3">
        <v>1.1673555</v>
      </c>
      <c r="I12" s="3">
        <v>0.02756</v>
      </c>
      <c r="J12" s="3">
        <v>2.14283</v>
      </c>
      <c r="K12" s="3">
        <v>76683.99999860165</v>
      </c>
      <c r="L12" s="3">
        <v>95644.99999860165</v>
      </c>
      <c r="M12" s="3">
        <v>1.8792305</v>
      </c>
      <c r="N12" s="3">
        <v>3.758461</v>
      </c>
      <c r="O12" s="3">
        <v>3.744467</v>
      </c>
      <c r="P12" s="2">
        <v>86203</v>
      </c>
      <c r="Q12" s="3">
        <f>(ABS(P12-L12)/P12)*100</f>
      </c>
      <c r="R12" s="12">
        <f>(ABS(K12-F12)/K12)*100</f>
      </c>
    </row>
    <row x14ac:dyDescent="0.25" r="13" customHeight="1" ht="17.25">
      <c r="A13" s="1" t="s">
        <v>32</v>
      </c>
      <c r="B13" s="1" t="s">
        <v>64</v>
      </c>
      <c r="C13" s="2">
        <v>3666</v>
      </c>
      <c r="D13" s="12">
        <f>C13*100/109996</f>
      </c>
      <c r="E13" s="2">
        <v>15385</v>
      </c>
      <c r="F13" s="3">
        <v>86598.72762588554</v>
      </c>
      <c r="G13" s="3">
        <v>101983.7276258855</v>
      </c>
      <c r="H13" s="3">
        <v>1.424515</v>
      </c>
      <c r="I13" s="3">
        <v>0.03763</v>
      </c>
      <c r="J13" s="3">
        <v>2.657456</v>
      </c>
      <c r="K13" s="2">
        <v>81185</v>
      </c>
      <c r="L13" s="2">
        <v>96570</v>
      </c>
      <c r="M13" s="3">
        <v>0.7045405</v>
      </c>
      <c r="N13" s="3">
        <v>1.409081</v>
      </c>
      <c r="O13" s="3">
        <v>1.39602</v>
      </c>
      <c r="P13" s="2">
        <v>90111</v>
      </c>
      <c r="Q13" s="3">
        <f>(ABS(P13-L13)/P13)*100</f>
      </c>
      <c r="R13" s="12">
        <f>(ABS(K13-F13)/K13)*100</f>
      </c>
    </row>
    <row x14ac:dyDescent="0.25" r="14" customHeight="1" ht="17.25">
      <c r="A14" s="1" t="s">
        <v>33</v>
      </c>
      <c r="B14" s="1" t="s">
        <v>65</v>
      </c>
      <c r="C14" s="2">
        <v>3589</v>
      </c>
      <c r="D14" s="12">
        <f>C14*100/109996</f>
      </c>
      <c r="E14" s="2">
        <v>266151</v>
      </c>
      <c r="F14" s="3">
        <v>218045.3357845575</v>
      </c>
      <c r="G14" s="3">
        <v>484196.3357845575</v>
      </c>
      <c r="H14" s="3">
        <v>17.303561</v>
      </c>
      <c r="I14" s="3">
        <v>0.032091</v>
      </c>
      <c r="J14" s="3">
        <v>49.164679</v>
      </c>
      <c r="K14" s="3">
        <v>232831.0000000451</v>
      </c>
      <c r="L14" s="3">
        <v>498982.0000000451</v>
      </c>
      <c r="M14" s="3">
        <v>13.68152066666667</v>
      </c>
      <c r="N14" s="3">
        <v>41.044562</v>
      </c>
      <c r="O14" s="3">
        <v>40.869434</v>
      </c>
      <c r="P14" s="2">
        <v>479425</v>
      </c>
      <c r="Q14" s="3">
        <f>(ABS(P14-L14)/P14)*100</f>
      </c>
      <c r="R14" s="12">
        <f>(ABS(K14-F14)/K14)*100</f>
      </c>
    </row>
    <row x14ac:dyDescent="0.25" r="15" customHeight="1" ht="17.25">
      <c r="A15" s="1" t="s">
        <v>34</v>
      </c>
      <c r="B15" s="1" t="s">
        <v>66</v>
      </c>
      <c r="C15" s="2">
        <v>3616</v>
      </c>
      <c r="D15" s="12">
        <f>C15*100/109996</f>
      </c>
      <c r="E15" s="2">
        <v>24196</v>
      </c>
      <c r="F15" s="3">
        <v>43786.18757113194</v>
      </c>
      <c r="G15" s="3">
        <v>67982.18757113194</v>
      </c>
      <c r="H15" s="3">
        <v>0.3224903333333333</v>
      </c>
      <c r="I15" s="3">
        <v>0.01470966666666667</v>
      </c>
      <c r="J15" s="3">
        <v>0.796646</v>
      </c>
      <c r="K15" s="3">
        <v>30708.00000001608</v>
      </c>
      <c r="L15" s="3">
        <v>54904.00000001608</v>
      </c>
      <c r="M15" s="3">
        <v>0.01680633333333333</v>
      </c>
      <c r="N15" s="3">
        <v>0.050419</v>
      </c>
      <c r="O15" s="3">
        <v>0.04652199999999999</v>
      </c>
      <c r="P15" s="2">
        <v>48908</v>
      </c>
      <c r="Q15" s="3">
        <f>(ABS(P15-L15)/P15)*100</f>
      </c>
      <c r="R15" s="12">
        <f>(ABS(K15-F15)/K15)*100</f>
      </c>
    </row>
    <row x14ac:dyDescent="0.25" r="16" customHeight="1" ht="17.25">
      <c r="A16" s="1" t="s">
        <v>35</v>
      </c>
      <c r="B16" s="1" t="s">
        <v>67</v>
      </c>
      <c r="C16" s="2">
        <v>3684</v>
      </c>
      <c r="D16" s="12">
        <f>C16*100/109996</f>
      </c>
      <c r="E16" s="2">
        <v>15385</v>
      </c>
      <c r="F16" s="3">
        <v>51245.44593891995</v>
      </c>
      <c r="G16" s="3">
        <v>66630.44593891995</v>
      </c>
      <c r="H16" s="3">
        <v>2.8458155</v>
      </c>
      <c r="I16" s="3">
        <v>0.026422</v>
      </c>
      <c r="J16" s="3">
        <v>5.523859</v>
      </c>
      <c r="K16" s="3">
        <v>55424.00000012017</v>
      </c>
      <c r="L16" s="3">
        <v>70809.00000012017</v>
      </c>
      <c r="M16" s="3">
        <v>0.4514345</v>
      </c>
      <c r="N16" s="3">
        <v>0.902869</v>
      </c>
      <c r="O16" s="3">
        <v>0.888732</v>
      </c>
      <c r="P16" s="2">
        <v>63242</v>
      </c>
      <c r="Q16" s="3">
        <f>(ABS(P16-L16)/P16)*100</f>
      </c>
      <c r="R16" s="12">
        <f>(ABS(K16-F16)/K16)*100</f>
      </c>
    </row>
    <row x14ac:dyDescent="0.25" r="17" customHeight="1" ht="17.25">
      <c r="A17" s="1" t="s">
        <v>36</v>
      </c>
      <c r="B17" s="1" t="s">
        <v>68</v>
      </c>
      <c r="C17" s="2">
        <v>3709</v>
      </c>
      <c r="D17" s="12">
        <f>C17*100/109996</f>
      </c>
      <c r="E17" s="2">
        <v>280370</v>
      </c>
      <c r="F17" s="3">
        <v>74311.76758872192</v>
      </c>
      <c r="G17" s="3">
        <v>354681.7675887219</v>
      </c>
      <c r="H17" s="3">
        <v>173.3061503333333</v>
      </c>
      <c r="I17" s="3">
        <v>0.03348866666666667</v>
      </c>
      <c r="J17" s="3">
        <v>518.874413</v>
      </c>
      <c r="K17" s="3">
        <v>111377.9993059007</v>
      </c>
      <c r="L17" s="3">
        <v>391747.9993059007</v>
      </c>
      <c r="M17" s="3">
        <v>5.422545333333333</v>
      </c>
      <c r="N17" s="3">
        <v>16.267636</v>
      </c>
      <c r="O17" s="3">
        <v>16.041944</v>
      </c>
      <c r="P17" s="2">
        <v>374435</v>
      </c>
      <c r="Q17" s="3">
        <f>(ABS(P17-L17)/P17)*100</f>
      </c>
      <c r="R17" s="12">
        <f>(ABS(K17-F17)/K17)*100</f>
      </c>
    </row>
    <row x14ac:dyDescent="0.25" r="18" customHeight="1" ht="17.25">
      <c r="A18" s="1" t="s">
        <v>18</v>
      </c>
      <c r="B18" s="1" t="s">
        <v>69</v>
      </c>
      <c r="C18" s="2">
        <v>3647</v>
      </c>
      <c r="D18" s="12">
        <f>C18*100/109996</f>
      </c>
      <c r="E18" s="2">
        <v>25622</v>
      </c>
      <c r="F18" s="3">
        <v>47349.5070703409</v>
      </c>
      <c r="G18" s="3">
        <v>72971.5070703409</v>
      </c>
      <c r="H18" s="3">
        <v>0.4284153333333334</v>
      </c>
      <c r="I18" s="3">
        <v>0.01396333333333333</v>
      </c>
      <c r="J18" s="3">
        <v>1.149408</v>
      </c>
      <c r="K18" s="3">
        <v>43906.00000008994</v>
      </c>
      <c r="L18" s="3">
        <v>69528.00000008993</v>
      </c>
      <c r="M18" s="3">
        <v>0.01819133333333333</v>
      </c>
      <c r="N18" s="3">
        <v>0.054574</v>
      </c>
      <c r="O18" s="3">
        <v>0.049463</v>
      </c>
      <c r="P18" s="2">
        <v>54793</v>
      </c>
      <c r="Q18" s="3">
        <f>(ABS(P18-L18)/P18)*100</f>
      </c>
      <c r="R18" s="12">
        <f>(ABS(K18-F18)/K18)*100</f>
      </c>
    </row>
    <row x14ac:dyDescent="0.25" r="19" customHeight="1" ht="17.25">
      <c r="A19" s="1" t="s">
        <v>37</v>
      </c>
      <c r="B19" s="1" t="s">
        <v>70</v>
      </c>
      <c r="C19" s="2">
        <v>3738</v>
      </c>
      <c r="D19" s="12">
        <f>C19*100/109996</f>
      </c>
      <c r="E19" s="3">
        <v>234659.9999999772</v>
      </c>
      <c r="F19" s="3">
        <v>99873.11227124697</v>
      </c>
      <c r="G19" s="3">
        <v>334533.1122712241</v>
      </c>
      <c r="H19" s="3">
        <v>25.15691466666667</v>
      </c>
      <c r="I19" s="3">
        <v>0.03121233333333333</v>
      </c>
      <c r="J19" s="3">
        <v>73.852173</v>
      </c>
      <c r="K19" s="3">
        <v>153443.0018472904</v>
      </c>
      <c r="L19" s="3">
        <v>388103.0018472676</v>
      </c>
      <c r="M19" s="3">
        <v>6.318477666666666</v>
      </c>
      <c r="N19" s="3">
        <v>18.955433</v>
      </c>
      <c r="O19" s="3">
        <v>18.777421</v>
      </c>
      <c r="P19" s="2">
        <v>364178</v>
      </c>
      <c r="Q19" s="3">
        <f>(ABS(P19-L19)/P19)*100</f>
      </c>
      <c r="R19" s="12">
        <f>(ABS(K19-F19)/K19)*100</f>
      </c>
    </row>
    <row x14ac:dyDescent="0.25" r="20" customHeight="1" ht="17.25">
      <c r="A20" s="1" t="s">
        <v>38</v>
      </c>
      <c r="B20" s="1" t="s">
        <v>71</v>
      </c>
      <c r="C20" s="2">
        <v>3687</v>
      </c>
      <c r="D20" s="12">
        <f>C20*100/109996</f>
      </c>
      <c r="E20" s="2">
        <v>18961</v>
      </c>
      <c r="F20" s="3">
        <v>43001.08761634005</v>
      </c>
      <c r="G20" s="3">
        <v>61962.08761634005</v>
      </c>
      <c r="H20" s="3">
        <v>1.3465455</v>
      </c>
      <c r="I20" s="3">
        <v>0.026053</v>
      </c>
      <c r="J20" s="3">
        <v>2.50479</v>
      </c>
      <c r="K20" s="3">
        <v>50707.00000004013</v>
      </c>
      <c r="L20" s="3">
        <v>69668.00000004013</v>
      </c>
      <c r="M20" s="3">
        <v>0.275796</v>
      </c>
      <c r="N20" s="3">
        <v>0.551592</v>
      </c>
      <c r="O20" s="3">
        <v>0.536823</v>
      </c>
      <c r="P20" s="2">
        <v>61830</v>
      </c>
      <c r="Q20" s="3">
        <f>(ABS(P20-L20)/P20)*100</f>
      </c>
      <c r="R20" s="12">
        <f>(ABS(K20-F20)/K20)*100</f>
      </c>
    </row>
    <row x14ac:dyDescent="0.25" r="21" customHeight="1" ht="17.25">
      <c r="A21" s="1" t="s">
        <v>39</v>
      </c>
      <c r="B21" s="1" t="s">
        <v>72</v>
      </c>
      <c r="C21" s="2">
        <v>3714</v>
      </c>
      <c r="D21" s="12">
        <f>C21*100/109996</f>
      </c>
      <c r="E21" s="2">
        <v>19785</v>
      </c>
      <c r="F21" s="3">
        <v>81755.65374552915</v>
      </c>
      <c r="G21" s="3">
        <v>101540.6537455292</v>
      </c>
      <c r="H21" s="3">
        <v>0.9781536666666667</v>
      </c>
      <c r="I21" s="3">
        <v>0.01801866666666667</v>
      </c>
      <c r="J21" s="3">
        <v>2.710617</v>
      </c>
      <c r="K21" s="3">
        <v>71730.99999988847</v>
      </c>
      <c r="L21" s="3">
        <v>91515.99999988847</v>
      </c>
      <c r="M21" s="3">
        <v>0.05044866666666667</v>
      </c>
      <c r="N21" s="3">
        <v>0.151346</v>
      </c>
      <c r="O21" s="3">
        <v>0.139304</v>
      </c>
      <c r="P21" s="2">
        <v>84055</v>
      </c>
      <c r="Q21" s="3">
        <f>(ABS(P21-L21)/P21)*100</f>
      </c>
      <c r="R21" s="12">
        <f>(ABS(K21-F21)/K21)*100</f>
      </c>
    </row>
    <row x14ac:dyDescent="0.25" r="22" customHeight="1" ht="17.25">
      <c r="A22" s="1" t="s">
        <v>40</v>
      </c>
      <c r="B22" s="1" t="s">
        <v>73</v>
      </c>
      <c r="C22" s="2">
        <v>3618</v>
      </c>
      <c r="D22" s="12">
        <f>C22*100/109996</f>
      </c>
      <c r="E22" s="2">
        <v>17674</v>
      </c>
      <c r="F22" s="3">
        <v>48946.16619457094</v>
      </c>
      <c r="G22" s="3">
        <v>66620.16619457095</v>
      </c>
      <c r="H22" s="3">
        <v>1.189962</v>
      </c>
      <c r="I22" s="3">
        <v>0.02919833333333334</v>
      </c>
      <c r="J22" s="3">
        <v>3.186085</v>
      </c>
      <c r="K22" s="3">
        <v>40051.00000009321</v>
      </c>
      <c r="L22" s="3">
        <v>57725.00000009321</v>
      </c>
      <c r="M22" s="3">
        <v>0.7547283333333333</v>
      </c>
      <c r="N22" s="3">
        <v>2.264185</v>
      </c>
      <c r="O22" s="3">
        <v>2.254295</v>
      </c>
      <c r="P22" s="2">
        <v>51822</v>
      </c>
      <c r="Q22" s="3">
        <f>(ABS(P22-L22)/P22)*100</f>
      </c>
      <c r="R22" s="12">
        <f>(ABS(K22-F22)/K22)*100</f>
      </c>
    </row>
    <row x14ac:dyDescent="0.25" r="23" customHeight="1" ht="17.25">
      <c r="A23" s="1" t="s">
        <v>41</v>
      </c>
      <c r="B23" s="1" t="s">
        <v>74</v>
      </c>
      <c r="C23" s="2">
        <v>3581</v>
      </c>
      <c r="D23" s="12">
        <f>C23*100/109996</f>
      </c>
      <c r="E23" s="3">
        <v>250047.9999999965</v>
      </c>
      <c r="F23" s="3">
        <v>117255.2352214195</v>
      </c>
      <c r="G23" s="3">
        <v>367303.235221416</v>
      </c>
      <c r="H23" s="3">
        <v>64.05412533333333</v>
      </c>
      <c r="I23" s="3">
        <v>0.032329</v>
      </c>
      <c r="J23" s="3">
        <v>189.285069</v>
      </c>
      <c r="K23" s="3">
        <v>162494.0034940575</v>
      </c>
      <c r="L23" s="3">
        <v>412542.003494054</v>
      </c>
      <c r="M23" s="3">
        <v>23.30064533333334</v>
      </c>
      <c r="N23" s="3">
        <v>69.901936</v>
      </c>
      <c r="O23" s="3">
        <v>69.724632</v>
      </c>
      <c r="P23" s="2">
        <v>378773</v>
      </c>
      <c r="Q23" s="3">
        <f>(ABS(P23-L23)/P23)*100</f>
      </c>
      <c r="R23" s="12">
        <f>(ABS(K23-F23)/K23)*100</f>
      </c>
    </row>
    <row x14ac:dyDescent="0.25" r="24" customHeight="1" ht="17.25">
      <c r="A24" s="1" t="s">
        <v>42</v>
      </c>
      <c r="B24" s="1" t="s">
        <v>75</v>
      </c>
      <c r="C24" s="2">
        <v>3614</v>
      </c>
      <c r="D24" s="12">
        <f>C24*100/109996</f>
      </c>
      <c r="E24" s="2">
        <v>29319</v>
      </c>
      <c r="F24" s="3">
        <v>48630.37718797329</v>
      </c>
      <c r="G24" s="3">
        <v>77949.3771879733</v>
      </c>
      <c r="H24" s="3">
        <v>2.144428666666667</v>
      </c>
      <c r="I24" s="3">
        <v>0.01855266666666667</v>
      </c>
      <c r="J24" s="3">
        <v>6.056943</v>
      </c>
      <c r="K24" s="3">
        <v>48889.00000011391</v>
      </c>
      <c r="L24" s="3">
        <v>78208.00000011391</v>
      </c>
      <c r="M24" s="3">
        <v>0.4699183333333334</v>
      </c>
      <c r="N24" s="3">
        <v>1.409755</v>
      </c>
      <c r="O24" s="3">
        <v>1.399596</v>
      </c>
      <c r="P24" s="2">
        <v>67340</v>
      </c>
      <c r="Q24" s="3">
        <f>(ABS(P24-L24)/P24)*100</f>
      </c>
      <c r="R24" s="12">
        <f>(ABS(K24-F24)/K24)*100</f>
      </c>
    </row>
    <row x14ac:dyDescent="0.25" r="25" customHeight="1" ht="17.25">
      <c r="A25" s="1" t="s">
        <v>43</v>
      </c>
      <c r="B25" s="1" t="s">
        <v>76</v>
      </c>
      <c r="C25" s="2">
        <v>3763</v>
      </c>
      <c r="D25" s="12">
        <f>C25*100/109996</f>
      </c>
      <c r="E25" s="2">
        <v>149586</v>
      </c>
      <c r="F25" s="3">
        <v>98682.43931270702</v>
      </c>
      <c r="G25" s="3">
        <v>248268.439312707</v>
      </c>
      <c r="H25" s="3">
        <v>16.61714933333333</v>
      </c>
      <c r="I25" s="3">
        <v>0.022446</v>
      </c>
      <c r="J25" s="3">
        <v>48.022373</v>
      </c>
      <c r="K25" s="3">
        <v>106538.9999996059</v>
      </c>
      <c r="L25" s="3">
        <v>256124.9999996059</v>
      </c>
      <c r="M25" s="3">
        <v>1.584332</v>
      </c>
      <c r="N25" s="3">
        <v>4.752996</v>
      </c>
      <c r="O25" s="3">
        <v>4.712864</v>
      </c>
      <c r="P25" s="2">
        <v>244265</v>
      </c>
      <c r="Q25" s="3">
        <f>(ABS(P25-L25)/P25)*100</f>
      </c>
      <c r="R25" s="12">
        <f>(ABS(K25-F25)/K25)*100</f>
      </c>
    </row>
    <row x14ac:dyDescent="0.25" r="26" customHeight="1" ht="17.25">
      <c r="A26" s="1" t="s">
        <v>44</v>
      </c>
      <c r="B26" s="1" t="s">
        <v>77</v>
      </c>
      <c r="C26" s="2">
        <v>3709</v>
      </c>
      <c r="D26" s="12">
        <f>C26*100/109996</f>
      </c>
      <c r="E26" s="2">
        <v>136123</v>
      </c>
      <c r="F26" s="3">
        <v>127022.40152734</v>
      </c>
      <c r="G26" s="3">
        <v>263145.4015273401</v>
      </c>
      <c r="H26" s="3">
        <v>20.12990266666667</v>
      </c>
      <c r="I26" s="3">
        <v>0.02249366666666667</v>
      </c>
      <c r="J26" s="3">
        <v>52.14322</v>
      </c>
      <c r="K26" s="3">
        <v>138380.0000000584</v>
      </c>
      <c r="L26" s="3">
        <v>274503.0000000584</v>
      </c>
      <c r="M26" s="3">
        <v>1.769544666666667</v>
      </c>
      <c r="N26" s="3">
        <v>5.308634</v>
      </c>
      <c r="O26" s="3">
        <v>5.277627</v>
      </c>
      <c r="P26" s="2">
        <v>253344</v>
      </c>
      <c r="Q26" s="3">
        <f>(ABS(P26-L26)/P26)*100</f>
      </c>
      <c r="R26" s="12">
        <f>(ABS(K26-F26)/K26)*100</f>
      </c>
    </row>
    <row x14ac:dyDescent="0.25" r="27" customHeight="1" ht="17.25">
      <c r="A27" s="1" t="s">
        <v>45</v>
      </c>
      <c r="B27" s="1" t="s">
        <v>78</v>
      </c>
      <c r="C27" s="2">
        <v>3765</v>
      </c>
      <c r="D27" s="12">
        <f>C27*100/109996</f>
      </c>
      <c r="E27" s="2">
        <v>13911</v>
      </c>
      <c r="F27" s="3">
        <v>31476.38689997776</v>
      </c>
      <c r="G27" s="3">
        <v>45387.38689997776</v>
      </c>
      <c r="H27" s="3">
        <v>0.2666965</v>
      </c>
      <c r="I27" s="3">
        <v>0.0166605</v>
      </c>
      <c r="J27" s="3">
        <v>0.373576</v>
      </c>
      <c r="K27" s="2">
        <v>32645</v>
      </c>
      <c r="L27" s="2">
        <v>46556</v>
      </c>
      <c r="M27" s="3">
        <v>0.219765</v>
      </c>
      <c r="N27" s="3">
        <v>0.43953</v>
      </c>
      <c r="O27" s="3">
        <v>0.435751</v>
      </c>
      <c r="P27" s="2">
        <v>37542</v>
      </c>
      <c r="Q27" s="3">
        <f>(ABS(P27-L27)/P27)*100</f>
      </c>
      <c r="R27" s="12">
        <f>(ABS(K27-F27)/K27)*100</f>
      </c>
    </row>
    <row x14ac:dyDescent="0.25" r="28" customHeight="1" ht="17.25">
      <c r="A28" s="1" t="s">
        <v>46</v>
      </c>
      <c r="B28" s="1" t="s">
        <v>79</v>
      </c>
      <c r="C28" s="2">
        <v>3716</v>
      </c>
      <c r="D28" s="12">
        <f>C28*100/109996</f>
      </c>
      <c r="E28" s="2">
        <v>154942</v>
      </c>
      <c r="F28" s="3">
        <v>138581.0132150239</v>
      </c>
      <c r="G28" s="3">
        <v>293523.0132150239</v>
      </c>
      <c r="H28" s="3">
        <v>21.50666866666667</v>
      </c>
      <c r="I28" s="3">
        <v>0.02217333333333333</v>
      </c>
      <c r="J28" s="3">
        <v>52.053806</v>
      </c>
      <c r="K28" s="2">
        <v>161400</v>
      </c>
      <c r="L28" s="2">
        <v>316342</v>
      </c>
      <c r="M28" s="3">
        <v>3.633845</v>
      </c>
      <c r="N28" s="3">
        <v>10.901535</v>
      </c>
      <c r="O28" s="3">
        <v>10.870127</v>
      </c>
      <c r="P28" s="2">
        <v>290429</v>
      </c>
      <c r="Q28" s="3">
        <f>(ABS(P28-L28)/P28)*100</f>
      </c>
      <c r="R28" s="12">
        <f>(ABS(K28-F28)/K28)*100</f>
      </c>
    </row>
    <row x14ac:dyDescent="0.25" r="29" customHeight="1" ht="17.25">
      <c r="A29" s="1" t="s">
        <v>47</v>
      </c>
      <c r="B29" s="1" t="s">
        <v>80</v>
      </c>
      <c r="C29" s="2">
        <v>3578</v>
      </c>
      <c r="D29" s="12">
        <f>C29*100/109996</f>
      </c>
      <c r="E29" s="2">
        <v>88287</v>
      </c>
      <c r="F29" s="3">
        <v>72053.06070397564</v>
      </c>
      <c r="G29" s="3">
        <v>160340.0607039756</v>
      </c>
      <c r="H29" s="3">
        <v>1.4725945</v>
      </c>
      <c r="I29" s="3">
        <v>0.028892</v>
      </c>
      <c r="J29" s="3">
        <v>2.489112</v>
      </c>
      <c r="K29" s="3">
        <v>75953.0000000723</v>
      </c>
      <c r="L29" s="3">
        <v>164240.0000000723</v>
      </c>
      <c r="M29" s="3">
        <v>47.219014</v>
      </c>
      <c r="N29" s="3">
        <v>94.438028</v>
      </c>
      <c r="O29" s="3">
        <v>94.371444</v>
      </c>
      <c r="P29" s="2">
        <v>152586</v>
      </c>
      <c r="Q29" s="3">
        <f>(ABS(P29-L29)/P29)*100</f>
      </c>
      <c r="R29" s="12">
        <f>(ABS(K29-F29)/K29)*100</f>
      </c>
    </row>
    <row x14ac:dyDescent="0.25" r="30" customHeight="1" ht="17.25">
      <c r="A30" s="1" t="s">
        <v>48</v>
      </c>
      <c r="B30" s="1" t="s">
        <v>81</v>
      </c>
      <c r="C30" s="2">
        <v>3624</v>
      </c>
      <c r="D30" s="12">
        <f>C30*100/109996</f>
      </c>
      <c r="E30" s="3">
        <v>154941.9999999959</v>
      </c>
      <c r="F30" s="3">
        <v>77268.99026351943</v>
      </c>
      <c r="G30" s="3">
        <v>232210.9902635154</v>
      </c>
      <c r="H30" s="3">
        <v>23.54263833333333</v>
      </c>
      <c r="I30" s="3">
        <v>0.024133</v>
      </c>
      <c r="J30" s="3">
        <v>58.606835</v>
      </c>
      <c r="K30" s="3">
        <v>95500.0000014664</v>
      </c>
      <c r="L30" s="3">
        <v>250442.0000014623</v>
      </c>
      <c r="M30" s="3">
        <v>0.7751233333333333</v>
      </c>
      <c r="N30" s="3">
        <v>2.32537</v>
      </c>
      <c r="O30" s="3">
        <v>2.283474</v>
      </c>
      <c r="P30" s="2">
        <v>234641</v>
      </c>
      <c r="Q30" s="3">
        <f>(ABS(P30-L30)/P30)*100</f>
      </c>
      <c r="R30" s="12">
        <f>(ABS(K30-F30)/K30)*100</f>
      </c>
    </row>
    <row x14ac:dyDescent="0.25" r="31" customHeight="1" ht="17.25">
      <c r="A31" s="1" t="s">
        <v>49</v>
      </c>
      <c r="B31" s="1" t="s">
        <v>82</v>
      </c>
      <c r="C31" s="2">
        <v>3548</v>
      </c>
      <c r="D31" s="12">
        <f>C31*100/109996</f>
      </c>
      <c r="E31" s="2">
        <v>102246</v>
      </c>
      <c r="F31" s="3">
        <v>52051.50574976183</v>
      </c>
      <c r="G31" s="3">
        <v>154297.5057497618</v>
      </c>
      <c r="H31" s="3">
        <v>1.111341</v>
      </c>
      <c r="I31" s="3">
        <v>0.0311395</v>
      </c>
      <c r="J31" s="3">
        <v>1.914879</v>
      </c>
      <c r="K31" s="3">
        <v>56001.99991000605</v>
      </c>
      <c r="L31" s="3">
        <v>158247.9999100061</v>
      </c>
      <c r="M31" s="3">
        <v>18.804837</v>
      </c>
      <c r="N31" s="3">
        <v>37.609674</v>
      </c>
      <c r="O31" s="3">
        <v>37.553799</v>
      </c>
      <c r="P31" s="2">
        <v>157173</v>
      </c>
      <c r="Q31" s="3">
        <f>(ABS(P31-L31)/P31)*100</f>
      </c>
      <c r="R31" s="12">
        <f>(ABS(K31-F31)/K31)*100</f>
      </c>
    </row>
    <row x14ac:dyDescent="0.25" r="32" customHeight="1" ht="17.25">
      <c r="A32" s="1"/>
      <c r="B32" s="1"/>
      <c r="C32" s="2">
        <f>SUM(C2:C31)</f>
      </c>
      <c r="D32" s="21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2"/>
      <c r="Q32" s="21"/>
      <c r="R3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1"/>
  <sheetViews>
    <sheetView workbookViewId="0"/>
  </sheetViews>
  <sheetFormatPr defaultRowHeight="15" x14ac:dyDescent="0.25"/>
  <cols>
    <col min="1" max="1" style="13" width="17.14785714285714" customWidth="1" bestFit="1"/>
    <col min="2" max="2" style="13" width="14.005" customWidth="1" bestFit="1"/>
    <col min="3" max="3" style="14" width="18.719285714285714" customWidth="1" bestFit="1"/>
    <col min="4" max="4" style="14" width="18.719285714285714" customWidth="1" bestFit="1"/>
    <col min="5" max="5" style="14" width="10.719285714285713" customWidth="1" bestFit="1"/>
    <col min="6" max="6" style="15" width="12.147857142857141" customWidth="1" bestFit="1"/>
    <col min="7" max="7" style="15" width="12.147857142857141" customWidth="1" bestFit="1"/>
    <col min="8" max="8" style="15" width="23.576428571428572" customWidth="1" bestFit="1"/>
    <col min="9" max="9" style="15" width="25.005" customWidth="1" bestFit="1"/>
    <col min="10" max="10" style="15" width="20.576428571428572" customWidth="1" bestFit="1"/>
    <col min="11" max="11" style="15" width="27.576428571428572" customWidth="1" bestFit="1"/>
    <col min="12" max="12" style="15" width="29.14785714285714" customWidth="1" bestFit="1"/>
    <col min="13" max="13" style="15" width="37.57642857142857" customWidth="1" bestFit="1"/>
    <col min="14" max="14" style="15" width="30.719285714285714" customWidth="1" bestFit="1"/>
    <col min="15" max="15" style="15" width="25.576428571428572" customWidth="1" bestFit="1"/>
    <col min="16" max="16" style="14" width="12.576428571428572" customWidth="1" bestFit="1"/>
    <col min="17" max="17" style="15" width="10.290714285714287" customWidth="1" bestFit="1"/>
    <col min="18" max="18" style="15" width="12.147857142857141" customWidth="1" bestFit="1"/>
  </cols>
  <sheetData>
    <row x14ac:dyDescent="0.25" r="1" customHeight="1" ht="17.25">
      <c r="A1" s="1" t="s">
        <v>0</v>
      </c>
      <c r="B1" s="1" t="s">
        <v>50</v>
      </c>
      <c r="C1" s="2" t="s">
        <v>51</v>
      </c>
      <c r="D1" s="8" t="s">
        <v>52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9" t="s">
        <v>12</v>
      </c>
      <c r="Q1" s="3" t="s">
        <v>13</v>
      </c>
      <c r="R1" s="20" t="s">
        <v>14</v>
      </c>
    </row>
    <row x14ac:dyDescent="0.25" r="2" customHeight="1" ht="17.25">
      <c r="A2" s="1" t="s">
        <v>21</v>
      </c>
      <c r="B2" s="1" t="s">
        <v>53</v>
      </c>
      <c r="C2" s="2">
        <v>4203</v>
      </c>
      <c r="D2" s="12">
        <f>C2*100/SUM(C2:C31)</f>
      </c>
      <c r="E2" s="2">
        <v>132890</v>
      </c>
      <c r="F2" s="3">
        <v>147819.5475400916</v>
      </c>
      <c r="G2" s="3">
        <v>280709.5475400916</v>
      </c>
      <c r="H2" s="3">
        <v>0.9794336666666666</v>
      </c>
      <c r="I2" s="3">
        <v>0.047446</v>
      </c>
      <c r="J2" s="3">
        <v>1.563033</v>
      </c>
      <c r="K2" s="2">
        <v>150478</v>
      </c>
      <c r="L2" s="2">
        <v>283368</v>
      </c>
      <c r="M2" s="3">
        <v>1.416987</v>
      </c>
      <c r="N2" s="3">
        <v>4.250961</v>
      </c>
      <c r="O2" s="3">
        <v>4.214497</v>
      </c>
      <c r="P2" s="2">
        <v>275993</v>
      </c>
      <c r="Q2" s="3">
        <v>3.11</v>
      </c>
      <c r="R2" s="12">
        <f>(ABS(P2-L2)/P2)*100</f>
      </c>
    </row>
    <row x14ac:dyDescent="0.25" r="3" customHeight="1" ht="17.25">
      <c r="A3" s="1" t="s">
        <v>22</v>
      </c>
      <c r="B3" s="1" t="s">
        <v>54</v>
      </c>
      <c r="C3" s="2">
        <v>4076</v>
      </c>
      <c r="D3" s="12">
        <f>C3*100/SUM(C3:C32)</f>
      </c>
      <c r="E3" s="3">
        <v>132890.0000002395</v>
      </c>
      <c r="F3" s="3">
        <v>85193.77393499188</v>
      </c>
      <c r="G3" s="3">
        <v>218083.7739352314</v>
      </c>
      <c r="H3" s="3">
        <v>0.865977</v>
      </c>
      <c r="I3" s="3">
        <v>0.02272533333333333</v>
      </c>
      <c r="J3" s="3">
        <v>1.58607</v>
      </c>
      <c r="K3" s="3">
        <v>95707.0000000683</v>
      </c>
      <c r="L3" s="3">
        <v>228597.0000003078</v>
      </c>
      <c r="M3" s="3">
        <v>4.423828666666666</v>
      </c>
      <c r="N3" s="3">
        <v>13.271486</v>
      </c>
      <c r="O3" s="3">
        <v>13.236775</v>
      </c>
      <c r="P3" s="2">
        <v>214392</v>
      </c>
      <c r="Q3" s="3">
        <v>7.04</v>
      </c>
      <c r="R3" s="12">
        <f>(ABS(P3-L3)/P3)*100</f>
      </c>
    </row>
    <row x14ac:dyDescent="0.25" r="4" customHeight="1" ht="17.25">
      <c r="A4" s="1" t="s">
        <v>23</v>
      </c>
      <c r="B4" s="1" t="s">
        <v>55</v>
      </c>
      <c r="C4" s="2">
        <v>4274</v>
      </c>
      <c r="D4" s="12">
        <f>C4*100/SUM(C4:C33)</f>
      </c>
      <c r="E4" s="2">
        <v>136123</v>
      </c>
      <c r="F4" s="3">
        <v>70896.47421531222</v>
      </c>
      <c r="G4" s="3">
        <v>207019.4742153122</v>
      </c>
      <c r="H4" s="3">
        <v>5.179428666666666</v>
      </c>
      <c r="I4" s="3">
        <v>0.02373033333333334</v>
      </c>
      <c r="J4" s="3">
        <v>7.236486</v>
      </c>
      <c r="K4" s="3">
        <v>80042.00000043378</v>
      </c>
      <c r="L4" s="3">
        <v>216165.0000004338</v>
      </c>
      <c r="M4" s="3">
        <v>0.8361286666666666</v>
      </c>
      <c r="N4" s="3">
        <v>2.508386</v>
      </c>
      <c r="O4" s="3">
        <v>2.47579</v>
      </c>
      <c r="P4" s="2">
        <v>204597</v>
      </c>
      <c r="Q4" s="3">
        <v>6.43</v>
      </c>
      <c r="R4" s="12">
        <f>(ABS(P4-L4)/P4)*100</f>
      </c>
    </row>
    <row x14ac:dyDescent="0.25" r="5" customHeight="1" ht="17.25">
      <c r="A5" s="1" t="s">
        <v>24</v>
      </c>
      <c r="B5" s="1" t="s">
        <v>56</v>
      </c>
      <c r="C5" s="2">
        <v>2753</v>
      </c>
      <c r="D5" s="12">
        <f>C5*100/SUM(C5:C34)</f>
      </c>
      <c r="E5" s="2">
        <v>102246</v>
      </c>
      <c r="F5" s="3">
        <v>94822.88743369443</v>
      </c>
      <c r="G5" s="3">
        <v>197068.8874336944</v>
      </c>
      <c r="H5" s="3">
        <v>1.141338</v>
      </c>
      <c r="I5" s="3">
        <v>0.0279345</v>
      </c>
      <c r="J5" s="3">
        <v>1.990241</v>
      </c>
      <c r="K5" s="3">
        <v>93471.99999897738</v>
      </c>
      <c r="L5" s="3">
        <v>195717.9999989774</v>
      </c>
      <c r="M5" s="3">
        <v>2.795302</v>
      </c>
      <c r="N5" s="3">
        <v>5.590604</v>
      </c>
      <c r="O5" s="3">
        <v>5.528408000000001</v>
      </c>
      <c r="P5" s="2">
        <v>194598</v>
      </c>
      <c r="Q5" s="3">
        <v>1.06</v>
      </c>
      <c r="R5" s="12">
        <f>(ABS(P5-L5)/P5)*100</f>
      </c>
    </row>
    <row x14ac:dyDescent="0.25" r="6" customHeight="1" ht="17.25">
      <c r="A6" s="1" t="s">
        <v>25</v>
      </c>
      <c r="B6" s="1" t="s">
        <v>57</v>
      </c>
      <c r="C6" s="2">
        <v>2718</v>
      </c>
      <c r="D6" s="12">
        <f>C6*100/SUM(C6:C35)</f>
      </c>
      <c r="E6" s="2">
        <v>88287</v>
      </c>
      <c r="F6" s="3">
        <v>109741.7017681084</v>
      </c>
      <c r="G6" s="3">
        <v>198028.7017681084</v>
      </c>
      <c r="H6" s="3">
        <v>0.6124855</v>
      </c>
      <c r="I6" s="3">
        <v>0.029038</v>
      </c>
      <c r="J6" s="3">
        <v>0.762325</v>
      </c>
      <c r="K6" s="3">
        <v>119840.0000000425</v>
      </c>
      <c r="L6" s="3">
        <v>208127.0000000425</v>
      </c>
      <c r="M6" s="3">
        <v>5.8655375</v>
      </c>
      <c r="N6" s="3">
        <v>11.731075</v>
      </c>
      <c r="O6" s="3">
        <v>11.678339</v>
      </c>
      <c r="P6" s="2">
        <v>200246</v>
      </c>
      <c r="Q6" s="3">
        <v>4.02</v>
      </c>
      <c r="R6" s="12">
        <f>(ABS(P6-L6)/P6)*100</f>
      </c>
    </row>
    <row x14ac:dyDescent="0.25" r="7" customHeight="1" ht="17.25">
      <c r="A7" s="1" t="s">
        <v>26</v>
      </c>
      <c r="B7" s="1" t="s">
        <v>58</v>
      </c>
      <c r="C7" s="2">
        <v>4041</v>
      </c>
      <c r="D7" s="12">
        <f>C7*100/SUM(C7:C36)</f>
      </c>
      <c r="E7" s="2">
        <v>29319</v>
      </c>
      <c r="F7" s="3">
        <v>71091.25248639255</v>
      </c>
      <c r="G7" s="3">
        <v>100410.2524863926</v>
      </c>
      <c r="H7" s="3">
        <v>0.3341216666666667</v>
      </c>
      <c r="I7" s="3">
        <v>0.01777133333333333</v>
      </c>
      <c r="J7" s="3">
        <v>0.636284</v>
      </c>
      <c r="K7" s="3">
        <v>64369.99999996813</v>
      </c>
      <c r="L7" s="3">
        <v>93688.99999996813</v>
      </c>
      <c r="M7" s="3">
        <v>0.1611746666666667</v>
      </c>
      <c r="N7" s="3">
        <v>0.483524</v>
      </c>
      <c r="O7" s="3">
        <v>0.473864</v>
      </c>
      <c r="P7" s="2">
        <v>88298</v>
      </c>
      <c r="Q7" s="3">
        <v>6.11</v>
      </c>
      <c r="R7" s="12">
        <f>(ABS(P7-L7)/P7)*100</f>
      </c>
    </row>
    <row x14ac:dyDescent="0.25" r="8" customHeight="1" ht="17.25">
      <c r="A8" s="1" t="s">
        <v>27</v>
      </c>
      <c r="B8" s="1" t="s">
        <v>59</v>
      </c>
      <c r="C8" s="2">
        <v>2770</v>
      </c>
      <c r="D8" s="12">
        <f>C8*100/SUM(C8:C37)</f>
      </c>
      <c r="E8" s="2">
        <v>15497</v>
      </c>
      <c r="F8" s="3">
        <v>30497.69464110368</v>
      </c>
      <c r="G8" s="3">
        <v>45994.69464110368</v>
      </c>
      <c r="H8" s="3">
        <v>0.16904</v>
      </c>
      <c r="I8" s="3">
        <v>0.014424</v>
      </c>
      <c r="J8" s="3">
        <v>0.225528</v>
      </c>
      <c r="K8" s="2">
        <v>27974</v>
      </c>
      <c r="L8" s="2">
        <v>43471</v>
      </c>
      <c r="M8" s="3">
        <v>0.304548</v>
      </c>
      <c r="N8" s="3">
        <v>0.609096</v>
      </c>
      <c r="O8" s="3">
        <v>0.605039</v>
      </c>
      <c r="P8" s="2">
        <v>39104</v>
      </c>
      <c r="Q8" s="3">
        <v>11.17</v>
      </c>
      <c r="R8" s="12">
        <f>(ABS(P8-L8)/P8)*100</f>
      </c>
    </row>
    <row x14ac:dyDescent="0.25" r="9" customHeight="1" ht="17.25">
      <c r="A9" s="1" t="s">
        <v>28</v>
      </c>
      <c r="B9" s="1" t="s">
        <v>60</v>
      </c>
      <c r="C9" s="2">
        <v>4239</v>
      </c>
      <c r="D9" s="12">
        <f>C9*100/SUM(C9:C38)</f>
      </c>
      <c r="E9" s="2">
        <v>234660</v>
      </c>
      <c r="F9" s="3">
        <v>234069.4288619072</v>
      </c>
      <c r="G9" s="3">
        <v>468729.4288619072</v>
      </c>
      <c r="H9" s="3">
        <v>4.782046333333334</v>
      </c>
      <c r="I9" s="3">
        <v>0.03163733333333333</v>
      </c>
      <c r="J9" s="3">
        <v>12.740902</v>
      </c>
      <c r="K9" s="3">
        <v>264552.9999867766</v>
      </c>
      <c r="L9" s="3">
        <v>499212.9999867766</v>
      </c>
      <c r="M9" s="3">
        <v>7.648593666666667</v>
      </c>
      <c r="N9" s="3">
        <v>22.945781</v>
      </c>
      <c r="O9" s="3">
        <v>22.798911</v>
      </c>
      <c r="P9" s="2">
        <v>472898</v>
      </c>
      <c r="Q9" s="3">
        <v>6.34</v>
      </c>
      <c r="R9" s="12">
        <f>(ABS(P9-L9)/P9)*100</f>
      </c>
    </row>
    <row x14ac:dyDescent="0.25" r="10" customHeight="1" ht="17.25">
      <c r="A10" s="1" t="s">
        <v>29</v>
      </c>
      <c r="B10" s="1" t="s">
        <v>61</v>
      </c>
      <c r="C10" s="2">
        <v>3983</v>
      </c>
      <c r="D10" s="12">
        <f>C10*100/SUM(C10:C39)</f>
      </c>
      <c r="E10" s="2">
        <v>280370</v>
      </c>
      <c r="F10" s="3">
        <v>169749.2442002494</v>
      </c>
      <c r="G10" s="3">
        <v>450119.2442002494</v>
      </c>
      <c r="H10" s="3">
        <v>3.677724</v>
      </c>
      <c r="I10" s="3">
        <v>0.03390266666666667</v>
      </c>
      <c r="J10" s="3">
        <v>10.048776</v>
      </c>
      <c r="K10" s="3">
        <v>178834.9999978471</v>
      </c>
      <c r="L10" s="3">
        <v>459204.9999978471</v>
      </c>
      <c r="M10" s="3">
        <v>12.456044</v>
      </c>
      <c r="N10" s="3">
        <v>37.368132</v>
      </c>
      <c r="O10" s="3">
        <v>37.202398</v>
      </c>
      <c r="P10" s="2">
        <v>450468</v>
      </c>
      <c r="Q10" s="3">
        <v>2.48</v>
      </c>
      <c r="R10" s="12">
        <f>(ABS(P10-L10)/P10)*100</f>
      </c>
    </row>
    <row x14ac:dyDescent="0.25" r="11" customHeight="1" ht="17.25">
      <c r="A11" s="1" t="s">
        <v>30</v>
      </c>
      <c r="B11" s="1" t="s">
        <v>62</v>
      </c>
      <c r="C11" s="2">
        <v>3986</v>
      </c>
      <c r="D11" s="12">
        <f>C11*100/SUM(C11:C40)</f>
      </c>
      <c r="E11" s="2">
        <v>145956</v>
      </c>
      <c r="F11" s="3">
        <v>65676.2108955206</v>
      </c>
      <c r="G11" s="3">
        <v>211632.2108955206</v>
      </c>
      <c r="H11" s="3">
        <v>2.850598333333334</v>
      </c>
      <c r="I11" s="3">
        <v>0.02425866666666666</v>
      </c>
      <c r="J11" s="3">
        <v>6.69392</v>
      </c>
      <c r="K11" s="3">
        <v>62576.00000338896</v>
      </c>
      <c r="L11" s="3">
        <v>208532.000003389</v>
      </c>
      <c r="M11" s="3">
        <v>0.5731689999999999</v>
      </c>
      <c r="N11" s="3">
        <v>1.719507</v>
      </c>
      <c r="O11" s="3">
        <v>1.685594</v>
      </c>
      <c r="P11" s="2">
        <v>203988</v>
      </c>
      <c r="Q11" s="3">
        <v>2.23</v>
      </c>
      <c r="R11" s="12">
        <f>(ABS(P11-L11)/P11)*100</f>
      </c>
    </row>
    <row x14ac:dyDescent="0.25" r="12" customHeight="1" ht="17.25">
      <c r="A12" s="1" t="s">
        <v>31</v>
      </c>
      <c r="B12" s="1" t="s">
        <v>63</v>
      </c>
      <c r="C12" s="2">
        <v>2794</v>
      </c>
      <c r="D12" s="12">
        <f>C12*100/SUM(C12:C41)</f>
      </c>
      <c r="E12" s="2">
        <v>18961</v>
      </c>
      <c r="F12" s="3">
        <v>70965.74685617328</v>
      </c>
      <c r="G12" s="3">
        <v>89926.74685617328</v>
      </c>
      <c r="H12" s="3">
        <v>0.3740005</v>
      </c>
      <c r="I12" s="3">
        <v>0.027329</v>
      </c>
      <c r="J12" s="3">
        <v>0.552388</v>
      </c>
      <c r="K12" s="2">
        <v>72948</v>
      </c>
      <c r="L12" s="2">
        <v>91909</v>
      </c>
      <c r="M12" s="3">
        <v>0.438754</v>
      </c>
      <c r="N12" s="3">
        <v>0.877508</v>
      </c>
      <c r="O12" s="3">
        <v>0.863242</v>
      </c>
      <c r="P12" s="2">
        <v>86203</v>
      </c>
      <c r="Q12" s="3">
        <v>6.62</v>
      </c>
      <c r="R12" s="12">
        <f>(ABS(P12-L12)/P12)*100</f>
      </c>
    </row>
    <row x14ac:dyDescent="0.25" r="13" customHeight="1" ht="17.25">
      <c r="A13" s="1" t="s">
        <v>32</v>
      </c>
      <c r="B13" s="1" t="s">
        <v>64</v>
      </c>
      <c r="C13" s="2">
        <v>2794</v>
      </c>
      <c r="D13" s="12">
        <f>C13*100/SUM(C13:C42)</f>
      </c>
      <c r="E13" s="2">
        <v>15385</v>
      </c>
      <c r="F13" s="3">
        <v>78997.46857326284</v>
      </c>
      <c r="G13" s="3">
        <v>94382.46857326284</v>
      </c>
      <c r="H13" s="3">
        <v>0.524099</v>
      </c>
      <c r="I13" s="3">
        <v>0.037596</v>
      </c>
      <c r="J13" s="3">
        <v>0.86266</v>
      </c>
      <c r="K13" s="2">
        <v>82614</v>
      </c>
      <c r="L13" s="2">
        <v>97999</v>
      </c>
      <c r="M13" s="3">
        <v>0.6288385</v>
      </c>
      <c r="N13" s="3">
        <v>1.257677</v>
      </c>
      <c r="O13" s="3">
        <v>1.246343</v>
      </c>
      <c r="P13" s="2">
        <v>90111</v>
      </c>
      <c r="Q13" s="3">
        <v>8.75</v>
      </c>
      <c r="R13" s="12">
        <f>(ABS(P13-L13)/P13)*100</f>
      </c>
    </row>
    <row x14ac:dyDescent="0.25" r="14" customHeight="1" ht="17.25">
      <c r="A14" s="1" t="s">
        <v>33</v>
      </c>
      <c r="B14" s="1" t="s">
        <v>65</v>
      </c>
      <c r="C14" s="2">
        <v>3949</v>
      </c>
      <c r="D14" s="12">
        <f>C14*100/SUM(C14:C43)</f>
      </c>
      <c r="E14" s="2">
        <v>266151</v>
      </c>
      <c r="F14" s="3">
        <v>207159.2144464408</v>
      </c>
      <c r="G14" s="3">
        <v>473310.2144464408</v>
      </c>
      <c r="H14" s="3">
        <v>4.031485</v>
      </c>
      <c r="I14" s="3">
        <v>0.042775</v>
      </c>
      <c r="J14" s="3">
        <v>9.283818</v>
      </c>
      <c r="K14" s="3">
        <v>222209.9999847286</v>
      </c>
      <c r="L14" s="3">
        <v>488360.9999847286</v>
      </c>
      <c r="M14" s="3">
        <v>21.91202966666667</v>
      </c>
      <c r="N14" s="3">
        <v>65.736089</v>
      </c>
      <c r="O14" s="3">
        <v>65.508938</v>
      </c>
      <c r="P14" s="2">
        <v>479425</v>
      </c>
      <c r="Q14" s="3">
        <v>2.85</v>
      </c>
      <c r="R14" s="12">
        <f>(ABS(P14-L14)/P14)*100</f>
      </c>
    </row>
    <row x14ac:dyDescent="0.25" r="15" customHeight="1" ht="17.25">
      <c r="A15" s="1" t="s">
        <v>34</v>
      </c>
      <c r="B15" s="1" t="s">
        <v>66</v>
      </c>
      <c r="C15" s="2">
        <v>3936</v>
      </c>
      <c r="D15" s="12">
        <f>C15*100/SUM(C15:C44)</f>
      </c>
      <c r="E15" s="2">
        <v>22769</v>
      </c>
      <c r="F15" s="3">
        <v>36661.32687868641</v>
      </c>
      <c r="G15" s="3">
        <v>59430.32687868641</v>
      </c>
      <c r="H15" s="3">
        <v>0.1489786666666667</v>
      </c>
      <c r="I15" s="3">
        <v>0.01524666666666667</v>
      </c>
      <c r="J15" s="3">
        <v>0.275912</v>
      </c>
      <c r="K15" s="3">
        <v>32528.00000004594</v>
      </c>
      <c r="L15" s="3">
        <v>55297.00000004594</v>
      </c>
      <c r="M15" s="3">
        <v>0.04983166666666666</v>
      </c>
      <c r="N15" s="3">
        <v>0.149495</v>
      </c>
      <c r="O15" s="3">
        <v>0.145857</v>
      </c>
      <c r="P15" s="2">
        <v>48908</v>
      </c>
      <c r="Q15" s="3">
        <v>13.06</v>
      </c>
      <c r="R15" s="12">
        <f>(ABS(P15-L15)/P15)*100</f>
      </c>
    </row>
    <row x14ac:dyDescent="0.25" r="16" customHeight="1" ht="17.25">
      <c r="A16" s="1" t="s">
        <v>35</v>
      </c>
      <c r="B16" s="1" t="s">
        <v>67</v>
      </c>
      <c r="C16" s="2">
        <v>2744</v>
      </c>
      <c r="D16" s="12">
        <f>C16*100/SUM(C16:C45)</f>
      </c>
      <c r="E16" s="2">
        <v>15385</v>
      </c>
      <c r="F16" s="3">
        <v>50317.90361664262</v>
      </c>
      <c r="G16" s="3">
        <v>65702.90361664262</v>
      </c>
      <c r="H16" s="3">
        <v>0.34957</v>
      </c>
      <c r="I16" s="3">
        <v>0.0266715</v>
      </c>
      <c r="J16" s="3">
        <v>0.511662</v>
      </c>
      <c r="K16" s="3">
        <v>56248.99549475325</v>
      </c>
      <c r="L16" s="3">
        <v>71633.99549475324</v>
      </c>
      <c r="M16" s="3">
        <v>2.1221375</v>
      </c>
      <c r="N16" s="3">
        <v>4.244275</v>
      </c>
      <c r="O16" s="3">
        <v>4.230651</v>
      </c>
      <c r="P16" s="2">
        <v>63242</v>
      </c>
      <c r="Q16" s="3">
        <v>13.27</v>
      </c>
      <c r="R16" s="12">
        <f>(ABS(P16-L16)/P16)*100</f>
      </c>
    </row>
    <row x14ac:dyDescent="0.25" r="17" customHeight="1" ht="17.25">
      <c r="A17" s="1" t="s">
        <v>36</v>
      </c>
      <c r="B17" s="1" t="s">
        <v>68</v>
      </c>
      <c r="C17" s="2">
        <v>4159</v>
      </c>
      <c r="D17" s="12">
        <f>C17*100/SUM(C17:C46)</f>
      </c>
      <c r="E17" s="2">
        <v>280370</v>
      </c>
      <c r="F17" s="3">
        <v>98209.69721841074</v>
      </c>
      <c r="G17" s="3">
        <v>378579.6972184107</v>
      </c>
      <c r="H17" s="3">
        <v>4.651862333333333</v>
      </c>
      <c r="I17" s="3">
        <v>0.03203133333333334</v>
      </c>
      <c r="J17" s="3">
        <v>12.941377</v>
      </c>
      <c r="K17" s="3">
        <v>103935.0000000001</v>
      </c>
      <c r="L17" s="3">
        <v>384305.0000000001</v>
      </c>
      <c r="M17" s="3">
        <v>9.663317333333334</v>
      </c>
      <c r="N17" s="3">
        <v>28.989952</v>
      </c>
      <c r="O17" s="3">
        <v>28.740656</v>
      </c>
      <c r="P17" s="2">
        <v>374435</v>
      </c>
      <c r="Q17" s="3">
        <v>2.84</v>
      </c>
      <c r="R17" s="12">
        <f>(ABS(P17-L17)/P17)*100</f>
      </c>
    </row>
    <row x14ac:dyDescent="0.25" r="18" customHeight="1" ht="17.25">
      <c r="A18" s="1" t="s">
        <v>18</v>
      </c>
      <c r="B18" s="1" t="s">
        <v>69</v>
      </c>
      <c r="C18" s="2">
        <v>3999</v>
      </c>
      <c r="D18" s="12">
        <f>C18*100/SUM(C18:C47)</f>
      </c>
      <c r="E18" s="2">
        <v>25549</v>
      </c>
      <c r="F18" s="3">
        <v>38870.59151106296</v>
      </c>
      <c r="G18" s="3">
        <v>64419.59151106296</v>
      </c>
      <c r="H18" s="3">
        <v>0.151757</v>
      </c>
      <c r="I18" s="3">
        <v>0.01267933333333333</v>
      </c>
      <c r="J18" s="3">
        <v>0.33246</v>
      </c>
      <c r="K18" s="3">
        <v>34998.99999997838</v>
      </c>
      <c r="L18" s="3">
        <v>60547.99999997838</v>
      </c>
      <c r="M18" s="3">
        <v>0.01186966666666667</v>
      </c>
      <c r="N18" s="3">
        <v>0.035609</v>
      </c>
      <c r="O18" s="3">
        <v>0.032228</v>
      </c>
      <c r="P18" s="2">
        <v>54793</v>
      </c>
      <c r="Q18" s="3">
        <v>10.5</v>
      </c>
      <c r="R18" s="12">
        <f>(ABS(P18-L18)/P18)*100</f>
      </c>
    </row>
    <row x14ac:dyDescent="0.25" r="19" customHeight="1" ht="17.25">
      <c r="A19" s="1" t="s">
        <v>37</v>
      </c>
      <c r="B19" s="1" t="s">
        <v>70</v>
      </c>
      <c r="C19" s="2">
        <v>4204</v>
      </c>
      <c r="D19" s="12">
        <f>C19*100/SUM(C19:C48)</f>
      </c>
      <c r="E19" s="2">
        <v>234660</v>
      </c>
      <c r="F19" s="3">
        <v>123586.9093657101</v>
      </c>
      <c r="G19" s="3">
        <v>358246.9093657101</v>
      </c>
      <c r="H19" s="3">
        <v>9.929877333333334</v>
      </c>
      <c r="I19" s="3">
        <v>0.03138866666666667</v>
      </c>
      <c r="J19" s="3">
        <v>28.248729</v>
      </c>
      <c r="K19" s="3">
        <v>152138.9989224648</v>
      </c>
      <c r="L19" s="3">
        <v>386798.9989224648</v>
      </c>
      <c r="M19" s="3">
        <v>191.307533</v>
      </c>
      <c r="N19" s="3">
        <v>573.922599</v>
      </c>
      <c r="O19" s="3">
        <v>573.743051</v>
      </c>
      <c r="P19" s="2">
        <v>364178</v>
      </c>
      <c r="Q19" s="3">
        <v>6.76</v>
      </c>
      <c r="R19" s="12">
        <f>(ABS(P19-L19)/P19)*100</f>
      </c>
    </row>
    <row x14ac:dyDescent="0.25" r="20" customHeight="1" ht="17.25">
      <c r="A20" s="1" t="s">
        <v>38</v>
      </c>
      <c r="B20" s="1" t="s">
        <v>71</v>
      </c>
      <c r="C20" s="2">
        <v>2816</v>
      </c>
      <c r="D20" s="12">
        <f>C20*100/SUM(C20:C49)</f>
      </c>
      <c r="E20" s="2">
        <v>15787</v>
      </c>
      <c r="F20" s="3">
        <v>47428.11727059112</v>
      </c>
      <c r="G20" s="3">
        <v>63215.11727059112</v>
      </c>
      <c r="H20" s="3">
        <v>0.668106</v>
      </c>
      <c r="I20" s="3">
        <v>0.0650195</v>
      </c>
      <c r="J20" s="3">
        <v>0.959823</v>
      </c>
      <c r="K20" s="3">
        <v>51819.00000000001</v>
      </c>
      <c r="L20" s="3">
        <v>67606.00000000001</v>
      </c>
      <c r="M20" s="3">
        <v>0.382578</v>
      </c>
      <c r="N20" s="3">
        <v>0.765156</v>
      </c>
      <c r="O20" s="3">
        <v>0.753044</v>
      </c>
      <c r="P20" s="2">
        <v>61830</v>
      </c>
      <c r="Q20" s="3">
        <v>9.34</v>
      </c>
      <c r="R20" s="12">
        <f>(ABS(P20-L20)/P20)*100</f>
      </c>
    </row>
    <row x14ac:dyDescent="0.25" r="21" customHeight="1" ht="17.25">
      <c r="A21" s="1" t="s">
        <v>39</v>
      </c>
      <c r="B21" s="1" t="s">
        <v>72</v>
      </c>
      <c r="C21" s="2">
        <v>4200</v>
      </c>
      <c r="D21" s="12">
        <f>C21*100/SUM(C21:C50)</f>
      </c>
      <c r="E21" s="2">
        <v>19785</v>
      </c>
      <c r="F21" s="3">
        <v>80303.2581607648</v>
      </c>
      <c r="G21" s="3">
        <v>100088.2581607648</v>
      </c>
      <c r="H21" s="3">
        <v>0.4525713333333334</v>
      </c>
      <c r="I21" s="3">
        <v>0.016439</v>
      </c>
      <c r="J21" s="3">
        <v>1.142333</v>
      </c>
      <c r="K21" s="3">
        <v>67607.00000003126</v>
      </c>
      <c r="L21" s="3">
        <v>87392.00000003126</v>
      </c>
      <c r="M21" s="3">
        <v>0.3775876666666667</v>
      </c>
      <c r="N21" s="3">
        <v>1.132763</v>
      </c>
      <c r="O21" s="3">
        <v>1.122653</v>
      </c>
      <c r="P21" s="2">
        <v>84055</v>
      </c>
      <c r="Q21" s="3">
        <v>3.97</v>
      </c>
      <c r="R21" s="12">
        <f>(ABS(P21-L21)/P21)*100</f>
      </c>
    </row>
    <row x14ac:dyDescent="0.25" r="22" customHeight="1" ht="17.25">
      <c r="A22" s="1" t="s">
        <v>40</v>
      </c>
      <c r="B22" s="1" t="s">
        <v>73</v>
      </c>
      <c r="C22" s="2">
        <v>3933</v>
      </c>
      <c r="D22" s="12">
        <f>C22*100/SUM(C22:C51)</f>
      </c>
      <c r="E22" s="3">
        <v>17673.99999999997</v>
      </c>
      <c r="F22" s="3">
        <v>52701.54305066502</v>
      </c>
      <c r="G22" s="3">
        <v>70375.543050665</v>
      </c>
      <c r="H22" s="3">
        <v>0.4390566666666667</v>
      </c>
      <c r="I22" s="3">
        <v>0.01635066666666667</v>
      </c>
      <c r="J22" s="3">
        <v>0.990238</v>
      </c>
      <c r="K22" s="3">
        <v>40562.00000000872</v>
      </c>
      <c r="L22" s="3">
        <v>58236.0000000087</v>
      </c>
      <c r="M22" s="3">
        <v>0.1125243333333333</v>
      </c>
      <c r="N22" s="3">
        <v>0.337573</v>
      </c>
      <c r="O22" s="3">
        <v>0.328221</v>
      </c>
      <c r="P22" s="2">
        <v>51822</v>
      </c>
      <c r="Q22" s="3">
        <v>12.38</v>
      </c>
      <c r="R22" s="12">
        <f>(ABS(P22-L22)/P22)*100</f>
      </c>
    </row>
    <row x14ac:dyDescent="0.25" r="23" customHeight="1" ht="17.25">
      <c r="A23" s="1" t="s">
        <v>41</v>
      </c>
      <c r="B23" s="1" t="s">
        <v>74</v>
      </c>
      <c r="C23" s="2">
        <v>4012</v>
      </c>
      <c r="D23" s="12">
        <f>C23*100/SUM(C23:C52)</f>
      </c>
      <c r="E23" s="2">
        <v>253840</v>
      </c>
      <c r="F23" s="3">
        <v>121798.310563293</v>
      </c>
      <c r="G23" s="3">
        <v>375638.310563293</v>
      </c>
      <c r="H23" s="3">
        <v>5.580400999999999</v>
      </c>
      <c r="I23" s="3">
        <v>0.03175866666666666</v>
      </c>
      <c r="J23" s="3">
        <v>14.023042</v>
      </c>
      <c r="K23" s="3">
        <v>130638.996541627</v>
      </c>
      <c r="L23" s="3">
        <v>384478.996541627</v>
      </c>
      <c r="M23" s="3">
        <v>32.41718966666667</v>
      </c>
      <c r="N23" s="3">
        <v>97.251569</v>
      </c>
      <c r="O23" s="3">
        <v>96.971822</v>
      </c>
      <c r="P23" s="2">
        <v>378773</v>
      </c>
      <c r="Q23" s="3">
        <v>2.48</v>
      </c>
      <c r="R23" s="12">
        <f>(ABS(P23-L23)/P23)*100</f>
      </c>
    </row>
    <row x14ac:dyDescent="0.25" r="24" customHeight="1" ht="17.25">
      <c r="A24" s="1" t="s">
        <v>42</v>
      </c>
      <c r="B24" s="1" t="s">
        <v>75</v>
      </c>
      <c r="C24" s="2">
        <v>4227</v>
      </c>
      <c r="D24" s="12">
        <f>C24*100/SUM(C24:C53)</f>
      </c>
      <c r="E24" s="2">
        <v>29319</v>
      </c>
      <c r="F24" s="3">
        <v>50577.98862986887</v>
      </c>
      <c r="G24" s="3">
        <v>79896.98862986887</v>
      </c>
      <c r="H24" s="3">
        <v>0.45947</v>
      </c>
      <c r="I24" s="3">
        <v>0.02306766666666667</v>
      </c>
      <c r="J24" s="3">
        <v>0.999445</v>
      </c>
      <c r="K24" s="3">
        <v>42988.00000013274</v>
      </c>
      <c r="L24" s="3">
        <v>72307.00000013274</v>
      </c>
      <c r="M24" s="3">
        <v>0.2933653333333333</v>
      </c>
      <c r="N24" s="3">
        <v>0.880096</v>
      </c>
      <c r="O24" s="3">
        <v>0.870424</v>
      </c>
      <c r="P24" s="2">
        <v>67340</v>
      </c>
      <c r="Q24" s="3">
        <v>7.43</v>
      </c>
      <c r="R24" s="12">
        <f>(ABS(P24-L24)/P24)*100</f>
      </c>
    </row>
    <row x14ac:dyDescent="0.25" r="25" customHeight="1" ht="17.25">
      <c r="A25" s="1" t="s">
        <v>43</v>
      </c>
      <c r="B25" s="1" t="s">
        <v>76</v>
      </c>
      <c r="C25" s="2">
        <v>4158</v>
      </c>
      <c r="D25" s="12">
        <f>C25*100/SUM(C25:C54)</f>
      </c>
      <c r="E25" s="2">
        <v>145956</v>
      </c>
      <c r="F25" s="3">
        <v>101014.0842345209</v>
      </c>
      <c r="G25" s="3">
        <v>246970.0842345209</v>
      </c>
      <c r="H25" s="3">
        <v>2.381497666666667</v>
      </c>
      <c r="I25" s="3">
        <v>0.02871733333333333</v>
      </c>
      <c r="J25" s="3">
        <v>5.227491</v>
      </c>
      <c r="K25" s="3">
        <v>103691.000000569</v>
      </c>
      <c r="L25" s="3">
        <v>249647.000000569</v>
      </c>
      <c r="M25" s="3">
        <v>0.8141103333333333</v>
      </c>
      <c r="N25" s="3">
        <v>2.442331</v>
      </c>
      <c r="O25" s="3">
        <v>2.390753</v>
      </c>
      <c r="P25" s="2">
        <v>244265</v>
      </c>
      <c r="Q25" s="3">
        <v>2.49</v>
      </c>
      <c r="R25" s="12">
        <f>(ABS(P25-L25)/P25)*100</f>
      </c>
    </row>
    <row x14ac:dyDescent="0.25" r="26" customHeight="1" ht="17.25">
      <c r="A26" s="1" t="s">
        <v>44</v>
      </c>
      <c r="B26" s="1" t="s">
        <v>77</v>
      </c>
      <c r="C26" s="2">
        <v>4128</v>
      </c>
      <c r="D26" s="12">
        <f>C26*100/SUM(C26:C55)</f>
      </c>
      <c r="E26" s="2">
        <v>136123</v>
      </c>
      <c r="F26" s="3">
        <v>115974.270675851</v>
      </c>
      <c r="G26" s="3">
        <v>252097.270675851</v>
      </c>
      <c r="H26" s="3">
        <v>6.027129333333334</v>
      </c>
      <c r="I26" s="3">
        <v>0.02164333333333333</v>
      </c>
      <c r="J26" s="3">
        <v>9.679655</v>
      </c>
      <c r="K26" s="3">
        <v>122155.0000000277</v>
      </c>
      <c r="L26" s="3">
        <v>258278.0000000277</v>
      </c>
      <c r="M26" s="3">
        <v>2.223255666666667</v>
      </c>
      <c r="N26" s="3">
        <v>6.669767</v>
      </c>
      <c r="O26" s="3">
        <v>6.636032</v>
      </c>
      <c r="P26" s="2">
        <v>253344</v>
      </c>
      <c r="Q26" s="3">
        <v>2.95</v>
      </c>
      <c r="R26" s="12">
        <f>(ABS(P26-L26)/P26)*100</f>
      </c>
    </row>
    <row x14ac:dyDescent="0.25" r="27" customHeight="1" ht="17.25">
      <c r="A27" s="1" t="s">
        <v>45</v>
      </c>
      <c r="B27" s="1" t="s">
        <v>78</v>
      </c>
      <c r="C27" s="2">
        <v>2750</v>
      </c>
      <c r="D27" s="12">
        <f>C27*100/SUM(C27:C56)</f>
      </c>
      <c r="E27" s="2">
        <v>13911</v>
      </c>
      <c r="F27" s="3">
        <v>28791.38217081716</v>
      </c>
      <c r="G27" s="3">
        <v>42702.38217081716</v>
      </c>
      <c r="H27" s="3">
        <v>0.1849735</v>
      </c>
      <c r="I27" s="3">
        <v>0.0158825</v>
      </c>
      <c r="J27" s="3">
        <v>0.227312</v>
      </c>
      <c r="K27" s="3">
        <v>25148.99999999673</v>
      </c>
      <c r="L27" s="3">
        <v>39059.99999999673</v>
      </c>
      <c r="M27" s="3">
        <v>0.037346</v>
      </c>
      <c r="N27" s="3">
        <v>0.074692</v>
      </c>
      <c r="O27" s="3">
        <v>0.07086600000000001</v>
      </c>
      <c r="P27" s="2">
        <v>37542</v>
      </c>
      <c r="Q27" s="3">
        <v>4.04</v>
      </c>
      <c r="R27" s="12">
        <f>(ABS(P27-L27)/P27)*100</f>
      </c>
    </row>
    <row x14ac:dyDescent="0.25" r="28" customHeight="1" ht="17.25">
      <c r="A28" s="1" t="s">
        <v>46</v>
      </c>
      <c r="B28" s="1" t="s">
        <v>79</v>
      </c>
      <c r="C28" s="2">
        <v>4067</v>
      </c>
      <c r="D28" s="12">
        <f>C28*100/SUM(C28:C57)</f>
      </c>
      <c r="E28" s="3">
        <v>154942.0000003296</v>
      </c>
      <c r="F28" s="3">
        <v>132383.4468258844</v>
      </c>
      <c r="G28" s="3">
        <v>287325.446826214</v>
      </c>
      <c r="H28" s="3">
        <v>7.371493333333333</v>
      </c>
      <c r="I28" s="3">
        <v>0.022246</v>
      </c>
      <c r="J28" s="3">
        <v>9.49824</v>
      </c>
      <c r="K28" s="3">
        <v>140854.0000000204</v>
      </c>
      <c r="L28" s="3">
        <v>295796.0000003499</v>
      </c>
      <c r="M28" s="3">
        <v>1.348035333333333</v>
      </c>
      <c r="N28" s="3">
        <v>4.044106</v>
      </c>
      <c r="O28" s="3">
        <v>4.011119</v>
      </c>
      <c r="P28" s="2">
        <v>290429</v>
      </c>
      <c r="Q28" s="3">
        <v>2.83</v>
      </c>
      <c r="R28" s="12">
        <f>(ABS(P28-L28)/P28)*100</f>
      </c>
    </row>
    <row x14ac:dyDescent="0.25" r="29" customHeight="1" ht="17.25">
      <c r="A29" s="1" t="s">
        <v>47</v>
      </c>
      <c r="B29" s="1" t="s">
        <v>80</v>
      </c>
      <c r="C29" s="2">
        <v>2840</v>
      </c>
      <c r="D29" s="12">
        <f>C29*100/SUM(C29:C58)</f>
      </c>
      <c r="E29" s="2">
        <v>88287</v>
      </c>
      <c r="F29" s="3">
        <v>63627.16742858349</v>
      </c>
      <c r="G29" s="3">
        <v>151914.1674285835</v>
      </c>
      <c r="H29" s="3">
        <v>0.586299</v>
      </c>
      <c r="I29" s="3">
        <v>0.028258</v>
      </c>
      <c r="J29" s="3">
        <v>0.636379</v>
      </c>
      <c r="K29" s="3">
        <v>70664.00000000001</v>
      </c>
      <c r="L29" s="2">
        <v>158951</v>
      </c>
      <c r="M29" s="3">
        <v>3.710605</v>
      </c>
      <c r="N29" s="3">
        <v>7.42121</v>
      </c>
      <c r="O29" s="3">
        <v>7.369707</v>
      </c>
      <c r="P29" s="2">
        <v>152586</v>
      </c>
      <c r="Q29" s="3">
        <v>4.27</v>
      </c>
      <c r="R29" s="12">
        <f>(ABS(P29-L29)/P29)*100</f>
      </c>
    </row>
    <row x14ac:dyDescent="0.25" r="30" customHeight="1" ht="17.25">
      <c r="A30" s="1" t="s">
        <v>48</v>
      </c>
      <c r="B30" s="1" t="s">
        <v>81</v>
      </c>
      <c r="C30" s="2">
        <v>4035</v>
      </c>
      <c r="D30" s="12">
        <f>C30*100/SUM(C30:C59)</f>
      </c>
      <c r="E30" s="3">
        <v>154941.9999999987</v>
      </c>
      <c r="F30" s="3">
        <v>78375.46785431974</v>
      </c>
      <c r="G30" s="3">
        <v>233317.4678543184</v>
      </c>
      <c r="H30" s="3">
        <v>10.39429466666667</v>
      </c>
      <c r="I30" s="3">
        <v>0.02460333333333333</v>
      </c>
      <c r="J30" s="3">
        <v>18.624293</v>
      </c>
      <c r="K30" s="3">
        <v>89641.0000004566</v>
      </c>
      <c r="L30" s="3">
        <v>244583.0000004553</v>
      </c>
      <c r="M30" s="3">
        <v>0.9570029999999999</v>
      </c>
      <c r="N30" s="3">
        <v>2.871009</v>
      </c>
      <c r="O30" s="3">
        <v>2.837177</v>
      </c>
      <c r="P30" s="2">
        <v>234641</v>
      </c>
      <c r="Q30" s="3">
        <v>5.89</v>
      </c>
      <c r="R30" s="12">
        <f>(ABS(P30-L30)/P30)*100</f>
      </c>
    </row>
    <row x14ac:dyDescent="0.25" r="31" customHeight="1" ht="17.25">
      <c r="A31" s="1" t="s">
        <v>49</v>
      </c>
      <c r="B31" s="1" t="s">
        <v>82</v>
      </c>
      <c r="C31" s="2">
        <v>2872</v>
      </c>
      <c r="D31" s="11">
        <f>C31*100/SUM(C31:C60)</f>
      </c>
      <c r="E31" s="2">
        <v>102246</v>
      </c>
      <c r="F31" s="3">
        <v>56080.99228309919</v>
      </c>
      <c r="G31" s="3">
        <v>158326.9922830992</v>
      </c>
      <c r="H31" s="3">
        <v>0.5562795</v>
      </c>
      <c r="I31" s="3">
        <v>0.0317235</v>
      </c>
      <c r="J31" s="3">
        <v>0.803603</v>
      </c>
      <c r="K31" s="3">
        <v>62552.00289619376</v>
      </c>
      <c r="L31" s="3">
        <v>164798.0028961938</v>
      </c>
      <c r="M31" s="3">
        <v>75.641811</v>
      </c>
      <c r="N31" s="3">
        <v>151.283622</v>
      </c>
      <c r="O31" s="3">
        <v>151.208732</v>
      </c>
      <c r="P31" s="2">
        <v>157173</v>
      </c>
      <c r="Q31" s="3">
        <v>4.9</v>
      </c>
      <c r="R31" s="12">
        <f>(ABS(P31-L31)/P31)*100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1"/>
  <sheetViews>
    <sheetView workbookViewId="0"/>
  </sheetViews>
  <sheetFormatPr defaultRowHeight="15" x14ac:dyDescent="0.25"/>
  <cols>
    <col min="1" max="1" style="13" width="12.576428571428572" customWidth="1" bestFit="1"/>
    <col min="2" max="2" style="15" width="12.576428571428572" customWidth="1" bestFit="1"/>
    <col min="3" max="3" style="15" width="12.576428571428572" customWidth="1" bestFit="1"/>
    <col min="4" max="4" style="15" width="12.576428571428572" customWidth="1" bestFit="1"/>
    <col min="5" max="5" style="15" width="12.576428571428572" customWidth="1" bestFit="1"/>
    <col min="6" max="6" style="15" width="12.576428571428572" customWidth="1" bestFit="1"/>
    <col min="7" max="7" style="15" width="12.576428571428572" customWidth="1" bestFit="1"/>
    <col min="8" max="8" style="15" width="12.576428571428572" customWidth="1" bestFit="1"/>
    <col min="9" max="9" style="15" width="12.576428571428572" customWidth="1" bestFit="1"/>
    <col min="10" max="10" style="15" width="12.576428571428572" customWidth="1" bestFit="1"/>
    <col min="11" max="11" style="15" width="12.576428571428572" customWidth="1" bestFit="1"/>
    <col min="12" max="12" style="15" width="12.576428571428572" customWidth="1" bestFit="1"/>
    <col min="13" max="13" style="14" width="12.576428571428572" customWidth="1" bestFit="1"/>
    <col min="14" max="14" style="15" width="12.576428571428572" customWidth="1" bestFit="1"/>
  </cols>
  <sheetData>
    <row x14ac:dyDescent="0.25" r="1" customHeight="1" ht="17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</row>
    <row x14ac:dyDescent="0.25" r="2" customHeight="1" ht="17.25">
      <c r="A2" s="1" t="s">
        <v>21</v>
      </c>
      <c r="B2" s="3">
        <v>133363.0001044267</v>
      </c>
      <c r="C2" s="3">
        <v>103807.436071641</v>
      </c>
      <c r="D2" s="3">
        <v>237170.4361760677</v>
      </c>
      <c r="E2" s="3">
        <v>4.129847333333333</v>
      </c>
      <c r="F2" s="3">
        <v>0.04314399999999999</v>
      </c>
      <c r="G2" s="3">
        <v>1.388648</v>
      </c>
      <c r="H2" s="3">
        <v>246588.9999748153</v>
      </c>
      <c r="I2" s="3">
        <v>379952.000079242</v>
      </c>
      <c r="J2" s="3">
        <v>7.435524</v>
      </c>
      <c r="K2" s="3">
        <v>22.306572</v>
      </c>
      <c r="L2" s="3">
        <v>22.265252</v>
      </c>
      <c r="M2" s="2">
        <v>274814</v>
      </c>
      <c r="N2" s="3">
        <v>38.26</v>
      </c>
    </row>
    <row x14ac:dyDescent="0.25" r="3" customHeight="1" ht="17.25">
      <c r="A3" s="1" t="s">
        <v>22</v>
      </c>
      <c r="B3" s="2">
        <v>132890</v>
      </c>
      <c r="C3" s="3">
        <v>27990.39132699143</v>
      </c>
      <c r="D3" s="3">
        <v>160880.3913269914</v>
      </c>
      <c r="E3" s="3">
        <v>0.7911103333333332</v>
      </c>
      <c r="F3" s="3">
        <v>0.02345</v>
      </c>
      <c r="G3" s="3">
        <v>1.366324</v>
      </c>
      <c r="H3" s="3">
        <v>101602.0000002666</v>
      </c>
      <c r="I3" s="3">
        <v>234492.0000002666</v>
      </c>
      <c r="J3" s="3">
        <v>1.161754666666667</v>
      </c>
      <c r="K3" s="3">
        <v>3.485264</v>
      </c>
      <c r="L3" s="3">
        <v>3.451871</v>
      </c>
      <c r="M3" s="2">
        <v>213568</v>
      </c>
      <c r="N3" s="3">
        <v>9.8</v>
      </c>
    </row>
    <row x14ac:dyDescent="0.25" r="4" customHeight="1" ht="17.25">
      <c r="A4" s="1" t="s">
        <v>23</v>
      </c>
      <c r="B4" s="2">
        <v>139567</v>
      </c>
      <c r="C4" s="3">
        <v>25441.52790573421</v>
      </c>
      <c r="D4" s="3">
        <v>165008.5279057342</v>
      </c>
      <c r="E4" s="3">
        <v>38.051432</v>
      </c>
      <c r="F4" s="3">
        <v>0.02222166666666667</v>
      </c>
      <c r="G4" s="3">
        <v>106.011657</v>
      </c>
      <c r="H4" s="3">
        <v>77992.00311751215</v>
      </c>
      <c r="I4" s="3">
        <v>217559.0031175122</v>
      </c>
      <c r="J4" s="3">
        <v>1.325991</v>
      </c>
      <c r="K4" s="3">
        <v>3.977973</v>
      </c>
      <c r="L4" s="3">
        <v>3.924773</v>
      </c>
      <c r="M4" s="2">
        <v>203114</v>
      </c>
      <c r="N4" s="3">
        <v>7.11</v>
      </c>
    </row>
    <row x14ac:dyDescent="0.25" r="5" customHeight="1" ht="17.25">
      <c r="A5" s="1" t="s">
        <v>24</v>
      </c>
      <c r="B5" s="2">
        <v>102541</v>
      </c>
      <c r="C5" s="3">
        <v>81947.59284536444</v>
      </c>
      <c r="D5" s="3">
        <v>184488.5928453644</v>
      </c>
      <c r="E5" s="3">
        <v>0.811234</v>
      </c>
      <c r="F5" s="3">
        <v>0.0284675</v>
      </c>
      <c r="G5" s="3">
        <v>1.333593</v>
      </c>
      <c r="H5" s="3">
        <v>133702.9982586017</v>
      </c>
      <c r="I5" s="3">
        <v>236243.9982586017</v>
      </c>
      <c r="J5" s="3">
        <v>27.5403945</v>
      </c>
      <c r="K5" s="3">
        <v>55.080789</v>
      </c>
      <c r="L5" s="3">
        <v>54.941019</v>
      </c>
      <c r="M5" s="2">
        <v>193671</v>
      </c>
      <c r="N5" s="3">
        <v>21.98</v>
      </c>
    </row>
    <row x14ac:dyDescent="0.25" r="6" customHeight="1" ht="17.25">
      <c r="A6" s="1" t="s">
        <v>25</v>
      </c>
      <c r="B6" s="2">
        <v>86289</v>
      </c>
      <c r="C6" s="3">
        <v>78396.06954385055</v>
      </c>
      <c r="D6" s="3">
        <v>164685.0695438505</v>
      </c>
      <c r="E6" s="3">
        <v>0.8732445</v>
      </c>
      <c r="F6" s="3">
        <v>0.0278085</v>
      </c>
      <c r="G6" s="3">
        <v>1.276227</v>
      </c>
      <c r="H6" s="3">
        <v>153160.999999855</v>
      </c>
      <c r="I6" s="3">
        <v>239449.999999855</v>
      </c>
      <c r="J6" s="3">
        <v>20.369232</v>
      </c>
      <c r="K6" s="3">
        <v>40.738464</v>
      </c>
      <c r="L6" s="3">
        <v>40.631474</v>
      </c>
      <c r="M6" s="2">
        <v>200079</v>
      </c>
      <c r="N6" s="3">
        <v>19.68</v>
      </c>
    </row>
    <row x14ac:dyDescent="0.25" r="7" customHeight="1" ht="17.25">
      <c r="A7" s="1" t="s">
        <v>26</v>
      </c>
      <c r="B7" s="3">
        <v>32563.99999999957</v>
      </c>
      <c r="C7" s="3">
        <v>45927.41332763857</v>
      </c>
      <c r="D7" s="3">
        <v>78491.41332763813</v>
      </c>
      <c r="E7" s="3">
        <v>0.418897</v>
      </c>
      <c r="F7" s="3">
        <v>0.024582</v>
      </c>
      <c r="G7" s="3">
        <v>0.892561</v>
      </c>
      <c r="H7" s="3">
        <v>87833.99999999156</v>
      </c>
      <c r="I7" s="3">
        <v>120397.9999999911</v>
      </c>
      <c r="J7" s="3">
        <v>0.06000166666666667</v>
      </c>
      <c r="K7" s="3">
        <v>0.180005</v>
      </c>
      <c r="L7" s="3">
        <v>0.166924</v>
      </c>
      <c r="M7" s="2">
        <v>88293</v>
      </c>
      <c r="N7" s="3">
        <v>36.36</v>
      </c>
    </row>
    <row x14ac:dyDescent="0.25" r="8" customHeight="1" ht="17.25">
      <c r="A8" s="1" t="s">
        <v>27</v>
      </c>
      <c r="B8" s="2">
        <v>15497</v>
      </c>
      <c r="C8" s="3">
        <v>28969.81841154882</v>
      </c>
      <c r="D8" s="3">
        <v>44466.81841154882</v>
      </c>
      <c r="E8" s="3">
        <v>0.253871</v>
      </c>
      <c r="F8" s="3">
        <v>0.013814</v>
      </c>
      <c r="G8" s="3">
        <v>0.402561</v>
      </c>
      <c r="H8" s="3">
        <v>29168.9999999871</v>
      </c>
      <c r="I8" s="3">
        <v>44665.99999998709</v>
      </c>
      <c r="J8" s="3">
        <v>0.0389005</v>
      </c>
      <c r="K8" s="3">
        <v>0.077801</v>
      </c>
      <c r="L8" s="3">
        <v>0.07364699999999999</v>
      </c>
      <c r="M8" s="2">
        <v>39104</v>
      </c>
      <c r="N8" s="3">
        <v>14.22</v>
      </c>
    </row>
    <row x14ac:dyDescent="0.25" r="9" customHeight="1" ht="17.25">
      <c r="A9" s="1" t="s">
        <v>28</v>
      </c>
      <c r="B9" s="3">
        <v>272528.0000000125</v>
      </c>
      <c r="C9" s="3">
        <v>175228.4026402808</v>
      </c>
      <c r="D9" s="3">
        <v>447756.4026402934</v>
      </c>
      <c r="E9" s="3">
        <v>4.891860666666667</v>
      </c>
      <c r="F9" s="3">
        <v>0.03037133333333333</v>
      </c>
      <c r="G9" s="3">
        <v>13.211636</v>
      </c>
      <c r="H9" s="3">
        <v>267432.0000001657</v>
      </c>
      <c r="I9" s="3">
        <v>539960.0000001781</v>
      </c>
      <c r="J9" s="3">
        <v>7.957431666666667</v>
      </c>
      <c r="K9" s="3">
        <v>23.872295</v>
      </c>
      <c r="L9" s="3">
        <v>23.422136</v>
      </c>
      <c r="M9" s="2">
        <v>469433</v>
      </c>
      <c r="N9" s="3">
        <v>15.02</v>
      </c>
    </row>
    <row x14ac:dyDescent="0.25" r="10" customHeight="1" ht="17.25">
      <c r="A10" s="1" t="s">
        <v>29</v>
      </c>
      <c r="B10" s="2">
        <v>292756</v>
      </c>
      <c r="C10" s="3">
        <v>75558.38726464429</v>
      </c>
      <c r="D10" s="3">
        <v>368314.3872646443</v>
      </c>
      <c r="E10" s="3">
        <v>23.935199</v>
      </c>
      <c r="F10" s="3">
        <v>0.047545</v>
      </c>
      <c r="G10" s="3">
        <v>70.464243</v>
      </c>
      <c r="H10" s="3">
        <v>269137.0000005182</v>
      </c>
      <c r="I10" s="3">
        <v>561893.0000005182</v>
      </c>
      <c r="J10" s="3">
        <v>39.15893833333333</v>
      </c>
      <c r="K10" s="3">
        <v>117.476815</v>
      </c>
      <c r="L10" s="3">
        <v>117.151075</v>
      </c>
      <c r="M10" s="2">
        <v>448077</v>
      </c>
      <c r="N10" s="3">
        <v>25.4</v>
      </c>
    </row>
    <row x14ac:dyDescent="0.25" r="11" customHeight="1" ht="17.25">
      <c r="A11" s="1" t="s">
        <v>30</v>
      </c>
      <c r="B11" s="2">
        <v>145956</v>
      </c>
      <c r="C11" s="3">
        <v>20253.45697515309</v>
      </c>
      <c r="D11" s="3">
        <v>166209.4569751531</v>
      </c>
      <c r="E11" s="3">
        <v>6.405010333333333</v>
      </c>
      <c r="F11" s="3">
        <v>0.02405566666666667</v>
      </c>
      <c r="G11" s="3">
        <v>17.400564</v>
      </c>
      <c r="H11" s="3">
        <v>64769.99987548848</v>
      </c>
      <c r="I11" s="3">
        <v>210725.9998754885</v>
      </c>
      <c r="J11" s="3">
        <v>1.183620333333333</v>
      </c>
      <c r="K11" s="3">
        <v>3.550861</v>
      </c>
      <c r="L11" s="3">
        <v>3.515005</v>
      </c>
      <c r="M11" s="2">
        <v>203988</v>
      </c>
      <c r="N11" s="3">
        <v>3.3</v>
      </c>
    </row>
    <row x14ac:dyDescent="0.25" r="12" customHeight="1" ht="17.25">
      <c r="A12" s="1" t="s">
        <v>31</v>
      </c>
      <c r="B12" s="3">
        <v>24491.99999898493</v>
      </c>
      <c r="C12" s="3">
        <v>54603.54860481752</v>
      </c>
      <c r="D12" s="3">
        <v>79095.54860380245</v>
      </c>
      <c r="E12" s="3">
        <v>0.5522615</v>
      </c>
      <c r="F12" s="3">
        <v>0.0257335</v>
      </c>
      <c r="G12" s="3">
        <v>0.920053</v>
      </c>
      <c r="H12" s="3">
        <v>73396.99999908936</v>
      </c>
      <c r="I12" s="3">
        <v>97888.99999807429</v>
      </c>
      <c r="J12" s="3">
        <v>0.441795</v>
      </c>
      <c r="K12" s="3">
        <v>0.88359</v>
      </c>
      <c r="L12" s="3">
        <v>0.869382</v>
      </c>
      <c r="M12" s="2">
        <v>86203</v>
      </c>
      <c r="N12" s="3">
        <v>13.56</v>
      </c>
    </row>
    <row x14ac:dyDescent="0.25" r="13" customHeight="1" ht="17.25">
      <c r="A13" s="1" t="s">
        <v>32</v>
      </c>
      <c r="B13" s="2">
        <v>24003</v>
      </c>
      <c r="C13" s="3">
        <v>39045.25734663702</v>
      </c>
      <c r="D13" s="3">
        <v>63048.25734663702</v>
      </c>
      <c r="E13" s="3">
        <v>0.5183755</v>
      </c>
      <c r="F13" s="3">
        <v>0.034395</v>
      </c>
      <c r="G13" s="3">
        <v>0.852454</v>
      </c>
      <c r="H13" s="2">
        <v>104958</v>
      </c>
      <c r="I13" s="2">
        <v>128961</v>
      </c>
      <c r="J13" s="3">
        <v>0.36946</v>
      </c>
      <c r="K13" s="3">
        <v>0.73892</v>
      </c>
      <c r="L13" s="3">
        <v>0.7250519999999999</v>
      </c>
      <c r="M13" s="2">
        <v>90111</v>
      </c>
      <c r="N13" s="3">
        <v>43.11</v>
      </c>
    </row>
    <row x14ac:dyDescent="0.25" r="14" customHeight="1" ht="17.25">
      <c r="A14" s="1" t="s">
        <v>33</v>
      </c>
      <c r="B14" s="2">
        <v>236209</v>
      </c>
      <c r="C14" s="3">
        <v>86366.6258110205</v>
      </c>
      <c r="D14" s="3">
        <v>322575.6258110205</v>
      </c>
      <c r="E14" s="3">
        <v>5.774238666666666</v>
      </c>
      <c r="F14" s="3">
        <v>0.031262</v>
      </c>
      <c r="G14" s="3">
        <v>14.702325</v>
      </c>
      <c r="H14" s="3">
        <v>307798.0000004719</v>
      </c>
      <c r="I14" s="3">
        <v>544007.000000472</v>
      </c>
      <c r="J14" s="3">
        <v>46.52788166666667</v>
      </c>
      <c r="K14" s="3">
        <v>139.583645</v>
      </c>
      <c r="L14" s="3">
        <v>139.40153</v>
      </c>
      <c r="M14" s="2">
        <v>474850</v>
      </c>
      <c r="N14" s="3">
        <v>14.56</v>
      </c>
    </row>
    <row x14ac:dyDescent="0.25" r="15" customHeight="1" ht="17.25">
      <c r="A15" s="1" t="s">
        <v>34</v>
      </c>
      <c r="B15" s="2">
        <v>22769</v>
      </c>
      <c r="C15" s="3">
        <v>54812.869768825</v>
      </c>
      <c r="D15" s="3">
        <v>77581.86976882501</v>
      </c>
      <c r="E15" s="3">
        <v>0.1914876666666666</v>
      </c>
      <c r="F15" s="3">
        <v>0.02365466666666667</v>
      </c>
      <c r="G15" s="3">
        <v>0.387307</v>
      </c>
      <c r="H15" s="3">
        <v>32692.99999998949</v>
      </c>
      <c r="I15" s="3">
        <v>55461.99999998949</v>
      </c>
      <c r="J15" s="3">
        <v>0.01079966666666667</v>
      </c>
      <c r="K15" s="3">
        <v>0.032399</v>
      </c>
      <c r="L15" s="3">
        <v>0.028875</v>
      </c>
      <c r="M15" s="2">
        <v>48908</v>
      </c>
      <c r="N15" s="3">
        <v>13.4</v>
      </c>
    </row>
    <row x14ac:dyDescent="0.25" r="16" customHeight="1" ht="17.25">
      <c r="A16" s="1" t="s">
        <v>35</v>
      </c>
      <c r="B16" s="2">
        <v>15385</v>
      </c>
      <c r="C16" s="3">
        <v>28257.32615481854</v>
      </c>
      <c r="D16" s="3">
        <v>43642.32615481854</v>
      </c>
      <c r="E16" s="3">
        <v>0.3754385</v>
      </c>
      <c r="F16" s="3">
        <v>0.0244305</v>
      </c>
      <c r="G16" s="3">
        <v>0.596524</v>
      </c>
      <c r="H16" s="3">
        <v>53869.00000003602</v>
      </c>
      <c r="I16" s="3">
        <v>69254.00000003602</v>
      </c>
      <c r="J16" s="3">
        <v>0.5517395</v>
      </c>
      <c r="K16" s="3">
        <v>1.103479</v>
      </c>
      <c r="L16" s="3">
        <v>1.091159</v>
      </c>
      <c r="M16" s="2">
        <v>63242</v>
      </c>
      <c r="N16" s="3">
        <v>9.51</v>
      </c>
    </row>
    <row x14ac:dyDescent="0.25" r="17" customHeight="1" ht="17.25">
      <c r="A17" s="1" t="s">
        <v>36</v>
      </c>
      <c r="B17" s="2">
        <v>280370</v>
      </c>
      <c r="C17" s="3">
        <v>3389.67109914542</v>
      </c>
      <c r="D17" s="3">
        <v>283759.6710991454</v>
      </c>
      <c r="E17" s="3">
        <v>6.127470333333334</v>
      </c>
      <c r="F17" s="3">
        <v>0.06364766666666667</v>
      </c>
      <c r="G17" s="3">
        <v>17.194329</v>
      </c>
      <c r="H17" s="3">
        <v>120603.999870804</v>
      </c>
      <c r="I17" s="3">
        <v>400973.999870804</v>
      </c>
      <c r="J17" s="3">
        <v>32.13859666666666</v>
      </c>
      <c r="K17" s="3">
        <v>96.41579</v>
      </c>
      <c r="L17" s="3">
        <v>96.24936899999999</v>
      </c>
      <c r="M17" s="2">
        <v>373696</v>
      </c>
      <c r="N17" s="3">
        <v>7.3</v>
      </c>
    </row>
    <row x14ac:dyDescent="0.25" r="18" customHeight="1" ht="17.25">
      <c r="A18" s="1" t="s">
        <v>18</v>
      </c>
      <c r="B18" s="3">
        <v>21158.0039390918</v>
      </c>
      <c r="C18" s="3">
        <v>39987.86218592276</v>
      </c>
      <c r="D18" s="3">
        <v>61145.86612501456</v>
      </c>
      <c r="E18" s="3">
        <v>0.1128396666666667</v>
      </c>
      <c r="F18" s="3">
        <v>0.013702</v>
      </c>
      <c r="G18" s="3">
        <v>0.205863</v>
      </c>
      <c r="H18" s="3">
        <v>49208.00000009033</v>
      </c>
      <c r="I18" s="3">
        <v>70366.00393918213</v>
      </c>
      <c r="J18" s="3">
        <v>0.01049833333333333</v>
      </c>
      <c r="K18" s="3">
        <v>0.031495</v>
      </c>
      <c r="L18" s="3">
        <v>0.02774</v>
      </c>
      <c r="M18" s="2">
        <v>54793</v>
      </c>
      <c r="N18" s="3">
        <v>28.42</v>
      </c>
    </row>
    <row x14ac:dyDescent="0.25" r="19" customHeight="1" ht="17.25">
      <c r="A19" s="1" t="s">
        <v>37</v>
      </c>
      <c r="B19" s="2">
        <v>234660</v>
      </c>
      <c r="C19" s="3">
        <v>19614.42180695862</v>
      </c>
      <c r="D19" s="3">
        <v>254274.4218069586</v>
      </c>
      <c r="E19" s="3">
        <v>1.718973333333333</v>
      </c>
      <c r="F19" s="3">
        <v>0.03067366666666667</v>
      </c>
      <c r="G19" s="3">
        <v>3.698839</v>
      </c>
      <c r="H19" s="3">
        <v>154175.0000012589</v>
      </c>
      <c r="I19" s="3">
        <v>388835.0000012589</v>
      </c>
      <c r="J19" s="3">
        <v>17.08439333333333</v>
      </c>
      <c r="K19" s="3">
        <v>51.25318</v>
      </c>
      <c r="L19" s="3">
        <v>50.919747</v>
      </c>
      <c r="M19" s="2">
        <v>362320</v>
      </c>
      <c r="N19" s="3">
        <v>7.32</v>
      </c>
    </row>
    <row x14ac:dyDescent="0.25" r="20" customHeight="1" ht="17.25">
      <c r="A20" s="1" t="s">
        <v>38</v>
      </c>
      <c r="B20" s="2">
        <v>18961</v>
      </c>
      <c r="C20" s="3">
        <v>29345.59783751942</v>
      </c>
      <c r="D20" s="3">
        <v>48306.59783751942</v>
      </c>
      <c r="E20" s="3">
        <v>0.858814</v>
      </c>
      <c r="F20" s="3">
        <v>0.028076</v>
      </c>
      <c r="G20" s="3">
        <v>1.520032</v>
      </c>
      <c r="H20" s="3">
        <v>51445.00604740682</v>
      </c>
      <c r="I20" s="3">
        <v>70406.00604740682</v>
      </c>
      <c r="J20" s="3">
        <v>0.900334</v>
      </c>
      <c r="K20" s="3">
        <v>1.800668</v>
      </c>
      <c r="L20" s="3">
        <v>1.787824</v>
      </c>
      <c r="M20" s="2">
        <v>61830</v>
      </c>
      <c r="N20" s="3">
        <v>13.87</v>
      </c>
    </row>
    <row x14ac:dyDescent="0.25" r="21" customHeight="1" ht="17.25">
      <c r="A21" s="1" t="s">
        <v>39</v>
      </c>
      <c r="B21" s="2">
        <v>19329</v>
      </c>
      <c r="C21" s="3">
        <v>59469.30444231677</v>
      </c>
      <c r="D21" s="3">
        <v>78798.30444231677</v>
      </c>
      <c r="E21" s="3">
        <v>0.5661353333333333</v>
      </c>
      <c r="F21" s="3">
        <v>0.016639</v>
      </c>
      <c r="G21" s="3">
        <v>1.486782</v>
      </c>
      <c r="H21" s="3">
        <v>94992.00000130344</v>
      </c>
      <c r="I21" s="3">
        <v>114321.0000013034</v>
      </c>
      <c r="J21" s="3">
        <v>0.1210196666666667</v>
      </c>
      <c r="K21" s="3">
        <v>0.363059</v>
      </c>
      <c r="L21" s="3">
        <v>0.350291</v>
      </c>
      <c r="M21" s="2">
        <v>84055</v>
      </c>
      <c r="N21" s="3">
        <v>36.01</v>
      </c>
    </row>
    <row x14ac:dyDescent="0.25" r="22" customHeight="1" ht="17.25">
      <c r="A22" s="1" t="s">
        <v>40</v>
      </c>
      <c r="B22" s="2">
        <v>18763</v>
      </c>
      <c r="C22" s="3">
        <v>37178.9461640148</v>
      </c>
      <c r="D22" s="3">
        <v>55941.9461640148</v>
      </c>
      <c r="E22" s="3">
        <v>0.5187080000000001</v>
      </c>
      <c r="F22" s="3">
        <v>0.01615366666666667</v>
      </c>
      <c r="G22" s="3">
        <v>1.238129</v>
      </c>
      <c r="H22" s="3">
        <v>48034.99999995265</v>
      </c>
      <c r="I22" s="3">
        <v>66797.99999995265</v>
      </c>
      <c r="J22" s="3">
        <v>0.5775643333333333</v>
      </c>
      <c r="K22" s="3">
        <v>1.732693</v>
      </c>
      <c r="L22" s="3">
        <v>1.722811</v>
      </c>
      <c r="M22" s="2">
        <v>51822</v>
      </c>
      <c r="N22" s="3">
        <v>28.9</v>
      </c>
    </row>
    <row x14ac:dyDescent="0.25" r="23" customHeight="1" ht="17.25">
      <c r="A23" s="1" t="s">
        <v>41</v>
      </c>
      <c r="B23" s="3">
        <v>236208.9999999951</v>
      </c>
      <c r="C23" s="3">
        <v>36969.75890079937</v>
      </c>
      <c r="D23" s="3">
        <v>273178.7589007944</v>
      </c>
      <c r="E23" s="3">
        <v>2.542561666666666</v>
      </c>
      <c r="F23" s="3">
        <v>0.03142633333333333</v>
      </c>
      <c r="G23" s="3">
        <v>5.005356</v>
      </c>
      <c r="H23" s="3">
        <v>173815.9967390684</v>
      </c>
      <c r="I23" s="3">
        <v>410024.9967390635</v>
      </c>
      <c r="J23" s="3">
        <v>149.79257</v>
      </c>
      <c r="K23" s="3">
        <v>449.37771</v>
      </c>
      <c r="L23" s="3">
        <v>449.18478</v>
      </c>
      <c r="M23" s="2">
        <v>375177</v>
      </c>
      <c r="N23" s="3">
        <v>9.29</v>
      </c>
    </row>
    <row x14ac:dyDescent="0.25" r="24" customHeight="1" ht="17.25">
      <c r="A24" s="1" t="s">
        <v>42</v>
      </c>
      <c r="B24" s="2">
        <v>35084</v>
      </c>
      <c r="C24" s="3">
        <v>35122.46293857969</v>
      </c>
      <c r="D24" s="3">
        <v>70206.46293857969</v>
      </c>
      <c r="E24" s="3">
        <v>0.5993766666666667</v>
      </c>
      <c r="F24" s="3">
        <v>0.01801166666666667</v>
      </c>
      <c r="G24" s="3">
        <v>1.406993</v>
      </c>
      <c r="H24" s="3">
        <v>51715.00000000056</v>
      </c>
      <c r="I24" s="3">
        <v>86799.00000000055</v>
      </c>
      <c r="J24" s="3">
        <v>0.483605</v>
      </c>
      <c r="K24" s="3">
        <v>1.450815</v>
      </c>
      <c r="L24" s="3">
        <v>1.440801</v>
      </c>
      <c r="M24" s="2">
        <v>67308</v>
      </c>
      <c r="N24" s="3">
        <v>28.96</v>
      </c>
    </row>
    <row x14ac:dyDescent="0.25" r="25" customHeight="1" ht="17.25">
      <c r="A25" s="1" t="s">
        <v>43</v>
      </c>
      <c r="B25" s="2">
        <v>144866</v>
      </c>
      <c r="C25" s="3">
        <v>60246.82239175974</v>
      </c>
      <c r="D25" s="3">
        <v>205112.8223917597</v>
      </c>
      <c r="E25" s="3">
        <v>2.266546333333333</v>
      </c>
      <c r="F25" s="3">
        <v>0.02092266666666667</v>
      </c>
      <c r="G25" s="3">
        <v>4.95038</v>
      </c>
      <c r="H25" s="3">
        <v>149141.9999902024</v>
      </c>
      <c r="I25" s="3">
        <v>294007.9999902024</v>
      </c>
      <c r="J25" s="3">
        <v>6.601786666666666</v>
      </c>
      <c r="K25" s="3">
        <v>19.80536</v>
      </c>
      <c r="L25" s="3">
        <v>19.751828</v>
      </c>
      <c r="M25" s="2">
        <v>243590</v>
      </c>
      <c r="N25" s="3">
        <v>20.7</v>
      </c>
    </row>
    <row x14ac:dyDescent="0.25" r="26" customHeight="1" ht="17.25">
      <c r="A26" s="1" t="s">
        <v>44</v>
      </c>
      <c r="B26" s="2">
        <v>136123</v>
      </c>
      <c r="C26" s="3">
        <v>77977.41767467099</v>
      </c>
      <c r="D26" s="3">
        <v>214100.417674671</v>
      </c>
      <c r="E26" s="3">
        <v>14.82280533333333</v>
      </c>
      <c r="F26" s="3">
        <v>0.027014</v>
      </c>
      <c r="G26" s="3">
        <v>35.623906</v>
      </c>
      <c r="H26" s="3">
        <v>164288.0000047123</v>
      </c>
      <c r="I26" s="3">
        <v>300411.0000047123</v>
      </c>
      <c r="J26" s="3">
        <v>4.584625</v>
      </c>
      <c r="K26" s="3">
        <v>13.753875</v>
      </c>
      <c r="L26" s="3">
        <v>13.712511</v>
      </c>
      <c r="M26" s="2">
        <v>250882</v>
      </c>
      <c r="N26" s="3">
        <v>19.74</v>
      </c>
    </row>
    <row x14ac:dyDescent="0.25" r="27" customHeight="1" ht="17.25">
      <c r="A27" s="1" t="s">
        <v>45</v>
      </c>
      <c r="B27" s="2">
        <v>13911</v>
      </c>
      <c r="C27" s="3">
        <v>27015.4197490467</v>
      </c>
      <c r="D27" s="3">
        <v>40926.4197490467</v>
      </c>
      <c r="E27" s="3">
        <v>0.3785215</v>
      </c>
      <c r="F27" s="3">
        <v>0.01479</v>
      </c>
      <c r="G27" s="3">
        <v>0.623117</v>
      </c>
      <c r="H27" s="3">
        <v>29409.00000000024</v>
      </c>
      <c r="I27" s="3">
        <v>43320.00000000025</v>
      </c>
      <c r="J27" s="3">
        <v>0.378057</v>
      </c>
      <c r="K27" s="3">
        <v>0.756114</v>
      </c>
      <c r="L27" s="3">
        <v>0.7516919999999999</v>
      </c>
      <c r="M27" s="2">
        <v>37542</v>
      </c>
      <c r="N27" s="3">
        <v>15.39</v>
      </c>
    </row>
    <row x14ac:dyDescent="0.25" r="28" customHeight="1" ht="17.25">
      <c r="A28" s="1" t="s">
        <v>46</v>
      </c>
      <c r="B28" s="2">
        <v>154942</v>
      </c>
      <c r="C28" s="3">
        <v>128302.0494482551</v>
      </c>
      <c r="D28" s="3">
        <v>283244.0494482551</v>
      </c>
      <c r="E28" s="3">
        <v>8.178967333333334</v>
      </c>
      <c r="F28" s="3">
        <v>0.023003</v>
      </c>
      <c r="G28" s="3">
        <v>11.677325</v>
      </c>
      <c r="H28" s="3">
        <v>140141.9999999648</v>
      </c>
      <c r="I28" s="3">
        <v>295083.9999999647</v>
      </c>
      <c r="J28" s="3">
        <v>1.236899333333333</v>
      </c>
      <c r="K28" s="3">
        <v>3.710698</v>
      </c>
      <c r="L28" s="3">
        <v>3.671181</v>
      </c>
      <c r="M28" s="2">
        <v>287661</v>
      </c>
      <c r="N28" s="3">
        <v>2.58</v>
      </c>
    </row>
    <row x14ac:dyDescent="0.25" r="29" customHeight="1" ht="17.25">
      <c r="A29" s="1" t="s">
        <v>47</v>
      </c>
      <c r="B29" s="2">
        <v>88287</v>
      </c>
      <c r="C29" s="3">
        <v>16620.42755503803</v>
      </c>
      <c r="D29" s="3">
        <v>104907.427555038</v>
      </c>
      <c r="E29" s="3">
        <v>0.4030805</v>
      </c>
      <c r="F29" s="3">
        <v>0.028434</v>
      </c>
      <c r="G29" s="3">
        <v>0.35883</v>
      </c>
      <c r="H29" s="3">
        <v>76258.00000002795</v>
      </c>
      <c r="I29" s="3">
        <v>164545.0000000279</v>
      </c>
      <c r="J29" s="3">
        <v>13.2594035</v>
      </c>
      <c r="K29" s="3">
        <v>26.518807</v>
      </c>
      <c r="L29" s="3">
        <v>26.467012</v>
      </c>
      <c r="M29" s="2">
        <v>152441</v>
      </c>
      <c r="N29" s="3">
        <v>7.94</v>
      </c>
    </row>
    <row x14ac:dyDescent="0.25" r="30" customHeight="1" ht="17.25">
      <c r="A30" s="1" t="s">
        <v>48</v>
      </c>
      <c r="B30" s="2">
        <v>163006</v>
      </c>
      <c r="C30" s="3">
        <v>29019.57494419166</v>
      </c>
      <c r="D30" s="3">
        <v>192025.5749441917</v>
      </c>
      <c r="E30" s="3">
        <v>11.970265</v>
      </c>
      <c r="F30" s="3">
        <v>0.021386</v>
      </c>
      <c r="G30" s="3">
        <v>24.158393</v>
      </c>
      <c r="H30" s="3">
        <v>94289.00000919045</v>
      </c>
      <c r="I30" s="3">
        <v>257295.0000091905</v>
      </c>
      <c r="J30" s="3">
        <v>0.9299970000000001</v>
      </c>
      <c r="K30" s="3">
        <v>2.789991</v>
      </c>
      <c r="L30" s="3">
        <v>2.751981</v>
      </c>
      <c r="M30" s="2">
        <v>230989</v>
      </c>
      <c r="N30" s="3">
        <v>11.39</v>
      </c>
    </row>
    <row x14ac:dyDescent="0.25" r="31" customHeight="1" ht="17.25">
      <c r="A31" s="1" t="s">
        <v>49</v>
      </c>
      <c r="B31" s="3">
        <v>96704.00000000003</v>
      </c>
      <c r="C31" s="3">
        <v>20434.39396088151</v>
      </c>
      <c r="D31" s="3">
        <v>117138.3939608815</v>
      </c>
      <c r="E31" s="3">
        <v>1.7086785</v>
      </c>
      <c r="F31" s="3">
        <v>0.032962</v>
      </c>
      <c r="G31" s="3">
        <v>3.091446</v>
      </c>
      <c r="H31" s="3">
        <v>89336.99827419908</v>
      </c>
      <c r="I31" s="3">
        <v>186040.9982741991</v>
      </c>
      <c r="J31" s="3">
        <v>15.136935</v>
      </c>
      <c r="K31" s="3">
        <v>30.27387</v>
      </c>
      <c r="L31" s="3">
        <v>30.183274</v>
      </c>
      <c r="M31" s="2">
        <v>157095</v>
      </c>
      <c r="N31" s="3">
        <v>18.43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7"/>
  <sheetViews>
    <sheetView workbookViewId="0"/>
  </sheetViews>
  <sheetFormatPr defaultRowHeight="15" x14ac:dyDescent="0.25"/>
  <cols>
    <col min="1" max="1" style="13" width="12.576428571428572" customWidth="1" bestFit="1"/>
    <col min="2" max="2" style="14" width="12.576428571428572" customWidth="1" bestFit="1"/>
    <col min="3" max="3" style="15" width="12.576428571428572" customWidth="1" bestFit="1"/>
    <col min="4" max="4" style="15" width="12.576428571428572" customWidth="1" bestFit="1"/>
    <col min="5" max="5" style="15" width="12.576428571428572" customWidth="1" bestFit="1"/>
    <col min="6" max="6" style="15" width="12.576428571428572" customWidth="1" bestFit="1"/>
    <col min="7" max="7" style="15" width="12.576428571428572" customWidth="1" bestFit="1"/>
    <col min="8" max="8" style="15" width="12.576428571428572" customWidth="1" bestFit="1"/>
    <col min="9" max="9" style="15" width="12.576428571428572" customWidth="1" bestFit="1"/>
    <col min="10" max="10" style="15" width="12.576428571428572" customWidth="1" bestFit="1"/>
    <col min="11" max="11" style="15" width="12.576428571428572" customWidth="1" bestFit="1"/>
    <col min="12" max="12" style="15" width="12.576428571428572" customWidth="1" bestFit="1"/>
    <col min="13" max="13" style="14" width="12.576428571428572" customWidth="1" bestFit="1"/>
    <col min="14" max="14" style="15" width="12.576428571428572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</row>
    <row x14ac:dyDescent="0.25" r="2" customHeight="1" ht="17.25">
      <c r="A2" s="1" t="s">
        <v>21</v>
      </c>
      <c r="B2" s="3">
        <v>132890.2971439217</v>
      </c>
      <c r="C2" s="3">
        <v>151726.9825998017</v>
      </c>
      <c r="D2" s="3">
        <v>284617.2797437234</v>
      </c>
      <c r="E2" s="3">
        <v>2.565066333333333</v>
      </c>
      <c r="F2" s="3">
        <v>0.082475</v>
      </c>
      <c r="G2" s="3">
        <v>5.501186</v>
      </c>
      <c r="H2" s="3">
        <v>147956.9999995972</v>
      </c>
      <c r="I2" s="3">
        <v>280847.2971435189</v>
      </c>
      <c r="J2" s="3">
        <v>8.14901</v>
      </c>
      <c r="K2" s="3">
        <v>24.44703</v>
      </c>
      <c r="L2" s="3">
        <v>24.34899</v>
      </c>
      <c r="M2" s="2">
        <v>274814</v>
      </c>
      <c r="N2" s="3">
        <v>2.2</v>
      </c>
    </row>
    <row x14ac:dyDescent="0.25" r="3" customHeight="1" ht="17.25">
      <c r="A3" s="1" t="s">
        <v>22</v>
      </c>
      <c r="B3" s="2">
        <v>132890</v>
      </c>
      <c r="C3" s="3">
        <v>89615.36659434726</v>
      </c>
      <c r="D3" s="3">
        <v>222505.3665943473</v>
      </c>
      <c r="E3" s="3">
        <v>2.312418</v>
      </c>
      <c r="F3" s="3">
        <v>0.03886133333333333</v>
      </c>
      <c r="G3" s="3">
        <v>5.23229</v>
      </c>
      <c r="H3" s="3">
        <v>89844.99999971507</v>
      </c>
      <c r="I3" s="3">
        <v>222734.9999997151</v>
      </c>
      <c r="J3" s="3">
        <v>2.974486666666667</v>
      </c>
      <c r="K3" s="3">
        <v>8.92346</v>
      </c>
      <c r="L3" s="3">
        <v>8.866299</v>
      </c>
      <c r="M3" s="2">
        <v>213568</v>
      </c>
      <c r="N3" s="3">
        <v>4.29</v>
      </c>
    </row>
    <row x14ac:dyDescent="0.25" r="4" customHeight="1" ht="17.25">
      <c r="A4" s="1" t="s">
        <v>23</v>
      </c>
      <c r="B4" s="2">
        <v>136123</v>
      </c>
      <c r="C4" s="3">
        <v>79041.1586682985</v>
      </c>
      <c r="D4" s="3">
        <v>215164.1586682985</v>
      </c>
      <c r="E4" s="3">
        <v>10.320901</v>
      </c>
      <c r="F4" s="3">
        <v>0.04227266666666666</v>
      </c>
      <c r="G4" s="3">
        <v>17.55229</v>
      </c>
      <c r="H4" s="3">
        <v>81373.99999996547</v>
      </c>
      <c r="I4" s="3">
        <v>217496.9999999655</v>
      </c>
      <c r="J4" s="3">
        <v>5.439206666666667</v>
      </c>
      <c r="K4" s="3">
        <v>16.31762</v>
      </c>
      <c r="L4" s="3">
        <v>16.103627</v>
      </c>
      <c r="M4" s="2">
        <v>203114</v>
      </c>
      <c r="N4" s="3">
        <v>7.08</v>
      </c>
    </row>
    <row x14ac:dyDescent="0.25" r="5" customHeight="1" ht="17.25">
      <c r="A5" s="1" t="s">
        <v>24</v>
      </c>
      <c r="B5" s="2">
        <v>102246</v>
      </c>
      <c r="C5" s="3">
        <v>96909.58782095689</v>
      </c>
      <c r="D5" s="3">
        <v>199155.5878209569</v>
      </c>
      <c r="E5" s="3">
        <v>3.18216</v>
      </c>
      <c r="F5" s="3">
        <v>0.0473055</v>
      </c>
      <c r="G5" s="3">
        <v>5.831251</v>
      </c>
      <c r="H5" s="3">
        <v>92550.99998644956</v>
      </c>
      <c r="I5" s="3">
        <v>194796.9999864495</v>
      </c>
      <c r="J5" s="3">
        <v>4.650294</v>
      </c>
      <c r="K5" s="3">
        <v>9.300588</v>
      </c>
      <c r="L5" s="3">
        <v>8.976153</v>
      </c>
      <c r="M5" s="2">
        <v>193671</v>
      </c>
      <c r="N5" s="3">
        <v>0.58</v>
      </c>
    </row>
    <row x14ac:dyDescent="0.25" r="6" customHeight="1" ht="17.25">
      <c r="A6" s="1" t="s">
        <v>25</v>
      </c>
      <c r="B6" s="3">
        <v>88287.19715339491</v>
      </c>
      <c r="C6" s="3">
        <v>116152.914140454</v>
      </c>
      <c r="D6" s="3">
        <v>204440.111293849</v>
      </c>
      <c r="E6" s="3">
        <v>3.68079</v>
      </c>
      <c r="F6" s="3">
        <v>0.062652</v>
      </c>
      <c r="G6" s="3">
        <v>6.245057</v>
      </c>
      <c r="H6" s="3">
        <v>115566.0000005557</v>
      </c>
      <c r="I6" s="3">
        <v>203853.1971539506</v>
      </c>
      <c r="J6" s="3">
        <v>2.4356255</v>
      </c>
      <c r="K6" s="3">
        <v>4.871251</v>
      </c>
      <c r="L6" s="3">
        <v>4.566058</v>
      </c>
      <c r="M6" s="2">
        <v>200079</v>
      </c>
      <c r="N6" s="3">
        <v>1.89</v>
      </c>
    </row>
    <row x14ac:dyDescent="0.25" r="7" customHeight="1" ht="17.25">
      <c r="A7" s="1" t="s">
        <v>26</v>
      </c>
      <c r="B7" s="2">
        <v>29319</v>
      </c>
      <c r="C7" s="3">
        <v>72659.10875420409</v>
      </c>
      <c r="D7" s="3">
        <v>101978.1087542041</v>
      </c>
      <c r="E7" s="3">
        <v>0.8212253333333334</v>
      </c>
      <c r="F7" s="3">
        <v>0.02719533333333334</v>
      </c>
      <c r="G7" s="3">
        <v>1.788591</v>
      </c>
      <c r="H7" s="3">
        <v>61370.99999995068</v>
      </c>
      <c r="I7" s="3">
        <v>90689.99999995068</v>
      </c>
      <c r="J7" s="3">
        <v>0.1217116666666667</v>
      </c>
      <c r="K7" s="3">
        <v>0.365135</v>
      </c>
      <c r="L7" s="3">
        <v>0.34473</v>
      </c>
      <c r="M7" s="2">
        <v>88293</v>
      </c>
      <c r="N7" s="3">
        <v>2.71</v>
      </c>
    </row>
    <row x14ac:dyDescent="0.25" r="8" customHeight="1" ht="17.25">
      <c r="A8" s="1" t="s">
        <v>27</v>
      </c>
      <c r="B8" s="2">
        <v>15497</v>
      </c>
      <c r="C8" s="3">
        <v>30367.45519726144</v>
      </c>
      <c r="D8" s="3">
        <v>45864.45519726144</v>
      </c>
      <c r="E8" s="3">
        <v>0.487239</v>
      </c>
      <c r="F8" s="3">
        <v>0.0235565</v>
      </c>
      <c r="G8" s="3">
        <v>0.783481</v>
      </c>
      <c r="H8" s="3">
        <v>29646.00000002164</v>
      </c>
      <c r="I8" s="3">
        <v>45143.00000002164</v>
      </c>
      <c r="J8" s="3">
        <v>0.0735995</v>
      </c>
      <c r="K8" s="3">
        <v>0.147199</v>
      </c>
      <c r="L8" s="3">
        <v>0.140751</v>
      </c>
      <c r="M8" s="2">
        <v>39104</v>
      </c>
      <c r="N8" s="3">
        <v>15.44</v>
      </c>
    </row>
    <row x14ac:dyDescent="0.25" r="9" customHeight="1" ht="17.25">
      <c r="A9" s="1" t="s">
        <v>21</v>
      </c>
      <c r="B9" s="3">
        <v>132890.2971439217</v>
      </c>
      <c r="C9" s="3">
        <v>151726.9825998017</v>
      </c>
      <c r="D9" s="3">
        <v>284617.2797437234</v>
      </c>
      <c r="E9" s="3">
        <v>2.806310333333334</v>
      </c>
      <c r="F9" s="3">
        <v>0.08069033333333334</v>
      </c>
      <c r="G9" s="3">
        <v>6.278258</v>
      </c>
      <c r="H9" s="3">
        <v>147956.9999995972</v>
      </c>
      <c r="I9" s="3">
        <v>280847.2971435189</v>
      </c>
      <c r="J9" s="3">
        <v>8.808779333333334</v>
      </c>
      <c r="K9" s="3">
        <v>26.426338</v>
      </c>
      <c r="L9" s="3">
        <v>26.368539</v>
      </c>
      <c r="M9" s="2">
        <v>274814</v>
      </c>
      <c r="N9" s="3">
        <v>2.2</v>
      </c>
    </row>
    <row x14ac:dyDescent="0.25" r="10" customHeight="1" ht="17.25">
      <c r="A10" s="1" t="s">
        <v>22</v>
      </c>
      <c r="B10" s="2">
        <v>132890</v>
      </c>
      <c r="C10" s="3">
        <v>89615.36659434726</v>
      </c>
      <c r="D10" s="3">
        <v>222505.3665943473</v>
      </c>
      <c r="E10" s="3">
        <v>2.943874</v>
      </c>
      <c r="F10" s="3">
        <v>0.07677099999999999</v>
      </c>
      <c r="G10" s="3">
        <v>5.849816</v>
      </c>
      <c r="H10" s="3">
        <v>89844.99999971507</v>
      </c>
      <c r="I10" s="3">
        <v>222734.9999997151</v>
      </c>
      <c r="J10" s="3">
        <v>3.116604666666667</v>
      </c>
      <c r="K10" s="3">
        <v>9.349814</v>
      </c>
      <c r="L10" s="3">
        <v>9.283231</v>
      </c>
      <c r="M10" s="2">
        <v>213568</v>
      </c>
      <c r="N10" s="3">
        <v>4.29</v>
      </c>
    </row>
    <row x14ac:dyDescent="0.25" r="11" customHeight="1" ht="17.25">
      <c r="A11" s="1" t="s">
        <v>23</v>
      </c>
      <c r="B11" s="2">
        <v>136123</v>
      </c>
      <c r="C11" s="3">
        <v>79041.1586682985</v>
      </c>
      <c r="D11" s="3">
        <v>215164.1586682985</v>
      </c>
      <c r="E11" s="3">
        <v>10.441482</v>
      </c>
      <c r="F11" s="3">
        <v>0.068054</v>
      </c>
      <c r="G11" s="3">
        <v>17.285344</v>
      </c>
      <c r="H11" s="3">
        <v>81373.99999996547</v>
      </c>
      <c r="I11" s="3">
        <v>217496.9999999655</v>
      </c>
      <c r="J11" s="3">
        <v>5.402441333333333</v>
      </c>
      <c r="K11" s="3">
        <v>16.207324</v>
      </c>
      <c r="L11" s="3">
        <v>15.967282</v>
      </c>
      <c r="M11" s="2">
        <v>203114</v>
      </c>
      <c r="N11" s="3">
        <v>7.08</v>
      </c>
    </row>
    <row x14ac:dyDescent="0.25" r="12" customHeight="1" ht="17.25">
      <c r="A12" s="1" t="s">
        <v>24</v>
      </c>
      <c r="B12" s="2">
        <v>102246</v>
      </c>
      <c r="C12" s="3">
        <v>96909.58782095689</v>
      </c>
      <c r="D12" s="3">
        <v>199155.5878209569</v>
      </c>
      <c r="E12" s="3">
        <v>2.6349805</v>
      </c>
      <c r="F12" s="3">
        <v>0.0525765</v>
      </c>
      <c r="G12" s="3">
        <v>4.758666</v>
      </c>
      <c r="H12" s="3">
        <v>92550.99998644956</v>
      </c>
      <c r="I12" s="3">
        <v>194796.9999864495</v>
      </c>
      <c r="J12" s="3">
        <v>3.8372825</v>
      </c>
      <c r="K12" s="3">
        <v>7.674565</v>
      </c>
      <c r="L12" s="3">
        <v>7.568651</v>
      </c>
      <c r="M12" s="2">
        <v>193671</v>
      </c>
      <c r="N12" s="3">
        <v>0.58</v>
      </c>
    </row>
    <row x14ac:dyDescent="0.25" r="13" customHeight="1" ht="17.25">
      <c r="A13" s="1" t="s">
        <v>25</v>
      </c>
      <c r="B13" s="3">
        <v>88287.19715339491</v>
      </c>
      <c r="C13" s="3">
        <v>116152.914140454</v>
      </c>
      <c r="D13" s="3">
        <v>204440.111293849</v>
      </c>
      <c r="E13" s="3">
        <v>2.4208495</v>
      </c>
      <c r="F13" s="3">
        <v>0.062303</v>
      </c>
      <c r="G13" s="3">
        <v>3.968865</v>
      </c>
      <c r="H13" s="3">
        <v>115566.0000005557</v>
      </c>
      <c r="I13" s="3">
        <v>203853.1971539506</v>
      </c>
      <c r="J13" s="3">
        <v>2.259217</v>
      </c>
      <c r="K13" s="3">
        <v>4.518434</v>
      </c>
      <c r="L13" s="3">
        <v>4.398799</v>
      </c>
      <c r="M13" s="2">
        <v>200079</v>
      </c>
      <c r="N13" s="3">
        <v>1.89</v>
      </c>
    </row>
    <row x14ac:dyDescent="0.25" r="14" customHeight="1" ht="17.25">
      <c r="A14" s="1" t="s">
        <v>26</v>
      </c>
      <c r="B14" s="2">
        <v>29319</v>
      </c>
      <c r="C14" s="3">
        <v>72659.10875420409</v>
      </c>
      <c r="D14" s="3">
        <v>101978.1087542041</v>
      </c>
      <c r="E14" s="3">
        <v>0.7234253333333333</v>
      </c>
      <c r="F14" s="3">
        <v>0.030281</v>
      </c>
      <c r="G14" s="3">
        <v>1.533545</v>
      </c>
      <c r="H14" s="3">
        <v>61370.99999995068</v>
      </c>
      <c r="I14" s="3">
        <v>90689.99999995068</v>
      </c>
      <c r="J14" s="3">
        <v>0.116038</v>
      </c>
      <c r="K14" s="3">
        <v>0.348114</v>
      </c>
      <c r="L14" s="3">
        <v>0.327954</v>
      </c>
      <c r="M14" s="2">
        <v>88293</v>
      </c>
      <c r="N14" s="3">
        <v>2.71</v>
      </c>
    </row>
    <row x14ac:dyDescent="0.25" r="15" customHeight="1" ht="17.25">
      <c r="A15" s="1" t="s">
        <v>27</v>
      </c>
      <c r="B15" s="2">
        <v>15497</v>
      </c>
      <c r="C15" s="3">
        <v>30367.45519726144</v>
      </c>
      <c r="D15" s="3">
        <v>45864.45519726144</v>
      </c>
      <c r="E15" s="3">
        <v>0.5630085</v>
      </c>
      <c r="F15" s="3">
        <v>0.024039</v>
      </c>
      <c r="G15" s="3">
        <v>0.924312</v>
      </c>
      <c r="H15" s="3">
        <v>29646.00000002164</v>
      </c>
      <c r="I15" s="3">
        <v>45143.00000002164</v>
      </c>
      <c r="J15" s="3">
        <v>0.0608835</v>
      </c>
      <c r="K15" s="3">
        <v>0.121767</v>
      </c>
      <c r="L15" s="3">
        <v>0.112154</v>
      </c>
      <c r="M15" s="2">
        <v>39104</v>
      </c>
      <c r="N15" s="3">
        <v>15.44</v>
      </c>
    </row>
    <row x14ac:dyDescent="0.25" r="16" customHeight="1" ht="17.25">
      <c r="A16" s="1" t="s">
        <v>28</v>
      </c>
      <c r="B16" s="2">
        <v>272528</v>
      </c>
      <c r="C16" s="3">
        <v>216341.9890047011</v>
      </c>
      <c r="D16" s="3">
        <v>488869.9890047011</v>
      </c>
      <c r="E16" s="3">
        <v>8.178355</v>
      </c>
      <c r="F16" s="3">
        <v>0.06833566666666667</v>
      </c>
      <c r="G16" s="3">
        <v>21.915189</v>
      </c>
      <c r="H16" s="2">
        <v>205949</v>
      </c>
      <c r="I16" s="2">
        <v>478477</v>
      </c>
      <c r="J16" s="3">
        <v>102.248938</v>
      </c>
      <c r="K16" s="3">
        <v>306.746814</v>
      </c>
      <c r="L16" s="3">
        <v>306.375533</v>
      </c>
      <c r="M16" s="2">
        <v>469433</v>
      </c>
      <c r="N16" s="3">
        <v>1.93</v>
      </c>
    </row>
    <row x14ac:dyDescent="0.25" r="17" customHeight="1" ht="17.25">
      <c r="A17" s="1" t="s">
        <v>18</v>
      </c>
      <c r="B17" s="2">
        <v>25549</v>
      </c>
      <c r="C17" s="3">
        <v>39937.08408067499</v>
      </c>
      <c r="D17" s="3">
        <v>65486.08408067499</v>
      </c>
      <c r="E17" s="3">
        <v>0.699417</v>
      </c>
      <c r="F17" s="3">
        <v>0.06217900000000001</v>
      </c>
      <c r="G17" s="3">
        <v>1.360945</v>
      </c>
      <c r="H17" s="3">
        <v>32392.99999999807</v>
      </c>
      <c r="I17" s="3">
        <v>57941.99999999807</v>
      </c>
      <c r="J17" s="3">
        <v>0.08201866666666667</v>
      </c>
      <c r="K17" s="3">
        <v>0.246056</v>
      </c>
      <c r="L17" s="3">
        <v>0.239208</v>
      </c>
      <c r="M17" s="2">
        <v>54793</v>
      </c>
      <c r="N17" s="3">
        <v>5.75</v>
      </c>
    </row>
    <row x14ac:dyDescent="0.25" r="18" customHeight="1" ht="17.25">
      <c r="A18" s="1" t="s">
        <v>21</v>
      </c>
      <c r="B18" s="3">
        <v>132890.2971439217</v>
      </c>
      <c r="C18" s="3">
        <v>151726.9825998017</v>
      </c>
      <c r="D18" s="3">
        <v>284617.2797437234</v>
      </c>
      <c r="E18" s="3">
        <v>2.797866</v>
      </c>
      <c r="F18" s="3">
        <v>0.084834</v>
      </c>
      <c r="G18" s="3">
        <v>6.189882</v>
      </c>
      <c r="H18" s="3">
        <v>147956.9999995972</v>
      </c>
      <c r="I18" s="3">
        <v>280847.2971435189</v>
      </c>
      <c r="J18" s="3">
        <v>8.216145</v>
      </c>
      <c r="K18" s="3">
        <v>24.648435</v>
      </c>
      <c r="L18" s="3">
        <v>24.585013</v>
      </c>
      <c r="M18" s="2">
        <v>274814</v>
      </c>
      <c r="N18" s="3">
        <v>2.2</v>
      </c>
    </row>
    <row x14ac:dyDescent="0.25" r="19" customHeight="1" ht="17.25">
      <c r="A19" s="1" t="s">
        <v>22</v>
      </c>
      <c r="B19" s="2">
        <v>132890</v>
      </c>
      <c r="C19" s="3">
        <v>89615.36659434726</v>
      </c>
      <c r="D19" s="3">
        <v>222505.3665943473</v>
      </c>
      <c r="E19" s="3">
        <v>2.359307333333333</v>
      </c>
      <c r="F19" s="3">
        <v>0.03949433333333333</v>
      </c>
      <c r="G19" s="3">
        <v>5.426866</v>
      </c>
      <c r="H19" s="3">
        <v>89844.99999971507</v>
      </c>
      <c r="I19" s="3">
        <v>222734.9999997151</v>
      </c>
      <c r="J19" s="3">
        <v>2.937393333333333</v>
      </c>
      <c r="K19" s="3">
        <v>8.81218</v>
      </c>
      <c r="L19" s="3">
        <v>8.756577</v>
      </c>
      <c r="M19" s="2">
        <v>213568</v>
      </c>
      <c r="N19" s="3">
        <v>4.29</v>
      </c>
    </row>
    <row x14ac:dyDescent="0.25" r="20" customHeight="1" ht="17.25">
      <c r="A20" s="1" t="s">
        <v>23</v>
      </c>
      <c r="B20" s="2">
        <v>136123</v>
      </c>
      <c r="C20" s="3">
        <v>79041.1586682985</v>
      </c>
      <c r="D20" s="3">
        <v>215164.1586682985</v>
      </c>
      <c r="E20" s="3">
        <v>10.00888666666667</v>
      </c>
      <c r="F20" s="3">
        <v>0.03747166666666667</v>
      </c>
      <c r="G20" s="3">
        <v>16.093001</v>
      </c>
      <c r="H20" s="3">
        <v>81373.99999996547</v>
      </c>
      <c r="I20" s="3">
        <v>217496.9999999655</v>
      </c>
      <c r="J20" s="3">
        <v>5.310330333333334</v>
      </c>
      <c r="K20" s="3">
        <v>15.930991</v>
      </c>
      <c r="L20" s="3">
        <v>15.862378</v>
      </c>
      <c r="M20" s="2">
        <v>203114</v>
      </c>
      <c r="N20" s="3">
        <v>7.08</v>
      </c>
    </row>
    <row x14ac:dyDescent="0.25" r="21" customHeight="1" ht="17.25">
      <c r="A21" s="1" t="s">
        <v>24</v>
      </c>
      <c r="B21" s="2">
        <v>102246</v>
      </c>
      <c r="C21" s="3">
        <v>96909.58782095689</v>
      </c>
      <c r="D21" s="3">
        <v>199155.5878209569</v>
      </c>
      <c r="E21" s="3">
        <v>2.708536</v>
      </c>
      <c r="F21" s="3">
        <v>0.0467025</v>
      </c>
      <c r="G21" s="3">
        <v>4.653321</v>
      </c>
      <c r="H21" s="3">
        <v>92550.99998644956</v>
      </c>
      <c r="I21" s="3">
        <v>194796.9999864495</v>
      </c>
      <c r="J21" s="3">
        <v>3.4888085</v>
      </c>
      <c r="K21" s="3">
        <v>6.977617</v>
      </c>
      <c r="L21" s="3">
        <v>6.843108</v>
      </c>
      <c r="M21" s="2">
        <v>193671</v>
      </c>
      <c r="N21" s="3">
        <v>0.58</v>
      </c>
    </row>
    <row x14ac:dyDescent="0.25" r="22" customHeight="1" ht="17.25">
      <c r="A22" s="1" t="s">
        <v>25</v>
      </c>
      <c r="B22" s="3">
        <v>88287.19715339491</v>
      </c>
      <c r="C22" s="3">
        <v>116152.914140454</v>
      </c>
      <c r="D22" s="3">
        <v>204440.111293849</v>
      </c>
      <c r="E22" s="3">
        <v>2.597002</v>
      </c>
      <c r="F22" s="3">
        <v>0.046528</v>
      </c>
      <c r="G22" s="3">
        <v>4.441278</v>
      </c>
      <c r="H22" s="3">
        <v>115566.0000005557</v>
      </c>
      <c r="I22" s="3">
        <v>203853.1971539506</v>
      </c>
      <c r="J22" s="3">
        <v>2.857507</v>
      </c>
      <c r="K22" s="3">
        <v>5.715014</v>
      </c>
      <c r="L22" s="3">
        <v>5.478213</v>
      </c>
      <c r="M22" s="2">
        <v>200079</v>
      </c>
      <c r="N22" s="3">
        <v>1.89</v>
      </c>
    </row>
    <row x14ac:dyDescent="0.25" r="23" customHeight="1" ht="17.25">
      <c r="A23" s="1" t="s">
        <v>26</v>
      </c>
      <c r="B23" s="2">
        <v>29319</v>
      </c>
      <c r="C23" s="3">
        <v>72659.10875420409</v>
      </c>
      <c r="D23" s="3">
        <v>101978.1087542041</v>
      </c>
      <c r="E23" s="3">
        <v>0.80321</v>
      </c>
      <c r="F23" s="3">
        <v>0.030838</v>
      </c>
      <c r="G23" s="3">
        <v>1.714849</v>
      </c>
      <c r="H23" s="3">
        <v>61370.99999995068</v>
      </c>
      <c r="I23" s="3">
        <v>90689.99999995068</v>
      </c>
      <c r="J23" s="3">
        <v>0.09888200000000001</v>
      </c>
      <c r="K23" s="3">
        <v>0.296646</v>
      </c>
      <c r="L23" s="3">
        <v>0.279504</v>
      </c>
      <c r="M23" s="2">
        <v>88293</v>
      </c>
      <c r="N23" s="3">
        <v>2.71</v>
      </c>
    </row>
    <row x14ac:dyDescent="0.25" r="24" customHeight="1" ht="17.25">
      <c r="A24" s="1" t="s">
        <v>27</v>
      </c>
      <c r="B24" s="2">
        <v>15497</v>
      </c>
      <c r="C24" s="3">
        <v>30367.45519726144</v>
      </c>
      <c r="D24" s="3">
        <v>45864.45519726144</v>
      </c>
      <c r="E24" s="3">
        <v>0.438485</v>
      </c>
      <c r="F24" s="3">
        <v>0.0218445</v>
      </c>
      <c r="G24" s="3">
        <v>0.663065</v>
      </c>
      <c r="H24" s="3">
        <v>29646.00000002164</v>
      </c>
      <c r="I24" s="3">
        <v>45143.00000002164</v>
      </c>
      <c r="J24" s="3">
        <v>0.0564415</v>
      </c>
      <c r="K24" s="3">
        <v>0.112883</v>
      </c>
      <c r="L24" s="3">
        <v>0.106426</v>
      </c>
      <c r="M24" s="2">
        <v>39104</v>
      </c>
      <c r="N24" s="3">
        <v>15.44</v>
      </c>
    </row>
    <row x14ac:dyDescent="0.25" r="25" customHeight="1" ht="17.25">
      <c r="A25" s="1" t="s">
        <v>28</v>
      </c>
      <c r="B25" s="2">
        <v>272528</v>
      </c>
      <c r="C25" s="3">
        <v>216341.9890047011</v>
      </c>
      <c r="D25" s="3">
        <v>488869.9890047011</v>
      </c>
      <c r="E25" s="3">
        <v>7.216083999999999</v>
      </c>
      <c r="F25" s="3">
        <v>0.05078933333333333</v>
      </c>
      <c r="G25" s="3">
        <v>19.11697</v>
      </c>
      <c r="H25" s="2">
        <v>205949</v>
      </c>
      <c r="I25" s="2">
        <v>478477</v>
      </c>
      <c r="J25" s="3">
        <v>107.1833646666667</v>
      </c>
      <c r="K25" s="3">
        <v>321.550094</v>
      </c>
      <c r="L25" s="3">
        <v>321.131288</v>
      </c>
      <c r="M25" s="2">
        <v>469433</v>
      </c>
      <c r="N25" s="3">
        <v>1.93</v>
      </c>
    </row>
    <row x14ac:dyDescent="0.25" r="26" customHeight="1" ht="17.25">
      <c r="A26" s="1" t="s">
        <v>29</v>
      </c>
      <c r="B26" s="2">
        <v>280370</v>
      </c>
      <c r="C26" s="3">
        <v>184078.1780187198</v>
      </c>
      <c r="D26" s="3">
        <v>464448.1780187198</v>
      </c>
      <c r="E26" s="3">
        <v>7.543487666666667</v>
      </c>
      <c r="F26" s="3">
        <v>0.10054</v>
      </c>
      <c r="G26" s="3">
        <v>19.950563</v>
      </c>
      <c r="H26" s="3">
        <v>168826.9999971572</v>
      </c>
      <c r="I26" s="3">
        <v>449196.9999971572</v>
      </c>
      <c r="J26" s="3">
        <v>385.6837306666666</v>
      </c>
      <c r="K26" s="3">
        <v>1157.051192</v>
      </c>
      <c r="L26" s="3">
        <v>1156.596918</v>
      </c>
      <c r="M26" s="2">
        <v>448077</v>
      </c>
      <c r="N26" s="3">
        <v>0.25</v>
      </c>
    </row>
    <row x14ac:dyDescent="0.25" r="27" customHeight="1" ht="17.25">
      <c r="A27" s="1" t="s">
        <v>30</v>
      </c>
      <c r="B27" s="2">
        <v>145956</v>
      </c>
      <c r="C27" s="3">
        <v>73886.6742796528</v>
      </c>
      <c r="D27" s="3">
        <v>219842.6742796528</v>
      </c>
      <c r="E27" s="3">
        <v>5.395886999999999</v>
      </c>
      <c r="F27" s="3">
        <v>0.083374</v>
      </c>
      <c r="G27" s="3">
        <v>12.610427</v>
      </c>
      <c r="H27" s="3">
        <v>66767.99924760041</v>
      </c>
      <c r="I27" s="3">
        <v>212723.9992476004</v>
      </c>
      <c r="J27" s="3">
        <v>1.442896333333333</v>
      </c>
      <c r="K27" s="3">
        <v>4.328689</v>
      </c>
      <c r="L27" s="3">
        <v>4.217499999999999</v>
      </c>
      <c r="M27" s="2">
        <v>203988</v>
      </c>
      <c r="N27" s="3">
        <v>4.28</v>
      </c>
    </row>
    <row x14ac:dyDescent="0.25" r="28" customHeight="1" ht="17.25">
      <c r="A28" s="1" t="s">
        <v>31</v>
      </c>
      <c r="B28" s="3">
        <v>18961.00731972359</v>
      </c>
      <c r="C28" s="3">
        <v>73418.35166287461</v>
      </c>
      <c r="D28" s="3">
        <v>92379.3589825982</v>
      </c>
      <c r="E28" s="3">
        <v>1.3970505</v>
      </c>
      <c r="F28" s="3">
        <v>0.0433845</v>
      </c>
      <c r="G28" s="3">
        <v>2.421457</v>
      </c>
      <c r="H28" s="3">
        <v>68879.00000024712</v>
      </c>
      <c r="I28" s="3">
        <v>87840.00731997073</v>
      </c>
      <c r="J28" s="3">
        <v>0.7876655</v>
      </c>
      <c r="K28" s="3">
        <v>1.575331</v>
      </c>
      <c r="L28" s="3">
        <v>1.548539</v>
      </c>
      <c r="M28" s="2">
        <v>86203</v>
      </c>
      <c r="N28" s="3">
        <v>1.9</v>
      </c>
    </row>
    <row x14ac:dyDescent="0.25" r="29" customHeight="1" ht="17.25">
      <c r="A29" s="1" t="s">
        <v>32</v>
      </c>
      <c r="B29" s="2">
        <v>15385</v>
      </c>
      <c r="C29" s="3">
        <v>81995.38718641872</v>
      </c>
      <c r="D29" s="3">
        <v>97380.38718641872</v>
      </c>
      <c r="E29" s="3">
        <v>1.4714845</v>
      </c>
      <c r="F29" s="3">
        <v>0.0416105</v>
      </c>
      <c r="G29" s="3">
        <v>2.634131</v>
      </c>
      <c r="H29" s="2">
        <v>78876</v>
      </c>
      <c r="I29" s="2">
        <v>94261</v>
      </c>
      <c r="J29" s="3">
        <v>0.8270325</v>
      </c>
      <c r="K29" s="3">
        <v>1.654065</v>
      </c>
      <c r="L29" s="3">
        <v>1.608797</v>
      </c>
      <c r="M29" s="2">
        <v>90111</v>
      </c>
      <c r="N29" s="3">
        <v>4.61</v>
      </c>
    </row>
    <row x14ac:dyDescent="0.25" r="30" customHeight="1" ht="17.25">
      <c r="A30" s="1" t="s">
        <v>33</v>
      </c>
      <c r="B30" s="2">
        <v>253840</v>
      </c>
      <c r="C30" s="3">
        <v>234614.0885976593</v>
      </c>
      <c r="D30" s="3">
        <v>488454.0885976593</v>
      </c>
      <c r="E30" s="3">
        <v>8.788362666666666</v>
      </c>
      <c r="F30" s="3">
        <v>0.052474</v>
      </c>
      <c r="G30" s="3">
        <v>21.654384</v>
      </c>
      <c r="H30" s="3">
        <v>226040.9999866933</v>
      </c>
      <c r="I30" s="3">
        <v>479880.9999866933</v>
      </c>
      <c r="J30" s="3">
        <v>74.04165033333334</v>
      </c>
      <c r="K30" s="3">
        <v>222.124951</v>
      </c>
      <c r="L30" s="3">
        <v>221.61921</v>
      </c>
      <c r="M30" s="2">
        <v>474850</v>
      </c>
      <c r="N30" s="3">
        <v>1.06</v>
      </c>
    </row>
    <row x14ac:dyDescent="0.25" r="31" customHeight="1" ht="17.25">
      <c r="A31" s="1" t="s">
        <v>34</v>
      </c>
      <c r="B31" s="2">
        <v>22769</v>
      </c>
      <c r="C31" s="3">
        <v>39091.69491851637</v>
      </c>
      <c r="D31" s="3">
        <v>61860.69491851637</v>
      </c>
      <c r="E31" s="3">
        <v>0.3082323333333333</v>
      </c>
      <c r="F31" s="3">
        <v>0.02155533333333333</v>
      </c>
      <c r="G31" s="3">
        <v>0.622327</v>
      </c>
      <c r="H31" s="3">
        <v>30539.00000001497</v>
      </c>
      <c r="I31" s="3">
        <v>53308.00000001497</v>
      </c>
      <c r="J31" s="3">
        <v>0.09552566666666668</v>
      </c>
      <c r="K31" s="3">
        <v>0.286577</v>
      </c>
      <c r="L31" s="3">
        <v>0.256394</v>
      </c>
      <c r="M31" s="2">
        <v>48908</v>
      </c>
      <c r="N31" s="2">
        <v>9</v>
      </c>
    </row>
    <row x14ac:dyDescent="0.25" r="32" customHeight="1" ht="17.25">
      <c r="A32" s="1" t="s">
        <v>35</v>
      </c>
      <c r="B32" s="3">
        <v>15385.05682537516</v>
      </c>
      <c r="C32" s="3">
        <v>52439.11344209415</v>
      </c>
      <c r="D32" s="3">
        <v>67824.17026746931</v>
      </c>
      <c r="E32" s="3">
        <v>1.4140585</v>
      </c>
      <c r="F32" s="3">
        <v>0.0383145</v>
      </c>
      <c r="G32" s="3">
        <v>2.532478</v>
      </c>
      <c r="H32" s="3">
        <v>53246.00000005514</v>
      </c>
      <c r="I32" s="3">
        <v>68631.0568254303</v>
      </c>
      <c r="J32" s="3">
        <v>0.6352105</v>
      </c>
      <c r="K32" s="3">
        <v>1.270421</v>
      </c>
      <c r="L32" s="3">
        <v>1.241364</v>
      </c>
      <c r="M32" s="2">
        <v>63242</v>
      </c>
      <c r="N32" s="3">
        <v>8.52</v>
      </c>
    </row>
    <row x14ac:dyDescent="0.25" r="33" customHeight="1" ht="17.25">
      <c r="A33" s="1" t="s">
        <v>36</v>
      </c>
      <c r="B33" s="2">
        <v>280370</v>
      </c>
      <c r="C33" s="3">
        <v>108314.6831196534</v>
      </c>
      <c r="D33" s="3">
        <v>388684.6831196534</v>
      </c>
      <c r="E33" s="3">
        <v>9.763039666666666</v>
      </c>
      <c r="F33" s="3">
        <v>0.04962</v>
      </c>
      <c r="G33" s="3">
        <v>27.541327</v>
      </c>
      <c r="H33" s="3">
        <v>99006.00055554893</v>
      </c>
      <c r="I33" s="3">
        <v>379376.0005555489</v>
      </c>
      <c r="J33" s="3">
        <v>14.41584733333333</v>
      </c>
      <c r="K33" s="3">
        <v>43.247542</v>
      </c>
      <c r="L33" s="3">
        <v>42.808161</v>
      </c>
      <c r="M33" s="2">
        <v>373696</v>
      </c>
      <c r="N33" s="3">
        <v>1.52</v>
      </c>
    </row>
    <row x14ac:dyDescent="0.25" r="34" customHeight="1" ht="17.25">
      <c r="A34" s="1" t="s">
        <v>18</v>
      </c>
      <c r="B34" s="2">
        <v>25549</v>
      </c>
      <c r="C34" s="3">
        <v>39937.08408067499</v>
      </c>
      <c r="D34" s="3">
        <v>65486.08408067499</v>
      </c>
      <c r="E34" s="3">
        <v>0.5778696666666666</v>
      </c>
      <c r="F34" s="3">
        <v>0.02033266666666667</v>
      </c>
      <c r="G34" s="3">
        <v>1.513623</v>
      </c>
      <c r="H34" s="3">
        <v>32392.99999999807</v>
      </c>
      <c r="I34" s="3">
        <v>57941.99999999807</v>
      </c>
      <c r="J34" s="3">
        <v>0.06051500000000001</v>
      </c>
      <c r="K34" s="3">
        <v>0.181545</v>
      </c>
      <c r="L34" s="3">
        <v>0.175683</v>
      </c>
      <c r="M34" s="2">
        <v>54793</v>
      </c>
      <c r="N34" s="3">
        <v>5.75</v>
      </c>
    </row>
    <row x14ac:dyDescent="0.25" r="35" customHeight="1" ht="17.25">
      <c r="A35" s="1" t="s">
        <v>37</v>
      </c>
      <c r="B35" s="2">
        <v>234660</v>
      </c>
      <c r="C35" s="3">
        <v>140887.0901550937</v>
      </c>
      <c r="D35" s="3">
        <v>375547.0901550937</v>
      </c>
      <c r="E35" s="3">
        <v>13.70914733333333</v>
      </c>
      <c r="F35" s="3">
        <v>0.05511833333333333</v>
      </c>
      <c r="G35" s="3">
        <v>38.554471</v>
      </c>
      <c r="H35" s="3">
        <v>149763.0151173914</v>
      </c>
      <c r="I35" s="3">
        <v>384423.0151173914</v>
      </c>
      <c r="J35" s="3">
        <v>16.77883433333333</v>
      </c>
      <c r="K35" s="3">
        <v>50.336503</v>
      </c>
      <c r="L35" s="3">
        <v>49.72185</v>
      </c>
      <c r="M35" s="2">
        <v>362320</v>
      </c>
      <c r="N35" s="3">
        <v>6.1</v>
      </c>
    </row>
    <row x14ac:dyDescent="0.25" r="36" customHeight="1" ht="17.25">
      <c r="A36" s="1" t="s">
        <v>38</v>
      </c>
      <c r="B36" s="2">
        <v>10711</v>
      </c>
      <c r="C36" s="3">
        <v>54205.83948973167</v>
      </c>
      <c r="D36" s="3">
        <v>64916.83948973167</v>
      </c>
      <c r="E36" s="3">
        <v>1.3065275</v>
      </c>
      <c r="F36" s="3">
        <v>0.122348</v>
      </c>
      <c r="G36" s="3">
        <v>1.914665</v>
      </c>
      <c r="H36" s="3">
        <v>55908.00000296002</v>
      </c>
      <c r="I36" s="3">
        <v>66619.00000296002</v>
      </c>
      <c r="J36" s="3">
        <v>0.8728175</v>
      </c>
      <c r="K36" s="3">
        <v>1.745635</v>
      </c>
      <c r="L36" s="3">
        <v>1.715265</v>
      </c>
      <c r="M36" s="2">
        <v>61830</v>
      </c>
      <c r="N36" s="3">
        <v>7.75</v>
      </c>
    </row>
    <row x14ac:dyDescent="0.25" r="37" customHeight="1" ht="17.25">
      <c r="A37" s="1" t="s">
        <v>39</v>
      </c>
      <c r="B37" s="2">
        <v>19785</v>
      </c>
      <c r="C37" s="3">
        <v>79740.24857972002</v>
      </c>
      <c r="D37" s="3">
        <v>99525.24857972002</v>
      </c>
      <c r="E37" s="3">
        <v>0.7334783333333333</v>
      </c>
      <c r="F37" s="3">
        <v>0.02783066666666667</v>
      </c>
      <c r="G37" s="3">
        <v>1.802317</v>
      </c>
      <c r="H37" s="3">
        <v>66395.00000002151</v>
      </c>
      <c r="I37" s="3">
        <v>86180.00000002151</v>
      </c>
      <c r="J37" s="3">
        <v>0.4399006666666667</v>
      </c>
      <c r="K37" s="3">
        <v>1.319702</v>
      </c>
      <c r="L37" s="3">
        <v>1.302551</v>
      </c>
      <c r="M37" s="2">
        <v>84055</v>
      </c>
      <c r="N37" s="3">
        <v>2.53</v>
      </c>
    </row>
    <row x14ac:dyDescent="0.25" r="38" customHeight="1" ht="17.25">
      <c r="A38" s="1" t="s">
        <v>40</v>
      </c>
      <c r="B38" s="2">
        <v>19242</v>
      </c>
      <c r="C38" s="3">
        <v>50957.22105320799</v>
      </c>
      <c r="D38" s="3">
        <v>70199.22105320799</v>
      </c>
      <c r="E38" s="3">
        <v>0.7977933333333334</v>
      </c>
      <c r="F38" s="3">
        <v>0.02568366666666666</v>
      </c>
      <c r="G38" s="3">
        <v>1.71399</v>
      </c>
      <c r="H38" s="3">
        <v>41035.00000028875</v>
      </c>
      <c r="I38" s="3">
        <v>60277.00000028875</v>
      </c>
      <c r="J38" s="3">
        <v>0.624162</v>
      </c>
      <c r="K38" s="3">
        <v>1.872486</v>
      </c>
      <c r="L38" s="3">
        <v>1.844617</v>
      </c>
      <c r="M38" s="2">
        <v>51822</v>
      </c>
      <c r="N38" s="3">
        <v>16.32</v>
      </c>
    </row>
    <row x14ac:dyDescent="0.25" r="39" customHeight="1" ht="17.25">
      <c r="A39" s="1" t="s">
        <v>41</v>
      </c>
      <c r="B39" s="3">
        <v>253840.0000000001</v>
      </c>
      <c r="C39" s="3">
        <v>133486.9999289525</v>
      </c>
      <c r="D39" s="3">
        <v>387326.9999289525</v>
      </c>
      <c r="E39" s="3">
        <v>19.40610833333333</v>
      </c>
      <c r="F39" s="3">
        <v>0.052409</v>
      </c>
      <c r="G39" s="3">
        <v>53.771152</v>
      </c>
      <c r="H39" s="3">
        <v>134407.0000000003</v>
      </c>
      <c r="I39" s="3">
        <v>388247.0000000003</v>
      </c>
      <c r="J39" s="3">
        <v>61.40443200000001</v>
      </c>
      <c r="K39" s="3">
        <v>184.213296</v>
      </c>
      <c r="L39" s="3">
        <v>183.708973</v>
      </c>
      <c r="M39" s="2">
        <v>375177</v>
      </c>
      <c r="N39" s="3">
        <v>3.48</v>
      </c>
    </row>
    <row x14ac:dyDescent="0.25" r="40" customHeight="1" ht="17.25">
      <c r="A40" s="1" t="s">
        <v>42</v>
      </c>
      <c r="B40" s="2">
        <v>29319</v>
      </c>
      <c r="C40" s="3">
        <v>50102.70748273177</v>
      </c>
      <c r="D40" s="3">
        <v>79421.70748273177</v>
      </c>
      <c r="E40" s="3">
        <v>1.133327666666667</v>
      </c>
      <c r="F40" s="3">
        <v>0.072657</v>
      </c>
      <c r="G40" s="3">
        <v>2.293944</v>
      </c>
      <c r="H40" s="3">
        <v>43175.00000010214</v>
      </c>
      <c r="I40" s="3">
        <v>72494.00000010214</v>
      </c>
      <c r="J40" s="3">
        <v>0.3372616666666666</v>
      </c>
      <c r="K40" s="3">
        <v>1.011785</v>
      </c>
      <c r="L40" s="3">
        <v>0.993754</v>
      </c>
      <c r="M40" s="2">
        <v>67308</v>
      </c>
      <c r="N40" s="3">
        <v>7.7</v>
      </c>
    </row>
    <row x14ac:dyDescent="0.25" r="41" customHeight="1" ht="17.25">
      <c r="A41" s="1" t="s">
        <v>43</v>
      </c>
      <c r="B41" s="2">
        <v>149586</v>
      </c>
      <c r="C41" s="3">
        <v>107418.2726254602</v>
      </c>
      <c r="D41" s="3">
        <v>257004.2726254602</v>
      </c>
      <c r="E41" s="3">
        <v>3.442465666666667</v>
      </c>
      <c r="F41" s="3">
        <v>0.03628366666666667</v>
      </c>
      <c r="G41" s="3">
        <v>6.940009</v>
      </c>
      <c r="H41" s="3">
        <v>97653.00000007506</v>
      </c>
      <c r="I41" s="3">
        <v>247239.0000000751</v>
      </c>
      <c r="J41" s="3">
        <v>2.816592</v>
      </c>
      <c r="K41" s="3">
        <v>8.449776</v>
      </c>
      <c r="L41" s="3">
        <v>8.395478</v>
      </c>
      <c r="M41" s="2">
        <v>243590</v>
      </c>
      <c r="N41" s="3">
        <v>1.5</v>
      </c>
    </row>
    <row x14ac:dyDescent="0.25" r="42" customHeight="1" ht="17.25">
      <c r="A42" s="1" t="s">
        <v>44</v>
      </c>
      <c r="B42" s="2">
        <v>136123</v>
      </c>
      <c r="C42" s="3">
        <v>127566.0363841753</v>
      </c>
      <c r="D42" s="3">
        <v>263689.0363841753</v>
      </c>
      <c r="E42" s="3">
        <v>8.325739</v>
      </c>
      <c r="F42" s="3">
        <v>0.038493</v>
      </c>
      <c r="G42" s="3">
        <v>10.69743</v>
      </c>
      <c r="H42" s="3">
        <v>117221.999999537</v>
      </c>
      <c r="I42" s="3">
        <v>253344.999999537</v>
      </c>
      <c r="J42" s="3">
        <v>2.333397333333334</v>
      </c>
      <c r="K42" s="3">
        <v>7.000192</v>
      </c>
      <c r="L42" s="3">
        <v>6.921828</v>
      </c>
      <c r="M42" s="2">
        <v>250882</v>
      </c>
      <c r="N42" s="3">
        <v>0.98</v>
      </c>
    </row>
    <row x14ac:dyDescent="0.25" r="43" customHeight="1" ht="17.25">
      <c r="A43" s="1" t="s">
        <v>45</v>
      </c>
      <c r="B43" s="2">
        <v>13911</v>
      </c>
      <c r="C43" s="3">
        <v>27083.25137503963</v>
      </c>
      <c r="D43" s="3">
        <v>40994.25137503963</v>
      </c>
      <c r="E43" s="3">
        <v>0.2772395</v>
      </c>
      <c r="F43" s="3">
        <v>0.0235595</v>
      </c>
      <c r="G43" s="3">
        <v>0.315447</v>
      </c>
      <c r="H43" s="3">
        <v>32023.00000000079</v>
      </c>
      <c r="I43" s="3">
        <v>45934.00000000079</v>
      </c>
      <c r="J43" s="3">
        <v>0.042091</v>
      </c>
      <c r="K43" s="3">
        <v>0.084182</v>
      </c>
      <c r="L43" s="3">
        <v>0.078402</v>
      </c>
      <c r="M43" s="2">
        <v>37542</v>
      </c>
      <c r="N43" s="3">
        <v>22.35</v>
      </c>
    </row>
    <row x14ac:dyDescent="0.25" r="44" customHeight="1" ht="17.25">
      <c r="A44" s="1" t="s">
        <v>46</v>
      </c>
      <c r="B44" s="2">
        <v>165068</v>
      </c>
      <c r="C44" s="3">
        <v>135937.6359732815</v>
      </c>
      <c r="D44" s="3">
        <v>301005.6359732815</v>
      </c>
      <c r="E44" s="3">
        <v>9.610072</v>
      </c>
      <c r="F44" s="3">
        <v>0.03799633333333333</v>
      </c>
      <c r="G44" s="3">
        <v>9.121358</v>
      </c>
      <c r="H44" s="3">
        <v>128882.0000000104</v>
      </c>
      <c r="I44" s="3">
        <v>293950.0000000104</v>
      </c>
      <c r="J44" s="3">
        <v>5.068102000000001</v>
      </c>
      <c r="K44" s="3">
        <v>15.204306</v>
      </c>
      <c r="L44" s="3">
        <v>15.122572</v>
      </c>
      <c r="M44" s="2">
        <v>287661</v>
      </c>
      <c r="N44" s="3">
        <v>2.19</v>
      </c>
    </row>
    <row x14ac:dyDescent="0.25" r="45" customHeight="1" ht="17.25">
      <c r="A45" s="1" t="s">
        <v>47</v>
      </c>
      <c r="B45" s="3">
        <v>88286.99999999991</v>
      </c>
      <c r="C45" s="3">
        <v>68907.81720929596</v>
      </c>
      <c r="D45" s="3">
        <v>157194.8172092959</v>
      </c>
      <c r="E45" s="3">
        <v>2.855866</v>
      </c>
      <c r="F45" s="3">
        <v>0.0445785</v>
      </c>
      <c r="G45" s="3">
        <v>4.945864</v>
      </c>
      <c r="H45" s="3">
        <v>66200.99999999968</v>
      </c>
      <c r="I45" s="3">
        <v>154487.9999999996</v>
      </c>
      <c r="J45" s="3">
        <v>5.203787</v>
      </c>
      <c r="K45" s="3">
        <v>10.407574</v>
      </c>
      <c r="L45" s="3">
        <v>10.22178</v>
      </c>
      <c r="M45" s="2">
        <v>152441</v>
      </c>
      <c r="N45" s="3">
        <v>1.34</v>
      </c>
    </row>
    <row x14ac:dyDescent="0.25" r="46" customHeight="1" ht="17.25">
      <c r="A46" s="1" t="s">
        <v>48</v>
      </c>
      <c r="B46" s="3">
        <v>154942.0000000016</v>
      </c>
      <c r="C46" s="3">
        <v>91592.42754683031</v>
      </c>
      <c r="D46" s="3">
        <v>246534.4275468319</v>
      </c>
      <c r="E46" s="3">
        <v>23.18010533333333</v>
      </c>
      <c r="F46" s="3">
        <v>0.04252266666666666</v>
      </c>
      <c r="G46" s="3">
        <v>47.157094</v>
      </c>
      <c r="H46" s="3">
        <v>96910.00000151784</v>
      </c>
      <c r="I46" s="3">
        <v>251852.0000015194</v>
      </c>
      <c r="J46" s="3">
        <v>2.182732666666667</v>
      </c>
      <c r="K46" s="3">
        <v>6.548198</v>
      </c>
      <c r="L46" s="3">
        <v>6.447208</v>
      </c>
      <c r="M46" s="2">
        <v>230989</v>
      </c>
      <c r="N46" s="3">
        <v>9.03</v>
      </c>
    </row>
    <row x14ac:dyDescent="0.25" r="47" customHeight="1" ht="17.25">
      <c r="A47" s="1" t="s">
        <v>49</v>
      </c>
      <c r="B47" s="2">
        <v>102246</v>
      </c>
      <c r="C47" s="3">
        <v>60660.89056042618</v>
      </c>
      <c r="D47" s="3">
        <v>162906.8905604262</v>
      </c>
      <c r="E47" s="3">
        <v>1.575152</v>
      </c>
      <c r="F47" s="3">
        <v>0.0433875</v>
      </c>
      <c r="G47" s="3">
        <v>2.684874</v>
      </c>
      <c r="H47" s="3">
        <v>57134.00000000011</v>
      </c>
      <c r="I47" s="3">
        <v>159380.0000000001</v>
      </c>
      <c r="J47" s="3">
        <v>30.5541765</v>
      </c>
      <c r="K47" s="3">
        <v>61.108353</v>
      </c>
      <c r="L47" s="3">
        <v>60.770297</v>
      </c>
      <c r="M47" s="2">
        <v>157095</v>
      </c>
      <c r="N47" s="3">
        <v>1.45</v>
      </c>
    </row>
    <row x14ac:dyDescent="0.25" r="48" customHeight="1" ht="17.25">
      <c r="A48" s="1" t="s">
        <v>21</v>
      </c>
      <c r="B48" s="3">
        <v>132890.2971439217</v>
      </c>
      <c r="C48" s="3">
        <v>151726.9825998017</v>
      </c>
      <c r="D48" s="3">
        <v>284617.2797437234</v>
      </c>
      <c r="E48" s="3">
        <v>10.38827666666667</v>
      </c>
      <c r="F48" s="3">
        <v>0.096647</v>
      </c>
      <c r="G48" s="3">
        <v>7.130466</v>
      </c>
      <c r="H48" s="3">
        <v>147956.9999995972</v>
      </c>
      <c r="I48" s="3">
        <v>280847.2971435189</v>
      </c>
      <c r="J48" s="3">
        <v>8.391392333333334</v>
      </c>
      <c r="K48" s="3">
        <v>25.174177</v>
      </c>
      <c r="L48" s="3">
        <v>25.102844</v>
      </c>
      <c r="M48" s="2">
        <v>274814</v>
      </c>
      <c r="N48" s="3">
        <v>2.2</v>
      </c>
    </row>
    <row x14ac:dyDescent="0.25" r="49" customHeight="1" ht="17.25">
      <c r="A49" s="1" t="s">
        <v>22</v>
      </c>
      <c r="B49" s="2">
        <v>132890</v>
      </c>
      <c r="C49" s="3">
        <v>89615.36659434726</v>
      </c>
      <c r="D49" s="3">
        <v>222505.3665943473</v>
      </c>
      <c r="E49" s="3">
        <v>2.965716</v>
      </c>
      <c r="F49" s="3">
        <v>0.050011</v>
      </c>
      <c r="G49" s="3">
        <v>6.761183</v>
      </c>
      <c r="H49" s="3">
        <v>89844.99999971507</v>
      </c>
      <c r="I49" s="3">
        <v>222734.9999997151</v>
      </c>
      <c r="J49" s="3">
        <v>2.999940333333333</v>
      </c>
      <c r="K49" s="3">
        <v>8.999821</v>
      </c>
      <c r="L49" s="3">
        <v>8.942519</v>
      </c>
      <c r="M49" s="2">
        <v>213568</v>
      </c>
      <c r="N49" s="3">
        <v>4.29</v>
      </c>
    </row>
    <row x14ac:dyDescent="0.25" r="50" customHeight="1" ht="17.25">
      <c r="A50" s="1" t="s">
        <v>23</v>
      </c>
      <c r="B50" s="2">
        <v>136123</v>
      </c>
      <c r="C50" s="3">
        <v>79041.1586682985</v>
      </c>
      <c r="D50" s="3">
        <v>215164.1586682985</v>
      </c>
      <c r="E50" s="3">
        <v>9.876327333333334</v>
      </c>
      <c r="F50" s="3">
        <v>0.03910566666666667</v>
      </c>
      <c r="G50" s="3">
        <v>16.263361</v>
      </c>
      <c r="H50" s="3">
        <v>81373.99999996547</v>
      </c>
      <c r="I50" s="3">
        <v>217496.9999999655</v>
      </c>
      <c r="J50" s="3">
        <v>4.842842666666667</v>
      </c>
      <c r="K50" s="3">
        <v>14.528528</v>
      </c>
      <c r="L50" s="3">
        <v>14.467572</v>
      </c>
      <c r="M50" s="2">
        <v>203114</v>
      </c>
      <c r="N50" s="3">
        <v>7.08</v>
      </c>
    </row>
    <row x14ac:dyDescent="0.25" r="51" customHeight="1" ht="17.25">
      <c r="A51" s="1" t="s">
        <v>24</v>
      </c>
      <c r="B51" s="2">
        <v>102246</v>
      </c>
      <c r="C51" s="3">
        <v>96909.58782095689</v>
      </c>
      <c r="D51" s="3">
        <v>199155.5878209569</v>
      </c>
      <c r="E51" s="3">
        <v>6.079159</v>
      </c>
      <c r="F51" s="3">
        <v>0.046158</v>
      </c>
      <c r="G51" s="3">
        <v>11.455836</v>
      </c>
      <c r="H51" s="3">
        <v>92550.99998644956</v>
      </c>
      <c r="I51" s="3">
        <v>194796.9999864495</v>
      </c>
      <c r="J51" s="3">
        <v>6.8569285</v>
      </c>
      <c r="K51" s="3">
        <v>13.713857</v>
      </c>
      <c r="L51" s="3">
        <v>13.408786</v>
      </c>
      <c r="M51" s="2">
        <v>193671</v>
      </c>
      <c r="N51" s="3">
        <v>0.58</v>
      </c>
    </row>
    <row x14ac:dyDescent="0.25" r="52" customHeight="1" ht="17.25">
      <c r="A52" s="1" t="s">
        <v>25</v>
      </c>
      <c r="B52" s="3">
        <v>88287.19715339491</v>
      </c>
      <c r="C52" s="3">
        <v>116152.914140454</v>
      </c>
      <c r="D52" s="3">
        <v>204440.111293849</v>
      </c>
      <c r="E52" s="3">
        <v>5.915969</v>
      </c>
      <c r="F52" s="3">
        <v>0.279378</v>
      </c>
      <c r="G52" s="3">
        <v>8.053778</v>
      </c>
      <c r="H52" s="3">
        <v>115566.0000005557</v>
      </c>
      <c r="I52" s="3">
        <v>203853.1971539506</v>
      </c>
      <c r="J52" s="3">
        <v>2.1530245</v>
      </c>
      <c r="K52" s="3">
        <v>4.306049</v>
      </c>
      <c r="L52" s="3">
        <v>4.200530000000001</v>
      </c>
      <c r="M52" s="2">
        <v>200079</v>
      </c>
      <c r="N52" s="3">
        <v>1.89</v>
      </c>
    </row>
    <row x14ac:dyDescent="0.25" r="53" customHeight="1" ht="17.25">
      <c r="A53" s="1" t="s">
        <v>26</v>
      </c>
      <c r="B53" s="2">
        <v>29319</v>
      </c>
      <c r="C53" s="3">
        <v>72659.10875420409</v>
      </c>
      <c r="D53" s="3">
        <v>101978.1087542041</v>
      </c>
      <c r="E53" s="3">
        <v>0.8877353333333334</v>
      </c>
      <c r="F53" s="3">
        <v>0.030331</v>
      </c>
      <c r="G53" s="3">
        <v>1.898938</v>
      </c>
      <c r="H53" s="3">
        <v>61370.99999995068</v>
      </c>
      <c r="I53" s="3">
        <v>90689.99999995068</v>
      </c>
      <c r="J53" s="3">
        <v>0.09713500000000001</v>
      </c>
      <c r="K53" s="3">
        <v>0.291405</v>
      </c>
      <c r="L53" s="3">
        <v>0.273036</v>
      </c>
      <c r="M53" s="2">
        <v>88293</v>
      </c>
      <c r="N53" s="3">
        <v>2.71</v>
      </c>
    </row>
    <row x14ac:dyDescent="0.25" r="54" customHeight="1" ht="17.25">
      <c r="A54" s="1" t="s">
        <v>27</v>
      </c>
      <c r="B54" s="2">
        <v>15497</v>
      </c>
      <c r="C54" s="3">
        <v>30367.45519726144</v>
      </c>
      <c r="D54" s="3">
        <v>45864.45519726144</v>
      </c>
      <c r="E54" s="3">
        <v>0.4362615</v>
      </c>
      <c r="F54" s="3">
        <v>0.026211</v>
      </c>
      <c r="G54" s="3">
        <v>0.677588</v>
      </c>
      <c r="H54" s="3">
        <v>29646.00000002164</v>
      </c>
      <c r="I54" s="3">
        <v>45143.00000002164</v>
      </c>
      <c r="J54" s="3">
        <v>0.057757</v>
      </c>
      <c r="K54" s="3">
        <v>0.115514</v>
      </c>
      <c r="L54" s="3">
        <v>0.107584</v>
      </c>
      <c r="M54" s="2">
        <v>39104</v>
      </c>
      <c r="N54" s="3">
        <v>15.44</v>
      </c>
    </row>
    <row x14ac:dyDescent="0.25" r="55" customHeight="1" ht="17.25">
      <c r="A55" s="1" t="s">
        <v>28</v>
      </c>
      <c r="B55" s="2">
        <v>272528</v>
      </c>
      <c r="C55" s="3">
        <v>216341.9890047011</v>
      </c>
      <c r="D55" s="3">
        <v>488869.9890047011</v>
      </c>
      <c r="E55" s="3">
        <v>8.499000666666666</v>
      </c>
      <c r="F55" s="3">
        <v>0.048314</v>
      </c>
      <c r="G55" s="3">
        <v>22.878116</v>
      </c>
      <c r="H55" s="2">
        <v>205949</v>
      </c>
      <c r="I55" s="2">
        <v>478477</v>
      </c>
      <c r="J55" s="3">
        <v>102.7834566666667</v>
      </c>
      <c r="K55" s="3">
        <v>308.35037</v>
      </c>
      <c r="L55" s="3">
        <v>308.021191</v>
      </c>
      <c r="M55" s="2">
        <v>469433</v>
      </c>
      <c r="N55" s="3">
        <v>1.93</v>
      </c>
    </row>
    <row x14ac:dyDescent="0.25" r="56" customHeight="1" ht="17.25">
      <c r="A56" s="1" t="s">
        <v>29</v>
      </c>
      <c r="B56" s="2">
        <v>280370</v>
      </c>
      <c r="C56" s="3">
        <v>184078.1780187198</v>
      </c>
      <c r="D56" s="3">
        <v>464448.1780187198</v>
      </c>
      <c r="E56" s="3">
        <v>6.540573333333334</v>
      </c>
      <c r="F56" s="3">
        <v>0.06790533333333333</v>
      </c>
      <c r="G56" s="3">
        <v>17.303447</v>
      </c>
      <c r="H56" s="3">
        <v>168826.9999971572</v>
      </c>
      <c r="I56" s="3">
        <v>449196.9999971572</v>
      </c>
      <c r="J56" s="3">
        <v>338.335404</v>
      </c>
      <c r="K56" s="3">
        <v>1015.006212</v>
      </c>
      <c r="L56" s="3">
        <v>1014.697208</v>
      </c>
      <c r="M56" s="2">
        <v>448077</v>
      </c>
      <c r="N56" s="3">
        <v>0.25</v>
      </c>
    </row>
    <row x14ac:dyDescent="0.25" r="57" customHeight="1" ht="17.25">
      <c r="A57" s="1" t="s">
        <v>30</v>
      </c>
      <c r="B57" s="2">
        <v>145956</v>
      </c>
      <c r="C57" s="3">
        <v>73886.6742796528</v>
      </c>
      <c r="D57" s="3">
        <v>219842.6742796528</v>
      </c>
      <c r="E57" s="3">
        <v>6.355774666666666</v>
      </c>
      <c r="F57" s="3">
        <v>0.06108033333333333</v>
      </c>
      <c r="G57" s="3">
        <v>15.499362</v>
      </c>
      <c r="H57" s="3">
        <v>66767.99924760041</v>
      </c>
      <c r="I57" s="3">
        <v>212723.9992476004</v>
      </c>
      <c r="J57" s="3">
        <v>1.364995333333333</v>
      </c>
      <c r="K57" s="3">
        <v>4.094986</v>
      </c>
      <c r="L57" s="3">
        <v>4.021890000000001</v>
      </c>
      <c r="M57" s="2">
        <v>203988</v>
      </c>
      <c r="N57" s="3">
        <v>4.28</v>
      </c>
    </row>
    <row x14ac:dyDescent="0.25" r="58" customHeight="1" ht="17.25">
      <c r="A58" s="1" t="s">
        <v>31</v>
      </c>
      <c r="B58" s="3">
        <v>18961.00731972359</v>
      </c>
      <c r="C58" s="3">
        <v>73418.35166287461</v>
      </c>
      <c r="D58" s="3">
        <v>92379.3589825982</v>
      </c>
      <c r="E58" s="3">
        <v>2.056386</v>
      </c>
      <c r="F58" s="3">
        <v>0.0659635</v>
      </c>
      <c r="G58" s="3">
        <v>3.362519</v>
      </c>
      <c r="H58" s="3">
        <v>68879.00000006697</v>
      </c>
      <c r="I58" s="3">
        <v>87840.00731979056</v>
      </c>
      <c r="J58" s="3">
        <v>0.9309435</v>
      </c>
      <c r="K58" s="3">
        <v>1.861887</v>
      </c>
      <c r="L58" s="3">
        <v>1.826173</v>
      </c>
      <c r="M58" s="2">
        <v>86203</v>
      </c>
      <c r="N58" s="3">
        <v>1.9</v>
      </c>
    </row>
    <row x14ac:dyDescent="0.25" r="59" customHeight="1" ht="17.25">
      <c r="A59" s="1" t="s">
        <v>32</v>
      </c>
      <c r="B59" s="2">
        <v>15385</v>
      </c>
      <c r="C59" s="3">
        <v>81995.38718641872</v>
      </c>
      <c r="D59" s="3">
        <v>97380.38718641872</v>
      </c>
      <c r="E59" s="3">
        <v>1.838608</v>
      </c>
      <c r="F59" s="3">
        <v>0.042138</v>
      </c>
      <c r="G59" s="3">
        <v>3.346706</v>
      </c>
      <c r="H59" s="2">
        <v>78876</v>
      </c>
      <c r="I59" s="2">
        <v>94261</v>
      </c>
      <c r="J59" s="3">
        <v>0.5213325</v>
      </c>
      <c r="K59" s="3">
        <v>1.042665</v>
      </c>
      <c r="L59" s="3">
        <v>1.019975</v>
      </c>
      <c r="M59" s="2">
        <v>90111</v>
      </c>
      <c r="N59" s="3">
        <v>4.61</v>
      </c>
    </row>
    <row x14ac:dyDescent="0.25" r="60" customHeight="1" ht="17.25">
      <c r="A60" s="1" t="s">
        <v>33</v>
      </c>
      <c r="B60" s="2">
        <v>253840</v>
      </c>
      <c r="C60" s="3">
        <v>234614.0885976593</v>
      </c>
      <c r="D60" s="3">
        <v>488454.0885976593</v>
      </c>
      <c r="E60" s="3">
        <v>10.94415866666667</v>
      </c>
      <c r="F60" s="3">
        <v>0.07242333333333333</v>
      </c>
      <c r="G60" s="3">
        <v>26.767659</v>
      </c>
      <c r="H60" s="3">
        <v>226040.9999866933</v>
      </c>
      <c r="I60" s="3">
        <v>479880.9999866933</v>
      </c>
      <c r="J60" s="3">
        <v>71.675803</v>
      </c>
      <c r="K60" s="3">
        <v>215.027409</v>
      </c>
      <c r="L60" s="3">
        <v>214.404935</v>
      </c>
      <c r="M60" s="2">
        <v>474850</v>
      </c>
      <c r="N60" s="3">
        <v>1.06</v>
      </c>
    </row>
    <row x14ac:dyDescent="0.25" r="61" customHeight="1" ht="17.25">
      <c r="A61" s="1" t="s">
        <v>34</v>
      </c>
      <c r="B61" s="2">
        <v>22769</v>
      </c>
      <c r="C61" s="3">
        <v>39091.69491851637</v>
      </c>
      <c r="D61" s="3">
        <v>61860.69491851637</v>
      </c>
      <c r="E61" s="3">
        <v>0.413173</v>
      </c>
      <c r="F61" s="3">
        <v>0.02660966666666667</v>
      </c>
      <c r="G61" s="3">
        <v>0.648968</v>
      </c>
      <c r="H61" s="3">
        <v>30539.00000001497</v>
      </c>
      <c r="I61" s="3">
        <v>53308.00000001497</v>
      </c>
      <c r="J61" s="3">
        <v>0.04739533333333334</v>
      </c>
      <c r="K61" s="3">
        <v>0.142186</v>
      </c>
      <c r="L61" s="3">
        <v>0.134107</v>
      </c>
      <c r="M61" s="2">
        <v>48908</v>
      </c>
      <c r="N61" s="2">
        <v>9</v>
      </c>
    </row>
    <row x14ac:dyDescent="0.25" r="62" customHeight="1" ht="17.25">
      <c r="A62" s="1" t="s">
        <v>35</v>
      </c>
      <c r="B62" s="3">
        <v>15385.05682537516</v>
      </c>
      <c r="C62" s="3">
        <v>52439.11344209415</v>
      </c>
      <c r="D62" s="3">
        <v>67824.17026746931</v>
      </c>
      <c r="E62" s="3">
        <v>1.3906705</v>
      </c>
      <c r="F62" s="3">
        <v>0.042508</v>
      </c>
      <c r="G62" s="3">
        <v>2.489383</v>
      </c>
      <c r="H62" s="3">
        <v>53246.00000005514</v>
      </c>
      <c r="I62" s="3">
        <v>68631.0568254303</v>
      </c>
      <c r="J62" s="3">
        <v>0.6128505</v>
      </c>
      <c r="K62" s="3">
        <v>1.225701</v>
      </c>
      <c r="L62" s="3">
        <v>1.199895</v>
      </c>
      <c r="M62" s="2">
        <v>63242</v>
      </c>
      <c r="N62" s="3">
        <v>8.52</v>
      </c>
    </row>
    <row x14ac:dyDescent="0.25" r="63" customHeight="1" ht="17.25">
      <c r="A63" s="1" t="s">
        <v>36</v>
      </c>
      <c r="B63" s="2">
        <v>280370</v>
      </c>
      <c r="C63" s="3">
        <v>108314.6831196534</v>
      </c>
      <c r="D63" s="3">
        <v>388684.6831196534</v>
      </c>
      <c r="E63" s="3">
        <v>9.126235666666666</v>
      </c>
      <c r="F63" s="3">
        <v>0.04776866666666666</v>
      </c>
      <c r="G63" s="3">
        <v>25.723141</v>
      </c>
      <c r="H63" s="3">
        <v>99006.0006249295</v>
      </c>
      <c r="I63" s="3">
        <v>379376.0006249295</v>
      </c>
      <c r="J63" s="3">
        <v>16.91659166666667</v>
      </c>
      <c r="K63" s="3">
        <v>50.749775</v>
      </c>
      <c r="L63" s="3">
        <v>50.484065</v>
      </c>
      <c r="M63" s="2">
        <v>373696</v>
      </c>
      <c r="N63" s="3">
        <v>1.52</v>
      </c>
    </row>
    <row x14ac:dyDescent="0.25" r="64" customHeight="1" ht="17.25">
      <c r="A64" s="1" t="s">
        <v>18</v>
      </c>
      <c r="B64" s="2">
        <v>25549</v>
      </c>
      <c r="C64" s="3">
        <v>39937.08408067499</v>
      </c>
      <c r="D64" s="3">
        <v>65486.08408067499</v>
      </c>
      <c r="E64" s="3">
        <v>0.766124</v>
      </c>
      <c r="F64" s="3">
        <v>0.03090433333333334</v>
      </c>
      <c r="G64" s="3">
        <v>1.909913</v>
      </c>
      <c r="H64" s="3">
        <v>32392.99999999807</v>
      </c>
      <c r="I64" s="3">
        <v>57941.99999999807</v>
      </c>
      <c r="J64" s="3">
        <v>0.08344366666666668</v>
      </c>
      <c r="K64" s="3">
        <v>0.250331</v>
      </c>
      <c r="L64" s="3">
        <v>0.241977</v>
      </c>
      <c r="M64" s="2">
        <v>54793</v>
      </c>
      <c r="N64" s="3">
        <v>5.75</v>
      </c>
    </row>
    <row x14ac:dyDescent="0.25" r="65" customHeight="1" ht="17.25">
      <c r="A65" s="1" t="s">
        <v>37</v>
      </c>
      <c r="B65" s="2">
        <v>234660</v>
      </c>
      <c r="C65" s="3">
        <v>140887.0901550937</v>
      </c>
      <c r="D65" s="3">
        <v>375547.0901550937</v>
      </c>
      <c r="E65" s="3">
        <v>17.96507966666666</v>
      </c>
      <c r="F65" s="3">
        <v>0.06515866666666667</v>
      </c>
      <c r="G65" s="3">
        <v>50.953672</v>
      </c>
      <c r="H65" s="3">
        <v>149763.0152515233</v>
      </c>
      <c r="I65" s="3">
        <v>384423.0152515233</v>
      </c>
      <c r="J65" s="3">
        <v>14.04867</v>
      </c>
      <c r="K65" s="3">
        <v>42.14601</v>
      </c>
      <c r="L65" s="3">
        <v>41.699378</v>
      </c>
      <c r="M65" s="2">
        <v>362320</v>
      </c>
      <c r="N65" s="3">
        <v>6.1</v>
      </c>
    </row>
    <row x14ac:dyDescent="0.25" r="66" customHeight="1" ht="17.25">
      <c r="A66" s="1" t="s">
        <v>38</v>
      </c>
      <c r="B66" s="2">
        <v>10711</v>
      </c>
      <c r="C66" s="3">
        <v>54205.83948973167</v>
      </c>
      <c r="D66" s="3">
        <v>64916.83948973167</v>
      </c>
      <c r="E66" s="3">
        <v>1.6307995</v>
      </c>
      <c r="F66" s="3">
        <v>0.085032</v>
      </c>
      <c r="G66" s="3">
        <v>2.369804</v>
      </c>
      <c r="H66" s="3">
        <v>55908.00000296002</v>
      </c>
      <c r="I66" s="3">
        <v>66619.00000296002</v>
      </c>
      <c r="J66" s="3">
        <v>1.3727115</v>
      </c>
      <c r="K66" s="3">
        <v>2.745423</v>
      </c>
      <c r="L66" s="3">
        <v>2.71246</v>
      </c>
      <c r="M66" s="2">
        <v>61830</v>
      </c>
      <c r="N66" s="3">
        <v>7.75</v>
      </c>
    </row>
    <row x14ac:dyDescent="0.25" r="67" customHeight="1" ht="17.25">
      <c r="A67" s="1" t="s">
        <v>39</v>
      </c>
      <c r="B67" s="2">
        <v>19785</v>
      </c>
      <c r="C67" s="3">
        <v>79740.24857972002</v>
      </c>
      <c r="D67" s="3">
        <v>99525.24857972002</v>
      </c>
      <c r="E67" s="3">
        <v>1.702819333333333</v>
      </c>
      <c r="F67" s="3">
        <v>0.028053</v>
      </c>
      <c r="G67" s="3">
        <v>3.876159</v>
      </c>
      <c r="H67" s="3">
        <v>66395.00000002151</v>
      </c>
      <c r="I67" s="3">
        <v>86180.00000002151</v>
      </c>
      <c r="J67" s="3">
        <v>0.5476366666666667</v>
      </c>
      <c r="K67" s="3">
        <v>1.64291</v>
      </c>
      <c r="L67" s="3">
        <v>1.623646</v>
      </c>
      <c r="M67" s="2">
        <v>84055</v>
      </c>
      <c r="N67" s="3">
        <v>2.53</v>
      </c>
    </row>
    <row x14ac:dyDescent="0.25" r="68" customHeight="1" ht="17.25">
      <c r="A68" s="1" t="s">
        <v>40</v>
      </c>
      <c r="B68" s="2">
        <v>19242</v>
      </c>
      <c r="C68" s="3">
        <v>50957.22105320799</v>
      </c>
      <c r="D68" s="3">
        <v>70199.22105320799</v>
      </c>
      <c r="E68" s="3">
        <v>0.7816726666666667</v>
      </c>
      <c r="F68" s="3">
        <v>0.02729833333333333</v>
      </c>
      <c r="G68" s="3">
        <v>1.764108</v>
      </c>
      <c r="H68" s="3">
        <v>41035.00000028875</v>
      </c>
      <c r="I68" s="3">
        <v>60277.00000028875</v>
      </c>
      <c r="J68" s="3">
        <v>0.5891783333333334</v>
      </c>
      <c r="K68" s="3">
        <v>1.767535</v>
      </c>
      <c r="L68" s="3">
        <v>1.74596</v>
      </c>
      <c r="M68" s="2">
        <v>51822</v>
      </c>
      <c r="N68" s="3">
        <v>16.32</v>
      </c>
    </row>
    <row x14ac:dyDescent="0.25" r="69" customHeight="1" ht="17.25">
      <c r="A69" s="1" t="s">
        <v>41</v>
      </c>
      <c r="B69" s="3">
        <v>253840.0000000001</v>
      </c>
      <c r="C69" s="3">
        <v>133486.9999289525</v>
      </c>
      <c r="D69" s="3">
        <v>387326.9999289525</v>
      </c>
      <c r="E69" s="3">
        <v>19.04707833333334</v>
      </c>
      <c r="F69" s="3">
        <v>0.048679</v>
      </c>
      <c r="G69" s="3">
        <v>52.803549</v>
      </c>
      <c r="H69" s="3">
        <v>134406.9999999993</v>
      </c>
      <c r="I69" s="3">
        <v>388246.9999999994</v>
      </c>
      <c r="J69" s="3">
        <v>60.46416</v>
      </c>
      <c r="K69" s="3">
        <v>181.39248</v>
      </c>
      <c r="L69" s="3">
        <v>181.0346</v>
      </c>
      <c r="M69" s="2">
        <v>375177</v>
      </c>
      <c r="N69" s="3">
        <v>3.48</v>
      </c>
    </row>
    <row x14ac:dyDescent="0.25" r="70" customHeight="1" ht="17.25">
      <c r="A70" s="1" t="s">
        <v>42</v>
      </c>
      <c r="B70" s="2">
        <v>29319</v>
      </c>
      <c r="C70" s="3">
        <v>50102.70748273177</v>
      </c>
      <c r="D70" s="3">
        <v>79421.70748273177</v>
      </c>
      <c r="E70" s="3">
        <v>2.483437</v>
      </c>
      <c r="F70" s="3">
        <v>0.079218</v>
      </c>
      <c r="G70" s="3">
        <v>5.622376</v>
      </c>
      <c r="H70" s="3">
        <v>43175.00000010214</v>
      </c>
      <c r="I70" s="3">
        <v>72494.00000010214</v>
      </c>
      <c r="J70" s="3">
        <v>0.7249403333333334</v>
      </c>
      <c r="K70" s="3">
        <v>2.174821</v>
      </c>
      <c r="L70" s="3">
        <v>2.123307</v>
      </c>
      <c r="M70" s="2">
        <v>67308</v>
      </c>
      <c r="N70" s="3">
        <v>7.7</v>
      </c>
    </row>
    <row x14ac:dyDescent="0.25" r="71" customHeight="1" ht="17.25">
      <c r="A71" s="1" t="s">
        <v>43</v>
      </c>
      <c r="B71" s="2">
        <v>149586</v>
      </c>
      <c r="C71" s="3">
        <v>107418.2726254602</v>
      </c>
      <c r="D71" s="3">
        <v>257004.2726254602</v>
      </c>
      <c r="E71" s="3">
        <v>6.361276333333334</v>
      </c>
      <c r="F71" s="3">
        <v>0.05442133333333333</v>
      </c>
      <c r="G71" s="3">
        <v>12.757688</v>
      </c>
      <c r="H71" s="3">
        <v>97653.00000007506</v>
      </c>
      <c r="I71" s="3">
        <v>247239.0000000751</v>
      </c>
      <c r="J71" s="3">
        <v>2.868243333333333</v>
      </c>
      <c r="K71" s="3">
        <v>8.60473</v>
      </c>
      <c r="L71" s="3">
        <v>8.544208000000001</v>
      </c>
      <c r="M71" s="2">
        <v>243590</v>
      </c>
      <c r="N71" s="3">
        <v>1.5</v>
      </c>
    </row>
    <row x14ac:dyDescent="0.25" r="72" customHeight="1" ht="17.25">
      <c r="A72" s="1" t="s">
        <v>44</v>
      </c>
      <c r="B72" s="2">
        <v>136123</v>
      </c>
      <c r="C72" s="3">
        <v>127566.0363841753</v>
      </c>
      <c r="D72" s="3">
        <v>263689.0363841753</v>
      </c>
      <c r="E72" s="3">
        <v>9.039683</v>
      </c>
      <c r="F72" s="3">
        <v>0.137185</v>
      </c>
      <c r="G72" s="3">
        <v>12.287511</v>
      </c>
      <c r="H72" s="3">
        <v>117221.999999537</v>
      </c>
      <c r="I72" s="3">
        <v>253344.999999537</v>
      </c>
      <c r="J72" s="3">
        <v>2.297287333333333</v>
      </c>
      <c r="K72" s="3">
        <v>6.891862</v>
      </c>
      <c r="L72" s="3">
        <v>6.830348000000001</v>
      </c>
      <c r="M72" s="2">
        <v>250882</v>
      </c>
      <c r="N72" s="3">
        <v>0.98</v>
      </c>
    </row>
    <row x14ac:dyDescent="0.25" r="73" customHeight="1" ht="17.25">
      <c r="A73" s="1" t="s">
        <v>45</v>
      </c>
      <c r="B73" s="2">
        <v>13911</v>
      </c>
      <c r="C73" s="3">
        <v>27083.25137503963</v>
      </c>
      <c r="D73" s="3">
        <v>40994.25137503963</v>
      </c>
      <c r="E73" s="3">
        <v>0.3612175</v>
      </c>
      <c r="F73" s="3">
        <v>0.0298135</v>
      </c>
      <c r="G73" s="3">
        <v>0.457269</v>
      </c>
      <c r="H73" s="3">
        <v>32023.00000000079</v>
      </c>
      <c r="I73" s="3">
        <v>45934.00000000079</v>
      </c>
      <c r="J73" s="3">
        <v>0.046991</v>
      </c>
      <c r="K73" s="3">
        <v>0.093982</v>
      </c>
      <c r="L73" s="3">
        <v>0.087866</v>
      </c>
      <c r="M73" s="2">
        <v>37542</v>
      </c>
      <c r="N73" s="3">
        <v>22.35</v>
      </c>
    </row>
    <row x14ac:dyDescent="0.25" r="74" customHeight="1" ht="17.25">
      <c r="A74" s="1" t="s">
        <v>46</v>
      </c>
      <c r="B74" s="2">
        <v>165068</v>
      </c>
      <c r="C74" s="3">
        <v>135937.6359732815</v>
      </c>
      <c r="D74" s="3">
        <v>301005.6359732815</v>
      </c>
      <c r="E74" s="3">
        <v>9.530870666666667</v>
      </c>
      <c r="F74" s="3">
        <v>0.035886</v>
      </c>
      <c r="G74" s="3">
        <v>8.931963</v>
      </c>
      <c r="H74" s="3">
        <v>128882.0000002563</v>
      </c>
      <c r="I74" s="3">
        <v>293950.0000002563</v>
      </c>
      <c r="J74" s="3">
        <v>4.145476666666666</v>
      </c>
      <c r="K74" s="3">
        <v>12.43643</v>
      </c>
      <c r="L74" s="3">
        <v>12.381062</v>
      </c>
      <c r="M74" s="2">
        <v>287661</v>
      </c>
      <c r="N74" s="3">
        <v>2.19</v>
      </c>
    </row>
    <row x14ac:dyDescent="0.25" r="75" customHeight="1" ht="17.25">
      <c r="A75" s="1" t="s">
        <v>47</v>
      </c>
      <c r="B75" s="3">
        <v>88286.99999999991</v>
      </c>
      <c r="C75" s="3">
        <v>68907.81720929596</v>
      </c>
      <c r="D75" s="3">
        <v>157194.8172092959</v>
      </c>
      <c r="E75" s="3">
        <v>1.945954</v>
      </c>
      <c r="F75" s="3">
        <v>0.045379</v>
      </c>
      <c r="G75" s="3">
        <v>3.159986</v>
      </c>
      <c r="H75" s="3">
        <v>66200.99999999968</v>
      </c>
      <c r="I75" s="3">
        <v>154487.9999999996</v>
      </c>
      <c r="J75" s="3">
        <v>5.2896905</v>
      </c>
      <c r="K75" s="3">
        <v>10.579381</v>
      </c>
      <c r="L75" s="3">
        <v>10.505733</v>
      </c>
      <c r="M75" s="2">
        <v>152441</v>
      </c>
      <c r="N75" s="3">
        <v>1.34</v>
      </c>
    </row>
    <row x14ac:dyDescent="0.25" r="76" customHeight="1" ht="17.25">
      <c r="A76" s="1" t="s">
        <v>48</v>
      </c>
      <c r="B76" s="3">
        <v>154942.0000000016</v>
      </c>
      <c r="C76" s="3">
        <v>91592.42754683031</v>
      </c>
      <c r="D76" s="3">
        <v>246534.4275468319</v>
      </c>
      <c r="E76" s="3">
        <v>19.89029866666667</v>
      </c>
      <c r="F76" s="3">
        <v>0.03772833333333333</v>
      </c>
      <c r="G76" s="3">
        <v>37.677807</v>
      </c>
      <c r="H76" s="3">
        <v>96910.00000151784</v>
      </c>
      <c r="I76" s="3">
        <v>251852.0000015194</v>
      </c>
      <c r="J76" s="3">
        <v>1.960352333333333</v>
      </c>
      <c r="K76" s="3">
        <v>5.881057</v>
      </c>
      <c r="L76" s="3">
        <v>5.819115</v>
      </c>
      <c r="M76" s="2">
        <v>230989</v>
      </c>
      <c r="N76" s="3">
        <v>9.03</v>
      </c>
    </row>
    <row x14ac:dyDescent="0.25" r="77" customHeight="1" ht="17.25">
      <c r="A77" s="1" t="s">
        <v>49</v>
      </c>
      <c r="B77" s="2">
        <v>102246</v>
      </c>
      <c r="C77" s="3">
        <v>60660.89056042618</v>
      </c>
      <c r="D77" s="3">
        <v>162906.8905604262</v>
      </c>
      <c r="E77" s="3">
        <v>1.7680005</v>
      </c>
      <c r="F77" s="3">
        <v>0.0448795</v>
      </c>
      <c r="G77" s="3">
        <v>3.019069</v>
      </c>
      <c r="H77" s="3">
        <v>57134.00000000011</v>
      </c>
      <c r="I77" s="3">
        <v>159380.0000000001</v>
      </c>
      <c r="J77" s="3">
        <v>30.3751885</v>
      </c>
      <c r="K77" s="3">
        <v>60.750377</v>
      </c>
      <c r="L77" s="3">
        <v>60.612941</v>
      </c>
      <c r="M77" s="2">
        <v>157095</v>
      </c>
      <c r="N77" s="3">
        <v>1.45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5"/>
  <sheetViews>
    <sheetView workbookViewId="0" tabSelected="1"/>
  </sheetViews>
  <sheetFormatPr defaultRowHeight="15" x14ac:dyDescent="0.25"/>
  <cols>
    <col min="1" max="1" style="13" width="16.290714285714284" customWidth="1" bestFit="1"/>
    <col min="2" max="2" style="14" width="12.576428571428572" customWidth="1" bestFit="1"/>
    <col min="3" max="3" style="15" width="12.576428571428572" customWidth="1" bestFit="1"/>
    <col min="4" max="4" style="15" width="15.43357142857143" customWidth="1" bestFit="1"/>
    <col min="5" max="5" style="15" width="28.719285714285714" customWidth="1" bestFit="1"/>
    <col min="6" max="6" style="15" width="12.576428571428572" customWidth="1" bestFit="1"/>
    <col min="7" max="7" style="15" width="24.14785714285714" customWidth="1" bestFit="1"/>
    <col min="8" max="8" style="15" width="33.43357142857143" customWidth="1" bestFit="1"/>
    <col min="9" max="9" style="15" width="36.005" customWidth="1" bestFit="1"/>
    <col min="10" max="10" style="15" width="12.576428571428572" customWidth="1" bestFit="1"/>
    <col min="11" max="11" style="15" width="12.576428571428572" customWidth="1" bestFit="1"/>
    <col min="12" max="12" style="15" width="12.576428571428572" customWidth="1" bestFit="1"/>
    <col min="13" max="13" style="14" width="12.576428571428572" customWidth="1" bestFit="1"/>
    <col min="14" max="14" style="15" width="10.290714285714287" customWidth="1" bestFit="1"/>
    <col min="15" max="15" style="16" width="12.576428571428572" customWidth="1" bestFit="1"/>
    <col min="16" max="16" style="14" width="11.862142857142858" customWidth="1" bestFit="1"/>
    <col min="17" max="17" style="17" width="8.862142857142858" customWidth="1" bestFit="1"/>
    <col min="18" max="18" style="18" width="12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</row>
    <row x14ac:dyDescent="0.25" r="2" customHeight="1" ht="18.75">
      <c r="A2" s="1" t="s">
        <v>18</v>
      </c>
      <c r="B2" s="2">
        <v>25549</v>
      </c>
      <c r="C2" s="3">
        <v>33491.00893095219</v>
      </c>
      <c r="D2" s="3">
        <v>59040.00893095219</v>
      </c>
      <c r="E2" s="3">
        <v>0.9721196666666666</v>
      </c>
      <c r="F2" s="3">
        <v>0.05395966666666666</v>
      </c>
      <c r="G2" s="3">
        <v>2.260361</v>
      </c>
      <c r="H2" s="3">
        <v>31644.00000002697</v>
      </c>
      <c r="I2" s="3">
        <v>57193.00000002697</v>
      </c>
      <c r="J2" s="3">
        <v>0.08770366666666667</v>
      </c>
      <c r="K2" s="3">
        <v>0.263111</v>
      </c>
      <c r="L2" s="3">
        <v>0.256546</v>
      </c>
      <c r="M2" s="2">
        <v>54793</v>
      </c>
      <c r="N2" s="3">
        <v>4.38</v>
      </c>
      <c r="O2" s="7">
        <f>(ABS(H2-C2)*100/I2)</f>
      </c>
      <c r="P2" s="8"/>
      <c r="Q2" s="5">
        <v>100</v>
      </c>
      <c r="R2" s="9" t="s">
        <v>19</v>
      </c>
    </row>
    <row x14ac:dyDescent="0.25" r="3" customHeight="1" ht="18.75">
      <c r="A3" s="1" t="s">
        <v>18</v>
      </c>
      <c r="B3" s="2">
        <v>25549</v>
      </c>
      <c r="C3" s="3">
        <v>30033.27048232088</v>
      </c>
      <c r="D3" s="3">
        <v>55582.27048232088</v>
      </c>
      <c r="E3" s="3">
        <v>0.2174816666666667</v>
      </c>
      <c r="F3" s="3">
        <v>0.05160133333333333</v>
      </c>
      <c r="G3" s="3">
        <v>0.086748</v>
      </c>
      <c r="H3" s="3">
        <v>32431.00000001114</v>
      </c>
      <c r="I3" s="3">
        <v>57980.00000001113</v>
      </c>
      <c r="J3" s="3">
        <v>0.03958933333333333</v>
      </c>
      <c r="K3" s="3">
        <v>0.118768</v>
      </c>
      <c r="L3" s="3">
        <v>0.111074</v>
      </c>
      <c r="M3" s="2">
        <v>54793</v>
      </c>
      <c r="N3" s="3">
        <v>5.82</v>
      </c>
      <c r="O3" s="7">
        <f>(ABS(H3-C3)*100/I3)</f>
      </c>
      <c r="P3" s="8"/>
      <c r="Q3" s="5">
        <v>1000</v>
      </c>
      <c r="R3" s="9" t="s">
        <v>19</v>
      </c>
    </row>
    <row x14ac:dyDescent="0.25" r="4" customHeight="1" ht="18.75">
      <c r="A4" s="1" t="s">
        <v>18</v>
      </c>
      <c r="B4" s="3">
        <v>25548.99999999999</v>
      </c>
      <c r="C4" s="3">
        <v>31049.27518693587</v>
      </c>
      <c r="D4" s="3">
        <v>56598.27518693586</v>
      </c>
      <c r="E4" s="3">
        <v>15.07839566666667</v>
      </c>
      <c r="F4" s="3">
        <v>0.07120833333333333</v>
      </c>
      <c r="G4" s="3">
        <v>28.798102</v>
      </c>
      <c r="H4" s="3">
        <v>34823.00000000712</v>
      </c>
      <c r="I4" s="3">
        <v>60372.00000000712</v>
      </c>
      <c r="J4" s="3">
        <v>0.534811</v>
      </c>
      <c r="K4" s="3">
        <v>1.604433</v>
      </c>
      <c r="L4" s="3">
        <v>1.590668</v>
      </c>
      <c r="M4" s="2">
        <v>54793</v>
      </c>
      <c r="N4" s="3">
        <v>10.18</v>
      </c>
      <c r="O4" s="7">
        <f>(ABS(H4-C4)*100/I4)</f>
      </c>
      <c r="P4" s="8"/>
      <c r="Q4" s="5">
        <v>10000</v>
      </c>
      <c r="R4" s="9" t="s">
        <v>19</v>
      </c>
    </row>
    <row x14ac:dyDescent="0.25" r="5" customHeight="1" ht="18.75">
      <c r="A5" s="9" t="s">
        <v>18</v>
      </c>
      <c r="B5" s="2">
        <v>25549</v>
      </c>
      <c r="C5" s="3">
        <v>31339.26619424903</v>
      </c>
      <c r="D5" s="3">
        <v>56888.26619424902</v>
      </c>
      <c r="E5" s="3">
        <v>100.907753</v>
      </c>
      <c r="F5" s="3">
        <v>0.152119</v>
      </c>
      <c r="G5" s="3">
        <v>285.298519</v>
      </c>
      <c r="H5" s="3">
        <v>31644.00000002697</v>
      </c>
      <c r="I5" s="3">
        <v>57193.00000002697</v>
      </c>
      <c r="J5" s="3">
        <v>0.62133</v>
      </c>
      <c r="K5" s="3">
        <v>1.86399</v>
      </c>
      <c r="L5" s="3">
        <v>1.853082</v>
      </c>
      <c r="M5" s="2">
        <v>54793</v>
      </c>
      <c r="N5" s="3">
        <v>4.38</v>
      </c>
      <c r="O5" s="7">
        <f>(ABS(H5-C5)*100/I5)</f>
      </c>
      <c r="P5" s="8"/>
      <c r="Q5" s="5">
        <v>75000</v>
      </c>
      <c r="R5" s="9" t="s">
        <v>19</v>
      </c>
    </row>
    <row x14ac:dyDescent="0.25" r="6" customHeight="1" ht="18.75">
      <c r="A6" s="9" t="s">
        <v>18</v>
      </c>
      <c r="B6" s="2">
        <v>25549</v>
      </c>
      <c r="C6" s="3">
        <v>37661.71525355448</v>
      </c>
      <c r="D6" s="3">
        <v>63210.71525355448</v>
      </c>
      <c r="E6" s="3">
        <v>1218.45062</v>
      </c>
      <c r="F6" s="3">
        <v>0.2219013333333333</v>
      </c>
      <c r="G6" s="3">
        <v>3647.257448</v>
      </c>
      <c r="H6" s="3">
        <v>31644.00000002697</v>
      </c>
      <c r="I6" s="3">
        <v>57193.00000002697</v>
      </c>
      <c r="J6" s="3">
        <v>0.6314653333333333</v>
      </c>
      <c r="K6" s="3">
        <v>1.894396</v>
      </c>
      <c r="L6" s="3">
        <v>1.865594</v>
      </c>
      <c r="M6" s="2">
        <v>54793</v>
      </c>
      <c r="N6" s="3">
        <v>4.38</v>
      </c>
      <c r="O6" s="7">
        <f>(ABS(H6-C6)*100/I6)</f>
      </c>
      <c r="P6" s="8"/>
      <c r="Q6" s="5">
        <v>75000</v>
      </c>
      <c r="R6" s="9" t="s">
        <v>20</v>
      </c>
    </row>
    <row x14ac:dyDescent="0.25" r="7" customHeight="1" ht="18.75">
      <c r="A7" s="1" t="s">
        <v>18</v>
      </c>
      <c r="B7" s="2">
        <v>25549</v>
      </c>
      <c r="C7" s="3">
        <v>33491.00893095219</v>
      </c>
      <c r="D7" s="3">
        <v>59040.00893095219</v>
      </c>
      <c r="E7" s="3">
        <v>1.394990666666667</v>
      </c>
      <c r="F7" s="3">
        <v>0.060388</v>
      </c>
      <c r="G7" s="3">
        <v>3.031398</v>
      </c>
      <c r="H7" s="3">
        <v>31019.00000003297</v>
      </c>
      <c r="I7" s="3">
        <v>56568.00000003297</v>
      </c>
      <c r="J7" s="3">
        <v>0.105989</v>
      </c>
      <c r="K7" s="3">
        <v>0.317967</v>
      </c>
      <c r="L7" s="3">
        <v>0.311387</v>
      </c>
      <c r="M7" s="2">
        <v>54793</v>
      </c>
      <c r="N7" s="3">
        <v>3.24</v>
      </c>
      <c r="O7" s="7">
        <f>(ABS(H7-C7)*100/I7)</f>
      </c>
      <c r="P7" s="8"/>
      <c r="Q7" s="10"/>
      <c r="R7" s="6"/>
    </row>
    <row x14ac:dyDescent="0.25" r="8" customHeight="1" ht="18.75">
      <c r="A8" s="1" t="s">
        <v>18</v>
      </c>
      <c r="B8" s="2">
        <v>25549</v>
      </c>
      <c r="C8" s="3">
        <v>30033.27048232088</v>
      </c>
      <c r="D8" s="3">
        <v>55582.27048232088</v>
      </c>
      <c r="E8" s="3">
        <v>0.2611453333333333</v>
      </c>
      <c r="F8" s="3">
        <v>0.05592966666666666</v>
      </c>
      <c r="G8" s="3">
        <v>0.102402</v>
      </c>
      <c r="H8" s="3">
        <v>32431.00000001513</v>
      </c>
      <c r="I8" s="3">
        <v>57980.00000001513</v>
      </c>
      <c r="J8" s="3">
        <v>0.04826766666666666</v>
      </c>
      <c r="K8" s="3">
        <v>0.144803</v>
      </c>
      <c r="L8" s="3">
        <v>0.138454</v>
      </c>
      <c r="M8" s="2">
        <v>54793</v>
      </c>
      <c r="N8" s="3">
        <v>5.82</v>
      </c>
      <c r="O8" s="7">
        <f>(ABS(H8-C8)*100/I8)</f>
      </c>
      <c r="P8" s="8"/>
      <c r="Q8" s="10"/>
      <c r="R8" s="6"/>
    </row>
    <row x14ac:dyDescent="0.25" r="9" customHeight="1" ht="18.75">
      <c r="A9" s="1" t="s">
        <v>18</v>
      </c>
      <c r="B9" s="2">
        <v>25549</v>
      </c>
      <c r="C9" s="3">
        <v>31049.27226837114</v>
      </c>
      <c r="D9" s="3">
        <v>56598.27226837114</v>
      </c>
      <c r="E9" s="3">
        <v>49.819055</v>
      </c>
      <c r="F9" s="3">
        <v>0.06460266666666667</v>
      </c>
      <c r="G9" s="3">
        <v>148.705775</v>
      </c>
      <c r="H9" s="3">
        <v>34822.99999988195</v>
      </c>
      <c r="I9" s="3">
        <v>60371.99999988195</v>
      </c>
      <c r="J9" s="3">
        <v>0.6961210000000001</v>
      </c>
      <c r="K9" s="3">
        <v>2.088363</v>
      </c>
      <c r="L9" s="3">
        <v>2.065375</v>
      </c>
      <c r="M9" s="2">
        <v>54793</v>
      </c>
      <c r="N9" s="3">
        <v>10.18</v>
      </c>
      <c r="O9" s="7">
        <f>(ABS(H9-C9)*100/I9)</f>
      </c>
      <c r="P9" s="8"/>
      <c r="Q9" s="10"/>
      <c r="R9" s="6"/>
    </row>
    <row x14ac:dyDescent="0.25" r="10" customHeight="1" ht="18.75">
      <c r="A10" s="1" t="s">
        <v>18</v>
      </c>
      <c r="B10" s="2">
        <v>25549</v>
      </c>
      <c r="C10" s="3">
        <v>31339.26643337933</v>
      </c>
      <c r="D10" s="3">
        <v>56888.26643337933</v>
      </c>
      <c r="E10" s="3">
        <v>258.716124</v>
      </c>
      <c r="F10" s="3">
        <v>0.145996</v>
      </c>
      <c r="G10" s="3">
        <v>774.424761</v>
      </c>
      <c r="H10" s="3">
        <v>31019.00000003297</v>
      </c>
      <c r="I10" s="3">
        <v>56568.00000003297</v>
      </c>
      <c r="J10" s="3">
        <v>0.1604026666666667</v>
      </c>
      <c r="K10" s="3">
        <v>0.481208</v>
      </c>
      <c r="L10" s="3">
        <v>0.463092</v>
      </c>
      <c r="M10" s="2">
        <v>54793</v>
      </c>
      <c r="N10" s="3">
        <v>3.24</v>
      </c>
      <c r="O10" s="7">
        <f>(ABS(H10-C10)*100/I10)</f>
      </c>
      <c r="P10" s="8"/>
      <c r="Q10" s="10"/>
      <c r="R10" s="6"/>
    </row>
    <row x14ac:dyDescent="0.25" r="11" customHeight="1" ht="18.75">
      <c r="A11" s="1" t="s">
        <v>18</v>
      </c>
      <c r="B11" s="11">
        <v>25549</v>
      </c>
      <c r="C11" s="12">
        <v>33491.00893095219</v>
      </c>
      <c r="D11" s="12">
        <v>59040.00893095219</v>
      </c>
      <c r="E11" s="12">
        <v>6.218847333333334</v>
      </c>
      <c r="F11" s="12">
        <v>0.05672333333333333</v>
      </c>
      <c r="G11" s="12">
        <v>1.819917</v>
      </c>
      <c r="H11" s="12">
        <v>31019.00000003297</v>
      </c>
      <c r="I11" s="12">
        <v>56568.00000003297</v>
      </c>
      <c r="J11" s="12">
        <v>0.556702</v>
      </c>
      <c r="K11" s="12">
        <v>1.670106</v>
      </c>
      <c r="L11" s="12">
        <v>1.662351</v>
      </c>
      <c r="M11" s="11">
        <v>54793</v>
      </c>
      <c r="N11" s="12">
        <v>3.24</v>
      </c>
      <c r="O11" s="7">
        <f>(ABS(H11-C11)*100/I11)</f>
      </c>
      <c r="P11" s="11">
        <v>4</v>
      </c>
      <c r="Q11" s="5">
        <v>100</v>
      </c>
      <c r="R11" s="9" t="s">
        <v>19</v>
      </c>
    </row>
    <row x14ac:dyDescent="0.25" r="12" customHeight="1" ht="17.25">
      <c r="A12" s="1" t="s">
        <v>18</v>
      </c>
      <c r="B12" s="11">
        <v>25549</v>
      </c>
      <c r="C12" s="12">
        <v>30033.27048232088</v>
      </c>
      <c r="D12" s="12">
        <v>55582.27048232088</v>
      </c>
      <c r="E12" s="12">
        <v>0.287694</v>
      </c>
      <c r="F12" s="12">
        <v>0.060387</v>
      </c>
      <c r="G12" s="12">
        <v>0.133456</v>
      </c>
      <c r="H12" s="12">
        <v>32431.00000001513</v>
      </c>
      <c r="I12" s="12">
        <v>57980.00000001513</v>
      </c>
      <c r="J12" s="12">
        <v>0.05001566666666667</v>
      </c>
      <c r="K12" s="12">
        <v>0.150047</v>
      </c>
      <c r="L12" s="12">
        <v>0.136234</v>
      </c>
      <c r="M12" s="11">
        <v>54793</v>
      </c>
      <c r="N12" s="12">
        <v>5.82</v>
      </c>
      <c r="O12" s="7">
        <f>(ABS(H12-C12)*100/I12)</f>
      </c>
      <c r="P12" s="11">
        <v>4</v>
      </c>
      <c r="Q12" s="5">
        <v>1000</v>
      </c>
      <c r="R12" s="9" t="s">
        <v>19</v>
      </c>
    </row>
    <row x14ac:dyDescent="0.25" r="13" customHeight="1" ht="17.25">
      <c r="A13" s="1" t="s">
        <v>18</v>
      </c>
      <c r="B13" s="12">
        <v>25548.99999999999</v>
      </c>
      <c r="C13" s="12">
        <v>31049.27518693587</v>
      </c>
      <c r="D13" s="12">
        <v>56598.27518693586</v>
      </c>
      <c r="E13" s="12">
        <v>9.230996</v>
      </c>
      <c r="F13" s="12">
        <v>0.06198699999999999</v>
      </c>
      <c r="G13" s="12">
        <v>26.950859</v>
      </c>
      <c r="H13" s="12">
        <v>34822.99999988195</v>
      </c>
      <c r="I13" s="12">
        <v>60371.99999988194</v>
      </c>
      <c r="J13" s="12">
        <v>0.6726230000000001</v>
      </c>
      <c r="K13" s="12">
        <v>2.017869</v>
      </c>
      <c r="L13" s="12">
        <v>2.009833</v>
      </c>
      <c r="M13" s="11">
        <v>54793</v>
      </c>
      <c r="N13" s="12">
        <v>10.18</v>
      </c>
      <c r="O13" s="7">
        <f>(ABS(H13-C13)*100/I13)</f>
      </c>
      <c r="P13" s="11">
        <v>11</v>
      </c>
      <c r="Q13" s="5">
        <v>10000</v>
      </c>
      <c r="R13" s="9" t="s">
        <v>19</v>
      </c>
    </row>
    <row x14ac:dyDescent="0.25" r="14" customHeight="1" ht="17.25">
      <c r="A14" s="1" t="s">
        <v>18</v>
      </c>
      <c r="B14" s="11">
        <v>25549</v>
      </c>
      <c r="C14" s="12">
        <v>31339.26619424903</v>
      </c>
      <c r="D14" s="12">
        <v>56888.26619424902</v>
      </c>
      <c r="E14" s="12">
        <v>94.90614166666667</v>
      </c>
      <c r="F14" s="12">
        <v>0.1459826666666667</v>
      </c>
      <c r="G14" s="12">
        <v>283.211704</v>
      </c>
      <c r="H14" s="12">
        <v>31019.00000003297</v>
      </c>
      <c r="I14" s="12">
        <v>56568.00000003297</v>
      </c>
      <c r="J14" s="12">
        <v>0.118454</v>
      </c>
      <c r="K14" s="12">
        <v>0.355362</v>
      </c>
      <c r="L14" s="12">
        <v>0.339278</v>
      </c>
      <c r="M14" s="11">
        <v>54793</v>
      </c>
      <c r="N14" s="12">
        <v>3.24</v>
      </c>
      <c r="O14" s="7">
        <f>(ABS(H14-C14)*100/I14)</f>
      </c>
      <c r="P14" s="11">
        <v>4</v>
      </c>
      <c r="Q14" s="5">
        <v>75000</v>
      </c>
      <c r="R14" s="9" t="s">
        <v>19</v>
      </c>
    </row>
    <row x14ac:dyDescent="0.25" r="15" customHeight="1" ht="17.25">
      <c r="A15" s="1" t="s">
        <v>18</v>
      </c>
      <c r="B15" s="11">
        <v>25549</v>
      </c>
      <c r="C15" s="12">
        <v>37661.71525355448</v>
      </c>
      <c r="D15" s="12">
        <v>63210.71525355448</v>
      </c>
      <c r="E15" s="12">
        <v>1217.926178333333</v>
      </c>
      <c r="F15" s="12">
        <v>0.230205</v>
      </c>
      <c r="G15" s="12">
        <v>3644.864158</v>
      </c>
      <c r="H15" s="12">
        <v>31019.00000003297</v>
      </c>
      <c r="I15" s="12">
        <v>56568.00000003297</v>
      </c>
      <c r="J15" s="12">
        <v>0.9013853333333333</v>
      </c>
      <c r="K15" s="12">
        <v>2.704156</v>
      </c>
      <c r="L15" s="12">
        <v>2.673924</v>
      </c>
      <c r="M15" s="11">
        <v>54793</v>
      </c>
      <c r="N15" s="12">
        <v>3.24</v>
      </c>
      <c r="O15" s="7">
        <f>(ABS(H15-C15)*100/I15)</f>
      </c>
      <c r="P15" s="11">
        <v>2</v>
      </c>
      <c r="Q15" s="5">
        <v>75000</v>
      </c>
      <c r="R15" s="9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algo1_alpha_0.2_ortools</vt:lpstr>
      <vt:lpstr>algo2_alpha_0.2_ortools</vt:lpstr>
      <vt:lpstr>algo_3_alpha_f_0.05_alpha_t_0.0</vt:lpstr>
      <vt:lpstr>algo1_alpha_0.2</vt:lpstr>
      <vt:lpstr>algo2_alpha_0.2</vt:lpstr>
      <vt:lpstr>algo_3_alpha_f0.05_alpha_t0.05</vt:lpstr>
      <vt:lpstr>algo_4_ortools</vt:lpstr>
      <vt:lpstr>algo_btd_finorm</vt:lpstr>
      <vt:lpstr>algo_btd_correctfinorm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2024-11-14T22:06:04.179Z</dcterms:created>
  <dcterms:modified xsi:type="dcterms:W3CDTF">2024-11-14T22:06:04.179Z</dcterms:modified>
</cp:coreProperties>
</file>