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S\Stast\Assignment-02\"/>
    </mc:Choice>
  </mc:AlternateContent>
  <xr:revisionPtr revIDLastSave="0" documentId="8_{A98CA265-B64B-4311-B84F-F6BA67253062}" xr6:coauthVersionLast="47" xr6:coauthVersionMax="47" xr10:uidLastSave="{00000000-0000-0000-0000-000000000000}"/>
  <bookViews>
    <workbookView xWindow="-108" yWindow="-108" windowWidth="23256" windowHeight="12456" xr2:uid="{23760E02-1845-4A09-A391-9F73C7E4E1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3" i="1" l="1"/>
  <c r="P22" i="1"/>
  <c r="O2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" i="1"/>
  <c r="N4" i="1"/>
  <c r="H5" i="1"/>
  <c r="E3" i="1"/>
  <c r="E4" i="1"/>
  <c r="E5" i="1"/>
  <c r="E6" i="1"/>
  <c r="E7" i="1"/>
  <c r="E8" i="1"/>
  <c r="E9" i="1"/>
  <c r="E22" i="1" s="1"/>
  <c r="H2" i="1" s="1"/>
  <c r="H3" i="1" s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J5" i="1"/>
  <c r="B2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  <c r="D22" i="1"/>
  <c r="A22" i="1"/>
  <c r="K5" i="1" l="1"/>
</calcChain>
</file>

<file path=xl/sharedStrings.xml><?xml version="1.0" encoding="utf-8"?>
<sst xmlns="http://schemas.openxmlformats.org/spreadsheetml/2006/main" count="7" uniqueCount="7">
  <si>
    <t>Lender assessment = X1</t>
  </si>
  <si>
    <t>Borrower assessment = Y1</t>
  </si>
  <si>
    <t>S</t>
  </si>
  <si>
    <t>t</t>
  </si>
  <si>
    <t>*</t>
  </si>
  <si>
    <t>df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</si>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</sst>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7A792-BD66-47A9-A384-33E4DBBB2059}">
  <dimension ref="A1:P23"/>
  <sheetViews>
    <sheetView tabSelected="1" workbookViewId="0">
      <selection activeCell="O24" sqref="O24"/>
    </sheetView>
  </sheetViews>
  <sheetFormatPr defaultRowHeight="14.4" x14ac:dyDescent="0.3"/>
  <sheetData>
    <row r="1" spans="1:16" x14ac:dyDescent="0.3">
      <c r="A1" t="s">
        <v>0</v>
      </c>
      <c r="D1" t="s">
        <v>1</v>
      </c>
    </row>
    <row r="2" spans="1:16" x14ac:dyDescent="0.3">
      <c r="A2">
        <v>24.3</v>
      </c>
      <c r="B2">
        <f>(A2-$A$22)^2</f>
        <v>1745.5684000000012</v>
      </c>
      <c r="D2">
        <v>18.600000000000001</v>
      </c>
      <c r="E2">
        <f>(D2-$D$22)^2</f>
        <v>1449.7056250000019</v>
      </c>
      <c r="H2">
        <f>(B22+E22)/18</f>
        <v>4349.1649722222228</v>
      </c>
      <c r="O2">
        <f>A2-D2</f>
        <v>5.6999999999999993</v>
      </c>
      <c r="P2">
        <f>POWER(O2,2)</f>
        <v>32.489999999999995</v>
      </c>
    </row>
    <row r="3" spans="1:16" x14ac:dyDescent="0.3">
      <c r="A3">
        <v>31.1</v>
      </c>
      <c r="B3">
        <f t="shared" ref="B3:B21" si="0">(A3-$A$22)^2</f>
        <v>1223.6004000000007</v>
      </c>
      <c r="D3">
        <v>21.8</v>
      </c>
      <c r="E3">
        <f t="shared" ref="E3:E21" si="1">(D3-$D$22)^2</f>
        <v>1216.265625000002</v>
      </c>
      <c r="G3" t="s">
        <v>2</v>
      </c>
      <c r="H3">
        <f>SQRT(H2)</f>
        <v>65.948199158295623</v>
      </c>
      <c r="O3">
        <f t="shared" ref="O3:O21" si="2">A3-D3</f>
        <v>9.3000000000000007</v>
      </c>
      <c r="P3">
        <f t="shared" ref="P3:P22" si="3">POWER(O3,2)</f>
        <v>86.490000000000009</v>
      </c>
    </row>
    <row r="4" spans="1:16" x14ac:dyDescent="0.3">
      <c r="A4">
        <v>108.5</v>
      </c>
      <c r="B4">
        <f t="shared" si="0"/>
        <v>1799.4563999999989</v>
      </c>
      <c r="D4">
        <v>98.1</v>
      </c>
      <c r="E4">
        <f t="shared" si="1"/>
        <v>1716.0306249999974</v>
      </c>
      <c r="N4">
        <f>TTEST(A2:A21,D2:D21,2,3)</f>
        <v>0.51625566418100921</v>
      </c>
      <c r="O4">
        <f t="shared" si="2"/>
        <v>10.400000000000006</v>
      </c>
      <c r="P4">
        <f t="shared" si="3"/>
        <v>108.16000000000012</v>
      </c>
    </row>
    <row r="5" spans="1:16" x14ac:dyDescent="0.3">
      <c r="A5">
        <v>20</v>
      </c>
      <c r="B5">
        <f t="shared" si="0"/>
        <v>2123.3664000000012</v>
      </c>
      <c r="D5">
        <v>10.199999999999999</v>
      </c>
      <c r="E5">
        <f t="shared" si="1"/>
        <v>2159.9256250000021</v>
      </c>
      <c r="G5" t="s">
        <v>3</v>
      </c>
      <c r="H5">
        <f>(B22-E22)/H3</f>
        <v>45.165365211118328</v>
      </c>
      <c r="I5" t="s">
        <v>4</v>
      </c>
      <c r="J5">
        <f>SQRT((20*20)/40)</f>
        <v>3.1622776601683795</v>
      </c>
      <c r="K5">
        <f>H5*J5</f>
        <v>142.82542542046559</v>
      </c>
      <c r="O5">
        <f t="shared" si="2"/>
        <v>9.8000000000000007</v>
      </c>
      <c r="P5">
        <f t="shared" si="3"/>
        <v>96.04000000000002</v>
      </c>
    </row>
    <row r="6" spans="1:16" x14ac:dyDescent="0.3">
      <c r="A6">
        <v>58.2</v>
      </c>
      <c r="B6">
        <f t="shared" si="0"/>
        <v>62.094400000000149</v>
      </c>
      <c r="D6">
        <v>50.2</v>
      </c>
      <c r="E6">
        <f t="shared" si="1"/>
        <v>41.925625000000295</v>
      </c>
      <c r="O6">
        <f t="shared" si="2"/>
        <v>8</v>
      </c>
      <c r="P6">
        <f t="shared" si="3"/>
        <v>64</v>
      </c>
    </row>
    <row r="7" spans="1:16" x14ac:dyDescent="0.3">
      <c r="A7">
        <v>23.6</v>
      </c>
      <c r="B7">
        <f t="shared" si="0"/>
        <v>1804.550400000001</v>
      </c>
      <c r="D7">
        <v>15.7</v>
      </c>
      <c r="E7">
        <f t="shared" si="1"/>
        <v>1678.9506250000018</v>
      </c>
      <c r="G7" t="s">
        <v>5</v>
      </c>
      <c r="H7">
        <v>18</v>
      </c>
      <c r="O7">
        <f t="shared" si="2"/>
        <v>7.9000000000000021</v>
      </c>
      <c r="P7">
        <f t="shared" si="3"/>
        <v>62.410000000000032</v>
      </c>
    </row>
    <row r="8" spans="1:16" x14ac:dyDescent="0.3">
      <c r="A8">
        <v>38.700000000000003</v>
      </c>
      <c r="B8">
        <f t="shared" si="0"/>
        <v>749.66440000000057</v>
      </c>
      <c r="D8">
        <v>29.8</v>
      </c>
      <c r="E8">
        <f t="shared" si="1"/>
        <v>722.26562500000136</v>
      </c>
      <c r="O8">
        <f t="shared" si="2"/>
        <v>8.9000000000000021</v>
      </c>
      <c r="P8">
        <f t="shared" si="3"/>
        <v>79.210000000000036</v>
      </c>
    </row>
    <row r="9" spans="1:16" x14ac:dyDescent="0.3">
      <c r="A9">
        <v>54.2</v>
      </c>
      <c r="B9">
        <f t="shared" si="0"/>
        <v>141.13440000000023</v>
      </c>
      <c r="D9">
        <v>45.5</v>
      </c>
      <c r="E9">
        <f t="shared" si="1"/>
        <v>124.88062500000058</v>
      </c>
      <c r="O9">
        <f t="shared" si="2"/>
        <v>8.7000000000000028</v>
      </c>
      <c r="P9">
        <f t="shared" si="3"/>
        <v>75.690000000000055</v>
      </c>
    </row>
    <row r="10" spans="1:16" x14ac:dyDescent="0.3">
      <c r="A10">
        <v>21.3</v>
      </c>
      <c r="B10">
        <f t="shared" si="0"/>
        <v>2005.2484000000013</v>
      </c>
      <c r="D10">
        <v>14.6</v>
      </c>
      <c r="E10">
        <f t="shared" si="1"/>
        <v>1770.305625000002</v>
      </c>
      <c r="O10">
        <f t="shared" si="2"/>
        <v>6.7000000000000011</v>
      </c>
      <c r="P10">
        <f t="shared" si="3"/>
        <v>44.890000000000015</v>
      </c>
    </row>
    <row r="11" spans="1:16" x14ac:dyDescent="0.3">
      <c r="A11">
        <v>145.30000000000001</v>
      </c>
      <c r="B11">
        <f t="shared" si="0"/>
        <v>6275.8083999999999</v>
      </c>
      <c r="D11">
        <v>135.80000000000001</v>
      </c>
      <c r="E11">
        <f t="shared" si="1"/>
        <v>6260.7656249999982</v>
      </c>
      <c r="O11">
        <f t="shared" si="2"/>
        <v>9.5</v>
      </c>
      <c r="P11">
        <f t="shared" si="3"/>
        <v>90.25</v>
      </c>
    </row>
    <row r="12" spans="1:16" x14ac:dyDescent="0.3">
      <c r="A12">
        <v>123.4</v>
      </c>
      <c r="B12">
        <f t="shared" si="0"/>
        <v>3285.5823999999993</v>
      </c>
      <c r="D12">
        <v>111.4</v>
      </c>
      <c r="E12">
        <f t="shared" si="1"/>
        <v>2994.8256249999977</v>
      </c>
      <c r="O12">
        <f t="shared" si="2"/>
        <v>12</v>
      </c>
      <c r="P12">
        <f t="shared" si="3"/>
        <v>144</v>
      </c>
    </row>
    <row r="13" spans="1:16" x14ac:dyDescent="0.3">
      <c r="A13">
        <v>171</v>
      </c>
      <c r="B13">
        <f t="shared" si="0"/>
        <v>11008.206399999997</v>
      </c>
      <c r="D13">
        <v>156.5</v>
      </c>
      <c r="E13">
        <f t="shared" si="1"/>
        <v>9965.0306249999958</v>
      </c>
      <c r="O13">
        <f t="shared" si="2"/>
        <v>14.5</v>
      </c>
      <c r="P13">
        <f t="shared" si="3"/>
        <v>210.25</v>
      </c>
    </row>
    <row r="14" spans="1:16" x14ac:dyDescent="0.3">
      <c r="A14">
        <v>41.2</v>
      </c>
      <c r="B14">
        <f t="shared" si="0"/>
        <v>619.01440000000048</v>
      </c>
      <c r="D14">
        <v>31.2</v>
      </c>
      <c r="E14">
        <f t="shared" si="1"/>
        <v>648.97562500000129</v>
      </c>
      <c r="O14">
        <f t="shared" si="2"/>
        <v>10.000000000000004</v>
      </c>
      <c r="P14">
        <f t="shared" si="3"/>
        <v>100.00000000000007</v>
      </c>
    </row>
    <row r="15" spans="1:16" x14ac:dyDescent="0.3">
      <c r="A15">
        <v>123.1</v>
      </c>
      <c r="B15">
        <f t="shared" si="0"/>
        <v>3251.2803999999978</v>
      </c>
      <c r="D15">
        <v>109.7</v>
      </c>
      <c r="E15">
        <f t="shared" si="1"/>
        <v>2811.6506249999975</v>
      </c>
      <c r="O15">
        <f t="shared" si="2"/>
        <v>13.399999999999991</v>
      </c>
      <c r="P15">
        <f t="shared" si="3"/>
        <v>179.55999999999977</v>
      </c>
    </row>
    <row r="16" spans="1:16" x14ac:dyDescent="0.3">
      <c r="A16">
        <v>47.4</v>
      </c>
      <c r="B16">
        <f t="shared" si="0"/>
        <v>348.94240000000053</v>
      </c>
      <c r="D16">
        <v>39.700000000000003</v>
      </c>
      <c r="E16">
        <f t="shared" si="1"/>
        <v>288.15062500000079</v>
      </c>
      <c r="O16">
        <f t="shared" si="2"/>
        <v>7.6999999999999957</v>
      </c>
      <c r="P16">
        <f t="shared" si="3"/>
        <v>59.289999999999935</v>
      </c>
    </row>
    <row r="17" spans="1:16" x14ac:dyDescent="0.3">
      <c r="A17">
        <v>26.1</v>
      </c>
      <c r="B17">
        <f t="shared" si="0"/>
        <v>1598.4004000000009</v>
      </c>
      <c r="D17">
        <v>18.600000000000001</v>
      </c>
      <c r="E17">
        <f t="shared" si="1"/>
        <v>1449.7056250000019</v>
      </c>
      <c r="O17">
        <f t="shared" si="2"/>
        <v>7.5</v>
      </c>
      <c r="P17">
        <f t="shared" si="3"/>
        <v>56.25</v>
      </c>
    </row>
    <row r="18" spans="1:16" x14ac:dyDescent="0.3">
      <c r="A18">
        <v>76.900000000000006</v>
      </c>
      <c r="B18">
        <f t="shared" si="0"/>
        <v>117.07239999999985</v>
      </c>
      <c r="D18">
        <v>67.5</v>
      </c>
      <c r="E18">
        <f t="shared" si="1"/>
        <v>117.18062499999945</v>
      </c>
      <c r="O18">
        <f t="shared" si="2"/>
        <v>9.4000000000000057</v>
      </c>
      <c r="P18">
        <f t="shared" si="3"/>
        <v>88.360000000000113</v>
      </c>
    </row>
    <row r="19" spans="1:16" x14ac:dyDescent="0.3">
      <c r="A19">
        <v>52.5</v>
      </c>
      <c r="B19">
        <f t="shared" si="0"/>
        <v>184.41640000000035</v>
      </c>
      <c r="D19">
        <v>42.2</v>
      </c>
      <c r="E19">
        <f t="shared" si="1"/>
        <v>209.52562500000064</v>
      </c>
      <c r="O19">
        <f t="shared" si="2"/>
        <v>10.299999999999997</v>
      </c>
      <c r="P19">
        <f t="shared" si="3"/>
        <v>106.08999999999995</v>
      </c>
    </row>
    <row r="20" spans="1:16" x14ac:dyDescent="0.3">
      <c r="A20">
        <v>101.2</v>
      </c>
      <c r="B20">
        <f t="shared" si="0"/>
        <v>1233.4143999999994</v>
      </c>
      <c r="D20">
        <v>90</v>
      </c>
      <c r="E20">
        <f t="shared" si="1"/>
        <v>1110.5556249999984</v>
      </c>
      <c r="O20">
        <f t="shared" si="2"/>
        <v>11.200000000000003</v>
      </c>
      <c r="P20">
        <f t="shared" si="3"/>
        <v>125.44000000000007</v>
      </c>
    </row>
    <row r="21" spans="1:16" x14ac:dyDescent="0.3">
      <c r="A21">
        <v>33.6</v>
      </c>
      <c r="B21">
        <f t="shared" si="0"/>
        <v>1054.9504000000006</v>
      </c>
      <c r="D21">
        <v>26.4</v>
      </c>
      <c r="E21">
        <f t="shared" si="1"/>
        <v>916.57562500000165</v>
      </c>
      <c r="O21">
        <f t="shared" si="2"/>
        <v>7.2000000000000028</v>
      </c>
      <c r="P21">
        <f t="shared" si="3"/>
        <v>51.840000000000039</v>
      </c>
    </row>
    <row r="22" spans="1:16" x14ac:dyDescent="0.3">
      <c r="A22">
        <f>AVERAGE(A2:A21)</f>
        <v>66.080000000000013</v>
      </c>
      <c r="B22">
        <f>SUM(B2:B21)</f>
        <v>40631.771999999997</v>
      </c>
      <c r="D22">
        <f>AVERAGE(D2:D21)</f>
        <v>56.675000000000026</v>
      </c>
      <c r="E22">
        <f>SUM(E2:E21)</f>
        <v>37653.197500000009</v>
      </c>
      <c r="O22">
        <f>SUM(O2:O21)</f>
        <v>188.09999999999997</v>
      </c>
      <c r="P22">
        <f>SUM(P2:P21)</f>
        <v>1860.71</v>
      </c>
    </row>
    <row r="23" spans="1:16" x14ac:dyDescent="0.3">
      <c r="N23" t="s">
        <v>6</v>
      </c>
      <c r="O23">
        <f>AVERAGE(O2:O21)</f>
        <v>9.4049999999999976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Subrat</dc:creator>
  <cp:lastModifiedBy>Subrat</cp:lastModifiedBy>
  <dcterms:created xsi:type="dcterms:W3CDTF">2022-12-11T15:40:48Z</dcterms:created>
  <dcterms:modified xsi:type="dcterms:W3CDTF">2022-12-11T21:22:13Z</dcterms:modified>
</cp:coreProperties>
</file>