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IBUIKE OGODO\Desktop\"/>
    </mc:Choice>
  </mc:AlternateContent>
  <xr:revisionPtr revIDLastSave="0" documentId="13_ncr:1_{A993561D-619C-4E98-BDD4-F2038B056112}" xr6:coauthVersionLast="47" xr6:coauthVersionMax="47" xr10:uidLastSave="{00000000-0000-0000-0000-000000000000}"/>
  <bookViews>
    <workbookView xWindow="-120" yWindow="-120" windowWidth="20730" windowHeight="11160" xr2:uid="{30F29FAC-2928-40F6-B064-6A85E37421B4}"/>
  </bookViews>
  <sheets>
    <sheet name="Sheet1" sheetId="1" r:id="rId1"/>
    <sheet name="Sheet2" sheetId="2" r:id="rId2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2" i="1" l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I27" i="1"/>
  <c r="I26" i="1"/>
  <c r="I25" i="1"/>
  <c r="I24" i="1"/>
  <c r="I23" i="1"/>
  <c r="I22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2" i="1"/>
  <c r="I20" i="1"/>
  <c r="I3" i="1"/>
  <c r="I21" i="1"/>
</calcChain>
</file>

<file path=xl/sharedStrings.xml><?xml version="1.0" encoding="utf-8"?>
<sst xmlns="http://schemas.openxmlformats.org/spreadsheetml/2006/main" count="300" uniqueCount="121">
  <si>
    <t>STATE</t>
  </si>
  <si>
    <t>GOVERNOR-ELECT</t>
  </si>
  <si>
    <t>TENUE</t>
  </si>
  <si>
    <t>PARTY</t>
  </si>
  <si>
    <t>WON</t>
  </si>
  <si>
    <t>MARGIN</t>
  </si>
  <si>
    <t>KANO</t>
  </si>
  <si>
    <t>NNPP</t>
  </si>
  <si>
    <t>NEW</t>
  </si>
  <si>
    <t>APC</t>
  </si>
  <si>
    <t>CASTED VOTES</t>
  </si>
  <si>
    <t>PDP</t>
  </si>
  <si>
    <t>SEYI MAKINDE</t>
  </si>
  <si>
    <t>CLOSEST RIVAL</t>
  </si>
  <si>
    <t>TESLIM FOLARIN</t>
  </si>
  <si>
    <t>RIVAL VOTE</t>
  </si>
  <si>
    <t>RIVAL PARTY</t>
  </si>
  <si>
    <t>OYO</t>
  </si>
  <si>
    <t>REGION</t>
  </si>
  <si>
    <t>AKWA IBOM</t>
  </si>
  <si>
    <t>UMO ENO</t>
  </si>
  <si>
    <t>REGISTERED VOTE</t>
  </si>
  <si>
    <t>BASSEY ALBERT</t>
  </si>
  <si>
    <t>YPP</t>
  </si>
  <si>
    <t>OGUN</t>
  </si>
  <si>
    <t>DAPO ABIODUN</t>
  </si>
  <si>
    <t>INCUMBENT</t>
  </si>
  <si>
    <t>RIVAL TENUE</t>
  </si>
  <si>
    <t>ABIA</t>
  </si>
  <si>
    <t>OTTI ALEX CHIOMA</t>
  </si>
  <si>
    <t>LP</t>
  </si>
  <si>
    <t>OKAY AHIWE</t>
  </si>
  <si>
    <t>BAUCHI</t>
  </si>
  <si>
    <t>M.BALA ABDULKADIR</t>
  </si>
  <si>
    <t>ABUBAKAR BABA</t>
  </si>
  <si>
    <t>BENUE</t>
  </si>
  <si>
    <t>ALIA HYACINTH LORMEM</t>
  </si>
  <si>
    <t>UBA TYOAPINE TITUS</t>
  </si>
  <si>
    <t>BORNO</t>
  </si>
  <si>
    <t>BABAGANA UMARA</t>
  </si>
  <si>
    <t>ALI MOHAMMED</t>
  </si>
  <si>
    <t>CROSS RIVERS</t>
  </si>
  <si>
    <t>OTU BASSEY EDET</t>
  </si>
  <si>
    <t>ONOR SANDY OJANG</t>
  </si>
  <si>
    <t>DELTA</t>
  </si>
  <si>
    <t>SHERIFF FRNCIS OROHWEDOR</t>
  </si>
  <si>
    <t>OMO-AGEGE OVIE</t>
  </si>
  <si>
    <t>EBONYI</t>
  </si>
  <si>
    <t>NWIFURU FRANCIS OGBONNA</t>
  </si>
  <si>
    <t>CHUKWUMA ODII</t>
  </si>
  <si>
    <t>ENUGU</t>
  </si>
  <si>
    <t>MBAH PETER NDUBUISI</t>
  </si>
  <si>
    <t>EDEOGA JONATHAN</t>
  </si>
  <si>
    <t>GOMBE</t>
  </si>
  <si>
    <t>YAHAYA MOHAMMED</t>
  </si>
  <si>
    <t>JIBRIN MUHAMMED</t>
  </si>
  <si>
    <t>JIGAWA</t>
  </si>
  <si>
    <t>NAMADI UMAR ALHAJI</t>
  </si>
  <si>
    <t>LAMIDO MUSTAPHA</t>
  </si>
  <si>
    <t>KADUNA</t>
  </si>
  <si>
    <t>SANI UBA</t>
  </si>
  <si>
    <t>MOHAMMED ASHIRU</t>
  </si>
  <si>
    <t>YUSUF ABBA KABIR</t>
  </si>
  <si>
    <t>GAWUNA NASIRU</t>
  </si>
  <si>
    <t>KASTINA</t>
  </si>
  <si>
    <t>UMARU DIKKO RADDA</t>
  </si>
  <si>
    <t>GARBA YAKUBU LADO</t>
  </si>
  <si>
    <t>KEBBI</t>
  </si>
  <si>
    <t>KWARA</t>
  </si>
  <si>
    <t>ABDULRAZAQ ABDULRAHMAN</t>
  </si>
  <si>
    <t>ABDULLAHI YAMAN</t>
  </si>
  <si>
    <t>LAGOS</t>
  </si>
  <si>
    <t>SANWO-OLU BABAJIDE</t>
  </si>
  <si>
    <t xml:space="preserve">RHODES-VIVOUR </t>
  </si>
  <si>
    <t>NASARAWA</t>
  </si>
  <si>
    <t>SULE AUDU ALHAJI</t>
  </si>
  <si>
    <t>EMMANUEL DAVID</t>
  </si>
  <si>
    <t>NIGER</t>
  </si>
  <si>
    <t>MOHAMMED UMARU BAGO</t>
  </si>
  <si>
    <t>LIMAN ISAH KANTIGI</t>
  </si>
  <si>
    <t>PLATEAU</t>
  </si>
  <si>
    <t>MUFTWANG CALAB MANASSEH</t>
  </si>
  <si>
    <t>GOSHWE NENTAWE</t>
  </si>
  <si>
    <t>RIVERS</t>
  </si>
  <si>
    <t>FUBARA SIMINALAYI</t>
  </si>
  <si>
    <t>COLE TONYE PATRICK</t>
  </si>
  <si>
    <t>SOKOTO</t>
  </si>
  <si>
    <t>ALIYU AHMED SOKOTO</t>
  </si>
  <si>
    <t>UMAR SAIDU</t>
  </si>
  <si>
    <t>TARABA</t>
  </si>
  <si>
    <t>KEFAS AGBU</t>
  </si>
  <si>
    <t>YOBE</t>
  </si>
  <si>
    <t>BUNI MAI MALA</t>
  </si>
  <si>
    <t>ABDULLAHI SHARIF</t>
  </si>
  <si>
    <t>ZAMFARA</t>
  </si>
  <si>
    <t>LAWAL</t>
  </si>
  <si>
    <t>BELLO MOHAMMED</t>
  </si>
  <si>
    <t>RULING PARTY</t>
  </si>
  <si>
    <t>RIVAL% VOTE</t>
  </si>
  <si>
    <t>WON% VOTES</t>
  </si>
  <si>
    <t>ADEBUTU OLATUNDE</t>
  </si>
  <si>
    <t>SOUTH EAST</t>
  </si>
  <si>
    <t>ADAMAWA</t>
  </si>
  <si>
    <t>NORTH EAST</t>
  </si>
  <si>
    <t>SOUTH SOUTH</t>
  </si>
  <si>
    <t>ANAMBRA</t>
  </si>
  <si>
    <t>BAYELSA</t>
  </si>
  <si>
    <t>NORTH CENTRAL</t>
  </si>
  <si>
    <t>CROSS RIVER</t>
  </si>
  <si>
    <t>DELTA STATE</t>
  </si>
  <si>
    <t>EDO</t>
  </si>
  <si>
    <t>EKITI</t>
  </si>
  <si>
    <t>SOUTH WEST</t>
  </si>
  <si>
    <t>FEDERAL CAPITAL TERRITORY</t>
  </si>
  <si>
    <t>IMO</t>
  </si>
  <si>
    <t>NORTH WEST</t>
  </si>
  <si>
    <t>KATSINA</t>
  </si>
  <si>
    <t>KOGI</t>
  </si>
  <si>
    <t>LAGOS STATE</t>
  </si>
  <si>
    <t>ONDO</t>
  </si>
  <si>
    <t>OSUN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</si>
</sst>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indexed="8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6">
    <xf numFmtId="0" fontId="0" fillId="0" borderId="0" xfId="0"/>
    <xf numFmtId="9" fontId="0" fillId="0" borderId="0" xfId="1" applyFont="1"/>
    <xf numFmtId="0" fontId="0" fillId="0" borderId="0" xfId="1" applyNumberFormat="1" applyFont="1"/>
    <xf numFmtId="0" fontId="0" fillId="0" borderId="0" xfId="0" applyAlignment="1">
      <alignment horizontal="center"/>
    </xf>
    <xf numFmtId="9" fontId="0" fillId="0" borderId="0" xfId="1" applyFont="1" applyAlignment="1">
      <alignment horizontal="center"/>
    </xf>
    <xf numFmtId="0" fontId="2" fillId="0" borderId="0" xfId="0" applyFont="1"/>
  </cellXfs>
  <cellStyles count="2">
    <cellStyle name="Normal" xfId="0" builtinId="0"/>
    <cellStyle name="Percent" xfId="1" builtinId="5"/>
  </cellStyles>
  <dxfs count="12"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family val="2"/>
        <scheme val="none"/>
      </font>
      <numFmt numFmtId="0" formatCode="General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18931D90-C746-45F7-A2B9-620CAD9DF38E}" name="Table3" displayName="Table3" ref="A1:P27" totalsRowShown="0">
  <autoFilter ref="A1:P27" xr:uid="{18931D90-C746-45F7-A2B9-620CAD9DF38E}"/>
  <sortState xmlns:xlrd2="http://schemas.microsoft.com/office/spreadsheetml/2017/richdata2" ref="A2:P27">
    <sortCondition ref="A1:A27"/>
  </sortState>
  <tableColumns count="16">
    <tableColumn id="11" xr3:uid="{A55DBF99-335D-43C5-A628-9297F11D8676}" name="STATE"/>
    <tableColumn id="16" xr3:uid="{30CE92C3-F81A-47C4-BF68-3E107A3C9D6B}" name="REGION" dataDxfId="3">
      <calculatedColumnFormula>VLOOKUP(Table3[[#This Row],[STATE]],State_Dim_Table[#All],2,1)</calculatedColumnFormula>
    </tableColumn>
    <tableColumn id="2" xr3:uid="{E4E72148-4F1C-4BA5-A7E7-2EE4B8C9321B}" name="GOVERNOR-ELECT"/>
    <tableColumn id="3" xr3:uid="{18165935-65F3-4483-8B2A-E7DB6B8BABC7}" name="PARTY"/>
    <tableColumn id="4" xr3:uid="{BD2D9D1F-3D3C-4A75-8100-ED62D9BC73C8}" name="TENUE"/>
    <tableColumn id="19" xr3:uid="{D0117E19-D66C-4639-BCEE-4F55259BB9D5}" name="REGISTERED VOTE" dataDxfId="2"/>
    <tableColumn id="5" xr3:uid="{C0D0B23B-40A0-4D8F-8430-318E859E000D}" name="CASTED VOTES" dataDxfId="1"/>
    <tableColumn id="6" xr3:uid="{B473B124-810F-465D-B580-6B55D4BA7AC9}" name="WON"/>
    <tableColumn id="10" xr3:uid="{867387A5-1CC6-4844-8CF9-7F06A279B54C}" name="MARGIN">
      <calculatedColumnFormula>Table3[[#This Row],[WON]]-Table3[[#This Row],[RIVAL VOTE]]</calculatedColumnFormula>
    </tableColumn>
    <tableColumn id="22" xr3:uid="{BB84B394-B230-40B0-96F4-4A285840AC13}" name="RULING PARTY" dataDxfId="9"/>
    <tableColumn id="20" xr3:uid="{CE289EC2-F0ED-4BF7-8DE2-169A1AAA4632}" name="WON% VOTES" dataDxfId="8" dataCellStyle="Percent"/>
    <tableColumn id="7" xr3:uid="{34A1AC2E-CD47-42F9-892E-3D21E09F50FE}" name="CLOSEST RIVAL"/>
    <tableColumn id="8" xr3:uid="{A29D3191-11B6-441F-B8E0-77F16705FC85}" name="RIVAL VOTE" dataDxfId="0"/>
    <tableColumn id="9" xr3:uid="{24FA0D63-18CC-4351-9225-4F7AF31620DA}" name="RIVAL PARTY" dataCellStyle="Percent"/>
    <tableColumn id="23" xr3:uid="{C7F21F8C-1AEC-446B-B984-BB1562A3CDD5}" name="RIVAL% VOTE" dataDxfId="10" dataCellStyle="Percent"/>
    <tableColumn id="18" xr3:uid="{B70DAD4C-486F-4463-86EE-F8855A38F3E3}" name="RIVAL TENUE" dataDxfId="11" dataCellStyle="Percent">
      <calculatedColumnFormula>100/Table3[[#This Row],[WON]]*Table3[[#This Row],[CASTED VOTES]]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36022F7A-2AF7-4283-87C6-7C9CA05597D6}" name="State_Dim_Table" displayName="State_Dim_Table" ref="A1:B38" totalsRowShown="0" headerRowDxfId="7" dataDxfId="6">
  <autoFilter ref="A1:B38" xr:uid="{36022F7A-2AF7-4283-87C6-7C9CA05597D6}"/>
  <sortState xmlns:xlrd2="http://schemas.microsoft.com/office/spreadsheetml/2017/richdata2" ref="A2:B38">
    <sortCondition ref="A1:A38"/>
  </sortState>
  <tableColumns count="2">
    <tableColumn id="1" xr3:uid="{1B79C63B-5C89-4020-9CB3-34D43796853B}" name="STATE" dataDxfId="5"/>
    <tableColumn id="2" xr3:uid="{6E92A591-ED6E-48DE-A1E1-6F583A3E7C29}" name="REGION" dataDxfId="4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116712-92E8-43CB-B432-18A95990D339}">
  <dimension ref="A1:P27"/>
  <sheetViews>
    <sheetView tabSelected="1" topLeftCell="A6" workbookViewId="0">
      <selection activeCell="K18" sqref="K18"/>
    </sheetView>
  </sheetViews>
  <sheetFormatPr defaultRowHeight="15" x14ac:dyDescent="0.25"/>
  <cols>
    <col min="1" max="1" width="12.140625" customWidth="1"/>
    <col min="2" max="2" width="15.28515625" customWidth="1"/>
    <col min="3" max="3" width="29.85546875" customWidth="1"/>
    <col min="5" max="5" width="15.28515625" customWidth="1"/>
    <col min="6" max="6" width="17.85546875" style="3" customWidth="1"/>
    <col min="7" max="7" width="14.85546875" style="3" customWidth="1"/>
    <col min="8" max="8" width="11.42578125" customWidth="1"/>
    <col min="9" max="9" width="14.28515625" customWidth="1"/>
    <col min="10" max="10" width="14.28515625" style="3" customWidth="1"/>
    <col min="11" max="11" width="14.28515625" style="4" customWidth="1"/>
    <col min="12" max="12" width="20" customWidth="1"/>
    <col min="13" max="13" width="15.7109375" style="3" customWidth="1"/>
    <col min="14" max="14" width="16" style="1" customWidth="1"/>
    <col min="15" max="15" width="16" style="4" customWidth="1"/>
    <col min="16" max="16" width="14.7109375" style="2" bestFit="1" customWidth="1"/>
  </cols>
  <sheetData>
    <row r="1" spans="1:16" x14ac:dyDescent="0.25">
      <c r="A1" t="s">
        <v>0</v>
      </c>
      <c r="B1" t="s">
        <v>18</v>
      </c>
      <c r="C1" t="s">
        <v>1</v>
      </c>
      <c r="D1" t="s">
        <v>3</v>
      </c>
      <c r="E1" t="s">
        <v>2</v>
      </c>
      <c r="F1" s="3" t="s">
        <v>21</v>
      </c>
      <c r="G1" s="3" t="s">
        <v>10</v>
      </c>
      <c r="H1" t="s">
        <v>4</v>
      </c>
      <c r="I1" t="s">
        <v>5</v>
      </c>
      <c r="J1" s="3" t="s">
        <v>97</v>
      </c>
      <c r="K1" s="4" t="s">
        <v>99</v>
      </c>
      <c r="L1" t="s">
        <v>13</v>
      </c>
      <c r="M1" s="3" t="s">
        <v>15</v>
      </c>
      <c r="N1" s="1" t="s">
        <v>16</v>
      </c>
      <c r="O1" s="4" t="s">
        <v>98</v>
      </c>
      <c r="P1" s="2" t="s">
        <v>27</v>
      </c>
    </row>
    <row r="2" spans="1:16" x14ac:dyDescent="0.25">
      <c r="A2" t="s">
        <v>28</v>
      </c>
      <c r="B2" t="str">
        <f>VLOOKUP(Table3[[#This Row],[STATE]],State_Dim_Table[#All],2,1)</f>
        <v>SOUTH EAST</v>
      </c>
      <c r="C2" t="s">
        <v>29</v>
      </c>
      <c r="D2" t="s">
        <v>30</v>
      </c>
      <c r="E2" t="s">
        <v>8</v>
      </c>
      <c r="F2" s="3">
        <v>1573590</v>
      </c>
      <c r="G2" s="3">
        <v>26845</v>
      </c>
      <c r="H2">
        <v>175467</v>
      </c>
      <c r="I2">
        <f>Table3[[#This Row],[WON]]-Table3[[#This Row],[RIVAL VOTE]]</f>
        <v>86938</v>
      </c>
      <c r="J2" s="3" t="s">
        <v>11</v>
      </c>
      <c r="K2" s="4">
        <v>0.68</v>
      </c>
      <c r="L2" t="s">
        <v>31</v>
      </c>
      <c r="M2" s="3">
        <v>88529</v>
      </c>
      <c r="N2" s="1" t="s">
        <v>11</v>
      </c>
      <c r="O2" s="4">
        <v>0.38</v>
      </c>
      <c r="P2" s="2" t="s">
        <v>8</v>
      </c>
    </row>
    <row r="3" spans="1:16" x14ac:dyDescent="0.25">
      <c r="A3" t="s">
        <v>19</v>
      </c>
      <c r="B3" t="str">
        <f>VLOOKUP(Table3[[#This Row],[STATE]],State_Dim_Table[#All],2,1)</f>
        <v>SOUTH SOUTH</v>
      </c>
      <c r="C3" t="s">
        <v>20</v>
      </c>
      <c r="D3" t="s">
        <v>11</v>
      </c>
      <c r="E3" t="s">
        <v>8</v>
      </c>
      <c r="F3" s="3">
        <v>2357418</v>
      </c>
      <c r="G3" s="3">
        <v>656422</v>
      </c>
      <c r="H3">
        <v>354348</v>
      </c>
      <c r="I3">
        <f>Table3[[#This Row],[WON]]-Table3[[#This Row],[RIVAL VOTE]]</f>
        <v>218086</v>
      </c>
      <c r="J3" s="3" t="s">
        <v>11</v>
      </c>
      <c r="K3" s="4">
        <v>0.53979999999999995</v>
      </c>
      <c r="L3" t="s">
        <v>22</v>
      </c>
      <c r="M3" s="3">
        <v>136262</v>
      </c>
      <c r="N3" s="1" t="s">
        <v>23</v>
      </c>
      <c r="O3" s="4">
        <v>0.20760000000000001</v>
      </c>
      <c r="P3" s="2" t="s">
        <v>8</v>
      </c>
    </row>
    <row r="4" spans="1:16" x14ac:dyDescent="0.25">
      <c r="A4" t="s">
        <v>32</v>
      </c>
      <c r="B4" t="str">
        <f>VLOOKUP(Table3[[#This Row],[STATE]],State_Dim_Table[#All],2,1)</f>
        <v>NORTH EAST</v>
      </c>
      <c r="C4" t="s">
        <v>33</v>
      </c>
      <c r="D4" t="s">
        <v>11</v>
      </c>
      <c r="E4" t="s">
        <v>26</v>
      </c>
      <c r="F4" s="3">
        <v>2749268</v>
      </c>
      <c r="G4" s="3">
        <v>1058381</v>
      </c>
      <c r="H4">
        <v>525280</v>
      </c>
      <c r="I4">
        <f>Table3[[#This Row],[WON]]-Table3[[#This Row],[RIVAL VOTE]]</f>
        <v>93008</v>
      </c>
      <c r="J4" s="3" t="s">
        <v>11</v>
      </c>
      <c r="K4" s="4">
        <v>0.50780000000000003</v>
      </c>
      <c r="L4" t="s">
        <v>34</v>
      </c>
      <c r="M4" s="3">
        <v>432272</v>
      </c>
      <c r="N4" s="1" t="s">
        <v>9</v>
      </c>
      <c r="O4" s="4">
        <v>0.41789999999999999</v>
      </c>
      <c r="P4" s="2" t="s">
        <v>8</v>
      </c>
    </row>
    <row r="5" spans="1:16" x14ac:dyDescent="0.25">
      <c r="A5" t="s">
        <v>35</v>
      </c>
      <c r="B5" t="str">
        <f>VLOOKUP(Table3[[#This Row],[STATE]],State_Dim_Table[#All],2,1)</f>
        <v>NORTH CENTRAL</v>
      </c>
      <c r="C5" t="s">
        <v>36</v>
      </c>
      <c r="D5" t="s">
        <v>9</v>
      </c>
      <c r="E5" t="s">
        <v>8</v>
      </c>
      <c r="F5" s="3">
        <v>1654268</v>
      </c>
      <c r="G5" s="3">
        <v>756903</v>
      </c>
      <c r="H5">
        <v>473933</v>
      </c>
      <c r="I5">
        <f>Table3[[#This Row],[WON]]-Table3[[#This Row],[RIVAL VOTE]]</f>
        <v>250020</v>
      </c>
      <c r="J5" s="3" t="s">
        <v>11</v>
      </c>
      <c r="K5" s="4">
        <v>0.62609999999999999</v>
      </c>
      <c r="L5" t="s">
        <v>37</v>
      </c>
      <c r="M5" s="3">
        <v>223913</v>
      </c>
      <c r="N5" s="1" t="s">
        <v>11</v>
      </c>
      <c r="O5" s="4">
        <v>0.29580000000000001</v>
      </c>
      <c r="P5" s="2" t="s">
        <v>8</v>
      </c>
    </row>
    <row r="6" spans="1:16" x14ac:dyDescent="0.25">
      <c r="A6" t="s">
        <v>38</v>
      </c>
      <c r="B6" t="str">
        <f>VLOOKUP(Table3[[#This Row],[STATE]],State_Dim_Table[#All],2,1)</f>
        <v>NORTH EAST</v>
      </c>
      <c r="C6" t="s">
        <v>39</v>
      </c>
      <c r="D6" t="s">
        <v>9</v>
      </c>
      <c r="E6" t="s">
        <v>26</v>
      </c>
      <c r="F6" s="3">
        <v>1754786</v>
      </c>
      <c r="G6" s="3">
        <v>650533</v>
      </c>
      <c r="H6">
        <v>545542</v>
      </c>
      <c r="I6">
        <f>Table3[[#This Row],[WON]]-Table3[[#This Row],[RIVAL VOTE]]</f>
        <v>463395</v>
      </c>
      <c r="J6" s="3" t="s">
        <v>9</v>
      </c>
      <c r="K6" s="4">
        <v>0.86099999999999999</v>
      </c>
      <c r="L6" t="s">
        <v>40</v>
      </c>
      <c r="M6" s="3">
        <v>82147</v>
      </c>
      <c r="N6" s="1" t="s">
        <v>11</v>
      </c>
      <c r="O6" s="4">
        <v>0.12959999999999999</v>
      </c>
      <c r="P6" s="2" t="s">
        <v>8</v>
      </c>
    </row>
    <row r="7" spans="1:16" x14ac:dyDescent="0.25">
      <c r="A7" t="s">
        <v>41</v>
      </c>
      <c r="B7" t="str">
        <f>VLOOKUP(Table3[[#This Row],[STATE]],State_Dim_Table[#All],2,1)</f>
        <v>SOUTH SOUTH</v>
      </c>
      <c r="C7" t="s">
        <v>42</v>
      </c>
      <c r="D7" t="s">
        <v>9</v>
      </c>
      <c r="E7" t="s">
        <v>8</v>
      </c>
      <c r="F7" s="3">
        <v>1766466</v>
      </c>
      <c r="G7" s="3">
        <v>466294</v>
      </c>
      <c r="H7">
        <v>258619</v>
      </c>
      <c r="I7">
        <f>Table3[[#This Row],[WON]]-Table3[[#This Row],[RIVAL VOTE]]</f>
        <v>81983</v>
      </c>
      <c r="J7" s="3" t="s">
        <v>9</v>
      </c>
      <c r="K7" s="4">
        <v>0.53</v>
      </c>
      <c r="L7" t="s">
        <v>43</v>
      </c>
      <c r="M7" s="3">
        <v>176636</v>
      </c>
      <c r="N7" s="1" t="s">
        <v>11</v>
      </c>
      <c r="O7" s="4">
        <v>0.43</v>
      </c>
      <c r="P7" s="2" t="s">
        <v>8</v>
      </c>
    </row>
    <row r="8" spans="1:16" x14ac:dyDescent="0.25">
      <c r="A8" t="s">
        <v>44</v>
      </c>
      <c r="B8" t="str">
        <f>VLOOKUP(Table3[[#This Row],[STATE]],State_Dim_Table[#All],2,1)</f>
        <v>SOUTH SOUTH</v>
      </c>
      <c r="C8" t="s">
        <v>45</v>
      </c>
      <c r="D8" t="s">
        <v>11</v>
      </c>
      <c r="E8" t="s">
        <v>8</v>
      </c>
      <c r="F8" s="3">
        <v>3221687</v>
      </c>
      <c r="G8" s="3">
        <v>710829</v>
      </c>
      <c r="H8">
        <v>360234</v>
      </c>
      <c r="I8">
        <f>Table3[[#This Row],[WON]]-Table3[[#This Row],[RIVAL VOTE]]</f>
        <v>120005</v>
      </c>
      <c r="J8" s="3" t="s">
        <v>11</v>
      </c>
      <c r="K8" s="4">
        <v>0.52429999999999999</v>
      </c>
      <c r="L8" t="s">
        <v>46</v>
      </c>
      <c r="M8" s="3">
        <v>240229</v>
      </c>
      <c r="N8" s="1" t="s">
        <v>9</v>
      </c>
      <c r="O8" s="4">
        <v>0.34960000000000002</v>
      </c>
      <c r="P8" s="2" t="s">
        <v>8</v>
      </c>
    </row>
    <row r="9" spans="1:16" x14ac:dyDescent="0.25">
      <c r="A9" t="s">
        <v>47</v>
      </c>
      <c r="B9" t="str">
        <f>VLOOKUP(Table3[[#This Row],[STATE]],State_Dim_Table[#All],2,1)</f>
        <v>SOUTH EAST</v>
      </c>
      <c r="C9" t="s">
        <v>48</v>
      </c>
      <c r="D9" t="s">
        <v>9</v>
      </c>
      <c r="E9" t="s">
        <v>8</v>
      </c>
      <c r="F9" s="3">
        <v>1597646</v>
      </c>
      <c r="G9" s="3">
        <v>349941</v>
      </c>
      <c r="H9">
        <v>199131</v>
      </c>
      <c r="I9">
        <f>Table3[[#This Row],[WON]]-Table3[[#This Row],[RIVAL VOTE]]</f>
        <v>118940</v>
      </c>
      <c r="J9" s="3" t="s">
        <v>9</v>
      </c>
      <c r="K9" s="4">
        <v>0.58430000000000004</v>
      </c>
      <c r="L9" t="s">
        <v>49</v>
      </c>
      <c r="M9" s="3">
        <v>80191</v>
      </c>
      <c r="N9" s="1" t="s">
        <v>11</v>
      </c>
      <c r="O9" s="4">
        <v>0.2341</v>
      </c>
      <c r="P9" s="2" t="s">
        <v>8</v>
      </c>
    </row>
    <row r="10" spans="1:16" x14ac:dyDescent="0.25">
      <c r="A10" t="s">
        <v>50</v>
      </c>
      <c r="B10" t="str">
        <f>VLOOKUP(Table3[[#This Row],[STATE]],State_Dim_Table[#All],2,1)</f>
        <v>SOUTH EAST</v>
      </c>
      <c r="C10" t="s">
        <v>51</v>
      </c>
      <c r="D10" t="s">
        <v>11</v>
      </c>
      <c r="E10" t="s">
        <v>8</v>
      </c>
      <c r="F10" s="3">
        <v>2112793</v>
      </c>
      <c r="G10" s="3">
        <v>381971</v>
      </c>
      <c r="H10">
        <v>160895</v>
      </c>
      <c r="I10">
        <f>Table3[[#This Row],[WON]]-Table3[[#This Row],[RIVAL VOTE]]</f>
        <v>3343</v>
      </c>
      <c r="J10" s="3" t="s">
        <v>11</v>
      </c>
      <c r="K10" s="4">
        <v>0.44879999999999998</v>
      </c>
      <c r="L10" t="s">
        <v>52</v>
      </c>
      <c r="M10" s="3">
        <v>157552</v>
      </c>
      <c r="N10" s="1" t="s">
        <v>30</v>
      </c>
      <c r="O10" s="4">
        <v>0.4395</v>
      </c>
      <c r="P10" s="2" t="s">
        <v>8</v>
      </c>
    </row>
    <row r="11" spans="1:16" x14ac:dyDescent="0.25">
      <c r="A11" t="s">
        <v>53</v>
      </c>
      <c r="B11" t="str">
        <f>VLOOKUP(Table3[[#This Row],[STATE]],State_Dim_Table[#All],2,1)</f>
        <v>NORTH EAST</v>
      </c>
      <c r="C11" t="s">
        <v>54</v>
      </c>
      <c r="D11" t="s">
        <v>9</v>
      </c>
      <c r="E11" t="s">
        <v>26</v>
      </c>
      <c r="F11" s="3">
        <v>1575794</v>
      </c>
      <c r="G11" s="3">
        <v>618231</v>
      </c>
      <c r="H11">
        <v>342821</v>
      </c>
      <c r="I11">
        <f>Table3[[#This Row],[WON]]-Table3[[#This Row],[RIVAL VOTE]]</f>
        <v>109690</v>
      </c>
      <c r="J11" s="3" t="s">
        <v>9</v>
      </c>
      <c r="K11" s="4">
        <v>0.56630000000000003</v>
      </c>
      <c r="L11" t="s">
        <v>55</v>
      </c>
      <c r="M11" s="3">
        <v>233131</v>
      </c>
      <c r="N11" s="1" t="s">
        <v>11</v>
      </c>
      <c r="O11" s="4">
        <v>0.3851</v>
      </c>
      <c r="P11" s="2" t="s">
        <v>8</v>
      </c>
    </row>
    <row r="12" spans="1:16" x14ac:dyDescent="0.25">
      <c r="A12" t="s">
        <v>56</v>
      </c>
      <c r="B12" t="str">
        <f>VLOOKUP(Table3[[#This Row],[STATE]],State_Dim_Table[#All],2,1)</f>
        <v>NORTH WEST</v>
      </c>
      <c r="C12" t="s">
        <v>57</v>
      </c>
      <c r="D12" t="s">
        <v>9</v>
      </c>
      <c r="E12" t="s">
        <v>8</v>
      </c>
      <c r="F12" s="3">
        <v>2351298</v>
      </c>
      <c r="G12" s="3">
        <v>1032567</v>
      </c>
      <c r="H12">
        <v>618449</v>
      </c>
      <c r="I12">
        <f>Table3[[#This Row],[WON]]-Table3[[#This Row],[RIVAL VOTE]]</f>
        <v>249723</v>
      </c>
      <c r="J12" s="3" t="s">
        <v>9</v>
      </c>
      <c r="K12" s="4">
        <v>0.59889999999999999</v>
      </c>
      <c r="L12" t="s">
        <v>58</v>
      </c>
      <c r="M12" s="3">
        <v>368726</v>
      </c>
      <c r="N12" s="1" t="s">
        <v>11</v>
      </c>
      <c r="O12" s="4">
        <v>0.35709999999999997</v>
      </c>
      <c r="P12" s="2" t="s">
        <v>8</v>
      </c>
    </row>
    <row r="13" spans="1:16" x14ac:dyDescent="0.25">
      <c r="A13" t="s">
        <v>59</v>
      </c>
      <c r="B13" t="str">
        <f>VLOOKUP(Table3[[#This Row],[STATE]],State_Dim_Table[#All],2,1)</f>
        <v>NORTH WEST</v>
      </c>
      <c r="C13" t="s">
        <v>60</v>
      </c>
      <c r="D13" t="s">
        <v>9</v>
      </c>
      <c r="E13" t="s">
        <v>8</v>
      </c>
      <c r="F13" s="3">
        <v>4335208</v>
      </c>
      <c r="G13" s="3">
        <v>1546767</v>
      </c>
      <c r="H13">
        <v>730002</v>
      </c>
      <c r="I13">
        <f>Table3[[#This Row],[WON]]-Table3[[#This Row],[RIVAL VOTE]]</f>
        <v>10806</v>
      </c>
      <c r="J13" s="3" t="s">
        <v>9</v>
      </c>
      <c r="K13" s="4">
        <v>0.47199999999999998</v>
      </c>
      <c r="L13" t="s">
        <v>61</v>
      </c>
      <c r="M13" s="3">
        <v>719196</v>
      </c>
      <c r="N13" s="1" t="s">
        <v>11</v>
      </c>
      <c r="O13" s="4">
        <v>0.46489999999999998</v>
      </c>
      <c r="P13" s="2" t="s">
        <v>8</v>
      </c>
    </row>
    <row r="14" spans="1:16" x14ac:dyDescent="0.25">
      <c r="A14" t="s">
        <v>6</v>
      </c>
      <c r="B14" t="str">
        <f>VLOOKUP(Table3[[#This Row],[STATE]],State_Dim_Table[#All],2,1)</f>
        <v>NORTH WEST</v>
      </c>
      <c r="C14" t="s">
        <v>62</v>
      </c>
      <c r="D14" t="s">
        <v>7</v>
      </c>
      <c r="E14" t="s">
        <v>8</v>
      </c>
      <c r="F14" s="3">
        <v>5921370</v>
      </c>
      <c r="G14" s="3">
        <v>2032955</v>
      </c>
      <c r="H14">
        <v>1019602</v>
      </c>
      <c r="I14">
        <f>Table3[[#This Row],[WON]]-Table3[[#This Row],[RIVAL VOTE]]</f>
        <v>128897</v>
      </c>
      <c r="J14" s="3" t="s">
        <v>9</v>
      </c>
      <c r="K14" s="4">
        <v>0.51549999999999996</v>
      </c>
      <c r="L14" t="s">
        <v>63</v>
      </c>
      <c r="M14" s="3">
        <v>890705</v>
      </c>
      <c r="N14" s="1" t="s">
        <v>9</v>
      </c>
      <c r="O14" s="4">
        <v>0.45029999999999998</v>
      </c>
      <c r="P14" s="2" t="s">
        <v>8</v>
      </c>
    </row>
    <row r="15" spans="1:16" x14ac:dyDescent="0.25">
      <c r="A15" t="s">
        <v>64</v>
      </c>
      <c r="B15" t="str">
        <f>VLOOKUP(Table3[[#This Row],[STATE]],State_Dim_Table[#All],2,1)</f>
        <v>NORTH WEST</v>
      </c>
      <c r="C15" t="s">
        <v>65</v>
      </c>
      <c r="D15" t="s">
        <v>9</v>
      </c>
      <c r="E15" t="s">
        <v>8</v>
      </c>
      <c r="F15" s="3">
        <v>3516719</v>
      </c>
      <c r="G15" s="3">
        <v>1399291</v>
      </c>
      <c r="H15">
        <v>859892</v>
      </c>
      <c r="I15">
        <f>Table3[[#This Row],[WON]]-Table3[[#This Row],[RIVAL VOTE]]</f>
        <v>373272</v>
      </c>
      <c r="J15" s="3" t="s">
        <v>9</v>
      </c>
      <c r="K15" s="4">
        <v>0.62960000000000005</v>
      </c>
      <c r="L15" t="s">
        <v>66</v>
      </c>
      <c r="M15" s="3">
        <v>486620</v>
      </c>
      <c r="N15" s="1" t="s">
        <v>11</v>
      </c>
      <c r="O15" s="4">
        <v>0.35630000000000001</v>
      </c>
      <c r="P15" s="2" t="s">
        <v>8</v>
      </c>
    </row>
    <row r="16" spans="1:16" x14ac:dyDescent="0.25">
      <c r="A16" t="s">
        <v>68</v>
      </c>
      <c r="B16" t="str">
        <f>VLOOKUP(Table3[[#This Row],[STATE]],State_Dim_Table[#All],2,1)</f>
        <v>NORTH CENTRAL</v>
      </c>
      <c r="C16" t="s">
        <v>69</v>
      </c>
      <c r="D16" t="s">
        <v>9</v>
      </c>
      <c r="E16" t="s">
        <v>26</v>
      </c>
      <c r="F16" s="3">
        <v>1695927</v>
      </c>
      <c r="G16" s="3">
        <v>676475</v>
      </c>
      <c r="H16">
        <v>273424</v>
      </c>
      <c r="I16">
        <f>Table3[[#This Row],[WON]]-Table3[[#This Row],[RIVAL VOTE]]</f>
        <v>117934</v>
      </c>
      <c r="J16" s="3" t="s">
        <v>9</v>
      </c>
      <c r="K16" s="4">
        <v>0.59379999999999999</v>
      </c>
      <c r="L16" t="s">
        <v>70</v>
      </c>
      <c r="M16" s="3">
        <v>155490</v>
      </c>
      <c r="N16" s="1" t="s">
        <v>11</v>
      </c>
      <c r="O16" s="4">
        <v>0.3377</v>
      </c>
      <c r="P16" s="2" t="s">
        <v>8</v>
      </c>
    </row>
    <row r="17" spans="1:16" x14ac:dyDescent="0.25">
      <c r="A17" t="s">
        <v>71</v>
      </c>
      <c r="B17" t="str">
        <f>VLOOKUP(Table3[[#This Row],[STATE]],State_Dim_Table[#All],2,1)</f>
        <v>NORTH CENTRAL</v>
      </c>
      <c r="C17" t="s">
        <v>72</v>
      </c>
      <c r="D17" t="s">
        <v>9</v>
      </c>
      <c r="E17" t="s">
        <v>26</v>
      </c>
      <c r="F17" s="3">
        <v>7060195</v>
      </c>
      <c r="G17" s="3">
        <v>1182620</v>
      </c>
      <c r="H17">
        <v>762134</v>
      </c>
      <c r="I17">
        <f>Table3[[#This Row],[WON]]-Table3[[#This Row],[RIVAL VOTE]]</f>
        <v>449805</v>
      </c>
      <c r="J17" s="3" t="s">
        <v>9</v>
      </c>
      <c r="K17" s="4">
        <v>0.65949999999999998</v>
      </c>
      <c r="L17" t="s">
        <v>73</v>
      </c>
      <c r="M17" s="3">
        <v>312329</v>
      </c>
      <c r="N17" s="1" t="s">
        <v>30</v>
      </c>
      <c r="O17" s="4">
        <v>0.27029999999999998</v>
      </c>
      <c r="P17" s="2" t="s">
        <v>8</v>
      </c>
    </row>
    <row r="18" spans="1:16" x14ac:dyDescent="0.25">
      <c r="A18" t="s">
        <v>74</v>
      </c>
      <c r="B18" t="str">
        <f>VLOOKUP(Table3[[#This Row],[STATE]],State_Dim_Table[#All],2,1)</f>
        <v>NORTH CENTRAL</v>
      </c>
      <c r="C18" t="s">
        <v>75</v>
      </c>
      <c r="D18" t="s">
        <v>9</v>
      </c>
      <c r="E18" t="s">
        <v>26</v>
      </c>
      <c r="F18" s="3">
        <v>1899244</v>
      </c>
      <c r="G18" s="3">
        <v>668978</v>
      </c>
      <c r="H18">
        <v>347209</v>
      </c>
      <c r="I18">
        <f>Table3[[#This Row],[WON]]-Table3[[#This Row],[RIVAL VOTE]]</f>
        <v>64193</v>
      </c>
      <c r="J18" s="3" t="s">
        <v>9</v>
      </c>
      <c r="K18" s="4">
        <v>0.53100000000000003</v>
      </c>
      <c r="L18" t="s">
        <v>76</v>
      </c>
      <c r="M18" s="3">
        <v>283016</v>
      </c>
      <c r="N18" s="1" t="s">
        <v>11</v>
      </c>
      <c r="O18" s="4">
        <v>0.43280000000000002</v>
      </c>
      <c r="P18" s="2" t="s">
        <v>8</v>
      </c>
    </row>
    <row r="19" spans="1:16" x14ac:dyDescent="0.25">
      <c r="A19" t="s">
        <v>77</v>
      </c>
      <c r="B19" t="str">
        <f>VLOOKUP(Table3[[#This Row],[STATE]],State_Dim_Table[#All],2,1)</f>
        <v>NORTH CENTRAL</v>
      </c>
      <c r="C19" t="s">
        <v>78</v>
      </c>
      <c r="D19" t="s">
        <v>9</v>
      </c>
      <c r="E19" t="s">
        <v>8</v>
      </c>
      <c r="F19" s="3">
        <v>2698344</v>
      </c>
      <c r="G19" s="3">
        <v>899488</v>
      </c>
      <c r="H19">
        <v>469896</v>
      </c>
      <c r="I19">
        <f>Table3[[#This Row],[WON]]-Table3[[#This Row],[RIVAL VOTE]]</f>
        <v>82420</v>
      </c>
      <c r="J19" s="3" t="s">
        <v>9</v>
      </c>
      <c r="K19" s="4">
        <v>0.53820000000000001</v>
      </c>
      <c r="L19" t="s">
        <v>79</v>
      </c>
      <c r="M19" s="3">
        <v>387476</v>
      </c>
      <c r="N19" s="1" t="s">
        <v>11</v>
      </c>
      <c r="O19" s="4">
        <v>0.44379999999999997</v>
      </c>
      <c r="P19" s="2" t="s">
        <v>8</v>
      </c>
    </row>
    <row r="20" spans="1:16" x14ac:dyDescent="0.25">
      <c r="A20" t="s">
        <v>24</v>
      </c>
      <c r="B20" t="str">
        <f>VLOOKUP(Table3[[#This Row],[STATE]],State_Dim_Table[#All],2,1)</f>
        <v>SOUTH WEST</v>
      </c>
      <c r="C20" t="s">
        <v>25</v>
      </c>
      <c r="D20" t="s">
        <v>9</v>
      </c>
      <c r="E20" t="s">
        <v>26</v>
      </c>
      <c r="F20" s="3">
        <v>2688305</v>
      </c>
      <c r="G20" s="3">
        <v>645133</v>
      </c>
      <c r="H20">
        <v>276298</v>
      </c>
      <c r="I20">
        <f>Table3[[#This Row],[WON]]-Table3[[#This Row],[RIVAL VOTE]]</f>
        <v>13916</v>
      </c>
      <c r="J20" s="3" t="s">
        <v>9</v>
      </c>
      <c r="K20" s="4">
        <v>0.42830000000000001</v>
      </c>
      <c r="L20" t="s">
        <v>100</v>
      </c>
      <c r="M20" s="3">
        <v>262382</v>
      </c>
      <c r="N20" s="1" t="s">
        <v>11</v>
      </c>
      <c r="O20" s="4">
        <v>0.40670000000000001</v>
      </c>
      <c r="P20" s="2" t="s">
        <v>8</v>
      </c>
    </row>
    <row r="21" spans="1:16" x14ac:dyDescent="0.25">
      <c r="A21" t="s">
        <v>17</v>
      </c>
      <c r="B21" t="str">
        <f>VLOOKUP(Table3[[#This Row],[STATE]],State_Dim_Table[#All],2,1)</f>
        <v>SOUTH WEST</v>
      </c>
      <c r="C21" t="s">
        <v>12</v>
      </c>
      <c r="D21" t="s">
        <v>11</v>
      </c>
      <c r="E21" t="s">
        <v>26</v>
      </c>
      <c r="F21" s="3">
        <v>3276675</v>
      </c>
      <c r="G21" s="3">
        <v>889592</v>
      </c>
      <c r="H21">
        <v>563756</v>
      </c>
      <c r="I21">
        <f>Table3[[#This Row],[WON]]-Table3[[#This Row],[RIVAL VOTE]]</f>
        <v>307071</v>
      </c>
      <c r="J21" s="3" t="s">
        <v>11</v>
      </c>
      <c r="K21" s="4">
        <v>0.63370000000000004</v>
      </c>
      <c r="L21" t="s">
        <v>14</v>
      </c>
      <c r="M21" s="3">
        <v>256685</v>
      </c>
      <c r="N21" s="1" t="s">
        <v>9</v>
      </c>
      <c r="O21" s="4">
        <v>0.28860000000000002</v>
      </c>
      <c r="P21" s="2" t="s">
        <v>8</v>
      </c>
    </row>
    <row r="22" spans="1:16" x14ac:dyDescent="0.25">
      <c r="A22" t="s">
        <v>80</v>
      </c>
      <c r="B22" t="str">
        <f>VLOOKUP(Table3[[#This Row],[STATE]],State_Dim_Table[#All],2,1)</f>
        <v>NORTH CENTRAL</v>
      </c>
      <c r="C22" t="s">
        <v>81</v>
      </c>
      <c r="D22" t="s">
        <v>11</v>
      </c>
      <c r="E22" t="s">
        <v>8</v>
      </c>
      <c r="F22" s="3">
        <v>2480455</v>
      </c>
      <c r="G22" s="3">
        <v>1154678</v>
      </c>
      <c r="H22">
        <v>525299</v>
      </c>
      <c r="I22">
        <f>Table3[[#This Row],[WON]]-Table3[[#This Row],[RIVAL VOTE]]</f>
        <v>43929</v>
      </c>
      <c r="J22" s="3" t="s">
        <v>11</v>
      </c>
      <c r="K22" s="4">
        <v>0.48620000000000002</v>
      </c>
      <c r="L22" t="s">
        <v>82</v>
      </c>
      <c r="M22" s="3">
        <v>481370</v>
      </c>
      <c r="N22" s="1" t="s">
        <v>9</v>
      </c>
      <c r="O22" s="4">
        <v>0.44550000000000001</v>
      </c>
      <c r="P22" s="2" t="s">
        <v>8</v>
      </c>
    </row>
    <row r="23" spans="1:16" x14ac:dyDescent="0.25">
      <c r="A23" t="s">
        <v>83</v>
      </c>
      <c r="B23" t="str">
        <f>VLOOKUP(Table3[[#This Row],[STATE]],State_Dim_Table[#All],2,1)</f>
        <v>SOUTH SOUTH</v>
      </c>
      <c r="C23" t="s">
        <v>84</v>
      </c>
      <c r="D23" t="s">
        <v>11</v>
      </c>
      <c r="E23" t="s">
        <v>8</v>
      </c>
      <c r="F23" s="3">
        <v>3537190</v>
      </c>
      <c r="G23" s="3">
        <v>496852</v>
      </c>
      <c r="H23">
        <v>302614</v>
      </c>
      <c r="I23">
        <f>Table3[[#This Row],[WON]]-Table3[[#This Row],[RIVAL VOTE]]</f>
        <v>207340</v>
      </c>
      <c r="J23" s="3" t="s">
        <v>11</v>
      </c>
      <c r="K23" s="4">
        <v>0.62529999999999997</v>
      </c>
      <c r="L23" t="s">
        <v>85</v>
      </c>
      <c r="M23" s="3">
        <v>95274</v>
      </c>
      <c r="N23" s="1" t="s">
        <v>9</v>
      </c>
      <c r="O23" s="4">
        <v>0.19689999999999999</v>
      </c>
      <c r="P23" s="2" t="s">
        <v>8</v>
      </c>
    </row>
    <row r="24" spans="1:16" x14ac:dyDescent="0.25">
      <c r="A24" t="s">
        <v>86</v>
      </c>
      <c r="B24" t="str">
        <f>VLOOKUP(Table3[[#This Row],[STATE]],State_Dim_Table[#All],2,1)</f>
        <v>NORTH WEST</v>
      </c>
      <c r="C24" t="s">
        <v>87</v>
      </c>
      <c r="D24" t="s">
        <v>9</v>
      </c>
      <c r="E24" t="s">
        <v>8</v>
      </c>
      <c r="F24" s="3">
        <v>2172056</v>
      </c>
      <c r="G24" s="3">
        <v>901513</v>
      </c>
      <c r="H24">
        <v>453661</v>
      </c>
      <c r="I24">
        <f>Table3[[#This Row],[WON]]-Table3[[#This Row],[RIVAL VOTE]]</f>
        <v>49029</v>
      </c>
      <c r="J24" s="3" t="s">
        <v>11</v>
      </c>
      <c r="K24" s="4">
        <v>0.52480000000000004</v>
      </c>
      <c r="L24" t="s">
        <v>88</v>
      </c>
      <c r="M24" s="3">
        <v>404632</v>
      </c>
      <c r="N24" s="1" t="s">
        <v>9</v>
      </c>
      <c r="O24" s="4">
        <v>0.46810000000000002</v>
      </c>
      <c r="P24" s="2" t="s">
        <v>8</v>
      </c>
    </row>
    <row r="25" spans="1:16" x14ac:dyDescent="0.25">
      <c r="A25" t="s">
        <v>89</v>
      </c>
      <c r="B25" t="str">
        <f>VLOOKUP(Table3[[#This Row],[STATE]],State_Dim_Table[#All],2,1)</f>
        <v>NORTH EAST</v>
      </c>
      <c r="C25" t="s">
        <v>90</v>
      </c>
      <c r="D25" t="s">
        <v>11</v>
      </c>
      <c r="E25" t="s">
        <v>8</v>
      </c>
      <c r="F25" s="3">
        <v>1294594</v>
      </c>
      <c r="G25" s="3">
        <v>453564</v>
      </c>
      <c r="H25">
        <v>257823</v>
      </c>
      <c r="I25">
        <f>Table3[[#This Row],[WON]]-Table3[[#This Row],[RIVAL VOTE]]</f>
        <v>55546</v>
      </c>
      <c r="J25" s="3" t="s">
        <v>11</v>
      </c>
      <c r="K25" s="4">
        <v>0.47</v>
      </c>
      <c r="L25" t="s">
        <v>54</v>
      </c>
      <c r="M25" s="3">
        <v>202277</v>
      </c>
      <c r="N25" s="1" t="s">
        <v>7</v>
      </c>
      <c r="O25" s="4">
        <v>0.32</v>
      </c>
      <c r="P25" s="2" t="s">
        <v>8</v>
      </c>
    </row>
    <row r="26" spans="1:16" x14ac:dyDescent="0.25">
      <c r="A26" t="s">
        <v>91</v>
      </c>
      <c r="B26" t="str">
        <f>VLOOKUP(Table3[[#This Row],[STATE]],State_Dim_Table[#All],2,1)</f>
        <v>NORTH EAST</v>
      </c>
      <c r="C26" t="s">
        <v>92</v>
      </c>
      <c r="D26" t="s">
        <v>9</v>
      </c>
      <c r="E26" t="s">
        <v>26</v>
      </c>
      <c r="F26" s="3">
        <v>1485146</v>
      </c>
      <c r="G26" s="3">
        <v>459492</v>
      </c>
      <c r="H26">
        <v>317113</v>
      </c>
      <c r="I26">
        <f>Table3[[#This Row],[WON]]-Table3[[#This Row],[RIVAL VOTE]]</f>
        <v>215854</v>
      </c>
      <c r="J26" s="3" t="s">
        <v>9</v>
      </c>
      <c r="K26" s="4">
        <v>0.71330000000000005</v>
      </c>
      <c r="L26" t="s">
        <v>93</v>
      </c>
      <c r="M26" s="3">
        <v>101259</v>
      </c>
      <c r="N26" s="1" t="s">
        <v>11</v>
      </c>
      <c r="O26" s="4">
        <v>0.27950000000000003</v>
      </c>
      <c r="P26" s="2" t="s">
        <v>8</v>
      </c>
    </row>
    <row r="27" spans="1:16" x14ac:dyDescent="0.25">
      <c r="A27" t="s">
        <v>94</v>
      </c>
      <c r="B27" t="str">
        <f>VLOOKUP(Table3[[#This Row],[STATE]],State_Dim_Table[#All],2,1)</f>
        <v>NORTH WEST</v>
      </c>
      <c r="C27" t="s">
        <v>95</v>
      </c>
      <c r="D27" t="s">
        <v>11</v>
      </c>
      <c r="E27" t="s">
        <v>8</v>
      </c>
      <c r="F27" s="3">
        <v>1926870</v>
      </c>
      <c r="G27" s="3">
        <v>657676</v>
      </c>
      <c r="H27">
        <v>377726</v>
      </c>
      <c r="I27">
        <f>Table3[[#This Row],[WON]]-Table3[[#This Row],[RIVAL VOTE]]</f>
        <v>65750</v>
      </c>
      <c r="J27" s="3" t="s">
        <v>9</v>
      </c>
      <c r="K27" s="4">
        <v>0.57999999999999996</v>
      </c>
      <c r="L27" t="s">
        <v>96</v>
      </c>
      <c r="M27" s="3">
        <v>311976</v>
      </c>
      <c r="N27" s="1" t="s">
        <v>9</v>
      </c>
      <c r="O27" s="4">
        <v>0.46</v>
      </c>
      <c r="P27" s="2" t="s">
        <v>26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29A116-C008-491D-A726-A0A37430E199}">
  <dimension ref="A1:B38"/>
  <sheetViews>
    <sheetView topLeftCell="A19" workbookViewId="0"/>
  </sheetViews>
  <sheetFormatPr defaultRowHeight="15" x14ac:dyDescent="0.25"/>
  <cols>
    <col min="1" max="1" width="11.7109375" customWidth="1"/>
    <col min="2" max="2" width="19" customWidth="1"/>
  </cols>
  <sheetData>
    <row r="1" spans="1:2" x14ac:dyDescent="0.25">
      <c r="A1" s="5" t="s">
        <v>0</v>
      </c>
      <c r="B1" s="5" t="s">
        <v>18</v>
      </c>
    </row>
    <row r="2" spans="1:2" x14ac:dyDescent="0.25">
      <c r="A2" s="5" t="s">
        <v>28</v>
      </c>
      <c r="B2" s="5" t="s">
        <v>101</v>
      </c>
    </row>
    <row r="3" spans="1:2" x14ac:dyDescent="0.25">
      <c r="A3" s="5" t="s">
        <v>102</v>
      </c>
      <c r="B3" s="5" t="s">
        <v>103</v>
      </c>
    </row>
    <row r="4" spans="1:2" x14ac:dyDescent="0.25">
      <c r="A4" s="5" t="s">
        <v>19</v>
      </c>
      <c r="B4" s="5" t="s">
        <v>104</v>
      </c>
    </row>
    <row r="5" spans="1:2" x14ac:dyDescent="0.25">
      <c r="A5" s="5" t="s">
        <v>105</v>
      </c>
      <c r="B5" s="5" t="s">
        <v>101</v>
      </c>
    </row>
    <row r="6" spans="1:2" x14ac:dyDescent="0.25">
      <c r="A6" s="5" t="s">
        <v>32</v>
      </c>
      <c r="B6" s="5" t="s">
        <v>103</v>
      </c>
    </row>
    <row r="7" spans="1:2" x14ac:dyDescent="0.25">
      <c r="A7" s="5" t="s">
        <v>106</v>
      </c>
      <c r="B7" s="5" t="s">
        <v>104</v>
      </c>
    </row>
    <row r="8" spans="1:2" x14ac:dyDescent="0.25">
      <c r="A8" s="5" t="s">
        <v>35</v>
      </c>
      <c r="B8" s="5" t="s">
        <v>107</v>
      </c>
    </row>
    <row r="9" spans="1:2" x14ac:dyDescent="0.25">
      <c r="A9" s="5" t="s">
        <v>38</v>
      </c>
      <c r="B9" s="5" t="s">
        <v>103</v>
      </c>
    </row>
    <row r="10" spans="1:2" x14ac:dyDescent="0.25">
      <c r="A10" s="5" t="s">
        <v>108</v>
      </c>
      <c r="B10" s="5" t="s">
        <v>104</v>
      </c>
    </row>
    <row r="11" spans="1:2" x14ac:dyDescent="0.25">
      <c r="A11" s="5" t="s">
        <v>109</v>
      </c>
      <c r="B11" s="5" t="s">
        <v>104</v>
      </c>
    </row>
    <row r="12" spans="1:2" x14ac:dyDescent="0.25">
      <c r="A12" s="5" t="s">
        <v>47</v>
      </c>
      <c r="B12" s="5" t="s">
        <v>101</v>
      </c>
    </row>
    <row r="13" spans="1:2" x14ac:dyDescent="0.25">
      <c r="A13" s="5" t="s">
        <v>110</v>
      </c>
      <c r="B13" s="5" t="s">
        <v>104</v>
      </c>
    </row>
    <row r="14" spans="1:2" x14ac:dyDescent="0.25">
      <c r="A14" s="5" t="s">
        <v>111</v>
      </c>
      <c r="B14" s="5" t="s">
        <v>112</v>
      </c>
    </row>
    <row r="15" spans="1:2" x14ac:dyDescent="0.25">
      <c r="A15" s="5" t="s">
        <v>50</v>
      </c>
      <c r="B15" s="5" t="s">
        <v>101</v>
      </c>
    </row>
    <row r="16" spans="1:2" x14ac:dyDescent="0.25">
      <c r="A16" s="5" t="s">
        <v>113</v>
      </c>
      <c r="B16" s="5" t="s">
        <v>107</v>
      </c>
    </row>
    <row r="17" spans="1:2" x14ac:dyDescent="0.25">
      <c r="A17" s="5" t="s">
        <v>53</v>
      </c>
      <c r="B17" s="5" t="s">
        <v>103</v>
      </c>
    </row>
    <row r="18" spans="1:2" x14ac:dyDescent="0.25">
      <c r="A18" s="5" t="s">
        <v>114</v>
      </c>
      <c r="B18" s="5" t="s">
        <v>101</v>
      </c>
    </row>
    <row r="19" spans="1:2" x14ac:dyDescent="0.25">
      <c r="A19" s="5" t="s">
        <v>56</v>
      </c>
      <c r="B19" s="5" t="s">
        <v>115</v>
      </c>
    </row>
    <row r="20" spans="1:2" x14ac:dyDescent="0.25">
      <c r="A20" s="5" t="s">
        <v>59</v>
      </c>
      <c r="B20" s="5" t="s">
        <v>115</v>
      </c>
    </row>
    <row r="21" spans="1:2" x14ac:dyDescent="0.25">
      <c r="A21" s="5" t="s">
        <v>6</v>
      </c>
      <c r="B21" s="5" t="s">
        <v>115</v>
      </c>
    </row>
    <row r="22" spans="1:2" x14ac:dyDescent="0.25">
      <c r="A22" s="5" t="s">
        <v>116</v>
      </c>
      <c r="B22" s="5" t="s">
        <v>115</v>
      </c>
    </row>
    <row r="23" spans="1:2" x14ac:dyDescent="0.25">
      <c r="A23" s="5" t="s">
        <v>67</v>
      </c>
      <c r="B23" s="5" t="s">
        <v>115</v>
      </c>
    </row>
    <row r="24" spans="1:2" x14ac:dyDescent="0.25">
      <c r="A24" s="5" t="s">
        <v>117</v>
      </c>
      <c r="B24" s="5" t="s">
        <v>107</v>
      </c>
    </row>
    <row r="25" spans="1:2" x14ac:dyDescent="0.25">
      <c r="A25" s="5" t="s">
        <v>68</v>
      </c>
      <c r="B25" s="5" t="s">
        <v>107</v>
      </c>
    </row>
    <row r="26" spans="1:2" x14ac:dyDescent="0.25">
      <c r="A26" s="5" t="s">
        <v>118</v>
      </c>
      <c r="B26" s="5" t="s">
        <v>112</v>
      </c>
    </row>
    <row r="27" spans="1:2" x14ac:dyDescent="0.25">
      <c r="A27" s="5" t="s">
        <v>74</v>
      </c>
      <c r="B27" s="5" t="s">
        <v>107</v>
      </c>
    </row>
    <row r="28" spans="1:2" x14ac:dyDescent="0.25">
      <c r="A28" s="5" t="s">
        <v>77</v>
      </c>
      <c r="B28" s="5" t="s">
        <v>107</v>
      </c>
    </row>
    <row r="29" spans="1:2" x14ac:dyDescent="0.25">
      <c r="A29" s="5" t="s">
        <v>24</v>
      </c>
      <c r="B29" s="5" t="s">
        <v>112</v>
      </c>
    </row>
    <row r="30" spans="1:2" x14ac:dyDescent="0.25">
      <c r="A30" s="5" t="s">
        <v>119</v>
      </c>
      <c r="B30" s="5" t="s">
        <v>112</v>
      </c>
    </row>
    <row r="31" spans="1:2" x14ac:dyDescent="0.25">
      <c r="A31" s="5" t="s">
        <v>120</v>
      </c>
      <c r="B31" s="5" t="s">
        <v>112</v>
      </c>
    </row>
    <row r="32" spans="1:2" x14ac:dyDescent="0.25">
      <c r="A32" s="5" t="s">
        <v>17</v>
      </c>
      <c r="B32" s="5" t="s">
        <v>112</v>
      </c>
    </row>
    <row r="33" spans="1:2" x14ac:dyDescent="0.25">
      <c r="A33" s="5" t="s">
        <v>80</v>
      </c>
      <c r="B33" s="5" t="s">
        <v>107</v>
      </c>
    </row>
    <row r="34" spans="1:2" x14ac:dyDescent="0.25">
      <c r="A34" s="5" t="s">
        <v>83</v>
      </c>
      <c r="B34" s="5" t="s">
        <v>104</v>
      </c>
    </row>
    <row r="35" spans="1:2" x14ac:dyDescent="0.25">
      <c r="A35" s="5" t="s">
        <v>86</v>
      </c>
      <c r="B35" s="5" t="s">
        <v>115</v>
      </c>
    </row>
    <row r="36" spans="1:2" x14ac:dyDescent="0.25">
      <c r="A36" s="5" t="s">
        <v>89</v>
      </c>
      <c r="B36" s="5" t="s">
        <v>103</v>
      </c>
    </row>
    <row r="37" spans="1:2" x14ac:dyDescent="0.25">
      <c r="A37" s="5" t="s">
        <v>91</v>
      </c>
      <c r="B37" s="5" t="s">
        <v>103</v>
      </c>
    </row>
    <row r="38" spans="1:2" x14ac:dyDescent="0.25">
      <c r="A38" s="5" t="s">
        <v>94</v>
      </c>
      <c r="B38" s="5" t="s">
        <v>115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CHIBUIKE OGODO</dc:creator>
  <cp:lastModifiedBy>CHIBUIKE OGODO</cp:lastModifiedBy>
  <dcterms:created xsi:type="dcterms:W3CDTF">2023-03-27T09:34:13Z</dcterms:created>
  <dcterms:modified xsi:type="dcterms:W3CDTF">2023-03-27T13:36:40Z</dcterms:modified>
</cp:coreProperties>
</file>