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10305" activeTab="2"/>
  </bookViews>
  <sheets>
    <sheet name="PIVOT" sheetId="2" r:id="rId1"/>
    <sheet name="Mahakumbh_Footfall_Analytics_Mo" sheetId="1" r:id="rId2"/>
    <sheet name="DASHBOARD" sheetId="3" r:id="rId3"/>
  </sheets>
  <definedNames>
    <definedName name="Slicer_Ghat_Nam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<sst xmlns="http://schemas.openxmlformats.org/spreadsheetml/2006/main" count="287" uniqueCount="79">
  <si>
    <t>Ghat Name</t>
  </si>
  <si>
    <t>Sum of Total Footfall</t>
  </si>
  <si>
    <t>Week Number</t>
  </si>
  <si>
    <t>Sum of Medical Emergencies</t>
  </si>
  <si>
    <t>Sum of Security Incidents</t>
  </si>
  <si>
    <t>Dashashwamedh Ghat</t>
  </si>
  <si>
    <t>FEMALE</t>
  </si>
  <si>
    <t>Har Ki Pauri</t>
  </si>
  <si>
    <t>MALE</t>
  </si>
  <si>
    <t>Ram Ghat</t>
  </si>
  <si>
    <t>Sangam Ghat</t>
  </si>
  <si>
    <t>0-18 (%)</t>
  </si>
  <si>
    <t>Triveni Ghat</t>
  </si>
  <si>
    <t>19-35 (%)</t>
  </si>
  <si>
    <t>Grand Total</t>
  </si>
  <si>
    <t>36-60 (%)</t>
  </si>
  <si>
    <t>60+ (%)</t>
  </si>
  <si>
    <t>meals served per 100 pilgrims</t>
  </si>
  <si>
    <t>Sum of Waste (Tons)</t>
  </si>
  <si>
    <t>TOTAL FOOTAFLL</t>
  </si>
  <si>
    <t>AVERAGE POINT TOURIST(%)</t>
  </si>
  <si>
    <t>TOTAL MEAL SERVED</t>
  </si>
  <si>
    <t>AVERAGE ACCOMODATION(%)</t>
  </si>
  <si>
    <t>AVERAGE PROCESSION PER DAY</t>
  </si>
  <si>
    <t>Date</t>
  </si>
  <si>
    <t>Day</t>
  </si>
  <si>
    <t>Total Footfall</t>
  </si>
  <si>
    <t>Male (%)</t>
  </si>
  <si>
    <t>Female (%)</t>
  </si>
  <si>
    <t>Foreign Tourists (%)</t>
  </si>
  <si>
    <t>Peak Hours</t>
  </si>
  <si>
    <t>Religious Processions</t>
  </si>
  <si>
    <t>Security Incidents</t>
  </si>
  <si>
    <t>Medical Emergencies</t>
  </si>
  <si>
    <t>Meals Served</t>
  </si>
  <si>
    <t>Accommodation (%)</t>
  </si>
  <si>
    <t>Waste (Tons)</t>
  </si>
  <si>
    <t>Weather</t>
  </si>
  <si>
    <t>Temperature</t>
  </si>
  <si>
    <t>Avg temp in cecious</t>
  </si>
  <si>
    <t>Social Mentions</t>
  </si>
  <si>
    <t>Monday</t>
  </si>
  <si>
    <t>6 AM - 9 AM</t>
  </si>
  <si>
    <t>Sunny</t>
  </si>
  <si>
    <t>(15Â°C)</t>
  </si>
  <si>
    <t>Tuesday</t>
  </si>
  <si>
    <t>Rainy</t>
  </si>
  <si>
    <t>(22Â°C)</t>
  </si>
  <si>
    <t>Wednesday</t>
  </si>
  <si>
    <t>5 AM - 10 AM</t>
  </si>
  <si>
    <t>(17Â°C)</t>
  </si>
  <si>
    <t>Thursday</t>
  </si>
  <si>
    <t>6 AM - 10 AM</t>
  </si>
  <si>
    <t>(26Â°C)</t>
  </si>
  <si>
    <t>Friday</t>
  </si>
  <si>
    <t>Cloudy</t>
  </si>
  <si>
    <t>(16Â°C)</t>
  </si>
  <si>
    <t>Saturday</t>
  </si>
  <si>
    <t>Sunday</t>
  </si>
  <si>
    <t>6 AM - 11 AM</t>
  </si>
  <si>
    <t>(20Â°C)</t>
  </si>
  <si>
    <t>(21Â°C)</t>
  </si>
  <si>
    <t>5 AM - 9 AM</t>
  </si>
  <si>
    <t>4 AM - 9 AM</t>
  </si>
  <si>
    <t>Foggy</t>
  </si>
  <si>
    <t>(30Â°C)</t>
  </si>
  <si>
    <t>3 AM - 10 AM</t>
  </si>
  <si>
    <t>(28Â°C)</t>
  </si>
  <si>
    <t>(29Â°C)</t>
  </si>
  <si>
    <t>(23Â°C)</t>
  </si>
  <si>
    <t>(25Â°C)</t>
  </si>
  <si>
    <t>3 AM - 9 AM</t>
  </si>
  <si>
    <t>3 AM - 11 AM</t>
  </si>
  <si>
    <t>(27Â°C)</t>
  </si>
  <si>
    <t>(19Â°C)</t>
  </si>
  <si>
    <t>5 AM - 11 AM</t>
  </si>
  <si>
    <t>(18Â°C)</t>
  </si>
  <si>
    <t>(24Â°C)</t>
  </si>
  <si>
    <t>4 AM - 11 AM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</si>
</sst>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,,&quot;M&quot;"/>
    <numFmt numFmtId="179" formatCode="0.0_);[Red]\(0.0\)"/>
    <numFmt numFmtId="180" formatCode="0_);[Red]\(0\)"/>
  </numFmts>
  <fonts count="22">
    <font>
      <sz val="11"/>
      <color theme="1"/>
      <name val="Calibri"/>
      <charset val="134"/>
      <scheme val="minor"/>
    </font>
    <font>
      <sz val="48"/>
      <color theme="1"/>
      <name val="Calibri"/>
      <charset val="134"/>
      <scheme val="minor"/>
    </font>
    <font>
      <sz val="3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1" applyNumberFormat="0" applyFill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14" applyNumberFormat="0" applyAlignment="0" applyProtection="0"/>
    <xf numFmtId="0" fontId="14" fillId="5" borderId="15" applyNumberFormat="0" applyAlignment="0" applyProtection="0"/>
    <xf numFmtId="0" fontId="15" fillId="5" borderId="14" applyNumberFormat="0" applyAlignment="0" applyProtection="0"/>
    <xf numFmtId="0" fontId="4" fillId="6" borderId="16" applyNumberFormat="0" applyAlignment="0" applyProtection="0"/>
    <xf numFmtId="0" fontId="16" fillId="0" borderId="17" applyNumberFormat="0" applyFill="0" applyAlignment="0" applyProtection="0"/>
    <xf numFmtId="0" fontId="17" fillId="0" borderId="18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21" fillId="33" borderId="0" applyNumberFormat="0" applyBorder="0" applyAlignment="0" applyProtection="0"/>
  </cellStyleXfs>
  <cellXfs count="24">
    <xf numFmtId="0" fontId="0" fillId="0" borderId="0" xfId="0"/>
    <xf numFmtId="178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79" fontId="1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78" fontId="2" fillId="0" borderId="0" xfId="0" applyNumberFormat="1" applyFont="1" applyAlignment="1"/>
    <xf numFmtId="179" fontId="3" fillId="0" borderId="0" xfId="0" applyNumberFormat="1" applyFont="1" applyAlignment="1"/>
    <xf numFmtId="180" fontId="1" fillId="0" borderId="1" xfId="0" applyNumberFormat="1" applyFont="1" applyBorder="1" applyAlignment="1">
      <alignment horizontal="center"/>
    </xf>
    <xf numFmtId="180" fontId="0" fillId="0" borderId="0" xfId="0" applyNumberFormat="1" applyAlignment="1"/>
    <xf numFmtId="0" fontId="0" fillId="0" borderId="0" xfId="0" applyAlignment="1">
      <alignment vertical="center" wrapText="1"/>
    </xf>
    <xf numFmtId="58" fontId="0" fillId="0" borderId="0" xfId="0" applyNumberFormat="1"/>
    <xf numFmtId="0" fontId="0" fillId="0" borderId="0" xfId="0" applyNumberFormat="1"/>
    <xf numFmtId="178" fontId="0" fillId="0" borderId="0" xfId="0" applyNumberFormat="1"/>
    <xf numFmtId="1" fontId="0" fillId="0" borderId="0" xfId="0" applyNumberFormat="1"/>
    <xf numFmtId="179" fontId="0" fillId="0" borderId="0" xfId="0" applyNumberFormat="1"/>
    <xf numFmtId="180" fontId="0" fillId="0" borderId="0" xfId="0" applyNumberFormat="1"/>
    <xf numFmtId="0" fontId="4" fillId="2" borderId="9" xfId="0" applyFont="1" applyFill="1" applyBorder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">
    <dxf>
      <numFmt numFmtId="178" formatCode="#,##0,,&quot;M&quot;"/>
    </dxf>
    <dxf>
      <numFmt numFmtId="178" formatCode="#,##0,,&quot;M&quot;"/>
    </dxf>
    <dxf>
      <numFmt numFmtId="181" formatCode="0.00_);[Red]\(0.00\)"/>
    </dxf>
    <dxf>
      <numFmt numFmtId="0" formatCode="General"/>
    </dxf>
    <dxf>
      <numFmt numFmtId="1" formatCode="0"/>
    </dxf>
    <dxf>
      <numFmt numFmtId="58" formatCode="m/d/yyyy"/>
    </dxf>
    <dxf>
      <numFmt numFmtId="0" formatCode="General"/>
    </dxf>
  </dxfs>
  <tableStyles count="0" defaultTableStyle="TableStyleMedium2" defaultPivotStyle="PivotStyleLight16"/>
  <colors>
    <mruColors>
      <color rgb="00F786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[Mahakumbh_Footfall_Analytics.xlsx]PIVOT!PT1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2000"/>
              <a:t>MOST PREFERRED GHAT</a:t>
            </a:r>
            <a:endParaRPr sz="2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800" b="1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PIVOT!$A$4:$A$9</c:f>
              <c:strCache>
                <c:ptCount val="5"/>
                <c:pt idx="0">
                  <c:v>Dashashwamedh Ghat</c:v>
                </c:pt>
                <c:pt idx="1">
                  <c:v>Har Ki Pauri</c:v>
                </c:pt>
                <c:pt idx="2">
                  <c:v>Ram Ghat</c:v>
                </c:pt>
                <c:pt idx="3">
                  <c:v>Sangam Ghat</c:v>
                </c:pt>
                <c:pt idx="4">
                  <c:v>Triveni Ghat</c:v>
                </c:pt>
              </c:strCache>
            </c:strRef>
          </c:cat>
          <c:val>
            <c:numRef>
              <c:f>PIVOT!$B$4:$B$9</c:f>
              <c:numCache>
                <c:formatCode>#,##0,,"M"</c:formatCode>
                <c:ptCount val="5"/>
                <c:pt idx="0">
                  <c:v>15733715</c:v>
                </c:pt>
                <c:pt idx="1">
                  <c:v>11409617</c:v>
                </c:pt>
                <c:pt idx="2">
                  <c:v>18649883</c:v>
                </c:pt>
                <c:pt idx="3">
                  <c:v>18733892</c:v>
                </c:pt>
                <c:pt idx="4">
                  <c:v>17860422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229498859"/>
        <c:axId val="838318099"/>
      </c:barChart>
      <c:catAx>
        <c:axId val="2294988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838318099"/>
        <c:crosses val="autoZero"/>
        <c:auto val="1"/>
        <c:lblAlgn val="ctr"/>
        <c:lblOffset val="100"/>
        <c:noMultiLvlLbl val="0"/>
      </c:catAx>
      <c:valAx>
        <c:axId val="838318099"/>
        <c:scaling>
          <c:orientation val="minMax"/>
        </c:scaling>
        <c:delete val="1"/>
        <c:axPos val="l"/>
        <c:numFmt formatCode="#,##0,,&quot;M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94988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0bda346-215f-41e4-8be7-fac83eee44ab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[Mahakumbh_Footfall_Analytics.xlsx]PIVOT!PT2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8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80"/>
              <a:t>T</a:t>
            </a:r>
            <a:r>
              <a:rPr sz="2000"/>
              <a:t>REND OF PILGRIM</a:t>
            </a:r>
            <a:r>
              <a:rPr sz="1680"/>
              <a:t>S</a:t>
            </a:r>
            <a:endParaRPr sz="168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40866686728859"/>
          <c:y val="0.124898949070331"/>
          <c:w val="0.93379476376768"/>
          <c:h val="0.663177041228779"/>
        </c:manualLayout>
      </c:layout>
      <c:lineChart>
        <c:grouping val="standard"/>
        <c:varyColors val="0"/>
        <c:ser>
          <c:idx val="0"/>
          <c:order val="0"/>
          <c:tx>
            <c:strRef>
              <c:f>PIVOT!$B$11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  <a:sp3d contourW="12700"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800" b="1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PIVOT!$A$12:$A$19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PIVOT!$B$12:$B$19</c:f>
              <c:numCache>
                <c:formatCode>#,##0,,"M"</c:formatCode>
                <c:ptCount val="7"/>
                <c:pt idx="0">
                  <c:v>16575088</c:v>
                </c:pt>
                <c:pt idx="1">
                  <c:v>11624460</c:v>
                </c:pt>
                <c:pt idx="2">
                  <c:v>11070963</c:v>
                </c:pt>
                <c:pt idx="3">
                  <c:v>14409785</c:v>
                </c:pt>
                <c:pt idx="4">
                  <c:v>9749330</c:v>
                </c:pt>
                <c:pt idx="5">
                  <c:v>13578630</c:v>
                </c:pt>
                <c:pt idx="6">
                  <c:v>5379273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1"/>
        <c:axId val="122058616"/>
        <c:axId val="652062270"/>
      </c:lineChart>
      <c:catAx>
        <c:axId val="1220586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/>
                  <a:t>WEEK NO</a:t>
                </a:r>
                <a:endParaRPr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2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652062270"/>
        <c:crosses val="autoZero"/>
        <c:auto val="1"/>
        <c:lblAlgn val="ctr"/>
        <c:lblOffset val="100"/>
        <c:noMultiLvlLbl val="0"/>
      </c:catAx>
      <c:valAx>
        <c:axId val="652062270"/>
        <c:scaling>
          <c:orientation val="minMax"/>
        </c:scaling>
        <c:delete val="1"/>
        <c:axPos val="l"/>
        <c:numFmt formatCode="#,##0,,&quot;M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05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d4f95c4-f45b-467d-830d-7444e9c645ad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 sz="140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[Mahakumbh_Footfall_Analytics.xlsx]PIVOT!pt3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2000">
                <a:solidFill>
                  <a:schemeClr val="tx1">
                    <a:lumMod val="75000"/>
                    <a:lumOff val="25000"/>
                  </a:schemeClr>
                </a:solidFill>
                <a:uFillTx/>
              </a:rPr>
              <a:t>WEEKWISE MEDICAL EMERGENCIES</a:t>
            </a:r>
            <a:endParaRPr sz="2000">
              <a:solidFill>
                <a:schemeClr val="tx1">
                  <a:lumMod val="75000"/>
                  <a:lumOff val="25000"/>
                </a:schemeClr>
              </a:solidFill>
              <a:uFillTx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486671744097"/>
          <c:y val="0.224228743416102"/>
          <c:w val="0.847848438690023"/>
          <c:h val="0.71963882618510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800" b="1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PIVOT!$D$4:$D$11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PIVOT!$E$4:$E$11</c:f>
              <c:numCache>
                <c:formatCode>General</c:formatCode>
                <c:ptCount val="7"/>
                <c:pt idx="0">
                  <c:v>424</c:v>
                </c:pt>
                <c:pt idx="1">
                  <c:v>446</c:v>
                </c:pt>
                <c:pt idx="2">
                  <c:v>365</c:v>
                </c:pt>
                <c:pt idx="3">
                  <c:v>497</c:v>
                </c:pt>
                <c:pt idx="4">
                  <c:v>499</c:v>
                </c:pt>
                <c:pt idx="5">
                  <c:v>431</c:v>
                </c:pt>
                <c:pt idx="6">
                  <c:v>218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744106088"/>
        <c:axId val="752834445"/>
      </c:barChart>
      <c:catAx>
        <c:axId val="74410608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</a:t>
                </a:r>
                <a:r>
                  <a:rPr sz="2000" b="1"/>
                  <a:t>WEEK NO</a:t>
                </a:r>
                <a:endParaRPr sz="2000" b="1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8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752834445"/>
        <c:crosses val="autoZero"/>
        <c:auto val="1"/>
        <c:lblAlgn val="ctr"/>
        <c:lblOffset val="100"/>
        <c:noMultiLvlLbl val="0"/>
      </c:catAx>
      <c:valAx>
        <c:axId val="75283444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10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4c237a4-d606-4931-9047-2ae0894e3c61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[Mahakumbh_Footfall_Analytics.xlsx]PIVOT!PT5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2000"/>
              <a:t>WEEKWISE SECURITY INCIDENT</a:t>
            </a:r>
            <a:endParaRPr sz="2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890494813807"/>
          <c:y val="0.230844198894195"/>
          <c:w val="0.830879102193504"/>
          <c:h val="0.7632780581590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800" b="1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uFillTx/>
                      </a:rPr>
                      <a:t>28</a:t>
                    </a:r>
                    <a:endParaRPr sz="1800" b="1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uFillTx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800" b="1"/>
                      <a:t>30</a:t>
                    </a:r>
                    <a:endParaRPr sz="1800" b="1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8280297901151"/>
                      <c:h val="0.142075506109794"/>
                    </c:manualLayout>
                  </c15:layout>
                </c:ext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800" b="1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uFillTx/>
                      </a:rPr>
                      <a:t>44</a:t>
                    </a:r>
                    <a:endParaRPr sz="1800" b="1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uFillTx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800" b="1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uFillTx/>
                      </a:rPr>
                      <a:t>44</a:t>
                    </a:r>
                    <a:endParaRPr sz="1800" b="1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uFillTx/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0.00547077454650158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800" b="1" i="0" u="none" strike="noStrike" kern="1200" cap="none" spc="0" normalizeH="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800" b="1" i="0" u="none" strike="noStrike" kern="1200" cap="none" spc="0" normalizeH="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08544933905895"/>
                  <c:y val="0.00127735603894434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800" b="1" i="0" u="none" strike="noStrike" kern="1200" cap="none" spc="0" normalizeH="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9011509817197"/>
                      <c:h val="0.11763633047601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PIVOT!$G$4:$G$11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PIVOT!$H$4:$H$11</c:f>
              <c:numCache>
                <c:formatCode>General</c:formatCode>
                <c:ptCount val="7"/>
                <c:pt idx="0">
                  <c:v>28</c:v>
                </c:pt>
                <c:pt idx="1">
                  <c:v>30</c:v>
                </c:pt>
                <c:pt idx="2">
                  <c:v>44</c:v>
                </c:pt>
                <c:pt idx="3">
                  <c:v>44</c:v>
                </c:pt>
                <c:pt idx="4">
                  <c:v>42</c:v>
                </c:pt>
                <c:pt idx="5">
                  <c:v>39</c:v>
                </c:pt>
                <c:pt idx="6">
                  <c:v>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379130372"/>
        <c:axId val="992283450"/>
      </c:barChart>
      <c:catAx>
        <c:axId val="37913037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2000" b="1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WEEK</a:t>
                </a:r>
                <a:r>
                  <a:rPr sz="4000" b="1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 </a:t>
                </a:r>
                <a:r>
                  <a:rPr sz="2000" b="1"/>
                  <a:t>NO</a:t>
                </a:r>
                <a:endParaRPr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2283450"/>
        <c:crosses val="autoZero"/>
        <c:auto val="1"/>
        <c:lblAlgn val="ctr"/>
        <c:lblOffset val="100"/>
        <c:noMultiLvlLbl val="0"/>
      </c:catAx>
      <c:valAx>
        <c:axId val="99228345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1303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1fddb94-e2de-4ce2-bcb5-191bf3fd5755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[Mahakumbh_Footfall_Analytics.xlsx]PIVOT!PT4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2000"/>
              <a:t>MEALS SERVED PER 100 PILGRIMS</a:t>
            </a:r>
            <a:endParaRPr sz="2000"/>
          </a:p>
        </c:rich>
      </c:tx>
      <c:layout>
        <c:manualLayout>
          <c:xMode val="edge"/>
          <c:yMode val="edge"/>
          <c:x val="0.134931745611665"/>
          <c:y val="0.01399854805566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37398657024894"/>
          <c:y val="0.162839248434238"/>
          <c:w val="0.65843872329979"/>
          <c:h val="0.3803479471120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PIVOT!$E$13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800" b="1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PIVOT!$D$14:$D$19</c:f>
              <c:strCache>
                <c:ptCount val="5"/>
                <c:pt idx="0">
                  <c:v>Dashashwamedh Ghat</c:v>
                </c:pt>
                <c:pt idx="1">
                  <c:v>Har Ki Pauri</c:v>
                </c:pt>
                <c:pt idx="2">
                  <c:v>Ram Ghat</c:v>
                </c:pt>
                <c:pt idx="3">
                  <c:v>Sangam Ghat</c:v>
                </c:pt>
                <c:pt idx="4">
                  <c:v>Triveni Ghat</c:v>
                </c:pt>
              </c:strCache>
            </c:strRef>
          </c:cat>
          <c:val>
            <c:numRef>
              <c:f>PIVOT!$E$14:$E$19</c:f>
              <c:numCache>
                <c:formatCode>0</c:formatCode>
                <c:ptCount val="5"/>
                <c:pt idx="0">
                  <c:v>42.3715759437615</c:v>
                </c:pt>
                <c:pt idx="1">
                  <c:v>45.1437326949713</c:v>
                </c:pt>
                <c:pt idx="2">
                  <c:v>35.5496171209224</c:v>
                </c:pt>
                <c:pt idx="3">
                  <c:v>38.059421928983</c:v>
                </c:pt>
                <c:pt idx="4">
                  <c:v>25.6114945100401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67550339"/>
        <c:axId val="262040821"/>
      </c:barChart>
      <c:catAx>
        <c:axId val="675503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262040821"/>
        <c:crosses val="autoZero"/>
        <c:auto val="1"/>
        <c:lblAlgn val="ctr"/>
        <c:lblOffset val="100"/>
        <c:noMultiLvlLbl val="0"/>
      </c:catAx>
      <c:valAx>
        <c:axId val="262040821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5503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052e0c2-0807-43e4-a1a1-3637b3c99862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 sz="120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[Mahakumbh_Footfall_Analytics.xlsx]PIVOT!PivotTable6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2000">
                <a:solidFill>
                  <a:schemeClr val="tx1"/>
                </a:solidFill>
              </a:rPr>
              <a:t>WEEKWISE WASTE DUMPING(TONS</a:t>
            </a:r>
            <a:r>
              <a:rPr sz="1600">
                <a:solidFill>
                  <a:schemeClr val="tx1"/>
                </a:solidFill>
              </a:rPr>
              <a:t>)</a:t>
            </a:r>
            <a:endParaRPr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47664782393938"/>
          <c:y val="0.114965857389706"/>
          <c:w val="0.942105263157895"/>
          <c:h val="0.710972222222222"/>
        </c:manualLayout>
      </c:layout>
      <c:lineChart>
        <c:grouping val="standard"/>
        <c:varyColors val="0"/>
        <c:ser>
          <c:idx val="0"/>
          <c:order val="0"/>
          <c:tx>
            <c:strRef>
              <c:f>PIVOT!$H$13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0" scaled="1"/>
              </a:gradFill>
              <a:round/>
            </a:ln>
            <a:effectLst/>
          </c:spPr>
          <c:marker>
            <c:symbol val="none"/>
          </c:marker>
          <c:dLbls>
            <c:dLbl>
              <c:idx val="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4516503566097"/>
                      <c:h val="0.137275422989709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PIVOT!$G$14:$G$21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PIVOT!$H$14:$H$21</c:f>
              <c:numCache>
                <c:formatCode>General</c:formatCode>
                <c:ptCount val="7"/>
                <c:pt idx="0">
                  <c:v>256</c:v>
                </c:pt>
                <c:pt idx="1">
                  <c:v>298</c:v>
                </c:pt>
                <c:pt idx="2">
                  <c:v>253</c:v>
                </c:pt>
                <c:pt idx="3">
                  <c:v>199</c:v>
                </c:pt>
                <c:pt idx="4">
                  <c:v>230</c:v>
                </c:pt>
                <c:pt idx="5">
                  <c:v>229</c:v>
                </c:pt>
                <c:pt idx="6">
                  <c:v>105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1"/>
        <c:axId val="99736484"/>
        <c:axId val="388849456"/>
      </c:lineChart>
      <c:catAx>
        <c:axId val="997364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20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88849456"/>
        <c:crosses val="autoZero"/>
        <c:auto val="1"/>
        <c:lblAlgn val="ctr"/>
        <c:lblOffset val="100"/>
        <c:noMultiLvlLbl val="0"/>
      </c:catAx>
      <c:valAx>
        <c:axId val="388849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364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2fb107d-deef-48b2-a83f-8c80d82e6a8f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2000"/>
              <a:t>GENDER DISTRIBUTION</a:t>
            </a:r>
            <a:endParaRPr sz="2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2000" b="1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PIVOT!$I$4:$I$5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PIVOT!$J$4:$J$5</c:f>
              <c:numCache>
                <c:formatCode>General</c:formatCode>
                <c:ptCount val="2"/>
                <c:pt idx="0">
                  <c:v>45.8</c:v>
                </c:pt>
                <c:pt idx="1">
                  <c:v>54.2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9a9beec-33b8-4a17-8eb8-e32cc3c4f8ec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/>
              <a:t>A</a:t>
            </a:r>
            <a:r>
              <a:rPr sz="2000"/>
              <a:t>GE DECOMPOSITION</a:t>
            </a:r>
            <a:endParaRPr sz="2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8284051222352"/>
          <c:y val="0.235242025075385"/>
          <c:w val="0.529741559953434"/>
          <c:h val="0.722183780352325"/>
        </c:manualLayout>
      </c:layout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22368421052632"/>
                  <c:y val="-0.062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38157894736842"/>
                  <c:y val="0.045138888888888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10526315789474"/>
                  <c:y val="0.034722222222222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690789473684211"/>
                  <c:y val="-0.12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800" b="1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PIVOT!$I$7:$I$10</c:f>
              <c:strCache>
                <c:ptCount val="4"/>
                <c:pt idx="0">
                  <c:v>0-18 (%)</c:v>
                </c:pt>
                <c:pt idx="1">
                  <c:v>19-35 (%)</c:v>
                </c:pt>
                <c:pt idx="2">
                  <c:v>36-60 (%)</c:v>
                </c:pt>
                <c:pt idx="3">
                  <c:v>60+ (%)</c:v>
                </c:pt>
              </c:strCache>
            </c:strRef>
          </c:cat>
          <c:val>
            <c:numRef>
              <c:f>PIVOT!$J$7:$J$10</c:f>
              <c:numCache>
                <c:formatCode>0_);[Red]\(0\)</c:formatCode>
                <c:ptCount val="4"/>
                <c:pt idx="0">
                  <c:v>19.8444444444444</c:v>
                </c:pt>
                <c:pt idx="1">
                  <c:v>34.1777777777778</c:v>
                </c:pt>
                <c:pt idx="2">
                  <c:v>29.8888888888889</c:v>
                </c:pt>
                <c:pt idx="3">
                  <c:v>16.0888888888889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7c3ecbc-dac3-409e-89d5-2c3267b5b7da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1.png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151765</xdr:colOff>
      <xdr:row>19</xdr:row>
      <xdr:rowOff>112395</xdr:rowOff>
    </xdr:from>
    <xdr:to>
      <xdr:col>16</xdr:col>
      <xdr:colOff>245745</xdr:colOff>
      <xdr:row>39</xdr:row>
      <xdr:rowOff>155575</xdr:rowOff>
    </xdr:to>
    <xdr:graphicFrame>
      <xdr:nvGraphicFramePr>
        <xdr:cNvPr id="2" name="Chart 1"/>
        <xdr:cNvGraphicFramePr/>
      </xdr:nvGraphicFramePr>
      <xdr:xfrm>
        <a:off x="5028565" y="6532245"/>
        <a:ext cx="4970780" cy="3853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257810</xdr:colOff>
      <xdr:row>19</xdr:row>
      <xdr:rowOff>67310</xdr:rowOff>
    </xdr:from>
    <xdr:to>
      <xdr:col>7</xdr:col>
      <xdr:colOff>544195</xdr:colOff>
      <xdr:row>38</xdr:row>
      <xdr:rowOff>129540</xdr:rowOff>
    </xdr:to>
    <xdr:graphicFrame>
      <xdr:nvGraphicFramePr>
        <xdr:cNvPr id="3" name="Chart 2"/>
        <xdr:cNvGraphicFramePr/>
      </xdr:nvGraphicFramePr>
      <xdr:xfrm>
        <a:off x="257810" y="6487160"/>
        <a:ext cx="4553585" cy="3681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446405</xdr:colOff>
      <xdr:row>42</xdr:row>
      <xdr:rowOff>182245</xdr:rowOff>
    </xdr:from>
    <xdr:to>
      <xdr:col>11</xdr:col>
      <xdr:colOff>306070</xdr:colOff>
      <xdr:row>65</xdr:row>
      <xdr:rowOff>20320</xdr:rowOff>
    </xdr:to>
    <xdr:graphicFrame>
      <xdr:nvGraphicFramePr>
        <xdr:cNvPr id="4" name="Chart 3"/>
        <xdr:cNvGraphicFramePr/>
      </xdr:nvGraphicFramePr>
      <xdr:xfrm>
        <a:off x="446405" y="10983595"/>
        <a:ext cx="6565265" cy="4219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285115</xdr:colOff>
      <xdr:row>42</xdr:row>
      <xdr:rowOff>19050</xdr:rowOff>
    </xdr:from>
    <xdr:to>
      <xdr:col>22</xdr:col>
      <xdr:colOff>560070</xdr:colOff>
      <xdr:row>65</xdr:row>
      <xdr:rowOff>119380</xdr:rowOff>
    </xdr:to>
    <xdr:graphicFrame>
      <xdr:nvGraphicFramePr>
        <xdr:cNvPr id="5" name="Chart 4"/>
        <xdr:cNvGraphicFramePr/>
      </xdr:nvGraphicFramePr>
      <xdr:xfrm>
        <a:off x="6990715" y="10820400"/>
        <a:ext cx="6980555" cy="4481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9525</xdr:colOff>
      <xdr:row>41</xdr:row>
      <xdr:rowOff>47625</xdr:rowOff>
    </xdr:from>
    <xdr:to>
      <xdr:col>30</xdr:col>
      <xdr:colOff>495935</xdr:colOff>
      <xdr:row>66</xdr:row>
      <xdr:rowOff>133985</xdr:rowOff>
    </xdr:to>
    <xdr:graphicFrame>
      <xdr:nvGraphicFramePr>
        <xdr:cNvPr id="7" name="Chart 6"/>
        <xdr:cNvGraphicFramePr/>
      </xdr:nvGraphicFramePr>
      <xdr:xfrm>
        <a:off x="13420725" y="10658475"/>
        <a:ext cx="5363210" cy="4848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12700</xdr:colOff>
      <xdr:row>40</xdr:row>
      <xdr:rowOff>111760</xdr:rowOff>
    </xdr:from>
    <xdr:to>
      <xdr:col>40</xdr:col>
      <xdr:colOff>283210</xdr:colOff>
      <xdr:row>63</xdr:row>
      <xdr:rowOff>86995</xdr:rowOff>
    </xdr:to>
    <xdr:graphicFrame>
      <xdr:nvGraphicFramePr>
        <xdr:cNvPr id="8" name="Chart 7"/>
        <xdr:cNvGraphicFramePr/>
      </xdr:nvGraphicFramePr>
      <xdr:xfrm>
        <a:off x="18910300" y="10532110"/>
        <a:ext cx="5756910" cy="4356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599440</xdr:colOff>
      <xdr:row>19</xdr:row>
      <xdr:rowOff>72390</xdr:rowOff>
    </xdr:from>
    <xdr:to>
      <xdr:col>25</xdr:col>
      <xdr:colOff>82550</xdr:colOff>
      <xdr:row>40</xdr:row>
      <xdr:rowOff>182245</xdr:rowOff>
    </xdr:to>
    <xdr:graphicFrame>
      <xdr:nvGraphicFramePr>
        <xdr:cNvPr id="9" name="Chart 8"/>
        <xdr:cNvGraphicFramePr/>
      </xdr:nvGraphicFramePr>
      <xdr:xfrm>
        <a:off x="10353040" y="6492240"/>
        <a:ext cx="4969510" cy="4110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299720</xdr:colOff>
      <xdr:row>19</xdr:row>
      <xdr:rowOff>83185</xdr:rowOff>
    </xdr:from>
    <xdr:to>
      <xdr:col>34</xdr:col>
      <xdr:colOff>182245</xdr:colOff>
      <xdr:row>40</xdr:row>
      <xdr:rowOff>83820</xdr:rowOff>
    </xdr:to>
    <xdr:graphicFrame>
      <xdr:nvGraphicFramePr>
        <xdr:cNvPr id="10" name="Chart 9"/>
        <xdr:cNvGraphicFramePr/>
      </xdr:nvGraphicFramePr>
      <xdr:xfrm>
        <a:off x="15539720" y="6503035"/>
        <a:ext cx="5368925" cy="4001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34</xdr:col>
      <xdr:colOff>518160</xdr:colOff>
      <xdr:row>19</xdr:row>
      <xdr:rowOff>176530</xdr:rowOff>
    </xdr:from>
    <xdr:to>
      <xdr:col>40</xdr:col>
      <xdr:colOff>425450</xdr:colOff>
      <xdr:row>35</xdr:row>
      <xdr:rowOff>74930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Ghat 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hat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44560" y="6596380"/>
              <a:ext cx="3564890" cy="294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6</xdr:col>
      <xdr:colOff>103505</xdr:colOff>
      <xdr:row>1</xdr:row>
      <xdr:rowOff>33655</xdr:rowOff>
    </xdr:from>
    <xdr:to>
      <xdr:col>37</xdr:col>
      <xdr:colOff>7620</xdr:colOff>
      <xdr:row>4</xdr:row>
      <xdr:rowOff>178435</xdr:rowOff>
    </xdr:to>
    <xdr:sp>
      <xdr:nvSpPr>
        <xdr:cNvPr id="15" name="Text Box 14"/>
        <xdr:cNvSpPr txBox="1"/>
      </xdr:nvSpPr>
      <xdr:spPr>
        <a:xfrm>
          <a:off x="3761105" y="224155"/>
          <a:ext cx="18801715" cy="716280"/>
        </a:xfrm>
        <a:prstGeom prst="rect">
          <a:avLst/>
        </a:prstGeom>
        <a:solidFill>
          <a:schemeClr val="lt1"/>
        </a:solidFill>
        <a:ln w="9525" cmpd="sng">
          <a:solidFill>
            <a:srgbClr val="F7860C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2600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ook Antiqua" panose="02040602050305030304" charset="0"/>
              <a:cs typeface="Book Antiqua" panose="02040602050305030304" charset="0"/>
            </a:rPr>
            <a:t>                                                </a:t>
          </a:r>
          <a:r>
            <a:rPr lang="en-US" sz="3200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ook Antiqua" panose="02040602050305030304" charset="0"/>
              <a:cs typeface="Book Antiqua" panose="02040602050305030304" charset="0"/>
            </a:rPr>
            <a:t> JOURNEY OF DEVOTEE: MAHAKUMBH MELA THROUGH DATA</a:t>
          </a:r>
          <a:endParaRPr lang="en-US" sz="3200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Book Antiqua" panose="02040602050305030304" charset="0"/>
            <a:cs typeface="Book Antiqua" panose="02040602050305030304" charset="0"/>
          </a:endParaRPr>
        </a:p>
      </xdr:txBody>
    </xdr:sp>
    <xdr:clientData/>
  </xdr:twoCellAnchor>
  <xdr:twoCellAnchor>
    <xdr:from>
      <xdr:col>0</xdr:col>
      <xdr:colOff>607060</xdr:colOff>
      <xdr:row>9</xdr:row>
      <xdr:rowOff>166370</xdr:rowOff>
    </xdr:from>
    <xdr:to>
      <xdr:col>5</xdr:col>
      <xdr:colOff>9525</xdr:colOff>
      <xdr:row>12</xdr:row>
      <xdr:rowOff>364490</xdr:rowOff>
    </xdr:to>
    <xdr:sp>
      <xdr:nvSpPr>
        <xdr:cNvPr id="30" name="Text Box 29"/>
        <xdr:cNvSpPr txBox="1"/>
      </xdr:nvSpPr>
      <xdr:spPr>
        <a:xfrm>
          <a:off x="607060" y="1880870"/>
          <a:ext cx="2450465" cy="1169670"/>
        </a:xfrm>
        <a:prstGeom prst="rect">
          <a:avLst/>
        </a:prstGeom>
        <a:solidFill>
          <a:srgbClr val="F7860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2400" b="1"/>
            <a:t>TOTAL</a:t>
          </a:r>
          <a:r>
            <a:rPr lang="en-US" sz="2400" b="1">
              <a:solidFill>
                <a:sysClr val="windowText" lastClr="000000"/>
              </a:solidFill>
            </a:rPr>
            <a:t> PILGRIMS</a:t>
          </a:r>
          <a:endParaRPr lang="en-US" sz="2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560070</xdr:colOff>
      <xdr:row>10</xdr:row>
      <xdr:rowOff>5080</xdr:rowOff>
    </xdr:from>
    <xdr:to>
      <xdr:col>10</xdr:col>
      <xdr:colOff>8255</xdr:colOff>
      <xdr:row>12</xdr:row>
      <xdr:rowOff>401955</xdr:rowOff>
    </xdr:to>
    <xdr:sp>
      <xdr:nvSpPr>
        <xdr:cNvPr id="31" name="Text Box 30"/>
        <xdr:cNvSpPr txBox="1"/>
      </xdr:nvSpPr>
      <xdr:spPr>
        <a:xfrm>
          <a:off x="3608070" y="1910080"/>
          <a:ext cx="2496185" cy="1177925"/>
        </a:xfrm>
        <a:prstGeom prst="rect">
          <a:avLst/>
        </a:prstGeom>
        <a:solidFill>
          <a:srgbClr val="F7860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p>
          <a:pPr algn="l"/>
          <a:r>
            <a:rPr lang="en-US" sz="2400" b="1"/>
            <a:t>% OF FOREIGN   TOURIST(%)</a:t>
          </a:r>
          <a:endParaRPr lang="en-US" sz="2400" b="1"/>
        </a:p>
      </xdr:txBody>
    </xdr:sp>
    <xdr:clientData/>
  </xdr:twoCellAnchor>
  <xdr:twoCellAnchor>
    <xdr:from>
      <xdr:col>11</xdr:col>
      <xdr:colOff>12065</xdr:colOff>
      <xdr:row>9</xdr:row>
      <xdr:rowOff>165735</xdr:rowOff>
    </xdr:from>
    <xdr:to>
      <xdr:col>15</xdr:col>
      <xdr:colOff>14605</xdr:colOff>
      <xdr:row>12</xdr:row>
      <xdr:rowOff>345440</xdr:rowOff>
    </xdr:to>
    <xdr:sp>
      <xdr:nvSpPr>
        <xdr:cNvPr id="32" name="Text Box 31"/>
        <xdr:cNvSpPr txBox="1"/>
      </xdr:nvSpPr>
      <xdr:spPr>
        <a:xfrm>
          <a:off x="6717665" y="1880235"/>
          <a:ext cx="2440940" cy="1151255"/>
        </a:xfrm>
        <a:prstGeom prst="rect">
          <a:avLst/>
        </a:prstGeom>
        <a:solidFill>
          <a:srgbClr val="F7860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2400" b="1"/>
            <a:t>TOTAL MEAL SERVED</a:t>
          </a:r>
          <a:endParaRPr lang="en-US" sz="2400" b="1"/>
        </a:p>
      </xdr:txBody>
    </xdr:sp>
    <xdr:clientData/>
  </xdr:twoCellAnchor>
  <xdr:twoCellAnchor>
    <xdr:from>
      <xdr:col>16</xdr:col>
      <xdr:colOff>15875</xdr:colOff>
      <xdr:row>9</xdr:row>
      <xdr:rowOff>141605</xdr:rowOff>
    </xdr:from>
    <xdr:to>
      <xdr:col>19</xdr:col>
      <xdr:colOff>569595</xdr:colOff>
      <xdr:row>12</xdr:row>
      <xdr:rowOff>382905</xdr:rowOff>
    </xdr:to>
    <xdr:sp>
      <xdr:nvSpPr>
        <xdr:cNvPr id="33" name="Text Box 32"/>
        <xdr:cNvSpPr txBox="1"/>
      </xdr:nvSpPr>
      <xdr:spPr>
        <a:xfrm>
          <a:off x="9769475" y="1856105"/>
          <a:ext cx="2382520" cy="1212850"/>
        </a:xfrm>
        <a:prstGeom prst="rect">
          <a:avLst/>
        </a:prstGeom>
        <a:solidFill>
          <a:srgbClr val="F7860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2400" b="1"/>
            <a:t>AVERAGE ACCOMODATION(%</a:t>
          </a:r>
          <a:r>
            <a:rPr lang="en-US" sz="2000"/>
            <a:t>)</a:t>
          </a:r>
          <a:endParaRPr lang="en-US" sz="2000"/>
        </a:p>
      </xdr:txBody>
    </xdr:sp>
    <xdr:clientData/>
  </xdr:twoCellAnchor>
  <xdr:twoCellAnchor>
    <xdr:from>
      <xdr:col>21</xdr:col>
      <xdr:colOff>15240</xdr:colOff>
      <xdr:row>9</xdr:row>
      <xdr:rowOff>170815</xdr:rowOff>
    </xdr:from>
    <xdr:to>
      <xdr:col>25</xdr:col>
      <xdr:colOff>5080</xdr:colOff>
      <xdr:row>12</xdr:row>
      <xdr:rowOff>364490</xdr:rowOff>
    </xdr:to>
    <xdr:sp>
      <xdr:nvSpPr>
        <xdr:cNvPr id="34" name="Text Box 33"/>
        <xdr:cNvSpPr txBox="1"/>
      </xdr:nvSpPr>
      <xdr:spPr>
        <a:xfrm>
          <a:off x="12816840" y="1885315"/>
          <a:ext cx="2428240" cy="1165225"/>
        </a:xfrm>
        <a:prstGeom prst="rect">
          <a:avLst/>
        </a:prstGeom>
        <a:solidFill>
          <a:srgbClr val="F7860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2400" b="1"/>
            <a:t>AVERAGE PROCESSION PER DAY</a:t>
          </a:r>
          <a:endParaRPr lang="en-US" sz="2400" b="1"/>
        </a:p>
      </xdr:txBody>
    </xdr:sp>
    <xdr:clientData/>
  </xdr:twoCellAnchor>
  <xdr:twoCellAnchor editAs="oneCell">
    <xdr:from>
      <xdr:col>25</xdr:col>
      <xdr:colOff>266065</xdr:colOff>
      <xdr:row>10</xdr:row>
      <xdr:rowOff>152400</xdr:rowOff>
    </xdr:from>
    <xdr:to>
      <xdr:col>40</xdr:col>
      <xdr:colOff>133350</xdr:colOff>
      <xdr:row>18</xdr:row>
      <xdr:rowOff>39370</xdr:rowOff>
    </xdr:to>
    <xdr:pic>
      <xdr:nvPicPr>
        <xdr:cNvPr id="35" name="Picture 3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506065" y="2057400"/>
          <a:ext cx="9011285" cy="42113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55.6640856481" refreshedBy="suchana dey" recordCount="45">
  <cacheSource type="worksheet">
    <worksheetSource name="MAHAKUMBH"/>
  </cacheSource>
  <cacheFields count="24">
    <cacheField name="Date" numFmtId="58">
      <sharedItems containsSemiMixedTypes="0" containsString="0" containsNonDate="0" containsDate="1" minDate="2025-01-13T00:00:00" maxDate="2025-02-26T00:00:00" count="45"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</sharedItems>
    </cacheField>
    <cacheField name="Day" numFmtId="0">
      <sharedItems count="7">
        <s v="Monday"/>
        <s v="Tuesday"/>
        <s v="Wednesday"/>
        <s v="Thursday"/>
        <s v="Friday"/>
        <s v="Saturday"/>
        <s v="Sunday"/>
      </sharedItems>
    </cacheField>
    <cacheField name="Total Footfall" numFmtId="0">
      <sharedItems containsSemiMixedTypes="0" containsString="0" containsNumber="1" containsInteger="1" minValue="0" maxValue="2971090" count="45">
        <n v="2598572"/>
        <n v="2177517"/>
        <n v="2653947"/>
        <n v="2618645"/>
        <n v="2966589"/>
        <n v="989886"/>
        <n v="2569932"/>
        <n v="2971090"/>
        <n v="919897"/>
        <n v="2851803"/>
        <n v="1922661"/>
        <n v="880967"/>
        <n v="1560294"/>
        <n v="517748"/>
        <n v="1406191"/>
        <n v="1896085"/>
        <n v="1503137"/>
        <n v="1394416"/>
        <n v="1454622"/>
        <n v="708630"/>
        <n v="2707882"/>
        <n v="2460118"/>
        <n v="2664672"/>
        <n v="1936619"/>
        <n v="758016"/>
        <n v="2404595"/>
        <n v="2810782"/>
        <n v="1374983"/>
        <n v="1158150"/>
        <n v="1934340"/>
        <n v="2518666"/>
        <n v="1975615"/>
        <n v="554438"/>
        <n v="664901"/>
        <n v="943220"/>
        <n v="1371715"/>
        <n v="2470889"/>
        <n v="1768227"/>
        <n v="2025965"/>
        <n v="2869073"/>
        <n v="1291010"/>
        <n v="1781751"/>
        <n v="911258"/>
        <n v="2099161"/>
        <n v="2368854"/>
      </sharedItems>
    </cacheField>
    <cacheField name="0-18 (%)" numFmtId="0">
      <sharedItems containsSemiMixedTypes="0" containsString="0" containsNumber="1" containsInteger="1" minValue="0" maxValue="25" count="11">
        <n v="23"/>
        <n v="20"/>
        <n v="18"/>
        <n v="16"/>
        <n v="19"/>
        <n v="17"/>
        <n v="25"/>
        <n v="24"/>
        <n v="15"/>
        <n v="21"/>
        <n v="22"/>
      </sharedItems>
    </cacheField>
    <cacheField name="19-35 (%)" numFmtId="0">
      <sharedItems containsSemiMixedTypes="0" containsString="0" containsNumber="1" containsInteger="1" minValue="0" maxValue="40" count="11">
        <n v="32"/>
        <n v="30"/>
        <n v="31"/>
        <n v="36"/>
        <n v="37"/>
        <n v="33"/>
        <n v="34"/>
        <n v="40"/>
        <n v="39"/>
        <n v="35"/>
        <n v="38"/>
      </sharedItems>
    </cacheField>
    <cacheField name="36-60 (%)" numFmtId="0">
      <sharedItems containsSemiMixedTypes="0" containsString="0" containsNumber="1" containsInteger="1" minValue="0" maxValue="35" count="11">
        <n v="27"/>
        <n v="25"/>
        <n v="30"/>
        <n v="29"/>
        <n v="34"/>
        <n v="26"/>
        <n v="32"/>
        <n v="35"/>
        <n v="31"/>
        <n v="33"/>
        <n v="28"/>
      </sharedItems>
    </cacheField>
    <cacheField name="60+ (%)" numFmtId="0">
      <sharedItems containsSemiMixedTypes="0" containsString="0" containsNumber="1" containsInteger="1" minValue="0" maxValue="29" count="21">
        <n v="18"/>
        <n v="20"/>
        <n v="24"/>
        <n v="16"/>
        <n v="15"/>
        <n v="19"/>
        <n v="29"/>
        <n v="17"/>
        <n v="9"/>
        <n v="2"/>
        <n v="23"/>
        <n v="8"/>
        <n v="14"/>
        <n v="21"/>
        <n v="26"/>
        <n v="22"/>
        <n v="13"/>
        <n v="25"/>
        <n v="12"/>
        <n v="11"/>
        <n v="1"/>
      </sharedItems>
    </cacheField>
    <cacheField name="Male (%)" numFmtId="0">
      <sharedItems containsSemiMixedTypes="0" containsString="0" containsNumber="1" containsInteger="1" minValue="0" maxValue="60" count="11">
        <n v="50"/>
        <n v="59"/>
        <n v="51"/>
        <n v="55"/>
        <n v="56"/>
        <n v="54"/>
        <n v="53"/>
        <n v="52"/>
        <n v="57"/>
        <n v="60"/>
        <n v="58"/>
      </sharedItems>
    </cacheField>
    <cacheField name="Female (%)" numFmtId="0">
      <sharedItems containsSemiMixedTypes="0" containsString="0" containsNumber="1" containsInteger="1" minValue="0" maxValue="50" count="11">
        <n v="50"/>
        <n v="41"/>
        <n v="49"/>
        <n v="45"/>
        <n v="44"/>
        <n v="46"/>
        <n v="47"/>
        <n v="48"/>
        <n v="43"/>
        <n v="40"/>
        <n v="42"/>
      </sharedItems>
    </cacheField>
    <cacheField name="Foreign Tourists (%)" numFmtId="0">
      <sharedItems containsSemiMixedTypes="0" containsString="0" containsNumber="1" containsInteger="1" minValue="0" maxValue="10" count="9">
        <n v="9"/>
        <n v="3"/>
        <n v="7"/>
        <n v="2"/>
        <n v="10"/>
        <n v="4"/>
        <n v="8"/>
        <n v="5"/>
        <n v="6"/>
      </sharedItems>
    </cacheField>
    <cacheField name="Peak Hours" numFmtId="0">
      <sharedItems count="11">
        <s v="6 AM - 9 AM"/>
        <s v="5 AM - 10 AM"/>
        <s v="6 AM - 10 AM"/>
        <s v="6 AM - 11 AM"/>
        <s v="5 AM - 9 AM"/>
        <s v="4 AM - 9 AM"/>
        <s v="3 AM - 10 AM"/>
        <s v="3 AM - 9 AM"/>
        <s v="3 AM - 11 AM"/>
        <s v="5 AM - 11 AM"/>
        <s v="4 AM - 11 AM"/>
      </sharedItems>
    </cacheField>
    <cacheField name="Religious Processions" numFmtId="0">
      <sharedItems containsSemiMixedTypes="0" containsString="0" containsNumber="1" containsInteger="1" minValue="0" maxValue="25" count="19">
        <n v="18"/>
        <n v="25"/>
        <n v="13"/>
        <n v="6"/>
        <n v="23"/>
        <n v="7"/>
        <n v="14"/>
        <n v="8"/>
        <n v="17"/>
        <n v="19"/>
        <n v="9"/>
        <n v="12"/>
        <n v="16"/>
        <n v="10"/>
        <n v="24"/>
        <n v="5"/>
        <n v="11"/>
        <n v="22"/>
        <n v="15"/>
      </sharedItems>
    </cacheField>
    <cacheField name="Ghat Name" numFmtId="0">
      <sharedItems count="5">
        <s v="Sangam Ghat"/>
        <s v="Triveni Ghat"/>
        <s v="Ram Ghat"/>
        <s v="Dashashwamedh Ghat"/>
        <s v="Har Ki Pauri"/>
      </sharedItems>
    </cacheField>
    <cacheField name="Security Incidents" numFmtId="0">
      <sharedItems containsSemiMixedTypes="0" containsString="0" containsNumber="1" containsInteger="1" minValue="0" maxValue="10" count="11">
        <n v="10"/>
        <n v="5"/>
        <n v="4"/>
        <n v="0"/>
        <n v="9"/>
        <n v="3"/>
        <n v="2"/>
        <n v="6"/>
        <n v="8"/>
        <n v="1"/>
        <n v="7"/>
      </sharedItems>
    </cacheField>
    <cacheField name="Medical Emergencies" numFmtId="0">
      <sharedItems containsSemiMixedTypes="0" containsString="0" containsNumber="1" containsInteger="1" minValue="0" maxValue="98" count="35">
        <n v="65"/>
        <n v="78"/>
        <n v="66"/>
        <n v="62"/>
        <n v="54"/>
        <n v="37"/>
        <n v="70"/>
        <n v="56"/>
        <n v="61"/>
        <n v="55"/>
        <n v="97"/>
        <n v="46"/>
        <n v="49"/>
        <n v="98"/>
        <n v="45"/>
        <n v="60"/>
        <n v="35"/>
        <n v="39"/>
        <n v="68"/>
        <n v="91"/>
        <n v="92"/>
        <n v="93"/>
        <n v="41"/>
        <n v="83"/>
        <n v="95"/>
        <n v="87"/>
        <n v="47"/>
        <n v="30"/>
        <n v="51"/>
        <n v="36"/>
        <n v="76"/>
        <n v="80"/>
        <n v="43"/>
        <n v="94"/>
        <n v="82"/>
      </sharedItems>
    </cacheField>
    <cacheField name="Meals Served" numFmtId="0">
      <sharedItems containsSemiMixedTypes="0" containsString="0" containsNumber="1" containsInteger="1" minValue="0" maxValue="993770" count="45">
        <n v="482425"/>
        <n v="426337"/>
        <n v="464154"/>
        <n v="901169"/>
        <n v="833638"/>
        <n v="678500"/>
        <n v="608075"/>
        <n v="652981"/>
        <n v="451658"/>
        <n v="552972"/>
        <n v="762961"/>
        <n v="839142"/>
        <n v="630356"/>
        <n v="917648"/>
        <n v="962687"/>
        <n v="790685"/>
        <n v="748659"/>
        <n v="532097"/>
        <n v="627260"/>
        <n v="892219"/>
        <n v="454174"/>
        <n v="781421"/>
        <n v="993770"/>
        <n v="580420"/>
        <n v="935283"/>
        <n v="754439"/>
        <n v="613003"/>
        <n v="414487"/>
        <n v="511329"/>
        <n v="789003"/>
        <n v="507469"/>
        <n v="962846"/>
        <n v="867958"/>
        <n v="412616"/>
        <n v="423813"/>
        <n v="670506"/>
        <n v="557408"/>
        <n v="419204"/>
        <n v="956051"/>
        <n v="679228"/>
        <n v="554975"/>
        <n v="762891"/>
        <n v="430075"/>
        <n v="485349"/>
        <n v="878303"/>
      </sharedItems>
    </cacheField>
    <cacheField name="Accommodation (%)" numFmtId="0">
      <sharedItems containsSemiMixedTypes="0" containsString="0" containsNumber="1" containsInteger="1" minValue="0" maxValue="100" count="19">
        <n v="83"/>
        <n v="97"/>
        <n v="82"/>
        <n v="95"/>
        <n v="96"/>
        <n v="80"/>
        <n v="88"/>
        <n v="81"/>
        <n v="90"/>
        <n v="87"/>
        <n v="85"/>
        <n v="86"/>
        <n v="98"/>
        <n v="94"/>
        <n v="92"/>
        <n v="93"/>
        <n v="99"/>
        <n v="89"/>
        <n v="100"/>
      </sharedItems>
    </cacheField>
    <cacheField name="Waste (Tons)" numFmtId="0">
      <sharedItems containsSemiMixedTypes="0" containsString="0" containsNumber="1" containsInteger="1" minValue="0" maxValue="50" count="26">
        <n v="50"/>
        <n v="46"/>
        <n v="34"/>
        <n v="41"/>
        <n v="30"/>
        <n v="35"/>
        <n v="20"/>
        <n v="40"/>
        <n v="48"/>
        <n v="37"/>
        <n v="49"/>
        <n v="31"/>
        <n v="23"/>
        <n v="33"/>
        <n v="28"/>
        <n v="26"/>
        <n v="38"/>
        <n v="22"/>
        <n v="27"/>
        <n v="32"/>
        <n v="25"/>
        <n v="42"/>
        <n v="24"/>
        <n v="21"/>
        <n v="43"/>
        <n v="45"/>
      </sharedItems>
    </cacheField>
    <cacheField name="Weather" numFmtId="0">
      <sharedItems count="4">
        <s v="Sunny"/>
        <s v="Rainy"/>
        <s v="Cloudy"/>
        <s v="Foggy"/>
      </sharedItems>
    </cacheField>
    <cacheField name="Temperature" numFmtId="0">
      <sharedItems count="16">
        <s v="(15Â°C)"/>
        <s v="(22Â°C)"/>
        <s v="(17Â°C)"/>
        <s v="(26Â°C)"/>
        <s v="(16Â°C)"/>
        <s v="(20Â°C)"/>
        <s v="(21Â°C)"/>
        <s v="(30Â°C)"/>
        <s v="(28Â°C)"/>
        <s v="(29Â°C)"/>
        <s v="(23Â°C)"/>
        <s v="(25Â°C)"/>
        <s v="(27Â°C)"/>
        <s v="(19Â°C)"/>
        <s v="(18Â°C)"/>
        <s v="(24Â°C)"/>
      </sharedItems>
    </cacheField>
    <cacheField name="Avg temp in cecious" numFmtId="0">
      <sharedItems count="16">
        <s v="15"/>
        <s v="22"/>
        <s v="17"/>
        <s v="26"/>
        <s v="16"/>
        <s v="20"/>
        <s v="21"/>
        <s v="30"/>
        <s v="28"/>
        <s v="29"/>
        <s v="23"/>
        <s v="25"/>
        <s v="27"/>
        <s v="19"/>
        <s v="18"/>
        <s v="24"/>
      </sharedItems>
    </cacheField>
    <cacheField name="Social Mentions" numFmtId="0">
      <sharedItems containsSemiMixedTypes="0" containsString="0" containsNumber="1" containsInteger="1" minValue="0" maxValue="148511" count="45">
        <n v="22213"/>
        <n v="51098"/>
        <n v="118936"/>
        <n v="112987"/>
        <n v="57278"/>
        <n v="124863"/>
        <n v="42624"/>
        <n v="97441"/>
        <n v="45832"/>
        <n v="65156"/>
        <n v="30017"/>
        <n v="126738"/>
        <n v="88014"/>
        <n v="56032"/>
        <n v="74495"/>
        <n v="121566"/>
        <n v="125420"/>
        <n v="29152"/>
        <n v="92403"/>
        <n v="73959"/>
        <n v="105971"/>
        <n v="145050"/>
        <n v="137506"/>
        <n v="136376"/>
        <n v="85738"/>
        <n v="108072"/>
        <n v="89669"/>
        <n v="111369"/>
        <n v="82765"/>
        <n v="147504"/>
        <n v="100151"/>
        <n v="93857"/>
        <n v="129366"/>
        <n v="123742"/>
        <n v="37592"/>
        <n v="110674"/>
        <n v="122935"/>
        <n v="148511"/>
        <n v="104598"/>
        <n v="82253"/>
        <n v="109711"/>
        <n v="48560"/>
        <n v="27417"/>
        <n v="53792"/>
        <n v="62545"/>
      </sharedItems>
    </cacheField>
    <cacheField name="Week Number" numFmtId="0">
      <sharedItems containsSemiMixedTypes="0" containsString="0" containsNumber="1" containsInteger="1" minValue="0" maxValue="7" count="7">
        <n v="1"/>
        <n v="2"/>
        <n v="3"/>
        <n v="4"/>
        <n v="5"/>
        <n v="6"/>
        <n v="7"/>
      </sharedItems>
    </cacheField>
    <cacheField name="per 100 meals served" numFmtId="0" formula="('Meals Served'/'Total Footfall')*100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1"/>
    <x v="0"/>
    <x v="1"/>
    <x v="1"/>
    <x v="1"/>
    <x v="1"/>
    <x v="0"/>
    <x v="1"/>
    <x v="1"/>
    <x v="1"/>
    <x v="1"/>
    <x v="1"/>
    <x v="1"/>
    <x v="1"/>
    <x v="1"/>
    <x v="1"/>
    <x v="1"/>
    <x v="1"/>
    <x v="0"/>
  </r>
  <r>
    <x v="2"/>
    <x v="2"/>
    <x v="2"/>
    <x v="1"/>
    <x v="2"/>
    <x v="1"/>
    <x v="2"/>
    <x v="0"/>
    <x v="0"/>
    <x v="0"/>
    <x v="1"/>
    <x v="2"/>
    <x v="2"/>
    <x v="2"/>
    <x v="2"/>
    <x v="2"/>
    <x v="2"/>
    <x v="2"/>
    <x v="0"/>
    <x v="2"/>
    <x v="2"/>
    <x v="2"/>
    <x v="0"/>
  </r>
  <r>
    <x v="3"/>
    <x v="3"/>
    <x v="3"/>
    <x v="0"/>
    <x v="3"/>
    <x v="1"/>
    <x v="3"/>
    <x v="2"/>
    <x v="2"/>
    <x v="2"/>
    <x v="2"/>
    <x v="3"/>
    <x v="3"/>
    <x v="3"/>
    <x v="3"/>
    <x v="3"/>
    <x v="2"/>
    <x v="3"/>
    <x v="0"/>
    <x v="3"/>
    <x v="3"/>
    <x v="3"/>
    <x v="0"/>
  </r>
  <r>
    <x v="4"/>
    <x v="4"/>
    <x v="4"/>
    <x v="2"/>
    <x v="4"/>
    <x v="2"/>
    <x v="4"/>
    <x v="3"/>
    <x v="3"/>
    <x v="3"/>
    <x v="2"/>
    <x v="4"/>
    <x v="1"/>
    <x v="3"/>
    <x v="4"/>
    <x v="4"/>
    <x v="1"/>
    <x v="4"/>
    <x v="2"/>
    <x v="4"/>
    <x v="4"/>
    <x v="4"/>
    <x v="0"/>
  </r>
  <r>
    <x v="5"/>
    <x v="5"/>
    <x v="5"/>
    <x v="3"/>
    <x v="3"/>
    <x v="3"/>
    <x v="5"/>
    <x v="3"/>
    <x v="3"/>
    <x v="1"/>
    <x v="2"/>
    <x v="0"/>
    <x v="3"/>
    <x v="3"/>
    <x v="3"/>
    <x v="5"/>
    <x v="3"/>
    <x v="5"/>
    <x v="2"/>
    <x v="3"/>
    <x v="3"/>
    <x v="5"/>
    <x v="0"/>
  </r>
  <r>
    <x v="6"/>
    <x v="6"/>
    <x v="6"/>
    <x v="2"/>
    <x v="5"/>
    <x v="4"/>
    <x v="4"/>
    <x v="4"/>
    <x v="4"/>
    <x v="4"/>
    <x v="3"/>
    <x v="1"/>
    <x v="1"/>
    <x v="4"/>
    <x v="5"/>
    <x v="6"/>
    <x v="4"/>
    <x v="6"/>
    <x v="0"/>
    <x v="5"/>
    <x v="5"/>
    <x v="6"/>
    <x v="0"/>
  </r>
  <r>
    <x v="7"/>
    <x v="0"/>
    <x v="7"/>
    <x v="3"/>
    <x v="1"/>
    <x v="1"/>
    <x v="6"/>
    <x v="2"/>
    <x v="2"/>
    <x v="4"/>
    <x v="2"/>
    <x v="5"/>
    <x v="4"/>
    <x v="0"/>
    <x v="6"/>
    <x v="7"/>
    <x v="5"/>
    <x v="3"/>
    <x v="1"/>
    <x v="6"/>
    <x v="6"/>
    <x v="7"/>
    <x v="1"/>
  </r>
  <r>
    <x v="8"/>
    <x v="1"/>
    <x v="8"/>
    <x v="4"/>
    <x v="1"/>
    <x v="0"/>
    <x v="2"/>
    <x v="2"/>
    <x v="2"/>
    <x v="0"/>
    <x v="4"/>
    <x v="6"/>
    <x v="0"/>
    <x v="5"/>
    <x v="7"/>
    <x v="8"/>
    <x v="6"/>
    <x v="7"/>
    <x v="2"/>
    <x v="2"/>
    <x v="2"/>
    <x v="8"/>
    <x v="1"/>
  </r>
  <r>
    <x v="9"/>
    <x v="2"/>
    <x v="9"/>
    <x v="0"/>
    <x v="2"/>
    <x v="3"/>
    <x v="7"/>
    <x v="4"/>
    <x v="4"/>
    <x v="5"/>
    <x v="2"/>
    <x v="7"/>
    <x v="2"/>
    <x v="6"/>
    <x v="8"/>
    <x v="9"/>
    <x v="7"/>
    <x v="8"/>
    <x v="2"/>
    <x v="0"/>
    <x v="0"/>
    <x v="9"/>
    <x v="1"/>
  </r>
  <r>
    <x v="10"/>
    <x v="3"/>
    <x v="10"/>
    <x v="3"/>
    <x v="5"/>
    <x v="0"/>
    <x v="2"/>
    <x v="5"/>
    <x v="5"/>
    <x v="3"/>
    <x v="5"/>
    <x v="8"/>
    <x v="3"/>
    <x v="2"/>
    <x v="8"/>
    <x v="10"/>
    <x v="8"/>
    <x v="9"/>
    <x v="3"/>
    <x v="7"/>
    <x v="7"/>
    <x v="10"/>
    <x v="1"/>
  </r>
  <r>
    <x v="11"/>
    <x v="4"/>
    <x v="11"/>
    <x v="2"/>
    <x v="0"/>
    <x v="5"/>
    <x v="2"/>
    <x v="3"/>
    <x v="3"/>
    <x v="0"/>
    <x v="1"/>
    <x v="9"/>
    <x v="0"/>
    <x v="3"/>
    <x v="9"/>
    <x v="11"/>
    <x v="9"/>
    <x v="9"/>
    <x v="1"/>
    <x v="2"/>
    <x v="2"/>
    <x v="11"/>
    <x v="1"/>
  </r>
  <r>
    <x v="12"/>
    <x v="5"/>
    <x v="12"/>
    <x v="5"/>
    <x v="6"/>
    <x v="6"/>
    <x v="7"/>
    <x v="1"/>
    <x v="1"/>
    <x v="6"/>
    <x v="5"/>
    <x v="7"/>
    <x v="0"/>
    <x v="1"/>
    <x v="10"/>
    <x v="12"/>
    <x v="10"/>
    <x v="1"/>
    <x v="1"/>
    <x v="4"/>
    <x v="4"/>
    <x v="12"/>
    <x v="1"/>
  </r>
  <r>
    <x v="13"/>
    <x v="6"/>
    <x v="13"/>
    <x v="6"/>
    <x v="6"/>
    <x v="1"/>
    <x v="3"/>
    <x v="5"/>
    <x v="5"/>
    <x v="4"/>
    <x v="6"/>
    <x v="3"/>
    <x v="4"/>
    <x v="7"/>
    <x v="11"/>
    <x v="13"/>
    <x v="2"/>
    <x v="10"/>
    <x v="2"/>
    <x v="8"/>
    <x v="8"/>
    <x v="13"/>
    <x v="1"/>
  </r>
  <r>
    <x v="14"/>
    <x v="0"/>
    <x v="14"/>
    <x v="3"/>
    <x v="7"/>
    <x v="7"/>
    <x v="8"/>
    <x v="6"/>
    <x v="6"/>
    <x v="1"/>
    <x v="1"/>
    <x v="9"/>
    <x v="2"/>
    <x v="0"/>
    <x v="12"/>
    <x v="14"/>
    <x v="11"/>
    <x v="8"/>
    <x v="0"/>
    <x v="9"/>
    <x v="9"/>
    <x v="14"/>
    <x v="2"/>
  </r>
  <r>
    <x v="15"/>
    <x v="1"/>
    <x v="15"/>
    <x v="7"/>
    <x v="8"/>
    <x v="7"/>
    <x v="9"/>
    <x v="0"/>
    <x v="0"/>
    <x v="5"/>
    <x v="4"/>
    <x v="1"/>
    <x v="3"/>
    <x v="8"/>
    <x v="13"/>
    <x v="15"/>
    <x v="4"/>
    <x v="11"/>
    <x v="2"/>
    <x v="6"/>
    <x v="6"/>
    <x v="15"/>
    <x v="2"/>
  </r>
  <r>
    <x v="16"/>
    <x v="2"/>
    <x v="16"/>
    <x v="8"/>
    <x v="7"/>
    <x v="2"/>
    <x v="4"/>
    <x v="0"/>
    <x v="0"/>
    <x v="1"/>
    <x v="3"/>
    <x v="7"/>
    <x v="2"/>
    <x v="9"/>
    <x v="14"/>
    <x v="16"/>
    <x v="12"/>
    <x v="12"/>
    <x v="0"/>
    <x v="10"/>
    <x v="10"/>
    <x v="16"/>
    <x v="2"/>
  </r>
  <r>
    <x v="17"/>
    <x v="3"/>
    <x v="17"/>
    <x v="3"/>
    <x v="3"/>
    <x v="1"/>
    <x v="10"/>
    <x v="6"/>
    <x v="6"/>
    <x v="7"/>
    <x v="5"/>
    <x v="4"/>
    <x v="3"/>
    <x v="9"/>
    <x v="15"/>
    <x v="17"/>
    <x v="13"/>
    <x v="0"/>
    <x v="3"/>
    <x v="9"/>
    <x v="9"/>
    <x v="17"/>
    <x v="2"/>
  </r>
  <r>
    <x v="18"/>
    <x v="4"/>
    <x v="18"/>
    <x v="7"/>
    <x v="5"/>
    <x v="7"/>
    <x v="11"/>
    <x v="6"/>
    <x v="6"/>
    <x v="6"/>
    <x v="6"/>
    <x v="10"/>
    <x v="2"/>
    <x v="4"/>
    <x v="16"/>
    <x v="18"/>
    <x v="10"/>
    <x v="13"/>
    <x v="3"/>
    <x v="11"/>
    <x v="11"/>
    <x v="18"/>
    <x v="2"/>
  </r>
  <r>
    <x v="19"/>
    <x v="5"/>
    <x v="19"/>
    <x v="7"/>
    <x v="1"/>
    <x v="8"/>
    <x v="4"/>
    <x v="0"/>
    <x v="0"/>
    <x v="0"/>
    <x v="7"/>
    <x v="0"/>
    <x v="4"/>
    <x v="4"/>
    <x v="17"/>
    <x v="19"/>
    <x v="6"/>
    <x v="7"/>
    <x v="3"/>
    <x v="7"/>
    <x v="7"/>
    <x v="19"/>
    <x v="2"/>
  </r>
  <r>
    <x v="20"/>
    <x v="6"/>
    <x v="20"/>
    <x v="0"/>
    <x v="1"/>
    <x v="9"/>
    <x v="12"/>
    <x v="0"/>
    <x v="0"/>
    <x v="3"/>
    <x v="6"/>
    <x v="11"/>
    <x v="2"/>
    <x v="7"/>
    <x v="17"/>
    <x v="20"/>
    <x v="7"/>
    <x v="14"/>
    <x v="2"/>
    <x v="4"/>
    <x v="4"/>
    <x v="20"/>
    <x v="2"/>
  </r>
  <r>
    <x v="21"/>
    <x v="0"/>
    <x v="21"/>
    <x v="4"/>
    <x v="0"/>
    <x v="4"/>
    <x v="4"/>
    <x v="1"/>
    <x v="1"/>
    <x v="8"/>
    <x v="8"/>
    <x v="12"/>
    <x v="1"/>
    <x v="5"/>
    <x v="18"/>
    <x v="21"/>
    <x v="5"/>
    <x v="15"/>
    <x v="0"/>
    <x v="0"/>
    <x v="0"/>
    <x v="21"/>
    <x v="3"/>
  </r>
  <r>
    <x v="22"/>
    <x v="1"/>
    <x v="22"/>
    <x v="1"/>
    <x v="1"/>
    <x v="9"/>
    <x v="7"/>
    <x v="6"/>
    <x v="6"/>
    <x v="6"/>
    <x v="0"/>
    <x v="13"/>
    <x v="0"/>
    <x v="6"/>
    <x v="19"/>
    <x v="22"/>
    <x v="12"/>
    <x v="16"/>
    <x v="3"/>
    <x v="12"/>
    <x v="12"/>
    <x v="22"/>
    <x v="3"/>
  </r>
  <r>
    <x v="23"/>
    <x v="2"/>
    <x v="23"/>
    <x v="5"/>
    <x v="6"/>
    <x v="6"/>
    <x v="7"/>
    <x v="3"/>
    <x v="3"/>
    <x v="6"/>
    <x v="3"/>
    <x v="11"/>
    <x v="3"/>
    <x v="4"/>
    <x v="20"/>
    <x v="23"/>
    <x v="14"/>
    <x v="15"/>
    <x v="0"/>
    <x v="8"/>
    <x v="8"/>
    <x v="23"/>
    <x v="3"/>
  </r>
  <r>
    <x v="24"/>
    <x v="3"/>
    <x v="24"/>
    <x v="1"/>
    <x v="6"/>
    <x v="1"/>
    <x v="13"/>
    <x v="7"/>
    <x v="7"/>
    <x v="4"/>
    <x v="4"/>
    <x v="11"/>
    <x v="3"/>
    <x v="10"/>
    <x v="21"/>
    <x v="24"/>
    <x v="9"/>
    <x v="17"/>
    <x v="1"/>
    <x v="1"/>
    <x v="1"/>
    <x v="24"/>
    <x v="3"/>
  </r>
  <r>
    <x v="25"/>
    <x v="4"/>
    <x v="25"/>
    <x v="2"/>
    <x v="5"/>
    <x v="4"/>
    <x v="4"/>
    <x v="3"/>
    <x v="3"/>
    <x v="0"/>
    <x v="2"/>
    <x v="14"/>
    <x v="1"/>
    <x v="10"/>
    <x v="2"/>
    <x v="25"/>
    <x v="15"/>
    <x v="14"/>
    <x v="3"/>
    <x v="13"/>
    <x v="13"/>
    <x v="25"/>
    <x v="3"/>
  </r>
  <r>
    <x v="26"/>
    <x v="5"/>
    <x v="26"/>
    <x v="8"/>
    <x v="0"/>
    <x v="0"/>
    <x v="14"/>
    <x v="8"/>
    <x v="8"/>
    <x v="2"/>
    <x v="3"/>
    <x v="0"/>
    <x v="1"/>
    <x v="7"/>
    <x v="11"/>
    <x v="26"/>
    <x v="7"/>
    <x v="18"/>
    <x v="2"/>
    <x v="12"/>
    <x v="12"/>
    <x v="26"/>
    <x v="3"/>
  </r>
  <r>
    <x v="27"/>
    <x v="6"/>
    <x v="27"/>
    <x v="2"/>
    <x v="0"/>
    <x v="10"/>
    <x v="15"/>
    <x v="9"/>
    <x v="9"/>
    <x v="0"/>
    <x v="4"/>
    <x v="4"/>
    <x v="4"/>
    <x v="0"/>
    <x v="22"/>
    <x v="27"/>
    <x v="12"/>
    <x v="19"/>
    <x v="3"/>
    <x v="11"/>
    <x v="11"/>
    <x v="27"/>
    <x v="3"/>
  </r>
  <r>
    <x v="28"/>
    <x v="0"/>
    <x v="28"/>
    <x v="9"/>
    <x v="4"/>
    <x v="4"/>
    <x v="11"/>
    <x v="2"/>
    <x v="2"/>
    <x v="5"/>
    <x v="9"/>
    <x v="12"/>
    <x v="3"/>
    <x v="0"/>
    <x v="23"/>
    <x v="28"/>
    <x v="2"/>
    <x v="16"/>
    <x v="1"/>
    <x v="14"/>
    <x v="14"/>
    <x v="28"/>
    <x v="4"/>
  </r>
  <r>
    <x v="29"/>
    <x v="1"/>
    <x v="29"/>
    <x v="9"/>
    <x v="9"/>
    <x v="8"/>
    <x v="16"/>
    <x v="4"/>
    <x v="4"/>
    <x v="5"/>
    <x v="6"/>
    <x v="15"/>
    <x v="0"/>
    <x v="0"/>
    <x v="24"/>
    <x v="29"/>
    <x v="8"/>
    <x v="20"/>
    <x v="1"/>
    <x v="9"/>
    <x v="9"/>
    <x v="29"/>
    <x v="4"/>
  </r>
  <r>
    <x v="30"/>
    <x v="2"/>
    <x v="30"/>
    <x v="3"/>
    <x v="0"/>
    <x v="0"/>
    <x v="17"/>
    <x v="8"/>
    <x v="8"/>
    <x v="1"/>
    <x v="5"/>
    <x v="10"/>
    <x v="4"/>
    <x v="2"/>
    <x v="25"/>
    <x v="30"/>
    <x v="14"/>
    <x v="21"/>
    <x v="2"/>
    <x v="10"/>
    <x v="10"/>
    <x v="30"/>
    <x v="4"/>
  </r>
  <r>
    <x v="31"/>
    <x v="3"/>
    <x v="31"/>
    <x v="10"/>
    <x v="8"/>
    <x v="0"/>
    <x v="18"/>
    <x v="9"/>
    <x v="9"/>
    <x v="8"/>
    <x v="9"/>
    <x v="3"/>
    <x v="2"/>
    <x v="10"/>
    <x v="15"/>
    <x v="31"/>
    <x v="8"/>
    <x v="22"/>
    <x v="3"/>
    <x v="13"/>
    <x v="13"/>
    <x v="31"/>
    <x v="4"/>
  </r>
  <r>
    <x v="32"/>
    <x v="4"/>
    <x v="32"/>
    <x v="0"/>
    <x v="10"/>
    <x v="8"/>
    <x v="11"/>
    <x v="5"/>
    <x v="5"/>
    <x v="6"/>
    <x v="1"/>
    <x v="16"/>
    <x v="4"/>
    <x v="6"/>
    <x v="10"/>
    <x v="32"/>
    <x v="7"/>
    <x v="23"/>
    <x v="3"/>
    <x v="10"/>
    <x v="10"/>
    <x v="32"/>
    <x v="4"/>
  </r>
  <r>
    <x v="33"/>
    <x v="5"/>
    <x v="33"/>
    <x v="6"/>
    <x v="1"/>
    <x v="2"/>
    <x v="4"/>
    <x v="9"/>
    <x v="9"/>
    <x v="8"/>
    <x v="6"/>
    <x v="8"/>
    <x v="4"/>
    <x v="6"/>
    <x v="26"/>
    <x v="33"/>
    <x v="16"/>
    <x v="24"/>
    <x v="3"/>
    <x v="15"/>
    <x v="15"/>
    <x v="33"/>
    <x v="4"/>
  </r>
  <r>
    <x v="34"/>
    <x v="6"/>
    <x v="34"/>
    <x v="7"/>
    <x v="6"/>
    <x v="8"/>
    <x v="19"/>
    <x v="1"/>
    <x v="1"/>
    <x v="4"/>
    <x v="7"/>
    <x v="9"/>
    <x v="2"/>
    <x v="10"/>
    <x v="27"/>
    <x v="34"/>
    <x v="6"/>
    <x v="9"/>
    <x v="1"/>
    <x v="5"/>
    <x v="5"/>
    <x v="34"/>
    <x v="4"/>
  </r>
  <r>
    <x v="35"/>
    <x v="0"/>
    <x v="35"/>
    <x v="7"/>
    <x v="10"/>
    <x v="2"/>
    <x v="11"/>
    <x v="9"/>
    <x v="9"/>
    <x v="7"/>
    <x v="4"/>
    <x v="4"/>
    <x v="2"/>
    <x v="6"/>
    <x v="28"/>
    <x v="35"/>
    <x v="17"/>
    <x v="14"/>
    <x v="2"/>
    <x v="4"/>
    <x v="4"/>
    <x v="35"/>
    <x v="5"/>
  </r>
  <r>
    <x v="36"/>
    <x v="1"/>
    <x v="36"/>
    <x v="3"/>
    <x v="0"/>
    <x v="8"/>
    <x v="13"/>
    <x v="2"/>
    <x v="2"/>
    <x v="2"/>
    <x v="10"/>
    <x v="1"/>
    <x v="1"/>
    <x v="0"/>
    <x v="29"/>
    <x v="36"/>
    <x v="2"/>
    <x v="15"/>
    <x v="1"/>
    <x v="8"/>
    <x v="8"/>
    <x v="36"/>
    <x v="5"/>
  </r>
  <r>
    <x v="37"/>
    <x v="2"/>
    <x v="37"/>
    <x v="0"/>
    <x v="0"/>
    <x v="9"/>
    <x v="18"/>
    <x v="10"/>
    <x v="10"/>
    <x v="3"/>
    <x v="3"/>
    <x v="17"/>
    <x v="3"/>
    <x v="7"/>
    <x v="30"/>
    <x v="37"/>
    <x v="2"/>
    <x v="5"/>
    <x v="1"/>
    <x v="5"/>
    <x v="5"/>
    <x v="37"/>
    <x v="5"/>
  </r>
  <r>
    <x v="38"/>
    <x v="3"/>
    <x v="38"/>
    <x v="1"/>
    <x v="5"/>
    <x v="1"/>
    <x v="15"/>
    <x v="7"/>
    <x v="7"/>
    <x v="5"/>
    <x v="7"/>
    <x v="14"/>
    <x v="0"/>
    <x v="10"/>
    <x v="31"/>
    <x v="38"/>
    <x v="15"/>
    <x v="19"/>
    <x v="2"/>
    <x v="15"/>
    <x v="15"/>
    <x v="38"/>
    <x v="5"/>
  </r>
  <r>
    <x v="39"/>
    <x v="4"/>
    <x v="39"/>
    <x v="5"/>
    <x v="4"/>
    <x v="8"/>
    <x v="4"/>
    <x v="7"/>
    <x v="7"/>
    <x v="6"/>
    <x v="9"/>
    <x v="7"/>
    <x v="0"/>
    <x v="2"/>
    <x v="28"/>
    <x v="39"/>
    <x v="10"/>
    <x v="20"/>
    <x v="1"/>
    <x v="2"/>
    <x v="2"/>
    <x v="39"/>
    <x v="5"/>
  </r>
  <r>
    <x v="40"/>
    <x v="5"/>
    <x v="40"/>
    <x v="5"/>
    <x v="7"/>
    <x v="0"/>
    <x v="3"/>
    <x v="2"/>
    <x v="2"/>
    <x v="1"/>
    <x v="9"/>
    <x v="0"/>
    <x v="3"/>
    <x v="3"/>
    <x v="32"/>
    <x v="40"/>
    <x v="16"/>
    <x v="16"/>
    <x v="0"/>
    <x v="5"/>
    <x v="5"/>
    <x v="40"/>
    <x v="5"/>
  </r>
  <r>
    <x v="41"/>
    <x v="6"/>
    <x v="41"/>
    <x v="5"/>
    <x v="9"/>
    <x v="4"/>
    <x v="12"/>
    <x v="3"/>
    <x v="3"/>
    <x v="6"/>
    <x v="9"/>
    <x v="9"/>
    <x v="2"/>
    <x v="0"/>
    <x v="33"/>
    <x v="41"/>
    <x v="18"/>
    <x v="25"/>
    <x v="3"/>
    <x v="0"/>
    <x v="0"/>
    <x v="41"/>
    <x v="5"/>
  </r>
  <r>
    <x v="42"/>
    <x v="0"/>
    <x v="42"/>
    <x v="4"/>
    <x v="4"/>
    <x v="3"/>
    <x v="4"/>
    <x v="6"/>
    <x v="6"/>
    <x v="6"/>
    <x v="10"/>
    <x v="0"/>
    <x v="0"/>
    <x v="1"/>
    <x v="12"/>
    <x v="42"/>
    <x v="4"/>
    <x v="11"/>
    <x v="0"/>
    <x v="2"/>
    <x v="2"/>
    <x v="42"/>
    <x v="6"/>
  </r>
  <r>
    <x v="43"/>
    <x v="1"/>
    <x v="43"/>
    <x v="6"/>
    <x v="8"/>
    <x v="7"/>
    <x v="20"/>
    <x v="6"/>
    <x v="6"/>
    <x v="6"/>
    <x v="8"/>
    <x v="18"/>
    <x v="4"/>
    <x v="7"/>
    <x v="34"/>
    <x v="43"/>
    <x v="6"/>
    <x v="2"/>
    <x v="1"/>
    <x v="14"/>
    <x v="14"/>
    <x v="43"/>
    <x v="6"/>
  </r>
  <r>
    <x v="44"/>
    <x v="2"/>
    <x v="44"/>
    <x v="4"/>
    <x v="3"/>
    <x v="4"/>
    <x v="19"/>
    <x v="2"/>
    <x v="2"/>
    <x v="8"/>
    <x v="5"/>
    <x v="2"/>
    <x v="0"/>
    <x v="8"/>
    <x v="25"/>
    <x v="44"/>
    <x v="0"/>
    <x v="7"/>
    <x v="1"/>
    <x v="10"/>
    <x v="10"/>
    <x v="4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T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9" firstHeaderRow="1" firstDataRow="1" firstDataCol="1"/>
  <pivotFields count="24">
    <pivotField compact="0" numFmtId="58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showAll="0">
      <items count="8">
        <item x="0"/>
        <item x="1"/>
        <item x="2"/>
        <item x="3"/>
        <item h="1" x="4"/>
        <item x="5"/>
        <item h="1" x="6"/>
        <item t="default"/>
      </items>
    </pivotField>
    <pivotField dataField="1" compact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compact="0" showAll="0">
      <items count="6">
        <item x="3"/>
        <item x="4"/>
        <item x="2"/>
        <item x="0"/>
        <item x="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dragToCol="0" dragToPage="0" dragToRow="0" compact="0"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Footfall" fld="2" baseField="0" baseItem="0"/>
  </dataFields>
  <formats count="1">
    <format dxfId="0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T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1:B19" firstHeaderRow="1" firstDataRow="1" firstDataCol="1"/>
  <pivotFields count="24">
    <pivotField compact="0" numFmtId="58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showAll="0">
      <items count="8">
        <item x="0"/>
        <item x="1"/>
        <item x="2"/>
        <item x="3"/>
        <item h="1" x="4"/>
        <item x="5"/>
        <item h="1" x="6"/>
        <item t="default"/>
      </items>
    </pivotField>
    <pivotField dataField="1" compact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showAll="0">
      <items count="6">
        <item x="3"/>
        <item x="4"/>
        <item x="2"/>
        <item x="0"/>
        <item x="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axis="axisRow"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dragToCol="0" dragToPage="0" dragToRow="0" compact="0" showAll="0"/>
  </pivotFields>
  <rowFields count="1">
    <field x="2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Footfall" fld="2" baseField="0" baseItem="0"/>
  </dataFields>
  <formats count="1">
    <format dxfId="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t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D3:E11" firstHeaderRow="1" firstDataRow="1" firstDataCol="1"/>
  <pivotFields count="24">
    <pivotField compact="0" numFmtId="58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showAll="0">
      <items count="8">
        <item x="0"/>
        <item x="1"/>
        <item x="2"/>
        <item x="3"/>
        <item h="1" x="4"/>
        <item x="5"/>
        <item h="1" x="6"/>
        <item t="default"/>
      </items>
    </pivotField>
    <pivotField compact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showAll="0">
      <items count="6">
        <item x="3"/>
        <item x="4"/>
        <item x="2"/>
        <item x="0"/>
        <item x="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compact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axis="axisRow"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dragToCol="0" dragToPage="0" dragToRow="0" compact="0" showAll="0"/>
  </pivotFields>
  <rowFields count="1">
    <field x="2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Medical Emergencies" fld="1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T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D13:E19" firstHeaderRow="1" firstDataRow="1" firstDataCol="1"/>
  <pivotFields count="24">
    <pivotField compact="0" numFmtId="58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showAll="0">
      <items count="8">
        <item x="0"/>
        <item x="1"/>
        <item x="2"/>
        <item x="3"/>
        <item h="1" x="4"/>
        <item x="5"/>
        <item h="1" x="6"/>
        <item t="default"/>
      </items>
    </pivotField>
    <pivotField compact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compact="0" showAll="0">
      <items count="6">
        <item x="3"/>
        <item x="4"/>
        <item x="2"/>
        <item x="0"/>
        <item x="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dragToCol="0" dragToPage="0" dragToRow="0" compact="0"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eals served per 100 pilgrims" fld="23" baseField="0" baseItem="0"/>
  </dataFields>
  <formats count="3">
    <format dxfId="2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T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G3:H11" firstHeaderRow="1" firstDataRow="1" firstDataCol="1"/>
  <pivotFields count="24">
    <pivotField compact="0" numFmtId="58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showAll="0">
      <items count="8">
        <item x="0"/>
        <item x="1"/>
        <item x="2"/>
        <item x="3"/>
        <item h="1" x="4"/>
        <item x="5"/>
        <item h="1" x="6"/>
        <item t="default"/>
      </items>
    </pivotField>
    <pivotField compact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showAll="0">
      <items count="6">
        <item x="3"/>
        <item x="4"/>
        <item x="2"/>
        <item x="0"/>
        <item x="1"/>
        <item t="default"/>
      </items>
    </pivotField>
    <pivotField dataField="1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axis="axisRow"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dragToCol="0" dragToPage="0" dragToRow="0" compact="0" showAll="0"/>
  </pivotFields>
  <rowFields count="1">
    <field x="2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ecurity Incidents" fld="1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G13:H21" firstHeaderRow="1" firstDataRow="1" firstDataCol="1"/>
  <pivotFields count="24">
    <pivotField compact="0" numFmtId="58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showAll="0">
      <items count="8">
        <item x="0"/>
        <item x="1"/>
        <item x="2"/>
        <item x="3"/>
        <item h="1" x="4"/>
        <item x="5"/>
        <item h="1" x="6"/>
        <item t="default"/>
      </items>
    </pivotField>
    <pivotField compact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showAll="0">
      <items count="6">
        <item x="3"/>
        <item x="4"/>
        <item x="2"/>
        <item x="0"/>
        <item x="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axis="axisRow"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dragToCol="0" dragToPage="0" dragToRow="0" compact="0" showAll="0"/>
  </pivotFields>
  <rowFields count="1">
    <field x="2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Waste (Tons)" fld="1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hat_Name" sourceName="Ghat Name">
  <pivotTables>
    <pivotTable tabId="2" name="pt3"/>
    <pivotTable tabId="2" name="PT2"/>
    <pivotTable tabId="2" name="PT5"/>
    <pivotTable tabId="2" name="PivotTable6"/>
  </pivotTables>
  <data>
    <tabular pivotCacheId="1">
      <items count="5">
        <i x="3" s="1"/>
        <i x="4" s="1"/>
        <i x="2" s="1"/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hat Name" cache="Slicer_Ghat_Name" caption="Ghat Name" style="SlicerStyleDark2" rowHeight="457200"/>
</slicers>
</file>

<file path=xl/tables/table1.xml><?xml version="1.0" encoding="utf-8"?>
<table xmlns="http://schemas.openxmlformats.org/spreadsheetml/2006/main" id="2" name="MAHAKUMBH" displayName="MAHAKUMBH" ref="A1:W46" totalsRowShown="0">
  <autoFilter xmlns:etc="http://www.wps.cn/officeDocument/2017/etCustomData" ref="A1:W46" etc:filterBottomFollowUsedRange="0"/>
  <tableColumns count="23">
    <tableColumn id="1" name="Date" dataDxfId="5"/>
    <tableColumn id="2" name="Day"/>
    <tableColumn id="3" name="Total Footfall"/>
    <tableColumn id="4" name="0-18 (%)"/>
    <tableColumn id="5" name="19-35 (%)"/>
    <tableColumn id="6" name="36-60 (%)"/>
    <tableColumn id="7" name="60+ (%)"/>
    <tableColumn id="8" name="Male (%)"/>
    <tableColumn id="9" name="Female (%)"/>
    <tableColumn id="10" name="Foreign Tourists (%)"/>
    <tableColumn id="11" name="Peak Hours"/>
    <tableColumn id="12" name="Religious Processions"/>
    <tableColumn id="13" name="Ghat Name"/>
    <tableColumn id="14" name="Security Incidents"/>
    <tableColumn id="15" name="Medical Emergencies"/>
    <tableColumn id="16" name="Meals Served"/>
    <tableColumn id="17" name="Accommodation (%)"/>
    <tableColumn id="18" name="Waste (Tons)"/>
    <tableColumn id="19" name="Weather"/>
    <tableColumn id="20" name="Temperature"/>
    <tableColumn id="21" name="Avg temp in cecious">
      <calculatedColumnFormula>MID(T2,2,LEN(T2)-5)</calculatedColumnFormula>
    </tableColumn>
    <tableColumn id="22" name="Social Mentions"/>
    <tableColumn id="23" name="Week Number" dataDxfId="6">
      <calculatedColumnFormula>INT((A2-DATE(2025,1,13))/7)+1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28"/>
  <sheetViews>
    <sheetView topLeftCell="A13" workbookViewId="0">
      <selection activeCell="D28" sqref="D28"/>
    </sheetView>
  </sheetViews>
  <sheetFormatPr defaultColWidth="9.14285714285714" defaultRowHeight="15"/>
  <cols>
    <col min="1" max="1" width="17.1428571428571"/>
    <col min="2" max="3" width="21.1428571428571"/>
    <col min="4" max="4" width="17.1428571428571"/>
    <col min="5" max="5" width="29.1428571428571"/>
    <col min="6" max="6" width="4.42857142857143" customWidth="1"/>
    <col min="7" max="7" width="17.1428571428571"/>
    <col min="8" max="9" width="21.1428571428571"/>
    <col min="10" max="33" width="15.5714285714286"/>
    <col min="34" max="34" width="11.8571428571429"/>
    <col min="35" max="49" width="15.8571428571429"/>
    <col min="50" max="50" width="11.8571428571429"/>
    <col min="51" max="94" width="25.5714285714286"/>
    <col min="95" max="95" width="31"/>
    <col min="96" max="96" width="26.7142857142857"/>
  </cols>
  <sheetData>
    <row r="3" spans="1:8">
      <c r="A3" t="s">
        <v>0</v>
      </c>
      <c r="B3" t="s">
        <v>1</v>
      </c>
      <c r="D3" t="s">
        <v>2</v>
      </c>
      <c r="E3" t="s">
        <v>3</v>
      </c>
      <c r="G3" t="s">
        <v>2</v>
      </c>
      <c r="H3" t="s">
        <v>4</v>
      </c>
    </row>
    <row r="4" spans="1:10">
      <c r="A4" t="s">
        <v>5</v>
      </c>
      <c r="B4" s="19">
        <v>15733715</v>
      </c>
      <c r="D4">
        <v>1</v>
      </c>
      <c r="E4">
        <v>424</v>
      </c>
      <c r="G4">
        <v>1</v>
      </c>
      <c r="H4">
        <v>28</v>
      </c>
      <c r="I4" t="s">
        <v>6</v>
      </c>
      <c r="J4">
        <f>AVERAGE(Mahakumbh_Footfall_Analytics_Mo!I2:I46)</f>
        <v>45.8</v>
      </c>
    </row>
    <row r="5" spans="1:10">
      <c r="A5" t="s">
        <v>7</v>
      </c>
      <c r="B5" s="19">
        <v>11409617</v>
      </c>
      <c r="D5">
        <v>2</v>
      </c>
      <c r="E5">
        <v>446</v>
      </c>
      <c r="G5">
        <v>2</v>
      </c>
      <c r="H5">
        <v>30</v>
      </c>
      <c r="I5" t="s">
        <v>8</v>
      </c>
      <c r="J5">
        <f>AVERAGE(Mahakumbh_Footfall_Analytics_Mo!H2:H46)</f>
        <v>54.2</v>
      </c>
    </row>
    <row r="6" spans="1:10">
      <c r="A6" t="s">
        <v>9</v>
      </c>
      <c r="B6" s="19">
        <v>18649883</v>
      </c>
      <c r="D6">
        <v>3</v>
      </c>
      <c r="E6">
        <v>365</v>
      </c>
      <c r="G6">
        <v>3</v>
      </c>
      <c r="H6">
        <v>44</v>
      </c>
      <c r="J6" s="18"/>
    </row>
    <row r="7" spans="1:10">
      <c r="A7" t="s">
        <v>10</v>
      </c>
      <c r="B7" s="19">
        <v>18733892</v>
      </c>
      <c r="D7">
        <v>4</v>
      </c>
      <c r="E7">
        <v>497</v>
      </c>
      <c r="G7">
        <v>4</v>
      </c>
      <c r="H7">
        <v>44</v>
      </c>
      <c r="I7" s="23" t="s">
        <v>11</v>
      </c>
      <c r="J7" s="22">
        <f>AVERAGE(Mahakumbh_Footfall_Analytics_Mo!D2:D46)</f>
        <v>19.8444444444444</v>
      </c>
    </row>
    <row r="8" spans="1:10">
      <c r="A8" t="s">
        <v>12</v>
      </c>
      <c r="B8" s="19">
        <v>17860422</v>
      </c>
      <c r="D8">
        <v>5</v>
      </c>
      <c r="E8">
        <v>499</v>
      </c>
      <c r="G8">
        <v>5</v>
      </c>
      <c r="H8">
        <v>42</v>
      </c>
      <c r="I8" s="23" t="s">
        <v>13</v>
      </c>
      <c r="J8" s="22">
        <f>AVERAGE(Mahakumbh_Footfall_Analytics_Mo!E2:E46)</f>
        <v>34.1777777777778</v>
      </c>
    </row>
    <row r="9" spans="1:10">
      <c r="A9" t="s">
        <v>14</v>
      </c>
      <c r="B9" s="19">
        <v>82387529</v>
      </c>
      <c r="D9">
        <v>6</v>
      </c>
      <c r="E9">
        <v>431</v>
      </c>
      <c r="G9">
        <v>6</v>
      </c>
      <c r="H9">
        <v>39</v>
      </c>
      <c r="I9" s="23" t="s">
        <v>15</v>
      </c>
      <c r="J9" s="22">
        <f>AVERAGE(Mahakumbh_Footfall_Analytics_Mo!F2:F46)</f>
        <v>29.8888888888889</v>
      </c>
    </row>
    <row r="10" spans="4:10">
      <c r="D10">
        <v>7</v>
      </c>
      <c r="E10">
        <v>218</v>
      </c>
      <c r="G10">
        <v>7</v>
      </c>
      <c r="H10">
        <v>19</v>
      </c>
      <c r="I10" s="23" t="s">
        <v>16</v>
      </c>
      <c r="J10" s="22">
        <f>AVERAGE(Mahakumbh_Footfall_Analytics_Mo!G2:G46)</f>
        <v>16.0888888888889</v>
      </c>
    </row>
    <row r="11" spans="1:8">
      <c r="A11" t="s">
        <v>2</v>
      </c>
      <c r="B11" t="s">
        <v>1</v>
      </c>
      <c r="D11" t="s">
        <v>14</v>
      </c>
      <c r="E11">
        <v>2880</v>
      </c>
      <c r="G11" t="s">
        <v>14</v>
      </c>
      <c r="H11">
        <v>246</v>
      </c>
    </row>
    <row r="12" spans="1:2">
      <c r="A12">
        <v>1</v>
      </c>
      <c r="B12" s="19">
        <v>16575088</v>
      </c>
    </row>
    <row r="13" spans="1:8">
      <c r="A13">
        <v>2</v>
      </c>
      <c r="B13" s="19">
        <v>11624460</v>
      </c>
      <c r="D13" t="s">
        <v>0</v>
      </c>
      <c r="E13" t="s">
        <v>17</v>
      </c>
      <c r="G13" t="s">
        <v>2</v>
      </c>
      <c r="H13" t="s">
        <v>18</v>
      </c>
    </row>
    <row r="14" spans="1:8">
      <c r="A14">
        <v>3</v>
      </c>
      <c r="B14" s="19">
        <v>11070963</v>
      </c>
      <c r="D14" t="s">
        <v>5</v>
      </c>
      <c r="E14" s="20">
        <v>42.3715759437615</v>
      </c>
      <c r="G14">
        <v>1</v>
      </c>
      <c r="H14">
        <v>256</v>
      </c>
    </row>
    <row r="15" spans="1:8">
      <c r="A15">
        <v>4</v>
      </c>
      <c r="B15" s="19">
        <v>14409785</v>
      </c>
      <c r="D15" t="s">
        <v>7</v>
      </c>
      <c r="E15" s="20">
        <v>45.1437326949713</v>
      </c>
      <c r="G15">
        <v>2</v>
      </c>
      <c r="H15">
        <v>298</v>
      </c>
    </row>
    <row r="16" spans="1:8">
      <c r="A16">
        <v>5</v>
      </c>
      <c r="B16" s="19">
        <v>9749330</v>
      </c>
      <c r="D16" t="s">
        <v>9</v>
      </c>
      <c r="E16" s="20">
        <v>35.5496171209224</v>
      </c>
      <c r="G16">
        <v>3</v>
      </c>
      <c r="H16">
        <v>253</v>
      </c>
    </row>
    <row r="17" spans="1:8">
      <c r="A17">
        <v>6</v>
      </c>
      <c r="B17" s="19">
        <v>13578630</v>
      </c>
      <c r="D17" t="s">
        <v>10</v>
      </c>
      <c r="E17" s="20">
        <v>38.059421928983</v>
      </c>
      <c r="G17">
        <v>4</v>
      </c>
      <c r="H17">
        <v>199</v>
      </c>
    </row>
    <row r="18" spans="1:8">
      <c r="A18">
        <v>7</v>
      </c>
      <c r="B18" s="19">
        <v>5379273</v>
      </c>
      <c r="D18" t="s">
        <v>12</v>
      </c>
      <c r="E18" s="20">
        <v>25.6114945100401</v>
      </c>
      <c r="G18">
        <v>5</v>
      </c>
      <c r="H18">
        <v>230</v>
      </c>
    </row>
    <row r="19" spans="1:8">
      <c r="A19" t="s">
        <v>14</v>
      </c>
      <c r="B19" s="19">
        <v>82387529</v>
      </c>
      <c r="D19" t="s">
        <v>14</v>
      </c>
      <c r="E19" s="20">
        <v>36.5973398716692</v>
      </c>
      <c r="G19">
        <v>6</v>
      </c>
      <c r="H19">
        <v>229</v>
      </c>
    </row>
    <row r="20" spans="7:8">
      <c r="G20">
        <v>7</v>
      </c>
      <c r="H20">
        <v>105</v>
      </c>
    </row>
    <row r="21" spans="7:8">
      <c r="G21" t="s">
        <v>14</v>
      </c>
      <c r="H21">
        <v>1570</v>
      </c>
    </row>
    <row r="24" spans="4:5">
      <c r="D24" t="s">
        <v>19</v>
      </c>
      <c r="E24" s="19">
        <f>SUM(Mahakumbh_Footfall_Analytics_Mo!C2:C46)</f>
        <v>82387529</v>
      </c>
    </row>
    <row r="25" spans="4:5">
      <c r="D25" t="s">
        <v>20</v>
      </c>
      <c r="E25" s="21">
        <f>AVERAGE(Mahakumbh_Footfall_Analytics_Mo!J2:J46)</f>
        <v>6.35555555555556</v>
      </c>
    </row>
    <row r="26" spans="4:5">
      <c r="D26" t="s">
        <v>21</v>
      </c>
      <c r="E26" s="19">
        <f>SUM(Mahakumbh_Footfall_Analytics_Mo!P2:P46)</f>
        <v>30151644</v>
      </c>
    </row>
    <row r="27" spans="4:5">
      <c r="D27" t="s">
        <v>22</v>
      </c>
      <c r="E27" s="21">
        <f>AVERAGE(Mahakumbh_Footfall_Analytics_Mo!Q2:Q46)</f>
        <v>88.9111111111111</v>
      </c>
    </row>
    <row r="28" spans="4:5">
      <c r="D28" t="s">
        <v>23</v>
      </c>
      <c r="E28" s="22">
        <f>AVERAGE(Mahakumbh_Footfall_Analytics_Mo!L2:L46)</f>
        <v>15.6444444444444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8"/>
  <sheetViews>
    <sheetView zoomScale="83" zoomScaleNormal="83" workbookViewId="0">
      <selection activeCell="D1" sqref="D1:G1"/>
    </sheetView>
  </sheetViews>
  <sheetFormatPr defaultColWidth="9" defaultRowHeight="15"/>
  <cols>
    <col min="1" max="1" width="13.9047619047619" customWidth="1"/>
    <col min="2" max="2" width="17.6285714285714" customWidth="1"/>
    <col min="3" max="3" width="13.3619047619048" customWidth="1"/>
    <col min="4" max="4" width="10.4571428571429" customWidth="1"/>
    <col min="5" max="5" width="10.0857142857143" customWidth="1"/>
    <col min="10" max="10" width="14.0857142857143" customWidth="1"/>
    <col min="11" max="11" width="10.1809523809524" customWidth="1"/>
    <col min="12" max="12" width="17.0857142857143" customWidth="1"/>
    <col min="13" max="13" width="12.3619047619048" customWidth="1"/>
    <col min="14" max="14" width="14.4571428571429" customWidth="1"/>
    <col min="15" max="15" width="16.5428571428571" customWidth="1"/>
    <col min="16" max="16" width="12.5428571428571" customWidth="1"/>
    <col min="17" max="17" width="16.8190476190476" customWidth="1"/>
    <col min="18" max="18" width="11.4571428571429" customWidth="1"/>
    <col min="19" max="19" width="11.7238095238095" customWidth="1"/>
    <col min="20" max="21" width="15.1333333333333" customWidth="1"/>
    <col min="23" max="23" width="8.08571428571429" customWidth="1"/>
  </cols>
  <sheetData>
    <row r="1" s="16" customFormat="1" ht="45" spans="1:23">
      <c r="A1" s="16" t="s">
        <v>24</v>
      </c>
      <c r="B1" s="16" t="s">
        <v>25</v>
      </c>
      <c r="C1" s="16" t="s">
        <v>26</v>
      </c>
      <c r="D1" s="16" t="s">
        <v>11</v>
      </c>
      <c r="E1" s="16" t="s">
        <v>13</v>
      </c>
      <c r="F1" s="16" t="s">
        <v>15</v>
      </c>
      <c r="G1" s="16" t="s">
        <v>16</v>
      </c>
      <c r="H1" s="16" t="s">
        <v>27</v>
      </c>
      <c r="I1" s="16" t="s">
        <v>28</v>
      </c>
      <c r="J1" s="16" t="s">
        <v>29</v>
      </c>
      <c r="K1" s="16" t="s">
        <v>30</v>
      </c>
      <c r="L1" s="16" t="s">
        <v>31</v>
      </c>
      <c r="M1" s="16" t="s">
        <v>0</v>
      </c>
      <c r="N1" s="16" t="s">
        <v>32</v>
      </c>
      <c r="O1" s="16" t="s">
        <v>33</v>
      </c>
      <c r="P1" s="16" t="s">
        <v>34</v>
      </c>
      <c r="Q1" s="16" t="s">
        <v>35</v>
      </c>
      <c r="R1" s="16" t="s">
        <v>36</v>
      </c>
      <c r="S1" s="16" t="s">
        <v>37</v>
      </c>
      <c r="T1" s="16" t="s">
        <v>38</v>
      </c>
      <c r="U1" s="16" t="s">
        <v>39</v>
      </c>
      <c r="V1" s="16" t="s">
        <v>40</v>
      </c>
      <c r="W1" s="16" t="s">
        <v>2</v>
      </c>
    </row>
    <row r="2" spans="1:23">
      <c r="A2" s="17">
        <v>45670</v>
      </c>
      <c r="B2" t="s">
        <v>41</v>
      </c>
      <c r="C2">
        <v>2598572</v>
      </c>
      <c r="D2">
        <v>23</v>
      </c>
      <c r="E2">
        <v>32</v>
      </c>
      <c r="F2">
        <v>27</v>
      </c>
      <c r="G2">
        <v>18</v>
      </c>
      <c r="H2">
        <v>50</v>
      </c>
      <c r="I2">
        <v>50</v>
      </c>
      <c r="J2">
        <v>9</v>
      </c>
      <c r="K2" t="s">
        <v>42</v>
      </c>
      <c r="L2">
        <v>18</v>
      </c>
      <c r="M2" t="s">
        <v>10</v>
      </c>
      <c r="N2">
        <v>10</v>
      </c>
      <c r="O2">
        <v>65</v>
      </c>
      <c r="P2">
        <v>482425</v>
      </c>
      <c r="Q2">
        <v>83</v>
      </c>
      <c r="R2">
        <v>50</v>
      </c>
      <c r="S2" t="s">
        <v>43</v>
      </c>
      <c r="T2" t="s">
        <v>44</v>
      </c>
      <c r="U2" t="str">
        <f t="shared" ref="U2:U46" si="0">MID(T2,2,LEN(T2)-5)</f>
        <v>15</v>
      </c>
      <c r="V2">
        <v>22213</v>
      </c>
      <c r="W2" s="18">
        <f t="shared" ref="W2:W46" si="1">INT((A2-DATE(2025,1,13))/7)+1</f>
        <v>1</v>
      </c>
    </row>
    <row r="3" spans="1:23">
      <c r="A3" s="17">
        <v>45671</v>
      </c>
      <c r="B3" t="s">
        <v>45</v>
      </c>
      <c r="C3">
        <v>2177517</v>
      </c>
      <c r="D3">
        <v>23</v>
      </c>
      <c r="E3">
        <v>30</v>
      </c>
      <c r="F3">
        <v>27</v>
      </c>
      <c r="G3">
        <v>20</v>
      </c>
      <c r="H3">
        <v>59</v>
      </c>
      <c r="I3">
        <v>41</v>
      </c>
      <c r="J3">
        <v>3</v>
      </c>
      <c r="K3" t="s">
        <v>42</v>
      </c>
      <c r="L3">
        <v>25</v>
      </c>
      <c r="M3" t="s">
        <v>12</v>
      </c>
      <c r="N3">
        <v>5</v>
      </c>
      <c r="O3">
        <v>78</v>
      </c>
      <c r="P3">
        <v>426337</v>
      </c>
      <c r="Q3">
        <v>97</v>
      </c>
      <c r="R3">
        <v>46</v>
      </c>
      <c r="S3" t="s">
        <v>46</v>
      </c>
      <c r="T3" t="s">
        <v>47</v>
      </c>
      <c r="U3" t="str">
        <f t="shared" si="0"/>
        <v>22</v>
      </c>
      <c r="V3">
        <v>51098</v>
      </c>
      <c r="W3" s="18">
        <f t="shared" si="1"/>
        <v>1</v>
      </c>
    </row>
    <row r="4" spans="1:23">
      <c r="A4" s="17">
        <v>45672</v>
      </c>
      <c r="B4" t="s">
        <v>48</v>
      </c>
      <c r="C4">
        <v>2653947</v>
      </c>
      <c r="D4">
        <v>20</v>
      </c>
      <c r="E4">
        <v>31</v>
      </c>
      <c r="F4">
        <v>25</v>
      </c>
      <c r="G4">
        <v>24</v>
      </c>
      <c r="H4">
        <v>50</v>
      </c>
      <c r="I4">
        <v>50</v>
      </c>
      <c r="J4">
        <v>9</v>
      </c>
      <c r="K4" t="s">
        <v>49</v>
      </c>
      <c r="L4">
        <v>13</v>
      </c>
      <c r="M4" t="s">
        <v>9</v>
      </c>
      <c r="N4">
        <v>4</v>
      </c>
      <c r="O4">
        <v>66</v>
      </c>
      <c r="P4">
        <v>464154</v>
      </c>
      <c r="Q4">
        <v>82</v>
      </c>
      <c r="R4">
        <v>34</v>
      </c>
      <c r="S4" t="s">
        <v>43</v>
      </c>
      <c r="T4" t="s">
        <v>50</v>
      </c>
      <c r="U4" t="str">
        <f t="shared" si="0"/>
        <v>17</v>
      </c>
      <c r="V4">
        <v>118936</v>
      </c>
      <c r="W4" s="18">
        <f t="shared" si="1"/>
        <v>1</v>
      </c>
    </row>
    <row r="5" spans="1:23">
      <c r="A5" s="17">
        <v>45673</v>
      </c>
      <c r="B5" t="s">
        <v>51</v>
      </c>
      <c r="C5">
        <v>2618645</v>
      </c>
      <c r="D5">
        <v>23</v>
      </c>
      <c r="E5">
        <v>36</v>
      </c>
      <c r="F5">
        <v>25</v>
      </c>
      <c r="G5">
        <v>16</v>
      </c>
      <c r="H5">
        <v>51</v>
      </c>
      <c r="I5">
        <v>49</v>
      </c>
      <c r="J5">
        <v>7</v>
      </c>
      <c r="K5" t="s">
        <v>52</v>
      </c>
      <c r="L5">
        <v>6</v>
      </c>
      <c r="M5" t="s">
        <v>5</v>
      </c>
      <c r="N5">
        <v>0</v>
      </c>
      <c r="O5">
        <v>62</v>
      </c>
      <c r="P5">
        <v>901169</v>
      </c>
      <c r="Q5">
        <v>82</v>
      </c>
      <c r="R5">
        <v>41</v>
      </c>
      <c r="S5" t="s">
        <v>43</v>
      </c>
      <c r="T5" t="s">
        <v>53</v>
      </c>
      <c r="U5" t="str">
        <f t="shared" si="0"/>
        <v>26</v>
      </c>
      <c r="V5">
        <v>112987</v>
      </c>
      <c r="W5" s="18">
        <f t="shared" si="1"/>
        <v>1</v>
      </c>
    </row>
    <row r="6" spans="1:23">
      <c r="A6" s="17">
        <v>45674</v>
      </c>
      <c r="B6" t="s">
        <v>54</v>
      </c>
      <c r="C6">
        <v>2966589</v>
      </c>
      <c r="D6">
        <v>18</v>
      </c>
      <c r="E6">
        <v>37</v>
      </c>
      <c r="F6">
        <v>30</v>
      </c>
      <c r="G6">
        <v>15</v>
      </c>
      <c r="H6">
        <v>55</v>
      </c>
      <c r="I6">
        <v>45</v>
      </c>
      <c r="J6">
        <v>2</v>
      </c>
      <c r="K6" t="s">
        <v>52</v>
      </c>
      <c r="L6">
        <v>23</v>
      </c>
      <c r="M6" t="s">
        <v>12</v>
      </c>
      <c r="N6">
        <v>0</v>
      </c>
      <c r="O6">
        <v>54</v>
      </c>
      <c r="P6">
        <v>833638</v>
      </c>
      <c r="Q6">
        <v>97</v>
      </c>
      <c r="R6">
        <v>30</v>
      </c>
      <c r="S6" t="s">
        <v>55</v>
      </c>
      <c r="T6" t="s">
        <v>56</v>
      </c>
      <c r="U6" t="str">
        <f t="shared" si="0"/>
        <v>16</v>
      </c>
      <c r="V6">
        <v>57278</v>
      </c>
      <c r="W6" s="18">
        <f t="shared" si="1"/>
        <v>1</v>
      </c>
    </row>
    <row r="7" spans="1:23">
      <c r="A7" s="17">
        <v>45675</v>
      </c>
      <c r="B7" t="s">
        <v>57</v>
      </c>
      <c r="C7">
        <v>989886</v>
      </c>
      <c r="D7">
        <v>16</v>
      </c>
      <c r="E7">
        <v>36</v>
      </c>
      <c r="F7">
        <v>29</v>
      </c>
      <c r="G7">
        <v>19</v>
      </c>
      <c r="H7">
        <v>55</v>
      </c>
      <c r="I7">
        <v>45</v>
      </c>
      <c r="J7">
        <v>3</v>
      </c>
      <c r="K7" t="s">
        <v>52</v>
      </c>
      <c r="L7">
        <v>18</v>
      </c>
      <c r="M7" t="s">
        <v>5</v>
      </c>
      <c r="N7">
        <v>0</v>
      </c>
      <c r="O7">
        <v>62</v>
      </c>
      <c r="P7">
        <v>678500</v>
      </c>
      <c r="Q7">
        <v>95</v>
      </c>
      <c r="R7">
        <v>35</v>
      </c>
      <c r="S7" t="s">
        <v>55</v>
      </c>
      <c r="T7" t="s">
        <v>53</v>
      </c>
      <c r="U7" t="str">
        <f t="shared" si="0"/>
        <v>26</v>
      </c>
      <c r="V7">
        <v>124863</v>
      </c>
      <c r="W7" s="18">
        <f t="shared" si="1"/>
        <v>1</v>
      </c>
    </row>
    <row r="8" spans="1:23">
      <c r="A8" s="17">
        <v>45676</v>
      </c>
      <c r="B8" t="s">
        <v>58</v>
      </c>
      <c r="C8">
        <v>2569932</v>
      </c>
      <c r="D8">
        <v>18</v>
      </c>
      <c r="E8">
        <v>33</v>
      </c>
      <c r="F8">
        <v>34</v>
      </c>
      <c r="G8">
        <v>15</v>
      </c>
      <c r="H8">
        <v>56</v>
      </c>
      <c r="I8">
        <v>44</v>
      </c>
      <c r="J8">
        <v>10</v>
      </c>
      <c r="K8" t="s">
        <v>59</v>
      </c>
      <c r="L8">
        <v>25</v>
      </c>
      <c r="M8" t="s">
        <v>12</v>
      </c>
      <c r="N8">
        <v>9</v>
      </c>
      <c r="O8">
        <v>37</v>
      </c>
      <c r="P8">
        <v>608075</v>
      </c>
      <c r="Q8">
        <v>96</v>
      </c>
      <c r="R8">
        <v>20</v>
      </c>
      <c r="S8" t="s">
        <v>43</v>
      </c>
      <c r="T8" t="s">
        <v>60</v>
      </c>
      <c r="U8" t="str">
        <f t="shared" si="0"/>
        <v>20</v>
      </c>
      <c r="V8">
        <v>42624</v>
      </c>
      <c r="W8" s="18">
        <f t="shared" si="1"/>
        <v>1</v>
      </c>
    </row>
    <row r="9" spans="1:23">
      <c r="A9" s="17">
        <v>45677</v>
      </c>
      <c r="B9" t="s">
        <v>41</v>
      </c>
      <c r="C9">
        <v>2971090</v>
      </c>
      <c r="D9">
        <v>16</v>
      </c>
      <c r="E9">
        <v>30</v>
      </c>
      <c r="F9">
        <v>25</v>
      </c>
      <c r="G9">
        <v>29</v>
      </c>
      <c r="H9">
        <v>51</v>
      </c>
      <c r="I9">
        <v>49</v>
      </c>
      <c r="J9">
        <v>10</v>
      </c>
      <c r="K9" t="s">
        <v>52</v>
      </c>
      <c r="L9">
        <v>7</v>
      </c>
      <c r="M9" t="s">
        <v>7</v>
      </c>
      <c r="N9">
        <v>10</v>
      </c>
      <c r="O9">
        <v>70</v>
      </c>
      <c r="P9">
        <v>652981</v>
      </c>
      <c r="Q9">
        <v>80</v>
      </c>
      <c r="R9">
        <v>41</v>
      </c>
      <c r="S9" t="s">
        <v>46</v>
      </c>
      <c r="T9" t="s">
        <v>61</v>
      </c>
      <c r="U9" t="str">
        <f t="shared" si="0"/>
        <v>21</v>
      </c>
      <c r="V9">
        <v>97441</v>
      </c>
      <c r="W9" s="18">
        <f t="shared" si="1"/>
        <v>2</v>
      </c>
    </row>
    <row r="10" spans="1:23">
      <c r="A10" s="17">
        <v>45678</v>
      </c>
      <c r="B10" t="s">
        <v>45</v>
      </c>
      <c r="C10">
        <v>919897</v>
      </c>
      <c r="D10">
        <v>19</v>
      </c>
      <c r="E10">
        <v>30</v>
      </c>
      <c r="F10">
        <v>27</v>
      </c>
      <c r="G10">
        <v>24</v>
      </c>
      <c r="H10">
        <v>51</v>
      </c>
      <c r="I10">
        <v>49</v>
      </c>
      <c r="J10">
        <v>9</v>
      </c>
      <c r="K10" t="s">
        <v>62</v>
      </c>
      <c r="L10">
        <v>14</v>
      </c>
      <c r="M10" t="s">
        <v>10</v>
      </c>
      <c r="N10">
        <v>3</v>
      </c>
      <c r="O10">
        <v>56</v>
      </c>
      <c r="P10">
        <v>451658</v>
      </c>
      <c r="Q10">
        <v>88</v>
      </c>
      <c r="R10">
        <v>40</v>
      </c>
      <c r="S10" t="s">
        <v>55</v>
      </c>
      <c r="T10" t="s">
        <v>50</v>
      </c>
      <c r="U10" t="str">
        <f t="shared" si="0"/>
        <v>17</v>
      </c>
      <c r="V10">
        <v>45832</v>
      </c>
      <c r="W10" s="18">
        <f t="shared" si="1"/>
        <v>2</v>
      </c>
    </row>
    <row r="11" spans="1:23">
      <c r="A11" s="17">
        <v>45679</v>
      </c>
      <c r="B11" t="s">
        <v>48</v>
      </c>
      <c r="C11">
        <v>2851803</v>
      </c>
      <c r="D11">
        <v>23</v>
      </c>
      <c r="E11">
        <v>31</v>
      </c>
      <c r="F11">
        <v>29</v>
      </c>
      <c r="G11">
        <v>17</v>
      </c>
      <c r="H11">
        <v>56</v>
      </c>
      <c r="I11">
        <v>44</v>
      </c>
      <c r="J11">
        <v>4</v>
      </c>
      <c r="K11" t="s">
        <v>52</v>
      </c>
      <c r="L11">
        <v>8</v>
      </c>
      <c r="M11" t="s">
        <v>9</v>
      </c>
      <c r="N11">
        <v>2</v>
      </c>
      <c r="O11">
        <v>61</v>
      </c>
      <c r="P11">
        <v>552972</v>
      </c>
      <c r="Q11">
        <v>81</v>
      </c>
      <c r="R11">
        <v>48</v>
      </c>
      <c r="S11" t="s">
        <v>55</v>
      </c>
      <c r="T11" t="s">
        <v>44</v>
      </c>
      <c r="U11" t="str">
        <f t="shared" si="0"/>
        <v>15</v>
      </c>
      <c r="V11">
        <v>65156</v>
      </c>
      <c r="W11" s="18">
        <f t="shared" si="1"/>
        <v>2</v>
      </c>
    </row>
    <row r="12" spans="1:23">
      <c r="A12" s="17">
        <v>45680</v>
      </c>
      <c r="B12" t="s">
        <v>51</v>
      </c>
      <c r="C12">
        <v>1922661</v>
      </c>
      <c r="D12">
        <v>16</v>
      </c>
      <c r="E12">
        <v>33</v>
      </c>
      <c r="F12">
        <v>27</v>
      </c>
      <c r="G12">
        <v>24</v>
      </c>
      <c r="H12">
        <v>54</v>
      </c>
      <c r="I12">
        <v>46</v>
      </c>
      <c r="J12">
        <v>2</v>
      </c>
      <c r="K12" t="s">
        <v>63</v>
      </c>
      <c r="L12">
        <v>17</v>
      </c>
      <c r="M12" t="s">
        <v>5</v>
      </c>
      <c r="N12">
        <v>4</v>
      </c>
      <c r="O12">
        <v>61</v>
      </c>
      <c r="P12">
        <v>762961</v>
      </c>
      <c r="Q12">
        <v>90</v>
      </c>
      <c r="R12">
        <v>37</v>
      </c>
      <c r="S12" t="s">
        <v>64</v>
      </c>
      <c r="T12" t="s">
        <v>65</v>
      </c>
      <c r="U12" t="str">
        <f t="shared" si="0"/>
        <v>30</v>
      </c>
      <c r="V12">
        <v>30017</v>
      </c>
      <c r="W12" s="18">
        <f t="shared" si="1"/>
        <v>2</v>
      </c>
    </row>
    <row r="13" spans="1:23">
      <c r="A13" s="17">
        <v>45681</v>
      </c>
      <c r="B13" t="s">
        <v>54</v>
      </c>
      <c r="C13">
        <v>880967</v>
      </c>
      <c r="D13">
        <v>18</v>
      </c>
      <c r="E13">
        <v>32</v>
      </c>
      <c r="F13">
        <v>26</v>
      </c>
      <c r="G13">
        <v>24</v>
      </c>
      <c r="H13">
        <v>55</v>
      </c>
      <c r="I13">
        <v>45</v>
      </c>
      <c r="J13">
        <v>9</v>
      </c>
      <c r="K13" t="s">
        <v>49</v>
      </c>
      <c r="L13">
        <v>19</v>
      </c>
      <c r="M13" t="s">
        <v>10</v>
      </c>
      <c r="N13">
        <v>0</v>
      </c>
      <c r="O13">
        <v>55</v>
      </c>
      <c r="P13">
        <v>839142</v>
      </c>
      <c r="Q13">
        <v>87</v>
      </c>
      <c r="R13">
        <v>37</v>
      </c>
      <c r="S13" t="s">
        <v>46</v>
      </c>
      <c r="T13" t="s">
        <v>50</v>
      </c>
      <c r="U13" t="str">
        <f t="shared" si="0"/>
        <v>17</v>
      </c>
      <c r="V13">
        <v>126738</v>
      </c>
      <c r="W13" s="18">
        <f t="shared" si="1"/>
        <v>2</v>
      </c>
    </row>
    <row r="14" spans="1:23">
      <c r="A14" s="17">
        <v>45682</v>
      </c>
      <c r="B14" t="s">
        <v>57</v>
      </c>
      <c r="C14">
        <v>1560294</v>
      </c>
      <c r="D14">
        <v>17</v>
      </c>
      <c r="E14">
        <v>34</v>
      </c>
      <c r="F14">
        <v>32</v>
      </c>
      <c r="G14">
        <v>17</v>
      </c>
      <c r="H14">
        <v>59</v>
      </c>
      <c r="I14">
        <v>41</v>
      </c>
      <c r="J14">
        <v>8</v>
      </c>
      <c r="K14" t="s">
        <v>63</v>
      </c>
      <c r="L14">
        <v>8</v>
      </c>
      <c r="M14" t="s">
        <v>10</v>
      </c>
      <c r="N14">
        <v>5</v>
      </c>
      <c r="O14">
        <v>97</v>
      </c>
      <c r="P14">
        <v>630356</v>
      </c>
      <c r="Q14">
        <v>85</v>
      </c>
      <c r="R14">
        <v>46</v>
      </c>
      <c r="S14" t="s">
        <v>46</v>
      </c>
      <c r="T14" t="s">
        <v>56</v>
      </c>
      <c r="U14" t="str">
        <f t="shared" si="0"/>
        <v>16</v>
      </c>
      <c r="V14">
        <v>88014</v>
      </c>
      <c r="W14" s="18">
        <f t="shared" si="1"/>
        <v>2</v>
      </c>
    </row>
    <row r="15" spans="1:23">
      <c r="A15" s="17">
        <v>45683</v>
      </c>
      <c r="B15" t="s">
        <v>58</v>
      </c>
      <c r="C15">
        <v>517748</v>
      </c>
      <c r="D15">
        <v>25</v>
      </c>
      <c r="E15">
        <v>34</v>
      </c>
      <c r="F15">
        <v>25</v>
      </c>
      <c r="G15">
        <v>16</v>
      </c>
      <c r="H15">
        <v>54</v>
      </c>
      <c r="I15">
        <v>46</v>
      </c>
      <c r="J15">
        <v>10</v>
      </c>
      <c r="K15" t="s">
        <v>66</v>
      </c>
      <c r="L15">
        <v>6</v>
      </c>
      <c r="M15" t="s">
        <v>7</v>
      </c>
      <c r="N15">
        <v>6</v>
      </c>
      <c r="O15">
        <v>46</v>
      </c>
      <c r="P15">
        <v>917648</v>
      </c>
      <c r="Q15">
        <v>82</v>
      </c>
      <c r="R15">
        <v>49</v>
      </c>
      <c r="S15" t="s">
        <v>55</v>
      </c>
      <c r="T15" t="s">
        <v>67</v>
      </c>
      <c r="U15" t="str">
        <f t="shared" si="0"/>
        <v>28</v>
      </c>
      <c r="V15">
        <v>56032</v>
      </c>
      <c r="W15" s="18">
        <f t="shared" si="1"/>
        <v>2</v>
      </c>
    </row>
    <row r="16" spans="1:23">
      <c r="A16" s="17">
        <v>45684</v>
      </c>
      <c r="B16" t="s">
        <v>41</v>
      </c>
      <c r="C16">
        <v>1406191</v>
      </c>
      <c r="D16">
        <v>16</v>
      </c>
      <c r="E16">
        <v>40</v>
      </c>
      <c r="F16">
        <v>35</v>
      </c>
      <c r="G16">
        <v>9</v>
      </c>
      <c r="H16">
        <v>53</v>
      </c>
      <c r="I16">
        <v>47</v>
      </c>
      <c r="J16">
        <v>3</v>
      </c>
      <c r="K16" t="s">
        <v>49</v>
      </c>
      <c r="L16">
        <v>19</v>
      </c>
      <c r="M16" t="s">
        <v>9</v>
      </c>
      <c r="N16">
        <v>10</v>
      </c>
      <c r="O16">
        <v>49</v>
      </c>
      <c r="P16">
        <v>962687</v>
      </c>
      <c r="Q16">
        <v>86</v>
      </c>
      <c r="R16">
        <v>48</v>
      </c>
      <c r="S16" t="s">
        <v>43</v>
      </c>
      <c r="T16" t="s">
        <v>68</v>
      </c>
      <c r="U16" t="str">
        <f t="shared" si="0"/>
        <v>29</v>
      </c>
      <c r="V16">
        <v>74495</v>
      </c>
      <c r="W16" s="18">
        <f t="shared" si="1"/>
        <v>3</v>
      </c>
    </row>
    <row r="17" spans="1:23">
      <c r="A17" s="17">
        <v>45685</v>
      </c>
      <c r="B17" t="s">
        <v>45</v>
      </c>
      <c r="C17">
        <v>1896085</v>
      </c>
      <c r="D17">
        <v>24</v>
      </c>
      <c r="E17">
        <v>39</v>
      </c>
      <c r="F17">
        <v>35</v>
      </c>
      <c r="G17">
        <v>2</v>
      </c>
      <c r="H17">
        <v>50</v>
      </c>
      <c r="I17">
        <v>50</v>
      </c>
      <c r="J17">
        <v>4</v>
      </c>
      <c r="K17" t="s">
        <v>62</v>
      </c>
      <c r="L17">
        <v>25</v>
      </c>
      <c r="M17" t="s">
        <v>5</v>
      </c>
      <c r="N17">
        <v>8</v>
      </c>
      <c r="O17">
        <v>98</v>
      </c>
      <c r="P17">
        <v>790685</v>
      </c>
      <c r="Q17">
        <v>96</v>
      </c>
      <c r="R17">
        <v>31</v>
      </c>
      <c r="S17" t="s">
        <v>55</v>
      </c>
      <c r="T17" t="s">
        <v>61</v>
      </c>
      <c r="U17" t="str">
        <f t="shared" si="0"/>
        <v>21</v>
      </c>
      <c r="V17">
        <v>121566</v>
      </c>
      <c r="W17" s="18">
        <f t="shared" si="1"/>
        <v>3</v>
      </c>
    </row>
    <row r="18" spans="1:23">
      <c r="A18" s="17">
        <v>45686</v>
      </c>
      <c r="B18" t="s">
        <v>48</v>
      </c>
      <c r="C18">
        <v>1503137</v>
      </c>
      <c r="D18">
        <v>15</v>
      </c>
      <c r="E18">
        <v>40</v>
      </c>
      <c r="F18">
        <v>30</v>
      </c>
      <c r="G18">
        <v>15</v>
      </c>
      <c r="H18">
        <v>50</v>
      </c>
      <c r="I18">
        <v>50</v>
      </c>
      <c r="J18">
        <v>3</v>
      </c>
      <c r="K18" t="s">
        <v>59</v>
      </c>
      <c r="L18">
        <v>8</v>
      </c>
      <c r="M18" t="s">
        <v>9</v>
      </c>
      <c r="N18">
        <v>1</v>
      </c>
      <c r="O18">
        <v>45</v>
      </c>
      <c r="P18">
        <v>748659</v>
      </c>
      <c r="Q18">
        <v>98</v>
      </c>
      <c r="R18">
        <v>23</v>
      </c>
      <c r="S18" t="s">
        <v>43</v>
      </c>
      <c r="T18" t="s">
        <v>69</v>
      </c>
      <c r="U18" t="str">
        <f t="shared" si="0"/>
        <v>23</v>
      </c>
      <c r="V18">
        <v>125420</v>
      </c>
      <c r="W18" s="18">
        <f t="shared" si="1"/>
        <v>3</v>
      </c>
    </row>
    <row r="19" spans="1:23">
      <c r="A19" s="17">
        <v>45687</v>
      </c>
      <c r="B19" t="s">
        <v>51</v>
      </c>
      <c r="C19">
        <v>1394416</v>
      </c>
      <c r="D19">
        <v>16</v>
      </c>
      <c r="E19">
        <v>36</v>
      </c>
      <c r="F19">
        <v>25</v>
      </c>
      <c r="G19">
        <v>23</v>
      </c>
      <c r="H19">
        <v>53</v>
      </c>
      <c r="I19">
        <v>47</v>
      </c>
      <c r="J19">
        <v>5</v>
      </c>
      <c r="K19" t="s">
        <v>63</v>
      </c>
      <c r="L19">
        <v>23</v>
      </c>
      <c r="M19" t="s">
        <v>5</v>
      </c>
      <c r="N19">
        <v>1</v>
      </c>
      <c r="O19">
        <v>60</v>
      </c>
      <c r="P19">
        <v>532097</v>
      </c>
      <c r="Q19">
        <v>94</v>
      </c>
      <c r="R19">
        <v>50</v>
      </c>
      <c r="S19" t="s">
        <v>64</v>
      </c>
      <c r="T19" t="s">
        <v>68</v>
      </c>
      <c r="U19" t="str">
        <f t="shared" si="0"/>
        <v>29</v>
      </c>
      <c r="V19">
        <v>29152</v>
      </c>
      <c r="W19" s="18">
        <f t="shared" si="1"/>
        <v>3</v>
      </c>
    </row>
    <row r="20" spans="1:23">
      <c r="A20" s="17">
        <v>45688</v>
      </c>
      <c r="B20" t="s">
        <v>54</v>
      </c>
      <c r="C20">
        <v>1454622</v>
      </c>
      <c r="D20">
        <v>24</v>
      </c>
      <c r="E20">
        <v>33</v>
      </c>
      <c r="F20">
        <v>35</v>
      </c>
      <c r="G20">
        <v>8</v>
      </c>
      <c r="H20">
        <v>53</v>
      </c>
      <c r="I20">
        <v>47</v>
      </c>
      <c r="J20">
        <v>8</v>
      </c>
      <c r="K20" t="s">
        <v>66</v>
      </c>
      <c r="L20">
        <v>9</v>
      </c>
      <c r="M20" t="s">
        <v>9</v>
      </c>
      <c r="N20">
        <v>9</v>
      </c>
      <c r="O20">
        <v>35</v>
      </c>
      <c r="P20">
        <v>627260</v>
      </c>
      <c r="Q20">
        <v>85</v>
      </c>
      <c r="R20">
        <v>33</v>
      </c>
      <c r="S20" t="s">
        <v>64</v>
      </c>
      <c r="T20" t="s">
        <v>70</v>
      </c>
      <c r="U20" t="str">
        <f t="shared" si="0"/>
        <v>25</v>
      </c>
      <c r="V20">
        <v>92403</v>
      </c>
      <c r="W20" s="18">
        <f t="shared" si="1"/>
        <v>3</v>
      </c>
    </row>
    <row r="21" spans="1:23">
      <c r="A21" s="17">
        <v>45689</v>
      </c>
      <c r="B21" t="s">
        <v>57</v>
      </c>
      <c r="C21">
        <v>708630</v>
      </c>
      <c r="D21">
        <v>24</v>
      </c>
      <c r="E21">
        <v>30</v>
      </c>
      <c r="F21">
        <v>31</v>
      </c>
      <c r="G21">
        <v>15</v>
      </c>
      <c r="H21">
        <v>50</v>
      </c>
      <c r="I21">
        <v>50</v>
      </c>
      <c r="J21">
        <v>9</v>
      </c>
      <c r="K21" t="s">
        <v>71</v>
      </c>
      <c r="L21">
        <v>18</v>
      </c>
      <c r="M21" t="s">
        <v>7</v>
      </c>
      <c r="N21">
        <v>9</v>
      </c>
      <c r="O21">
        <v>39</v>
      </c>
      <c r="P21">
        <v>892219</v>
      </c>
      <c r="Q21">
        <v>88</v>
      </c>
      <c r="R21">
        <v>40</v>
      </c>
      <c r="S21" t="s">
        <v>64</v>
      </c>
      <c r="T21" t="s">
        <v>65</v>
      </c>
      <c r="U21" t="str">
        <f t="shared" si="0"/>
        <v>30</v>
      </c>
      <c r="V21">
        <v>73959</v>
      </c>
      <c r="W21" s="18">
        <f t="shared" si="1"/>
        <v>3</v>
      </c>
    </row>
    <row r="22" spans="1:23">
      <c r="A22" s="17">
        <v>45690</v>
      </c>
      <c r="B22" t="s">
        <v>58</v>
      </c>
      <c r="C22">
        <v>2707882</v>
      </c>
      <c r="D22">
        <v>23</v>
      </c>
      <c r="E22">
        <v>30</v>
      </c>
      <c r="F22">
        <v>33</v>
      </c>
      <c r="G22">
        <v>14</v>
      </c>
      <c r="H22">
        <v>50</v>
      </c>
      <c r="I22">
        <v>50</v>
      </c>
      <c r="J22">
        <v>2</v>
      </c>
      <c r="K22" t="s">
        <v>66</v>
      </c>
      <c r="L22">
        <v>12</v>
      </c>
      <c r="M22" t="s">
        <v>9</v>
      </c>
      <c r="N22">
        <v>6</v>
      </c>
      <c r="O22">
        <v>39</v>
      </c>
      <c r="P22">
        <v>454174</v>
      </c>
      <c r="Q22">
        <v>81</v>
      </c>
      <c r="R22">
        <v>28</v>
      </c>
      <c r="S22" t="s">
        <v>55</v>
      </c>
      <c r="T22" t="s">
        <v>56</v>
      </c>
      <c r="U22" t="str">
        <f t="shared" si="0"/>
        <v>16</v>
      </c>
      <c r="V22">
        <v>105971</v>
      </c>
      <c r="W22" s="18">
        <f t="shared" si="1"/>
        <v>3</v>
      </c>
    </row>
    <row r="23" spans="1:23">
      <c r="A23" s="17">
        <v>45691</v>
      </c>
      <c r="B23" t="s">
        <v>41</v>
      </c>
      <c r="C23">
        <v>2460118</v>
      </c>
      <c r="D23">
        <v>19</v>
      </c>
      <c r="E23">
        <v>32</v>
      </c>
      <c r="F23">
        <v>34</v>
      </c>
      <c r="G23">
        <v>15</v>
      </c>
      <c r="H23">
        <v>59</v>
      </c>
      <c r="I23">
        <v>41</v>
      </c>
      <c r="J23">
        <v>6</v>
      </c>
      <c r="K23" t="s">
        <v>72</v>
      </c>
      <c r="L23">
        <v>16</v>
      </c>
      <c r="M23" t="s">
        <v>12</v>
      </c>
      <c r="N23">
        <v>3</v>
      </c>
      <c r="O23">
        <v>68</v>
      </c>
      <c r="P23">
        <v>781421</v>
      </c>
      <c r="Q23">
        <v>80</v>
      </c>
      <c r="R23">
        <v>26</v>
      </c>
      <c r="S23" t="s">
        <v>43</v>
      </c>
      <c r="T23" t="s">
        <v>44</v>
      </c>
      <c r="U23" t="str">
        <f t="shared" si="0"/>
        <v>15</v>
      </c>
      <c r="V23">
        <v>145050</v>
      </c>
      <c r="W23" s="18">
        <f t="shared" si="1"/>
        <v>4</v>
      </c>
    </row>
    <row r="24" spans="1:23">
      <c r="A24" s="17">
        <v>45692</v>
      </c>
      <c r="B24" t="s">
        <v>45</v>
      </c>
      <c r="C24">
        <v>2664672</v>
      </c>
      <c r="D24">
        <v>20</v>
      </c>
      <c r="E24">
        <v>30</v>
      </c>
      <c r="F24">
        <v>33</v>
      </c>
      <c r="G24">
        <v>17</v>
      </c>
      <c r="H24">
        <v>53</v>
      </c>
      <c r="I24">
        <v>47</v>
      </c>
      <c r="J24">
        <v>8</v>
      </c>
      <c r="K24" t="s">
        <v>42</v>
      </c>
      <c r="L24">
        <v>10</v>
      </c>
      <c r="M24" t="s">
        <v>10</v>
      </c>
      <c r="N24">
        <v>2</v>
      </c>
      <c r="O24">
        <v>91</v>
      </c>
      <c r="P24">
        <v>993770</v>
      </c>
      <c r="Q24">
        <v>98</v>
      </c>
      <c r="R24">
        <v>38</v>
      </c>
      <c r="S24" t="s">
        <v>64</v>
      </c>
      <c r="T24" t="s">
        <v>73</v>
      </c>
      <c r="U24" t="str">
        <f t="shared" si="0"/>
        <v>27</v>
      </c>
      <c r="V24">
        <v>137506</v>
      </c>
      <c r="W24" s="18">
        <f t="shared" si="1"/>
        <v>4</v>
      </c>
    </row>
    <row r="25" spans="1:23">
      <c r="A25" s="17">
        <v>45693</v>
      </c>
      <c r="B25" t="s">
        <v>48</v>
      </c>
      <c r="C25">
        <v>1936619</v>
      </c>
      <c r="D25">
        <v>17</v>
      </c>
      <c r="E25">
        <v>34</v>
      </c>
      <c r="F25">
        <v>32</v>
      </c>
      <c r="G25">
        <v>17</v>
      </c>
      <c r="H25">
        <v>55</v>
      </c>
      <c r="I25">
        <v>45</v>
      </c>
      <c r="J25">
        <v>8</v>
      </c>
      <c r="K25" t="s">
        <v>59</v>
      </c>
      <c r="L25">
        <v>12</v>
      </c>
      <c r="M25" t="s">
        <v>5</v>
      </c>
      <c r="N25">
        <v>9</v>
      </c>
      <c r="O25">
        <v>92</v>
      </c>
      <c r="P25">
        <v>580420</v>
      </c>
      <c r="Q25">
        <v>92</v>
      </c>
      <c r="R25">
        <v>26</v>
      </c>
      <c r="S25" t="s">
        <v>43</v>
      </c>
      <c r="T25" t="s">
        <v>67</v>
      </c>
      <c r="U25" t="str">
        <f t="shared" si="0"/>
        <v>28</v>
      </c>
      <c r="V25">
        <v>136376</v>
      </c>
      <c r="W25" s="18">
        <f t="shared" si="1"/>
        <v>4</v>
      </c>
    </row>
    <row r="26" spans="1:23">
      <c r="A26" s="17">
        <v>45694</v>
      </c>
      <c r="B26" t="s">
        <v>51</v>
      </c>
      <c r="C26">
        <v>758016</v>
      </c>
      <c r="D26">
        <v>20</v>
      </c>
      <c r="E26">
        <v>34</v>
      </c>
      <c r="F26">
        <v>25</v>
      </c>
      <c r="G26">
        <v>21</v>
      </c>
      <c r="H26">
        <v>52</v>
      </c>
      <c r="I26">
        <v>48</v>
      </c>
      <c r="J26">
        <v>10</v>
      </c>
      <c r="K26" t="s">
        <v>62</v>
      </c>
      <c r="L26">
        <v>12</v>
      </c>
      <c r="M26" t="s">
        <v>5</v>
      </c>
      <c r="N26">
        <v>7</v>
      </c>
      <c r="O26">
        <v>93</v>
      </c>
      <c r="P26">
        <v>935283</v>
      </c>
      <c r="Q26">
        <v>87</v>
      </c>
      <c r="R26">
        <v>22</v>
      </c>
      <c r="S26" t="s">
        <v>46</v>
      </c>
      <c r="T26" t="s">
        <v>47</v>
      </c>
      <c r="U26" t="str">
        <f t="shared" si="0"/>
        <v>22</v>
      </c>
      <c r="V26">
        <v>85738</v>
      </c>
      <c r="W26" s="18">
        <f t="shared" si="1"/>
        <v>4</v>
      </c>
    </row>
    <row r="27" spans="1:23">
      <c r="A27" s="17">
        <v>45695</v>
      </c>
      <c r="B27" t="s">
        <v>54</v>
      </c>
      <c r="C27">
        <v>2404595</v>
      </c>
      <c r="D27">
        <v>18</v>
      </c>
      <c r="E27">
        <v>33</v>
      </c>
      <c r="F27">
        <v>34</v>
      </c>
      <c r="G27">
        <v>15</v>
      </c>
      <c r="H27">
        <v>55</v>
      </c>
      <c r="I27">
        <v>45</v>
      </c>
      <c r="J27">
        <v>9</v>
      </c>
      <c r="K27" t="s">
        <v>52</v>
      </c>
      <c r="L27">
        <v>24</v>
      </c>
      <c r="M27" t="s">
        <v>12</v>
      </c>
      <c r="N27">
        <v>7</v>
      </c>
      <c r="O27">
        <v>66</v>
      </c>
      <c r="P27">
        <v>754439</v>
      </c>
      <c r="Q27">
        <v>93</v>
      </c>
      <c r="R27">
        <v>28</v>
      </c>
      <c r="S27" t="s">
        <v>64</v>
      </c>
      <c r="T27" t="s">
        <v>74</v>
      </c>
      <c r="U27" t="str">
        <f t="shared" si="0"/>
        <v>19</v>
      </c>
      <c r="V27">
        <v>108072</v>
      </c>
      <c r="W27" s="18">
        <f t="shared" si="1"/>
        <v>4</v>
      </c>
    </row>
    <row r="28" spans="1:23">
      <c r="A28" s="17">
        <v>45696</v>
      </c>
      <c r="B28" t="s">
        <v>57</v>
      </c>
      <c r="C28">
        <v>2810782</v>
      </c>
      <c r="D28">
        <v>15</v>
      </c>
      <c r="E28">
        <v>32</v>
      </c>
      <c r="F28">
        <v>27</v>
      </c>
      <c r="G28">
        <v>26</v>
      </c>
      <c r="H28">
        <v>57</v>
      </c>
      <c r="I28">
        <v>43</v>
      </c>
      <c r="J28">
        <v>7</v>
      </c>
      <c r="K28" t="s">
        <v>59</v>
      </c>
      <c r="L28">
        <v>18</v>
      </c>
      <c r="M28" t="s">
        <v>12</v>
      </c>
      <c r="N28">
        <v>6</v>
      </c>
      <c r="O28">
        <v>46</v>
      </c>
      <c r="P28">
        <v>613003</v>
      </c>
      <c r="Q28">
        <v>81</v>
      </c>
      <c r="R28">
        <v>27</v>
      </c>
      <c r="S28" t="s">
        <v>55</v>
      </c>
      <c r="T28" t="s">
        <v>73</v>
      </c>
      <c r="U28" t="str">
        <f t="shared" si="0"/>
        <v>27</v>
      </c>
      <c r="V28">
        <v>89669</v>
      </c>
      <c r="W28" s="18">
        <f t="shared" si="1"/>
        <v>4</v>
      </c>
    </row>
    <row r="29" spans="1:23">
      <c r="A29" s="17">
        <v>45697</v>
      </c>
      <c r="B29" t="s">
        <v>58</v>
      </c>
      <c r="C29">
        <v>1374983</v>
      </c>
      <c r="D29">
        <v>18</v>
      </c>
      <c r="E29">
        <v>32</v>
      </c>
      <c r="F29">
        <v>28</v>
      </c>
      <c r="G29">
        <v>22</v>
      </c>
      <c r="H29">
        <v>60</v>
      </c>
      <c r="I29">
        <v>40</v>
      </c>
      <c r="J29">
        <v>9</v>
      </c>
      <c r="K29" t="s">
        <v>62</v>
      </c>
      <c r="L29">
        <v>23</v>
      </c>
      <c r="M29" t="s">
        <v>7</v>
      </c>
      <c r="N29">
        <v>10</v>
      </c>
      <c r="O29">
        <v>41</v>
      </c>
      <c r="P29">
        <v>414487</v>
      </c>
      <c r="Q29">
        <v>98</v>
      </c>
      <c r="R29">
        <v>32</v>
      </c>
      <c r="S29" t="s">
        <v>64</v>
      </c>
      <c r="T29" t="s">
        <v>70</v>
      </c>
      <c r="U29" t="str">
        <f t="shared" si="0"/>
        <v>25</v>
      </c>
      <c r="V29">
        <v>111369</v>
      </c>
      <c r="W29" s="18">
        <f t="shared" si="1"/>
        <v>4</v>
      </c>
    </row>
    <row r="30" spans="1:23">
      <c r="A30" s="17">
        <v>45698</v>
      </c>
      <c r="B30" t="s">
        <v>41</v>
      </c>
      <c r="C30">
        <v>1158150</v>
      </c>
      <c r="D30">
        <v>21</v>
      </c>
      <c r="E30">
        <v>37</v>
      </c>
      <c r="F30">
        <v>34</v>
      </c>
      <c r="G30">
        <v>8</v>
      </c>
      <c r="H30">
        <v>51</v>
      </c>
      <c r="I30">
        <v>49</v>
      </c>
      <c r="J30">
        <v>4</v>
      </c>
      <c r="K30" t="s">
        <v>75</v>
      </c>
      <c r="L30">
        <v>16</v>
      </c>
      <c r="M30" t="s">
        <v>5</v>
      </c>
      <c r="N30">
        <v>10</v>
      </c>
      <c r="O30">
        <v>83</v>
      </c>
      <c r="P30">
        <v>511329</v>
      </c>
      <c r="Q30">
        <v>82</v>
      </c>
      <c r="R30">
        <v>38</v>
      </c>
      <c r="S30" t="s">
        <v>46</v>
      </c>
      <c r="T30" t="s">
        <v>76</v>
      </c>
      <c r="U30" t="str">
        <f t="shared" si="0"/>
        <v>18</v>
      </c>
      <c r="V30">
        <v>82765</v>
      </c>
      <c r="W30" s="18">
        <f t="shared" si="1"/>
        <v>5</v>
      </c>
    </row>
    <row r="31" spans="1:23">
      <c r="A31" s="17">
        <v>45699</v>
      </c>
      <c r="B31" t="s">
        <v>45</v>
      </c>
      <c r="C31">
        <v>1934340</v>
      </c>
      <c r="D31">
        <v>21</v>
      </c>
      <c r="E31">
        <v>35</v>
      </c>
      <c r="F31">
        <v>31</v>
      </c>
      <c r="G31">
        <v>13</v>
      </c>
      <c r="H31">
        <v>56</v>
      </c>
      <c r="I31">
        <v>44</v>
      </c>
      <c r="J31">
        <v>4</v>
      </c>
      <c r="K31" t="s">
        <v>66</v>
      </c>
      <c r="L31">
        <v>5</v>
      </c>
      <c r="M31" t="s">
        <v>10</v>
      </c>
      <c r="N31">
        <v>10</v>
      </c>
      <c r="O31">
        <v>95</v>
      </c>
      <c r="P31">
        <v>789003</v>
      </c>
      <c r="Q31">
        <v>90</v>
      </c>
      <c r="R31">
        <v>25</v>
      </c>
      <c r="S31" t="s">
        <v>46</v>
      </c>
      <c r="T31" t="s">
        <v>68</v>
      </c>
      <c r="U31" t="str">
        <f t="shared" si="0"/>
        <v>29</v>
      </c>
      <c r="V31">
        <v>147504</v>
      </c>
      <c r="W31" s="18">
        <f t="shared" si="1"/>
        <v>5</v>
      </c>
    </row>
    <row r="32" spans="1:23">
      <c r="A32" s="17">
        <v>45700</v>
      </c>
      <c r="B32" t="s">
        <v>48</v>
      </c>
      <c r="C32">
        <v>2518666</v>
      </c>
      <c r="D32">
        <v>16</v>
      </c>
      <c r="E32">
        <v>32</v>
      </c>
      <c r="F32">
        <v>27</v>
      </c>
      <c r="G32">
        <v>25</v>
      </c>
      <c r="H32">
        <v>57</v>
      </c>
      <c r="I32">
        <v>43</v>
      </c>
      <c r="J32">
        <v>3</v>
      </c>
      <c r="K32" t="s">
        <v>63</v>
      </c>
      <c r="L32">
        <v>9</v>
      </c>
      <c r="M32" t="s">
        <v>7</v>
      </c>
      <c r="N32">
        <v>4</v>
      </c>
      <c r="O32">
        <v>87</v>
      </c>
      <c r="P32">
        <v>507469</v>
      </c>
      <c r="Q32">
        <v>92</v>
      </c>
      <c r="R32">
        <v>42</v>
      </c>
      <c r="S32" t="s">
        <v>55</v>
      </c>
      <c r="T32" t="s">
        <v>69</v>
      </c>
      <c r="U32" t="str">
        <f t="shared" si="0"/>
        <v>23</v>
      </c>
      <c r="V32">
        <v>100151</v>
      </c>
      <c r="W32" s="18">
        <f t="shared" si="1"/>
        <v>5</v>
      </c>
    </row>
    <row r="33" spans="1:23">
      <c r="A33" s="17">
        <v>45701</v>
      </c>
      <c r="B33" t="s">
        <v>51</v>
      </c>
      <c r="C33">
        <v>1975615</v>
      </c>
      <c r="D33">
        <v>22</v>
      </c>
      <c r="E33">
        <v>39</v>
      </c>
      <c r="F33">
        <v>27</v>
      </c>
      <c r="G33">
        <v>12</v>
      </c>
      <c r="H33">
        <v>60</v>
      </c>
      <c r="I33">
        <v>40</v>
      </c>
      <c r="J33">
        <v>6</v>
      </c>
      <c r="K33" t="s">
        <v>75</v>
      </c>
      <c r="L33">
        <v>6</v>
      </c>
      <c r="M33" t="s">
        <v>9</v>
      </c>
      <c r="N33">
        <v>7</v>
      </c>
      <c r="O33">
        <v>60</v>
      </c>
      <c r="P33">
        <v>962846</v>
      </c>
      <c r="Q33">
        <v>90</v>
      </c>
      <c r="R33">
        <v>24</v>
      </c>
      <c r="S33" t="s">
        <v>64</v>
      </c>
      <c r="T33" t="s">
        <v>74</v>
      </c>
      <c r="U33" t="str">
        <f t="shared" si="0"/>
        <v>19</v>
      </c>
      <c r="V33">
        <v>93857</v>
      </c>
      <c r="W33" s="18">
        <f t="shared" si="1"/>
        <v>5</v>
      </c>
    </row>
    <row r="34" spans="1:23">
      <c r="A34" s="17">
        <v>45702</v>
      </c>
      <c r="B34" t="s">
        <v>54</v>
      </c>
      <c r="C34">
        <v>554438</v>
      </c>
      <c r="D34">
        <v>23</v>
      </c>
      <c r="E34">
        <v>38</v>
      </c>
      <c r="F34">
        <v>31</v>
      </c>
      <c r="G34">
        <v>8</v>
      </c>
      <c r="H34">
        <v>54</v>
      </c>
      <c r="I34">
        <v>46</v>
      </c>
      <c r="J34">
        <v>8</v>
      </c>
      <c r="K34" t="s">
        <v>49</v>
      </c>
      <c r="L34">
        <v>11</v>
      </c>
      <c r="M34" t="s">
        <v>7</v>
      </c>
      <c r="N34">
        <v>2</v>
      </c>
      <c r="O34">
        <v>97</v>
      </c>
      <c r="P34">
        <v>867958</v>
      </c>
      <c r="Q34">
        <v>81</v>
      </c>
      <c r="R34">
        <v>21</v>
      </c>
      <c r="S34" t="s">
        <v>64</v>
      </c>
      <c r="T34" t="s">
        <v>69</v>
      </c>
      <c r="U34" t="str">
        <f t="shared" si="0"/>
        <v>23</v>
      </c>
      <c r="V34">
        <v>129366</v>
      </c>
      <c r="W34" s="18">
        <f t="shared" si="1"/>
        <v>5</v>
      </c>
    </row>
    <row r="35" spans="1:23">
      <c r="A35" s="17">
        <v>45703</v>
      </c>
      <c r="B35" t="s">
        <v>57</v>
      </c>
      <c r="C35">
        <v>664901</v>
      </c>
      <c r="D35">
        <v>25</v>
      </c>
      <c r="E35">
        <v>30</v>
      </c>
      <c r="F35">
        <v>30</v>
      </c>
      <c r="G35">
        <v>15</v>
      </c>
      <c r="H35">
        <v>60</v>
      </c>
      <c r="I35">
        <v>40</v>
      </c>
      <c r="J35">
        <v>6</v>
      </c>
      <c r="K35" t="s">
        <v>66</v>
      </c>
      <c r="L35">
        <v>17</v>
      </c>
      <c r="M35" t="s">
        <v>7</v>
      </c>
      <c r="N35">
        <v>2</v>
      </c>
      <c r="O35">
        <v>47</v>
      </c>
      <c r="P35">
        <v>412616</v>
      </c>
      <c r="Q35">
        <v>99</v>
      </c>
      <c r="R35">
        <v>43</v>
      </c>
      <c r="S35" t="s">
        <v>64</v>
      </c>
      <c r="T35" t="s">
        <v>77</v>
      </c>
      <c r="U35" t="str">
        <f t="shared" si="0"/>
        <v>24</v>
      </c>
      <c r="V35">
        <v>123742</v>
      </c>
      <c r="W35" s="18">
        <f t="shared" si="1"/>
        <v>5</v>
      </c>
    </row>
    <row r="36" spans="1:23">
      <c r="A36" s="17">
        <v>45704</v>
      </c>
      <c r="B36" t="s">
        <v>58</v>
      </c>
      <c r="C36">
        <v>943220</v>
      </c>
      <c r="D36">
        <v>24</v>
      </c>
      <c r="E36">
        <v>34</v>
      </c>
      <c r="F36">
        <v>31</v>
      </c>
      <c r="G36">
        <v>11</v>
      </c>
      <c r="H36">
        <v>59</v>
      </c>
      <c r="I36">
        <v>41</v>
      </c>
      <c r="J36">
        <v>10</v>
      </c>
      <c r="K36" t="s">
        <v>71</v>
      </c>
      <c r="L36">
        <v>19</v>
      </c>
      <c r="M36" t="s">
        <v>9</v>
      </c>
      <c r="N36">
        <v>7</v>
      </c>
      <c r="O36">
        <v>30</v>
      </c>
      <c r="P36">
        <v>423813</v>
      </c>
      <c r="Q36">
        <v>88</v>
      </c>
      <c r="R36">
        <v>37</v>
      </c>
      <c r="S36" t="s">
        <v>46</v>
      </c>
      <c r="T36" t="s">
        <v>60</v>
      </c>
      <c r="U36" t="str">
        <f t="shared" si="0"/>
        <v>20</v>
      </c>
      <c r="V36">
        <v>37592</v>
      </c>
      <c r="W36" s="18">
        <f t="shared" si="1"/>
        <v>5</v>
      </c>
    </row>
    <row r="37" spans="1:23">
      <c r="A37" s="17">
        <v>45705</v>
      </c>
      <c r="B37" t="s">
        <v>41</v>
      </c>
      <c r="C37">
        <v>1371715</v>
      </c>
      <c r="D37">
        <v>24</v>
      </c>
      <c r="E37">
        <v>38</v>
      </c>
      <c r="F37">
        <v>30</v>
      </c>
      <c r="G37">
        <v>8</v>
      </c>
      <c r="H37">
        <v>60</v>
      </c>
      <c r="I37">
        <v>40</v>
      </c>
      <c r="J37">
        <v>5</v>
      </c>
      <c r="K37" t="s">
        <v>62</v>
      </c>
      <c r="L37">
        <v>23</v>
      </c>
      <c r="M37" t="s">
        <v>9</v>
      </c>
      <c r="N37">
        <v>2</v>
      </c>
      <c r="O37">
        <v>51</v>
      </c>
      <c r="P37">
        <v>670506</v>
      </c>
      <c r="Q37">
        <v>89</v>
      </c>
      <c r="R37">
        <v>28</v>
      </c>
      <c r="S37" t="s">
        <v>55</v>
      </c>
      <c r="T37" t="s">
        <v>56</v>
      </c>
      <c r="U37" t="str">
        <f t="shared" si="0"/>
        <v>16</v>
      </c>
      <c r="V37">
        <v>110674</v>
      </c>
      <c r="W37" s="18">
        <f t="shared" si="1"/>
        <v>6</v>
      </c>
    </row>
    <row r="38" spans="1:23">
      <c r="A38" s="17">
        <v>45706</v>
      </c>
      <c r="B38" t="s">
        <v>45</v>
      </c>
      <c r="C38">
        <v>2470889</v>
      </c>
      <c r="D38">
        <v>16</v>
      </c>
      <c r="E38">
        <v>32</v>
      </c>
      <c r="F38">
        <v>31</v>
      </c>
      <c r="G38">
        <v>21</v>
      </c>
      <c r="H38">
        <v>51</v>
      </c>
      <c r="I38">
        <v>49</v>
      </c>
      <c r="J38">
        <v>7</v>
      </c>
      <c r="K38" t="s">
        <v>78</v>
      </c>
      <c r="L38">
        <v>25</v>
      </c>
      <c r="M38" t="s">
        <v>12</v>
      </c>
      <c r="N38">
        <v>10</v>
      </c>
      <c r="O38">
        <v>36</v>
      </c>
      <c r="P38">
        <v>557408</v>
      </c>
      <c r="Q38">
        <v>82</v>
      </c>
      <c r="R38">
        <v>26</v>
      </c>
      <c r="S38" t="s">
        <v>46</v>
      </c>
      <c r="T38" t="s">
        <v>67</v>
      </c>
      <c r="U38" t="str">
        <f t="shared" si="0"/>
        <v>28</v>
      </c>
      <c r="V38">
        <v>122935</v>
      </c>
      <c r="W38" s="18">
        <f t="shared" si="1"/>
        <v>6</v>
      </c>
    </row>
    <row r="39" spans="1:23">
      <c r="A39" s="17">
        <v>45707</v>
      </c>
      <c r="B39" t="s">
        <v>48</v>
      </c>
      <c r="C39">
        <v>1768227</v>
      </c>
      <c r="D39">
        <v>23</v>
      </c>
      <c r="E39">
        <v>32</v>
      </c>
      <c r="F39">
        <v>33</v>
      </c>
      <c r="G39">
        <v>12</v>
      </c>
      <c r="H39">
        <v>58</v>
      </c>
      <c r="I39">
        <v>42</v>
      </c>
      <c r="J39">
        <v>2</v>
      </c>
      <c r="K39" t="s">
        <v>59</v>
      </c>
      <c r="L39">
        <v>22</v>
      </c>
      <c r="M39" t="s">
        <v>5</v>
      </c>
      <c r="N39">
        <v>6</v>
      </c>
      <c r="O39">
        <v>76</v>
      </c>
      <c r="P39">
        <v>419204</v>
      </c>
      <c r="Q39">
        <v>82</v>
      </c>
      <c r="R39">
        <v>35</v>
      </c>
      <c r="S39" t="s">
        <v>46</v>
      </c>
      <c r="T39" t="s">
        <v>60</v>
      </c>
      <c r="U39" t="str">
        <f t="shared" si="0"/>
        <v>20</v>
      </c>
      <c r="V39">
        <v>148511</v>
      </c>
      <c r="W39" s="18">
        <f t="shared" si="1"/>
        <v>6</v>
      </c>
    </row>
    <row r="40" spans="1:23">
      <c r="A40" s="17">
        <v>45708</v>
      </c>
      <c r="B40" t="s">
        <v>51</v>
      </c>
      <c r="C40">
        <v>2025965</v>
      </c>
      <c r="D40">
        <v>20</v>
      </c>
      <c r="E40">
        <v>33</v>
      </c>
      <c r="F40">
        <v>25</v>
      </c>
      <c r="G40">
        <v>22</v>
      </c>
      <c r="H40">
        <v>52</v>
      </c>
      <c r="I40">
        <v>48</v>
      </c>
      <c r="J40">
        <v>4</v>
      </c>
      <c r="K40" t="s">
        <v>71</v>
      </c>
      <c r="L40">
        <v>24</v>
      </c>
      <c r="M40" t="s">
        <v>10</v>
      </c>
      <c r="N40">
        <v>7</v>
      </c>
      <c r="O40">
        <v>80</v>
      </c>
      <c r="P40">
        <v>956051</v>
      </c>
      <c r="Q40">
        <v>93</v>
      </c>
      <c r="R40">
        <v>32</v>
      </c>
      <c r="S40" t="s">
        <v>55</v>
      </c>
      <c r="T40" t="s">
        <v>77</v>
      </c>
      <c r="U40" t="str">
        <f t="shared" si="0"/>
        <v>24</v>
      </c>
      <c r="V40">
        <v>104598</v>
      </c>
      <c r="W40" s="18">
        <f t="shared" si="1"/>
        <v>6</v>
      </c>
    </row>
    <row r="41" spans="1:23">
      <c r="A41" s="17">
        <v>45709</v>
      </c>
      <c r="B41" t="s">
        <v>54</v>
      </c>
      <c r="C41">
        <v>2869073</v>
      </c>
      <c r="D41">
        <v>17</v>
      </c>
      <c r="E41">
        <v>37</v>
      </c>
      <c r="F41">
        <v>31</v>
      </c>
      <c r="G41">
        <v>15</v>
      </c>
      <c r="H41">
        <v>52</v>
      </c>
      <c r="I41">
        <v>48</v>
      </c>
      <c r="J41">
        <v>8</v>
      </c>
      <c r="K41" t="s">
        <v>75</v>
      </c>
      <c r="L41">
        <v>8</v>
      </c>
      <c r="M41" t="s">
        <v>10</v>
      </c>
      <c r="N41">
        <v>4</v>
      </c>
      <c r="O41">
        <v>51</v>
      </c>
      <c r="P41">
        <v>679228</v>
      </c>
      <c r="Q41">
        <v>85</v>
      </c>
      <c r="R41">
        <v>25</v>
      </c>
      <c r="S41" t="s">
        <v>46</v>
      </c>
      <c r="T41" t="s">
        <v>50</v>
      </c>
      <c r="U41" t="str">
        <f t="shared" si="0"/>
        <v>17</v>
      </c>
      <c r="V41">
        <v>82253</v>
      </c>
      <c r="W41" s="18">
        <f t="shared" si="1"/>
        <v>6</v>
      </c>
    </row>
    <row r="42" spans="1:23">
      <c r="A42" s="17">
        <v>45710</v>
      </c>
      <c r="B42" t="s">
        <v>57</v>
      </c>
      <c r="C42">
        <v>1291010</v>
      </c>
      <c r="D42">
        <v>17</v>
      </c>
      <c r="E42">
        <v>40</v>
      </c>
      <c r="F42">
        <v>27</v>
      </c>
      <c r="G42">
        <v>16</v>
      </c>
      <c r="H42">
        <v>51</v>
      </c>
      <c r="I42">
        <v>49</v>
      </c>
      <c r="J42">
        <v>3</v>
      </c>
      <c r="K42" t="s">
        <v>75</v>
      </c>
      <c r="L42">
        <v>18</v>
      </c>
      <c r="M42" t="s">
        <v>5</v>
      </c>
      <c r="N42">
        <v>0</v>
      </c>
      <c r="O42">
        <v>43</v>
      </c>
      <c r="P42">
        <v>554975</v>
      </c>
      <c r="Q42">
        <v>99</v>
      </c>
      <c r="R42">
        <v>38</v>
      </c>
      <c r="S42" t="s">
        <v>43</v>
      </c>
      <c r="T42" t="s">
        <v>60</v>
      </c>
      <c r="U42" t="str">
        <f t="shared" si="0"/>
        <v>20</v>
      </c>
      <c r="V42">
        <v>109711</v>
      </c>
      <c r="W42" s="18">
        <f t="shared" si="1"/>
        <v>6</v>
      </c>
    </row>
    <row r="43" spans="1:23">
      <c r="A43" s="17">
        <v>45711</v>
      </c>
      <c r="B43" t="s">
        <v>58</v>
      </c>
      <c r="C43">
        <v>1781751</v>
      </c>
      <c r="D43">
        <v>17</v>
      </c>
      <c r="E43">
        <v>35</v>
      </c>
      <c r="F43">
        <v>34</v>
      </c>
      <c r="G43">
        <v>14</v>
      </c>
      <c r="H43">
        <v>55</v>
      </c>
      <c r="I43">
        <v>45</v>
      </c>
      <c r="J43">
        <v>8</v>
      </c>
      <c r="K43" t="s">
        <v>75</v>
      </c>
      <c r="L43">
        <v>19</v>
      </c>
      <c r="M43" t="s">
        <v>9</v>
      </c>
      <c r="N43">
        <v>10</v>
      </c>
      <c r="O43">
        <v>94</v>
      </c>
      <c r="P43">
        <v>762891</v>
      </c>
      <c r="Q43">
        <v>100</v>
      </c>
      <c r="R43">
        <v>45</v>
      </c>
      <c r="S43" t="s">
        <v>64</v>
      </c>
      <c r="T43" t="s">
        <v>44</v>
      </c>
      <c r="U43" t="str">
        <f t="shared" si="0"/>
        <v>15</v>
      </c>
      <c r="V43">
        <v>48560</v>
      </c>
      <c r="W43" s="18">
        <f t="shared" si="1"/>
        <v>6</v>
      </c>
    </row>
    <row r="44" spans="1:23">
      <c r="A44" s="17">
        <v>45712</v>
      </c>
      <c r="B44" t="s">
        <v>41</v>
      </c>
      <c r="C44">
        <v>911258</v>
      </c>
      <c r="D44">
        <v>19</v>
      </c>
      <c r="E44">
        <v>37</v>
      </c>
      <c r="F44">
        <v>29</v>
      </c>
      <c r="G44">
        <v>15</v>
      </c>
      <c r="H44">
        <v>53</v>
      </c>
      <c r="I44">
        <v>47</v>
      </c>
      <c r="J44">
        <v>8</v>
      </c>
      <c r="K44" t="s">
        <v>78</v>
      </c>
      <c r="L44">
        <v>18</v>
      </c>
      <c r="M44" t="s">
        <v>10</v>
      </c>
      <c r="N44">
        <v>5</v>
      </c>
      <c r="O44">
        <v>49</v>
      </c>
      <c r="P44">
        <v>430075</v>
      </c>
      <c r="Q44">
        <v>96</v>
      </c>
      <c r="R44">
        <v>31</v>
      </c>
      <c r="S44" t="s">
        <v>43</v>
      </c>
      <c r="T44" t="s">
        <v>50</v>
      </c>
      <c r="U44" t="str">
        <f t="shared" si="0"/>
        <v>17</v>
      </c>
      <c r="V44">
        <v>27417</v>
      </c>
      <c r="W44" s="18">
        <f t="shared" si="1"/>
        <v>7</v>
      </c>
    </row>
    <row r="45" spans="1:23">
      <c r="A45" s="17">
        <v>45713</v>
      </c>
      <c r="B45" t="s">
        <v>45</v>
      </c>
      <c r="C45">
        <v>2099161</v>
      </c>
      <c r="D45">
        <v>25</v>
      </c>
      <c r="E45">
        <v>39</v>
      </c>
      <c r="F45">
        <v>35</v>
      </c>
      <c r="G45">
        <v>1</v>
      </c>
      <c r="H45">
        <v>53</v>
      </c>
      <c r="I45">
        <v>47</v>
      </c>
      <c r="J45">
        <v>8</v>
      </c>
      <c r="K45" t="s">
        <v>72</v>
      </c>
      <c r="L45">
        <v>15</v>
      </c>
      <c r="M45" t="s">
        <v>7</v>
      </c>
      <c r="N45">
        <v>6</v>
      </c>
      <c r="O45">
        <v>82</v>
      </c>
      <c r="P45">
        <v>485349</v>
      </c>
      <c r="Q45">
        <v>88</v>
      </c>
      <c r="R45">
        <v>34</v>
      </c>
      <c r="S45" t="s">
        <v>46</v>
      </c>
      <c r="T45" t="s">
        <v>76</v>
      </c>
      <c r="U45" t="str">
        <f t="shared" si="0"/>
        <v>18</v>
      </c>
      <c r="V45">
        <v>53792</v>
      </c>
      <c r="W45" s="18">
        <f t="shared" si="1"/>
        <v>7</v>
      </c>
    </row>
    <row r="46" spans="1:23">
      <c r="A46" s="17">
        <v>45714</v>
      </c>
      <c r="B46" t="s">
        <v>48</v>
      </c>
      <c r="C46">
        <v>2368854</v>
      </c>
      <c r="D46">
        <v>19</v>
      </c>
      <c r="E46">
        <v>36</v>
      </c>
      <c r="F46">
        <v>34</v>
      </c>
      <c r="G46">
        <v>11</v>
      </c>
      <c r="H46">
        <v>51</v>
      </c>
      <c r="I46">
        <v>49</v>
      </c>
      <c r="J46">
        <v>6</v>
      </c>
      <c r="K46" t="s">
        <v>63</v>
      </c>
      <c r="L46">
        <v>13</v>
      </c>
      <c r="M46" t="s">
        <v>10</v>
      </c>
      <c r="N46">
        <v>8</v>
      </c>
      <c r="O46">
        <v>87</v>
      </c>
      <c r="P46">
        <v>878303</v>
      </c>
      <c r="Q46">
        <v>83</v>
      </c>
      <c r="R46">
        <v>40</v>
      </c>
      <c r="S46" t="s">
        <v>46</v>
      </c>
      <c r="T46" t="s">
        <v>69</v>
      </c>
      <c r="U46" t="str">
        <f t="shared" si="0"/>
        <v>23</v>
      </c>
      <c r="V46">
        <v>62545</v>
      </c>
      <c r="W46" s="18">
        <f t="shared" si="1"/>
        <v>7</v>
      </c>
    </row>
    <row r="47" spans="1:1">
      <c r="A47" s="17"/>
    </row>
    <row r="48" spans="1:1">
      <c r="A48" s="17"/>
    </row>
    <row r="49" spans="1:1">
      <c r="A49" s="17"/>
    </row>
    <row r="50" spans="1:1">
      <c r="A50" s="17"/>
    </row>
    <row r="51" spans="1:1">
      <c r="A51" s="17"/>
    </row>
    <row r="52" spans="1:1">
      <c r="A52" s="17"/>
    </row>
    <row r="53" spans="1:1">
      <c r="A53" s="17"/>
    </row>
    <row r="54" spans="1:1">
      <c r="A54" s="17"/>
    </row>
    <row r="55" spans="1:1">
      <c r="A55" s="17"/>
    </row>
    <row r="56" spans="1:1">
      <c r="A56" s="17"/>
    </row>
    <row r="57" spans="1:1">
      <c r="A57" s="17"/>
    </row>
    <row r="58" spans="1:1">
      <c r="A58" s="17"/>
    </row>
    <row r="59" spans="1:1">
      <c r="A59" s="17"/>
    </row>
    <row r="60" spans="1:1">
      <c r="A60" s="17"/>
    </row>
    <row r="61" spans="1:1">
      <c r="A61" s="17"/>
    </row>
    <row r="62" spans="1:1">
      <c r="A62" s="17"/>
    </row>
    <row r="63" spans="1:1">
      <c r="A63" s="17"/>
    </row>
    <row r="64" spans="1:1">
      <c r="A64" s="17"/>
    </row>
    <row r="65" spans="1:1">
      <c r="A65" s="17"/>
    </row>
    <row r="66" spans="1:1">
      <c r="A66" s="17"/>
    </row>
    <row r="67" spans="1:1">
      <c r="A67" s="17"/>
    </row>
    <row r="68" spans="1:1">
      <c r="A68" s="17"/>
    </row>
    <row r="69" spans="1:1">
      <c r="A69" s="17"/>
    </row>
    <row r="70" spans="1:1">
      <c r="A70" s="17"/>
    </row>
    <row r="71" spans="1:1">
      <c r="A71" s="17"/>
    </row>
    <row r="72" spans="1:1">
      <c r="A72" s="17"/>
    </row>
    <row r="73" spans="1:1">
      <c r="A73" s="17"/>
    </row>
    <row r="74" spans="1:1">
      <c r="A74" s="17"/>
    </row>
    <row r="75" spans="1:1">
      <c r="A75" s="17"/>
    </row>
    <row r="76" spans="1:1">
      <c r="A76" s="17"/>
    </row>
    <row r="77" spans="1:1">
      <c r="A77" s="17"/>
    </row>
    <row r="78" spans="1:1">
      <c r="A78" s="17"/>
    </row>
    <row r="79" spans="1:1">
      <c r="A79" s="17"/>
    </row>
    <row r="80" spans="1:1">
      <c r="A80" s="17"/>
    </row>
    <row r="81" spans="1:1">
      <c r="A81" s="17"/>
    </row>
    <row r="82" spans="1:1">
      <c r="A82" s="17"/>
    </row>
    <row r="83" spans="1:1">
      <c r="A83" s="17"/>
    </row>
    <row r="84" spans="1:1">
      <c r="A84" s="17"/>
    </row>
    <row r="85" spans="1:1">
      <c r="A85" s="17"/>
    </row>
    <row r="86" spans="1:1">
      <c r="A86" s="17"/>
    </row>
    <row r="87" spans="1:1">
      <c r="A87" s="17"/>
    </row>
    <row r="88" spans="1:1">
      <c r="A88" s="17"/>
    </row>
    <row r="89" spans="1:1">
      <c r="A89" s="17"/>
    </row>
    <row r="90" spans="1:1">
      <c r="A90" s="17"/>
    </row>
    <row r="91" spans="1:1">
      <c r="A91" s="17"/>
    </row>
    <row r="92" spans="1:1">
      <c r="A92" s="17"/>
    </row>
    <row r="93" spans="1:1">
      <c r="A93" s="17"/>
    </row>
    <row r="94" spans="1:1">
      <c r="A94" s="17"/>
    </row>
    <row r="95" spans="1:1">
      <c r="A95" s="17"/>
    </row>
    <row r="96" spans="1:1">
      <c r="A96" s="17"/>
    </row>
    <row r="97" spans="1:1">
      <c r="A97" s="17"/>
    </row>
    <row r="98" spans="1:1">
      <c r="A98" s="17"/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Y77"/>
  <sheetViews>
    <sheetView showGridLines="0" tabSelected="1" zoomScale="40" zoomScaleNormal="40" workbookViewId="0">
      <selection activeCell="X72" sqref="X72"/>
    </sheetView>
  </sheetViews>
  <sheetFormatPr defaultColWidth="9.14285714285714" defaultRowHeight="15" zeroHeight="1"/>
  <cols>
    <col min="28" max="43" width="9.14285714285714" customWidth="1"/>
    <col min="44" max="16379" width="9.14285714285714" hidden="1" customWidth="1"/>
  </cols>
  <sheetData>
    <row r="1"/>
    <row r="2"/>
    <row r="3"/>
    <row r="4"/>
    <row r="5"/>
    <row r="6"/>
    <row r="7"/>
    <row r="8"/>
    <row r="9"/>
    <row r="10"/>
    <row r="11" spans="2:25">
      <c r="B11" s="1">
        <f>PIVOT!E24</f>
        <v>82387529</v>
      </c>
      <c r="C11" s="2"/>
      <c r="D11" s="2"/>
      <c r="E11" s="3"/>
      <c r="G11" s="4">
        <f>PIVOT!E25</f>
        <v>6.35555555555556</v>
      </c>
      <c r="H11" s="2"/>
      <c r="I11" s="2"/>
      <c r="J11" s="3"/>
      <c r="L11" s="1">
        <f>PIVOT!E26</f>
        <v>30151644</v>
      </c>
      <c r="M11" s="2"/>
      <c r="N11" s="2"/>
      <c r="O11" s="3"/>
      <c r="Q11" s="4">
        <f>PIVOT!E27</f>
        <v>88.9111111111111</v>
      </c>
      <c r="R11" s="2"/>
      <c r="S11" s="2"/>
      <c r="T11" s="3"/>
      <c r="V11" s="14">
        <f>PIVOT!E28</f>
        <v>15.6444444444444</v>
      </c>
      <c r="W11" s="2"/>
      <c r="X11" s="2"/>
      <c r="Y11" s="3"/>
    </row>
    <row r="12" ht="46.5" spans="2:25">
      <c r="B12" s="5"/>
      <c r="C12" s="6"/>
      <c r="D12" s="6"/>
      <c r="E12" s="7"/>
      <c r="F12" s="8"/>
      <c r="G12" s="5"/>
      <c r="H12" s="6"/>
      <c r="I12" s="6"/>
      <c r="J12" s="7"/>
      <c r="K12" s="12"/>
      <c r="L12" s="5"/>
      <c r="M12" s="6"/>
      <c r="N12" s="6"/>
      <c r="O12" s="7"/>
      <c r="P12" s="13"/>
      <c r="Q12" s="5"/>
      <c r="R12" s="6"/>
      <c r="S12" s="6"/>
      <c r="T12" s="7"/>
      <c r="U12" s="15"/>
      <c r="V12" s="5"/>
      <c r="W12" s="6"/>
      <c r="X12" s="6"/>
      <c r="Y12" s="7"/>
    </row>
    <row r="13" ht="46.5" spans="2:25">
      <c r="B13" s="5"/>
      <c r="C13" s="6"/>
      <c r="D13" s="6"/>
      <c r="E13" s="7"/>
      <c r="F13" s="8"/>
      <c r="G13" s="5"/>
      <c r="H13" s="6"/>
      <c r="I13" s="6"/>
      <c r="J13" s="7"/>
      <c r="K13" s="12"/>
      <c r="L13" s="5"/>
      <c r="M13" s="6"/>
      <c r="N13" s="6"/>
      <c r="O13" s="7"/>
      <c r="P13" s="13"/>
      <c r="Q13" s="5"/>
      <c r="R13" s="6"/>
      <c r="S13" s="6"/>
      <c r="T13" s="7"/>
      <c r="U13" s="15"/>
      <c r="V13" s="5"/>
      <c r="W13" s="6"/>
      <c r="X13" s="6"/>
      <c r="Y13" s="7"/>
    </row>
    <row r="14" ht="46.5" spans="2:25">
      <c r="B14" s="5"/>
      <c r="C14" s="6"/>
      <c r="D14" s="6"/>
      <c r="E14" s="7"/>
      <c r="F14" s="8"/>
      <c r="G14" s="5"/>
      <c r="H14" s="6"/>
      <c r="I14" s="6"/>
      <c r="J14" s="7"/>
      <c r="K14" s="12"/>
      <c r="L14" s="5"/>
      <c r="M14" s="6"/>
      <c r="N14" s="6"/>
      <c r="O14" s="7"/>
      <c r="P14" s="13"/>
      <c r="Q14" s="5"/>
      <c r="R14" s="6"/>
      <c r="S14" s="6"/>
      <c r="T14" s="7"/>
      <c r="U14" s="15"/>
      <c r="V14" s="5"/>
      <c r="W14" s="6"/>
      <c r="X14" s="6"/>
      <c r="Y14" s="7"/>
    </row>
    <row r="15" ht="46.5" spans="2:25">
      <c r="B15" s="5"/>
      <c r="C15" s="6"/>
      <c r="D15" s="6"/>
      <c r="E15" s="7"/>
      <c r="F15" s="8"/>
      <c r="G15" s="5"/>
      <c r="H15" s="6"/>
      <c r="I15" s="6"/>
      <c r="J15" s="7"/>
      <c r="K15" s="12"/>
      <c r="L15" s="5"/>
      <c r="M15" s="6"/>
      <c r="N15" s="6"/>
      <c r="O15" s="7"/>
      <c r="P15" s="13"/>
      <c r="Q15" s="5"/>
      <c r="R15" s="6"/>
      <c r="S15" s="6"/>
      <c r="T15" s="7"/>
      <c r="U15" s="15"/>
      <c r="V15" s="5"/>
      <c r="W15" s="6"/>
      <c r="X15" s="6"/>
      <c r="Y15" s="7"/>
    </row>
    <row r="16" ht="46.5" spans="2:25">
      <c r="B16" s="5"/>
      <c r="C16" s="6"/>
      <c r="D16" s="6"/>
      <c r="E16" s="7"/>
      <c r="F16" s="8"/>
      <c r="G16" s="5"/>
      <c r="H16" s="6"/>
      <c r="I16" s="6"/>
      <c r="J16" s="7"/>
      <c r="K16" s="12"/>
      <c r="L16" s="5"/>
      <c r="M16" s="6"/>
      <c r="N16" s="6"/>
      <c r="O16" s="7"/>
      <c r="P16" s="13"/>
      <c r="Q16" s="5"/>
      <c r="R16" s="6"/>
      <c r="S16" s="6"/>
      <c r="T16" s="7"/>
      <c r="U16" s="15"/>
      <c r="V16" s="5"/>
      <c r="W16" s="6"/>
      <c r="X16" s="6"/>
      <c r="Y16" s="7"/>
    </row>
    <row r="17" ht="46.5" spans="2:25">
      <c r="B17" s="5"/>
      <c r="C17" s="6"/>
      <c r="D17" s="6"/>
      <c r="E17" s="7"/>
      <c r="F17" s="8"/>
      <c r="G17" s="5"/>
      <c r="H17" s="6"/>
      <c r="I17" s="6"/>
      <c r="J17" s="7"/>
      <c r="K17" s="12"/>
      <c r="L17" s="5"/>
      <c r="M17" s="6"/>
      <c r="N17" s="6"/>
      <c r="O17" s="7"/>
      <c r="P17" s="13"/>
      <c r="Q17" s="5"/>
      <c r="R17" s="6"/>
      <c r="S17" s="6"/>
      <c r="T17" s="7"/>
      <c r="U17" s="15"/>
      <c r="V17" s="5"/>
      <c r="W17" s="6"/>
      <c r="X17" s="6"/>
      <c r="Y17" s="7"/>
    </row>
    <row r="18" ht="46.5" spans="2:25">
      <c r="B18" s="9"/>
      <c r="C18" s="10"/>
      <c r="D18" s="10"/>
      <c r="E18" s="11"/>
      <c r="F18" s="8"/>
      <c r="G18" s="9"/>
      <c r="H18" s="10"/>
      <c r="I18" s="10"/>
      <c r="J18" s="11"/>
      <c r="K18" s="12"/>
      <c r="L18" s="9"/>
      <c r="M18" s="10"/>
      <c r="N18" s="10"/>
      <c r="O18" s="11"/>
      <c r="P18" s="13"/>
      <c r="Q18" s="9"/>
      <c r="R18" s="10"/>
      <c r="S18" s="10"/>
      <c r="T18" s="11"/>
      <c r="U18" s="15"/>
      <c r="V18" s="9"/>
      <c r="W18" s="10"/>
      <c r="X18" s="10"/>
      <c r="Y18" s="11"/>
    </row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</sheetData>
  <mergeCells count="5">
    <mergeCell ref="B11:E18"/>
    <mergeCell ref="V11:Y18"/>
    <mergeCell ref="G11:J18"/>
    <mergeCell ref="L11:O18"/>
    <mergeCell ref="Q11:T18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PIVOT</vt:lpstr>
      <vt:lpstr>Mahakumbh_Footfall_Analytics_Mo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Saptarshi Bandyopadhyay</dc:creator>
  <cp:lastModifiedBy>suchana dey</cp:lastModifiedBy>
  <dcterms:created xsi:type="dcterms:W3CDTF">2025-07-17T07:28:00Z</dcterms:created>
  <dcterms:modified xsi:type="dcterms:W3CDTF">2025-07-20T02:37:19Z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718C92891B1242C19521132ECAD49E57_13</vt:lpwstr>
  </property>
  <property fmtid="{D5CDD505-2E9C-101B-9397-08002B2CF9AE}" pid="3" name="KSOProductBuildVer">
    <vt:lpwstr>1033-12.2.0.21931</vt:lpwstr>
  </property>
</Properties>
</file>