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ncoded Data" sheetId="2" r:id="rId5"/>
    <sheet state="visible" name="Summary" sheetId="3" r:id="rId6"/>
  </sheets>
  <definedNames/>
  <calcPr/>
</workbook>
</file>

<file path=xl/sharedStrings.xml><?xml version="1.0" encoding="utf-8"?>
<sst xmlns="http://schemas.openxmlformats.org/spreadsheetml/2006/main" count="198" uniqueCount="175">
  <si>
    <t>Customer</t>
  </si>
  <si>
    <t>Check-In responses</t>
  </si>
  <si>
    <t>Check-Out responses</t>
  </si>
  <si>
    <t>Customer1</t>
  </si>
  <si>
    <t>Delicious Breakfast; Fast and Reliable Wi-Fi; Family-Friendly Services; Friendly and Helpful Staff; Easy Parking &amp; Check-in</t>
  </si>
  <si>
    <t>Fast and Reliable Wi-Fi; Delicious Breakfast</t>
  </si>
  <si>
    <t>Customer2</t>
  </si>
  <si>
    <t>Quiet and Restful Environment; Fast and Reliable Wi-Fi; Friendly and Helpful Staff; Modern Fitness Facilities; Easy Parking &amp; Check-in</t>
  </si>
  <si>
    <t>Quiet and Restful Environment; Fast and Reliable Wi-Fi; Easy Parking &amp; Check-in; Friendly and Helpful Staff</t>
  </si>
  <si>
    <t>Customer3</t>
  </si>
  <si>
    <t>Reservation &amp; Communication; Fast and Reliable Wi-Fi; Delicious Breakfast; Family-Friendly Services</t>
  </si>
  <si>
    <t>Fast and Reliable Wi-Fi; Reservation &amp; Communication; Delicious Breakfast; Family-Friendly Services</t>
  </si>
  <si>
    <t>Customer4</t>
  </si>
  <si>
    <t>Stylish Interior Design; Quiet and Restful Environment; Modern Fitness Facilities; Fast and Reliable Wi-Fi; Friendly and Helpful Staff</t>
  </si>
  <si>
    <t>Quiet and Restful Environment; Friendly and Helpful Staff; Fast and Reliable Wi-Fi</t>
  </si>
  <si>
    <t>Customer5</t>
  </si>
  <si>
    <t>Stylish Interior Design; Quiet and Restful Environment; Modern Fitness Facilities; Reservation &amp; Communication</t>
  </si>
  <si>
    <t>Reservation &amp; Communication</t>
  </si>
  <si>
    <t>Customer6</t>
  </si>
  <si>
    <t>Comfortable and Clean Rooms; Quiet and Restful Environment; Modern Fitness Facilities; Fast and Reliable Wi-Fi</t>
  </si>
  <si>
    <t>Comfortable and Clean Rooms; Quiet and Restful Environment; Fast and Reliable Wi-Fi</t>
  </si>
  <si>
    <t>Customer7</t>
  </si>
  <si>
    <t>Quiet and Restful Environment;Modern Fitness Facilities; Fast and Reliable Wi-Fi</t>
  </si>
  <si>
    <t>Customer8</t>
  </si>
  <si>
    <t>Comfortable and Clean Rooms; Quiet and Restful Environment; Modern Fitness Facilities; Business Amenities; Family-Friendly Services; Delicious Breakfast; Friendly and Helpful Staff</t>
  </si>
  <si>
    <t>Comfortable and Clean Rooms; Quiet and Restful Environment; Business Amenities; Modern Fitness Facilities</t>
  </si>
  <si>
    <t>Customer9</t>
  </si>
  <si>
    <t>Easy Parking &amp; Check-in; Modern Fitness Facilities; Quiet and Restful Environment; Comfortable and Clean Rooms</t>
  </si>
  <si>
    <t>Modern Fitness Facilities; Comfortable and Clean Rooms; Quiet and Restful Environment</t>
  </si>
  <si>
    <t>Customer10</t>
  </si>
  <si>
    <t>Quiet and Restful Environment; Reservation &amp; Communication; Stylish Interior Design; Modern Fitness Facilities; Fast and Reliable Wi-Fi; Delicious Breakfast</t>
  </si>
  <si>
    <t>Fast and Reliable Wi-Fi; Reservation &amp; Communication; Quiet and Restful Environment; Delicious Breakfast</t>
  </si>
  <si>
    <t>Customer11</t>
  </si>
  <si>
    <t>Comfortable and Clean Rooms; Reservation &amp; Communication; Delicious Breakfast</t>
  </si>
  <si>
    <t>Customer12</t>
  </si>
  <si>
    <t>Quiet and Restful Environment; Comfortable and Clean Rooms; Delicious Breakfast; Stylish Interior Design</t>
  </si>
  <si>
    <t>Quiet and Restful Environment; Delicious Breakfast</t>
  </si>
  <si>
    <t>Customer13</t>
  </si>
  <si>
    <t>Comfortable and Clean Rooms; Quiet and Restful Environment; Fast and Reliable Wi-Fi; Business Amenities; Friendly and Helpful Staff; Reservation &amp; Communication; Delicious Breakfast</t>
  </si>
  <si>
    <t>Quiet and Restful Environment; Fast and Reliable Wi-Fi; Reservation &amp; Communication</t>
  </si>
  <si>
    <t>Customer14</t>
  </si>
  <si>
    <t>Quiet and Restful Environment; Comfortable and Clean Rooms; Fast and Reliable Wi-Fi; Modern Fitness Facilities; Business Amenities; Reservation &amp; Communication; Delicious Breakfast</t>
  </si>
  <si>
    <t>Reservation &amp; Communication; Quiet and Restful Environment; Comfortable and Clean Rooms; Delicious Breakfast; Fast and Reliable Wi-Fi</t>
  </si>
  <si>
    <t>Customer15</t>
  </si>
  <si>
    <t>Comfortable and Clean Rooms; Modern Fitness Facilities; Friendly and Helpful Staff</t>
  </si>
  <si>
    <t>Comfortable and Clean Rooms; Modern Fitness Facilities</t>
  </si>
  <si>
    <t>Customer16</t>
  </si>
  <si>
    <t>Stylish Interior Design; Comfortable and Clean Rooms; Quiet and Restful Environment; Easy Parking &amp; Check-in; Modern Fitness Facilities; Family-Friendly Services</t>
  </si>
  <si>
    <t>Quiet and Restful Environment</t>
  </si>
  <si>
    <t>Customer17</t>
  </si>
  <si>
    <t>Friendly and Helpful Staff; Delicious Breakfast; Quiet and Restful Environment; Fast and Reliable Wi-Fi; Family-Friendly Services; Comfortable and Clean Rooms</t>
  </si>
  <si>
    <t>Quiet and Restful Environment; Friendly and Helpful Staff</t>
  </si>
  <si>
    <t>Customer18</t>
  </si>
  <si>
    <t>Comfortable and Clean Rooms; Quiet and Restful Environment; Delicious Breakfast; Fast and Reliable Wi-Fi; Family-Friendly Services; Friendly and Helpful Staff</t>
  </si>
  <si>
    <t>Quiet and Restful Environment; Fast and Reliable Wi-Fi; Family-Friendly Services; Friendly and Helpful Staff</t>
  </si>
  <si>
    <t>Customer19</t>
  </si>
  <si>
    <t>Comfortable and Clean Rooms; Quiet and Restful Environment; Family-Friendly Services; Modern Fitness Facilities</t>
  </si>
  <si>
    <t>Customer20</t>
  </si>
  <si>
    <t>N/A</t>
  </si>
  <si>
    <t>Customer21</t>
  </si>
  <si>
    <t>Quiet and Restful Environment; Comfortable and Clean Rooms; Modern Fitness Facilities; Easy Parking &amp; Check-in; Fast and Reliable Wi-Fi</t>
  </si>
  <si>
    <t>Quiet and Restful Environment; Comfortable and Clean Rooms; Fast and Reliable Wi-Fi; Modern Fitness Facilities</t>
  </si>
  <si>
    <t>Customer22</t>
  </si>
  <si>
    <t>Comfortable and Clean Rooms; Quiet and Restful Environment; Modern Fitness Facilities; Easy Parking &amp; Check-in; Delicious Breakfast; Family-Friendly Services</t>
  </si>
  <si>
    <t>Quiet and Restful Environment; Modern Fitness Facilities; Comfortable and Clean Rooms; Delicious Breakfast</t>
  </si>
  <si>
    <t>Customer23</t>
  </si>
  <si>
    <t>Business Amenities; Quiet and Restful Environment; Delicious Breakfast</t>
  </si>
  <si>
    <t>Quiet and Restful Environment; Business Amenities; Delicious Breakfast</t>
  </si>
  <si>
    <t>Customer24</t>
  </si>
  <si>
    <t>Easy Parking &amp; Check-in; Modern Fitness Facilities; Quiet and Restful Environment; Friendly and Helpful Staff; Fast and Reliable Wi-Fi; Comfortable and Clean Rooms; Reservation &amp; Communication</t>
  </si>
  <si>
    <t>Quiet and Restful Environment; Modern Fitness Facilities; Friendly and Helpful Staff; Easy Parking &amp; Check-in; Comfortable and Clean Rooms</t>
  </si>
  <si>
    <t>Customer25</t>
  </si>
  <si>
    <t>Modern Fitness Facilities; Delicious Breakfast; Quiet and Restful Environment; Reservation &amp; Communication; Fast and Reliable Wi-Fi; Stylish Interior Design</t>
  </si>
  <si>
    <t>Fast and Reliable Wi-Fi; Quiet and Restful Environment; Delicious Breakfast</t>
  </si>
  <si>
    <t>Customer26</t>
  </si>
  <si>
    <t>Comfortable and Clean Rooms; Delicious Breakfast; Friendly and Helpful Staff; Business Amenities; Modern Fitness Facilities; Quiet and Restful Environment; Fast and Reliable Wi-Fi</t>
  </si>
  <si>
    <t>Quiet and Restful Environment; Delicious Breakfast; Business Amenities</t>
  </si>
  <si>
    <t>Customer27</t>
  </si>
  <si>
    <t>Business Amenities; Comfortable and Clean Rooms; Quiet and Restful Environment; Modern Fitness Facilities; Fast and Reliable Wi-Fi; Family-Friendly Services</t>
  </si>
  <si>
    <t>Quiet and Restful Environment; Fast and Reliable Wi-Fi; Comfortable and Clean Rooms; Family-Friendly Services; Modern Fitness Facilities</t>
  </si>
  <si>
    <t>Customer28</t>
  </si>
  <si>
    <t>Comfortable and Clean Rooms; Modern Fitness Facilities; Delicious Breakfast; Business Amenities; Quiet and Restful Environment; Fast and Reliable Wi-Fi</t>
  </si>
  <si>
    <t>Quiet and Restful Environment; Fast and Reliable Wi-Fi; Comfortable and Clean Rooms; Modern Fitness Facilities</t>
  </si>
  <si>
    <t>Customer29</t>
  </si>
  <si>
    <t>Reservation &amp; Communication; Comfortable and Clean Rooms; Delicious Breakfast; Friendly and Helpful Staff; Quiet and Restful Environment; Fast and Reliable Wi-Fi; Delicious Breakfast; Stylish Interior Design</t>
  </si>
  <si>
    <t>Quiet and Restful Environment; Fast and Reliable Wi-Fi</t>
  </si>
  <si>
    <t>Customer30</t>
  </si>
  <si>
    <t>Reservation &amp; Communication; Quiet and Restful Environment; Comfortable and Clean Rooms; Business Amenities; Delicious Breakfast; Modern Fitness Facilities</t>
  </si>
  <si>
    <t>Quiet and Restful Environment; Reservation &amp; Communication; Delicious Breakfast</t>
  </si>
  <si>
    <t>Customer31</t>
  </si>
  <si>
    <t>Quiet and Restful Environment; Delicious Breakfast; Modern Fitness Facilities; Friendly and Helpful Staff</t>
  </si>
  <si>
    <t>Quiet and Restful Environment; Delicious Breakfast; Friendly and Helpful Staff</t>
  </si>
  <si>
    <t>Customer32</t>
  </si>
  <si>
    <t>Friendly and Helpful Staff; Reservation &amp; Communication; Delicious Breakfast; Family-Friendly Services</t>
  </si>
  <si>
    <t>Customer33</t>
  </si>
  <si>
    <t>Comfortable and Clean Rooms; Delicious Breakfast; Business Amenities; Fast and Reliable Wi-Fi; Quiet and Restful Environment; Family-Friendly Services; Stylish Interior Design; Easy Parking &amp; Check-in</t>
  </si>
  <si>
    <t>Quiet and Restful Environment; Fast and Reliable Wi-Fi; Delicious Breakfast; Stylish Interior Design; Business Amenities</t>
  </si>
  <si>
    <t>Customer34</t>
  </si>
  <si>
    <t>Business Amenities; Quiet and Restful Environment</t>
  </si>
  <si>
    <t>Quiet and Restful Environment; Business Amenities</t>
  </si>
  <si>
    <t>Customer35</t>
  </si>
  <si>
    <t>Quiet and Restful Environment; Fast and Reliable Wi-Fi; Easy Parking &amp; Check-in; Comfortable and Clean Rooms; Quiet and Restful Environment; Fast and Reliable Wi-Fi; Family-Friendly Services; Delicious Breakfast; Business Amenities</t>
  </si>
  <si>
    <t>Customer36</t>
  </si>
  <si>
    <t>Comfortable and Clean Rooms; Quiet and Restful Environment; Friendly and Helpful Staff; Fast and Reliable Wi-Fi; Easy Parking &amp; Check-in</t>
  </si>
  <si>
    <t>Quiet and Restful Environment; Fast and Reliable Wi-Fi; Friendly and Helpful Staff</t>
  </si>
  <si>
    <t>Customer37</t>
  </si>
  <si>
    <t>Delicious Breakfast</t>
  </si>
  <si>
    <t>Customer38</t>
  </si>
  <si>
    <t>Quiet and Restful Environment; Fast and Reliable Wi-Fi; Delicious Breakfast</t>
  </si>
  <si>
    <t>Customer39</t>
  </si>
  <si>
    <t>Stylish Interior Design; Friendly and Helpful Staff; Quiet and Restful Environment; Fast and Reliable Wi-Fi; Family-Friendly Services; Delicious Breakfast; Business Amenities</t>
  </si>
  <si>
    <t>Customer40</t>
  </si>
  <si>
    <t>Easy Parking &amp; Check-in; Quiet and Restful Environment; Fast and Reliable Wi-Fi; Modern Fitness Facilities; Business Amenities; Stylish Interior Design</t>
  </si>
  <si>
    <t>Quiet and Restful Environment; Fast and Reliable Wi-Fi; Delicious Breakfast; Business Amenities</t>
  </si>
  <si>
    <t>Customer41</t>
  </si>
  <si>
    <t>Quiet and Restful Environment; Reservation &amp; Communication; Fast and Reliable Wi-Fi; Delicious Breakfast; Comfortable and Clean Rooms; Fast and Reliable Wi-Fi; Family-Friendly Services</t>
  </si>
  <si>
    <t>Customer42</t>
  </si>
  <si>
    <t>Stylish Interior Design; Friendly and Helpful Staff</t>
  </si>
  <si>
    <t>Customer43</t>
  </si>
  <si>
    <t>Quiet and Restful Environment; Friendly and Helpful Staff; Fast and Reliable Wi-Fi; Delicious Breakfast</t>
  </si>
  <si>
    <t>Customer44</t>
  </si>
  <si>
    <t>Comfortable and Clean Rooms; Business Amenities</t>
  </si>
  <si>
    <t>Business Amenities</t>
  </si>
  <si>
    <t>Customer45</t>
  </si>
  <si>
    <t>Customer46</t>
  </si>
  <si>
    <t>Customer47</t>
  </si>
  <si>
    <t>Customer ID</t>
  </si>
  <si>
    <t>Comfortable and Clean Rooms (In)</t>
  </si>
  <si>
    <t>Comfortable and Clean Rooms (Out)</t>
  </si>
  <si>
    <t>Comfortable and Clean Rooms (Match)</t>
  </si>
  <si>
    <t>Delicious Breakfast (In)</t>
  </si>
  <si>
    <t>Delicious Breakfast (Out)</t>
  </si>
  <si>
    <t>Delicious Breakfast (Match)</t>
  </si>
  <si>
    <t>Fast and Reliable Wi-Fi (In)</t>
  </si>
  <si>
    <t>Fast and Reliable Wi-Fi (Out)</t>
  </si>
  <si>
    <t>Fast and Reliable Wi-Fi (Match)</t>
  </si>
  <si>
    <t>Friendly and Helpful Staff (In)</t>
  </si>
  <si>
    <t>Friendly and Helpful Staff (Out)</t>
  </si>
  <si>
    <t>Friendly and Helpful Staff (Match)</t>
  </si>
  <si>
    <t>Quiet and Restful Environment (In)</t>
  </si>
  <si>
    <t>Quiet and Restful Environment (Out)</t>
  </si>
  <si>
    <t>Quiet and Restful Environment (Match)</t>
  </si>
  <si>
    <t>Modern Fitness Facilities (In)</t>
  </si>
  <si>
    <t>Modern Fitness Facilities (Out)</t>
  </si>
  <si>
    <t>Modern Fitness Facilities (Match)</t>
  </si>
  <si>
    <t>Family-Friendly Services (In)</t>
  </si>
  <si>
    <t>Family-Friendly Services (Out)</t>
  </si>
  <si>
    <t>Family-Friendly Services (Match)</t>
  </si>
  <si>
    <t>Business Amenities (In)</t>
  </si>
  <si>
    <t>Business Amenities (Out)</t>
  </si>
  <si>
    <t>Business Amenities (Match)</t>
  </si>
  <si>
    <t>Easy Parking &amp; Check-in (In)</t>
  </si>
  <si>
    <t>Easy Parking &amp; Check-in (Out)</t>
  </si>
  <si>
    <t>Easy Parking &amp; Check-in (Match)</t>
  </si>
  <si>
    <t>Stylish Interior Design (In)</t>
  </si>
  <si>
    <t>Stylish Interior Design (Out)</t>
  </si>
  <si>
    <t>Stylish Interior Design (Match)</t>
  </si>
  <si>
    <t>Reservation &amp; Communication (In)</t>
  </si>
  <si>
    <t>Reservation &amp; Communication (Out)</t>
  </si>
  <si>
    <t>Reservation &amp; Communication (Match)</t>
  </si>
  <si>
    <t>Feature</t>
  </si>
  <si>
    <t>Check-In Count</t>
  </si>
  <si>
    <t>Check-Out Count</t>
  </si>
  <si>
    <t>Difference</t>
  </si>
  <si>
    <t>Check out vs Check In</t>
  </si>
  <si>
    <t>Expectations Met</t>
  </si>
  <si>
    <t xml:space="preserve">Expectation Met </t>
  </si>
  <si>
    <t>...</t>
  </si>
  <si>
    <t>Comfortable and Clean Rooms</t>
  </si>
  <si>
    <t>Fast and Reliable Wi-Fi</t>
  </si>
  <si>
    <t>Modern Fitness Facilities</t>
  </si>
  <si>
    <t>Friendly and Helpful Staff</t>
  </si>
  <si>
    <t>Family-Friendly Services</t>
  </si>
  <si>
    <t>Easy Parking &amp; Check-in</t>
  </si>
  <si>
    <t>Stylish Interior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</si>
</sst>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Font="1"/>
    <xf borderId="1" fillId="0" fontId="6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2" fillId="0" fontId="6" numFmtId="49" xfId="0" applyAlignment="1" applyBorder="1" applyFont="1" applyNumberFormat="1">
      <alignment horizontal="left" readingOrder="0" shrinkToFit="0" vertical="bottom" wrapText="1"/>
    </xf>
    <xf borderId="2" fillId="0" fontId="6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/>
    </xf>
    <xf borderId="4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4" numFmtId="164" xfId="0" applyAlignment="1" applyBorder="1" applyFont="1" applyNumberForma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6" fillId="0" fontId="4" numFmtId="164" xfId="0" applyAlignment="1" applyBorder="1" applyFont="1" applyNumberFormat="1">
      <alignment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8" fillId="0" fontId="4" numFmtId="164" xfId="0" applyAlignment="1" applyBorder="1" applyFont="1" applyNumberForma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9" fillId="0" fontId="4" numFmtId="164" xfId="0" applyAlignment="1" applyBorder="1" applyFont="1" applyNumberFormat="1">
      <alignment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2" fillId="0" fontId="4" numFmtId="164" xfId="0" applyAlignment="1" applyBorder="1" applyFont="1" applyNumberFormat="1">
      <alignment readingOrder="0" shrinkToFit="0" vertical="bottom" wrapText="0"/>
    </xf>
    <xf borderId="0" fillId="0" fontId="5" numFmtId="0" xfId="0" applyFon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ummary-style">
      <tableStyleElement dxfId="1" type="headerRow"/>
      <tableStyleElement dxfId="2" type="firstRowStripe"/>
      <tableStyleElement dxfId="3" type="secondRowStripe"/>
    </tableStyle>
    <tableStyle count="3" pivot="0" name="Summary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Check-In Count and Check-Out Count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Summary!$B$1</c:f>
            </c:strRef>
          </c:tx>
          <c:spPr>
            <a:solidFill>
              <a:srgbClr val="1C4E80"/>
            </a:solidFill>
            <a:ln cmpd="sng">
              <a:solidFill>
                <a:srgbClr val="F6F8F9">
                  <a:alpha val="100000"/>
                </a:srgbClr>
              </a:solidFill>
            </a:ln>
          </c:spPr>
          <c:cat>
            <c:strRef>
              <c:f>Summary!$A$2:$A$12</c:f>
            </c:strRef>
          </c:cat>
          <c:val>
            <c:numRef>
              <c:f>Summary!$B$2:$B$12</c:f>
              <c:numCache/>
            </c:numRef>
          </c:val>
        </c:ser>
        <c:ser>
          <c:idx val="1"/>
          <c:order val="1"/>
          <c:tx>
            <c:strRef>
              <c:f>Summary!$C$1</c:f>
            </c:strRef>
          </c:tx>
          <c:spPr>
            <a:solidFill>
              <a:srgbClr val="EA6A47"/>
            </a:solidFill>
            <a:ln cmpd="sng">
              <a:solidFill>
                <a:srgbClr val="F6F8F9">
                  <a:alpha val="100000"/>
                </a:srgbClr>
              </a:solidFill>
            </a:ln>
          </c:spPr>
          <c:cat>
            <c:strRef>
              <c:f>Summary!$A$2:$A$12</c:f>
            </c:strRef>
          </c:cat>
          <c:val>
            <c:numRef>
              <c:f>Summary!$C$2:$C$12</c:f>
              <c:numCache/>
            </c:numRef>
          </c:val>
        </c:ser>
        <c:axId val="1150149266"/>
        <c:axId val="414513125"/>
      </c:barChart>
      <c:catAx>
        <c:axId val="11501492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513125"/>
      </c:catAx>
      <c:valAx>
        <c:axId val="414513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1492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171450</xdr:rowOff>
    </xdr:from>
    <xdr:ext cx="8629650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12" displayName="Hotel_Analysis_Summary" name="Hotel_Analysis_Summary" id="1">
  <tableColumns count="7">
    <tableColumn name="Feature" id="1"/>
    <tableColumn name="Check-In Count" id="2"/>
    <tableColumn name="Check-Out Count" id="3"/>
    <tableColumn name="Difference" id="4"/>
    <tableColumn name="Check out vs Check In" id="5"/>
    <tableColumn name="Expectations Met" id="6"/>
    <tableColumn name="Expectation Met " id="7"/>
  </tableColumns>
  <tableStyleInfo name="Summary-style" showColumnStripes="0" showFirstColumn="1" showLastColumn="1" showRowStripes="1"/>
</table>
</file>

<file path=xl/tables/table2.xml><?xml version="1.0" encoding="utf-8"?>
<table xmlns="http://schemas.openxmlformats.org/spreadsheetml/2006/main" headerRowCount="0" ref="D16:E16" displayName="Table_1" name="Table_1" id="2">
  <tableColumns count="2">
    <tableColumn name="Column1" id="1"/>
    <tableColumn name="Column2" id="2"/>
  </tableColumns>
  <tableStyleInfo name="Summar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6.75"/>
    <col customWidth="1" min="3" max="3" width="105.75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 t="s">
        <v>3</v>
      </c>
      <c r="B2" s="3" t="s">
        <v>4</v>
      </c>
      <c r="C2" s="3" t="s">
        <v>5</v>
      </c>
    </row>
    <row r="3" ht="15.75" customHeight="1">
      <c r="A3" s="3" t="s">
        <v>6</v>
      </c>
      <c r="B3" s="3" t="s">
        <v>7</v>
      </c>
      <c r="C3" s="3" t="s">
        <v>8</v>
      </c>
    </row>
    <row r="4" ht="15.75" customHeight="1">
      <c r="A4" s="3" t="s">
        <v>9</v>
      </c>
      <c r="B4" s="3" t="s">
        <v>10</v>
      </c>
      <c r="C4" s="3" t="s">
        <v>11</v>
      </c>
    </row>
    <row r="5" ht="15.75" customHeight="1">
      <c r="A5" s="3" t="s">
        <v>12</v>
      </c>
      <c r="B5" s="3" t="s">
        <v>13</v>
      </c>
      <c r="C5" s="3" t="s">
        <v>14</v>
      </c>
    </row>
    <row r="6" ht="15.75" customHeight="1">
      <c r="A6" s="3" t="s">
        <v>15</v>
      </c>
      <c r="B6" s="3" t="s">
        <v>16</v>
      </c>
      <c r="C6" s="3" t="s">
        <v>17</v>
      </c>
    </row>
    <row r="7" ht="15.75" customHeight="1">
      <c r="A7" s="3" t="s">
        <v>18</v>
      </c>
      <c r="B7" s="3" t="s">
        <v>19</v>
      </c>
      <c r="C7" s="3" t="s">
        <v>20</v>
      </c>
    </row>
    <row r="8" ht="15.75" customHeight="1">
      <c r="A8" s="3" t="s">
        <v>21</v>
      </c>
      <c r="B8" s="3" t="s">
        <v>19</v>
      </c>
      <c r="C8" s="3" t="s">
        <v>22</v>
      </c>
    </row>
    <row r="9" ht="15.75" customHeight="1">
      <c r="A9" s="3" t="s">
        <v>23</v>
      </c>
      <c r="B9" s="3" t="s">
        <v>24</v>
      </c>
      <c r="C9" s="3" t="s">
        <v>25</v>
      </c>
    </row>
    <row r="10" ht="15.75" customHeight="1">
      <c r="A10" s="3" t="s">
        <v>26</v>
      </c>
      <c r="B10" s="3" t="s">
        <v>27</v>
      </c>
      <c r="C10" s="3" t="s">
        <v>28</v>
      </c>
    </row>
    <row r="11" ht="15.75" customHeight="1">
      <c r="A11" s="3" t="s">
        <v>29</v>
      </c>
      <c r="B11" s="3" t="s">
        <v>30</v>
      </c>
      <c r="C11" s="3" t="s">
        <v>31</v>
      </c>
    </row>
    <row r="12" ht="15.75" customHeight="1">
      <c r="A12" s="3" t="s">
        <v>32</v>
      </c>
      <c r="B12" s="3" t="s">
        <v>33</v>
      </c>
      <c r="C12" s="3" t="s">
        <v>17</v>
      </c>
    </row>
    <row r="13" ht="15.75" customHeight="1">
      <c r="A13" s="3" t="s">
        <v>34</v>
      </c>
      <c r="B13" s="3" t="s">
        <v>35</v>
      </c>
      <c r="C13" s="3" t="s">
        <v>36</v>
      </c>
    </row>
    <row r="14" ht="15.75" customHeight="1">
      <c r="A14" s="3" t="s">
        <v>37</v>
      </c>
      <c r="B14" s="3" t="s">
        <v>38</v>
      </c>
      <c r="C14" s="3" t="s">
        <v>39</v>
      </c>
    </row>
    <row r="15" ht="15.75" customHeight="1">
      <c r="A15" s="3" t="s">
        <v>40</v>
      </c>
      <c r="B15" s="3" t="s">
        <v>41</v>
      </c>
      <c r="C15" s="3" t="s">
        <v>42</v>
      </c>
    </row>
    <row r="16" ht="15.75" customHeight="1">
      <c r="A16" s="3" t="s">
        <v>43</v>
      </c>
      <c r="B16" s="3" t="s">
        <v>44</v>
      </c>
      <c r="C16" s="3" t="s">
        <v>45</v>
      </c>
    </row>
    <row r="17" ht="15.75" customHeight="1">
      <c r="A17" s="3" t="s">
        <v>46</v>
      </c>
      <c r="B17" s="3" t="s">
        <v>47</v>
      </c>
      <c r="C17" s="3" t="s">
        <v>48</v>
      </c>
    </row>
    <row r="18" ht="15.75" customHeight="1">
      <c r="A18" s="3" t="s">
        <v>49</v>
      </c>
      <c r="B18" s="3" t="s">
        <v>50</v>
      </c>
      <c r="C18" s="3" t="s">
        <v>51</v>
      </c>
    </row>
    <row r="19" ht="15.75" customHeight="1">
      <c r="A19" s="3" t="s">
        <v>52</v>
      </c>
      <c r="B19" s="3" t="s">
        <v>53</v>
      </c>
      <c r="C19" s="3" t="s">
        <v>54</v>
      </c>
    </row>
    <row r="20" ht="15.75" customHeight="1">
      <c r="A20" s="3" t="s">
        <v>55</v>
      </c>
      <c r="B20" s="3" t="s">
        <v>56</v>
      </c>
      <c r="C20" s="3" t="s">
        <v>48</v>
      </c>
    </row>
    <row r="21" ht="15.75" customHeight="1">
      <c r="A21" s="3" t="s">
        <v>57</v>
      </c>
      <c r="B21" s="3" t="s">
        <v>51</v>
      </c>
      <c r="C21" s="3" t="s">
        <v>58</v>
      </c>
    </row>
    <row r="22" ht="15.75" customHeight="1">
      <c r="A22" s="3" t="s">
        <v>59</v>
      </c>
      <c r="B22" s="3" t="s">
        <v>60</v>
      </c>
      <c r="C22" s="3" t="s">
        <v>61</v>
      </c>
    </row>
    <row r="23" ht="15.75" customHeight="1">
      <c r="A23" s="3" t="s">
        <v>62</v>
      </c>
      <c r="B23" s="3" t="s">
        <v>63</v>
      </c>
      <c r="C23" s="3" t="s">
        <v>64</v>
      </c>
    </row>
    <row r="24" ht="15.75" customHeight="1">
      <c r="A24" s="3" t="s">
        <v>65</v>
      </c>
      <c r="B24" s="3" t="s">
        <v>66</v>
      </c>
      <c r="C24" s="3" t="s">
        <v>67</v>
      </c>
    </row>
    <row r="25" ht="15.75" customHeight="1">
      <c r="A25" s="3" t="s">
        <v>68</v>
      </c>
      <c r="B25" s="3" t="s">
        <v>69</v>
      </c>
      <c r="C25" s="3" t="s">
        <v>70</v>
      </c>
    </row>
    <row r="26" ht="15.75" customHeight="1">
      <c r="A26" s="3" t="s">
        <v>71</v>
      </c>
      <c r="B26" s="3" t="s">
        <v>72</v>
      </c>
      <c r="C26" s="3" t="s">
        <v>73</v>
      </c>
    </row>
    <row r="27" ht="15.75" customHeight="1">
      <c r="A27" s="3" t="s">
        <v>74</v>
      </c>
      <c r="B27" s="3" t="s">
        <v>75</v>
      </c>
      <c r="C27" s="3" t="s">
        <v>76</v>
      </c>
    </row>
    <row r="28" ht="15.75" customHeight="1">
      <c r="A28" s="3" t="s">
        <v>77</v>
      </c>
      <c r="B28" s="3" t="s">
        <v>78</v>
      </c>
      <c r="C28" s="3" t="s">
        <v>79</v>
      </c>
    </row>
    <row r="29" ht="15.75" customHeight="1">
      <c r="A29" s="3" t="s">
        <v>80</v>
      </c>
      <c r="B29" s="3" t="s">
        <v>81</v>
      </c>
      <c r="C29" s="3" t="s">
        <v>82</v>
      </c>
    </row>
    <row r="30" ht="15.75" customHeight="1">
      <c r="A30" s="3" t="s">
        <v>83</v>
      </c>
      <c r="B30" s="3" t="s">
        <v>84</v>
      </c>
      <c r="C30" s="3" t="s">
        <v>85</v>
      </c>
    </row>
    <row r="31" ht="15.75" customHeight="1">
      <c r="A31" s="3" t="s">
        <v>86</v>
      </c>
      <c r="B31" s="3" t="s">
        <v>87</v>
      </c>
      <c r="C31" s="3" t="s">
        <v>88</v>
      </c>
    </row>
    <row r="32" ht="15.75" customHeight="1">
      <c r="A32" s="3" t="s">
        <v>89</v>
      </c>
      <c r="B32" s="3" t="s">
        <v>90</v>
      </c>
      <c r="C32" s="3" t="s">
        <v>91</v>
      </c>
    </row>
    <row r="33" ht="15.75" customHeight="1">
      <c r="A33" s="3" t="s">
        <v>92</v>
      </c>
      <c r="B33" s="3" t="s">
        <v>93</v>
      </c>
      <c r="C33" s="3" t="s">
        <v>58</v>
      </c>
    </row>
    <row r="34" ht="15.75" customHeight="1">
      <c r="A34" s="3" t="s">
        <v>94</v>
      </c>
      <c r="B34" s="3" t="s">
        <v>95</v>
      </c>
      <c r="C34" s="3" t="s">
        <v>96</v>
      </c>
    </row>
    <row r="35" ht="15.75" customHeight="1">
      <c r="A35" s="3" t="s">
        <v>97</v>
      </c>
      <c r="B35" s="3" t="s">
        <v>98</v>
      </c>
      <c r="C35" s="3" t="s">
        <v>99</v>
      </c>
    </row>
    <row r="36" ht="15.75" customHeight="1">
      <c r="A36" s="3" t="s">
        <v>100</v>
      </c>
      <c r="B36" s="3" t="s">
        <v>101</v>
      </c>
      <c r="C36" s="3" t="s">
        <v>58</v>
      </c>
    </row>
    <row r="37" ht="15.75" customHeight="1">
      <c r="A37" s="3" t="s">
        <v>102</v>
      </c>
      <c r="B37" s="3" t="s">
        <v>103</v>
      </c>
      <c r="C37" s="3" t="s">
        <v>104</v>
      </c>
    </row>
    <row r="38" ht="15.75" customHeight="1">
      <c r="A38" s="3" t="s">
        <v>105</v>
      </c>
      <c r="B38" s="3" t="s">
        <v>106</v>
      </c>
      <c r="C38" s="3" t="s">
        <v>106</v>
      </c>
    </row>
    <row r="39" ht="15.75" customHeight="1">
      <c r="A39" s="3" t="s">
        <v>107</v>
      </c>
      <c r="B39" s="3" t="s">
        <v>108</v>
      </c>
      <c r="C39" s="3" t="s">
        <v>108</v>
      </c>
    </row>
    <row r="40" ht="15.75" customHeight="1">
      <c r="A40" s="3" t="s">
        <v>109</v>
      </c>
      <c r="B40" s="3" t="s">
        <v>110</v>
      </c>
      <c r="C40" s="3" t="s">
        <v>108</v>
      </c>
    </row>
    <row r="41" ht="15.75" customHeight="1">
      <c r="A41" s="3" t="s">
        <v>111</v>
      </c>
      <c r="B41" s="3" t="s">
        <v>112</v>
      </c>
      <c r="C41" s="3" t="s">
        <v>113</v>
      </c>
    </row>
    <row r="42" ht="15.75" customHeight="1">
      <c r="A42" s="3" t="s">
        <v>114</v>
      </c>
      <c r="B42" s="3" t="s">
        <v>115</v>
      </c>
      <c r="C42" s="3" t="s">
        <v>58</v>
      </c>
    </row>
    <row r="43" ht="15.75" customHeight="1">
      <c r="A43" s="3" t="s">
        <v>116</v>
      </c>
      <c r="B43" s="3" t="s">
        <v>117</v>
      </c>
      <c r="C43" s="3" t="s">
        <v>58</v>
      </c>
    </row>
    <row r="44" ht="15.75" customHeight="1">
      <c r="A44" s="3" t="s">
        <v>118</v>
      </c>
      <c r="B44" s="3" t="s">
        <v>119</v>
      </c>
      <c r="C44" s="3" t="s">
        <v>104</v>
      </c>
    </row>
    <row r="45" ht="15.75" customHeight="1">
      <c r="A45" s="3" t="s">
        <v>120</v>
      </c>
      <c r="B45" s="3" t="s">
        <v>121</v>
      </c>
      <c r="C45" s="3" t="s">
        <v>122</v>
      </c>
    </row>
    <row r="46" ht="15.75" customHeight="1">
      <c r="A46" s="3" t="s">
        <v>123</v>
      </c>
      <c r="B46" s="3" t="s">
        <v>122</v>
      </c>
      <c r="C46" s="3" t="s">
        <v>122</v>
      </c>
    </row>
    <row r="47" ht="15.75" customHeight="1">
      <c r="A47" s="3" t="s">
        <v>124</v>
      </c>
      <c r="B47" s="3" t="s">
        <v>122</v>
      </c>
      <c r="C47" s="3" t="s">
        <v>122</v>
      </c>
    </row>
    <row r="48" ht="15.75" customHeight="1">
      <c r="A48" s="3" t="s">
        <v>125</v>
      </c>
      <c r="B48" s="3" t="s">
        <v>122</v>
      </c>
      <c r="C48" s="3" t="s">
        <v>122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7.13"/>
    <col customWidth="1" min="3" max="3" width="14.88"/>
    <col customWidth="1" min="4" max="8" width="12.63"/>
    <col customWidth="1" min="34" max="34" width="13.25"/>
  </cols>
  <sheetData>
    <row r="1" ht="15.75" customHeight="1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136</v>
      </c>
      <c r="L1" s="4" t="s">
        <v>137</v>
      </c>
      <c r="M1" s="4" t="s">
        <v>138</v>
      </c>
      <c r="N1" s="4" t="s">
        <v>139</v>
      </c>
      <c r="O1" s="4" t="s">
        <v>140</v>
      </c>
      <c r="P1" s="4" t="s">
        <v>141</v>
      </c>
      <c r="Q1" s="4" t="s">
        <v>142</v>
      </c>
      <c r="R1" s="4" t="s">
        <v>143</v>
      </c>
      <c r="S1" s="4" t="s">
        <v>144</v>
      </c>
      <c r="T1" s="4" t="s">
        <v>145</v>
      </c>
      <c r="U1" s="4" t="s">
        <v>146</v>
      </c>
      <c r="V1" s="4" t="s">
        <v>147</v>
      </c>
      <c r="W1" s="4" t="s">
        <v>148</v>
      </c>
      <c r="X1" s="4" t="s">
        <v>149</v>
      </c>
      <c r="Y1" s="4" t="s">
        <v>150</v>
      </c>
      <c r="Z1" s="4" t="s">
        <v>151</v>
      </c>
      <c r="AA1" s="4" t="s">
        <v>152</v>
      </c>
      <c r="AB1" s="4" t="s">
        <v>153</v>
      </c>
      <c r="AC1" s="4" t="s">
        <v>154</v>
      </c>
      <c r="AD1" s="4" t="s">
        <v>155</v>
      </c>
      <c r="AE1" s="4" t="s">
        <v>156</v>
      </c>
      <c r="AF1" s="4" t="s">
        <v>157</v>
      </c>
      <c r="AG1" s="4" t="s">
        <v>158</v>
      </c>
      <c r="AH1" s="5" t="s">
        <v>159</v>
      </c>
    </row>
    <row r="2" ht="15.75" customHeight="1">
      <c r="A2" s="6">
        <v>1.0</v>
      </c>
      <c r="B2" s="3">
        <f>IFERROR(__xludf.DUMMYFUNCTION("IF(REGEXMATCH('Raw Data'!B2, ""Comfortable and Clean Rooms""), 1, 0)"),0.0)</f>
        <v>0</v>
      </c>
      <c r="C2" s="3">
        <f>IFERROR(__xludf.DUMMYFUNCTION("IF(REGEXMATCH('Raw Data'!C2, ""Comfortable and Clean Rooms""), 1, 0)"),0.0)</f>
        <v>0</v>
      </c>
      <c r="D2" s="7">
        <f t="shared" ref="D2:D48" si="1">IF(AND(B2=1, C2=1), 1, 0)</f>
        <v>0</v>
      </c>
      <c r="E2" s="7">
        <f>IFERROR(__xludf.DUMMYFUNCTION("IF(REGEXMATCH('Raw Data'!B2, ""Delicious Breakfast""), 1, 0)"),1.0)</f>
        <v>1</v>
      </c>
      <c r="F2" s="7">
        <f>IFERROR(__xludf.DUMMYFUNCTION("IF(REGEXMATCH('Raw Data'!C2, ""Delicious Breakfast""), 1, 0)"),1.0)</f>
        <v>1</v>
      </c>
      <c r="G2" s="7">
        <f t="shared" ref="G2:G48" si="2">IF(AND(E2=1, F2=1), 1, 0)</f>
        <v>1</v>
      </c>
      <c r="H2" s="7">
        <f>IFERROR(__xludf.DUMMYFUNCTION("IF(REGEXMATCH('Raw Data'!B2, ""Fast and Reliable Wi-Fi""), 1, 0)"),1.0)</f>
        <v>1</v>
      </c>
      <c r="I2" s="7">
        <f>IFERROR(__xludf.DUMMYFUNCTION("IF(REGEXMATCH('Raw Data'!C2, ""Fast and Reliable Wi-Fi""), 1, 0)"),1.0)</f>
        <v>1</v>
      </c>
      <c r="J2" s="7">
        <f t="shared" ref="J2:J48" si="3">IF(AND(H2=1, I2=1), 1, 0)</f>
        <v>1</v>
      </c>
      <c r="K2" s="7">
        <f>IFERROR(__xludf.DUMMYFUNCTION("IF(REGEXMATCH('Raw Data'!B2, ""Friendly and Helpful Staff""), 1, 0)"),1.0)</f>
        <v>1</v>
      </c>
      <c r="L2" s="7">
        <f>IFERROR(__xludf.DUMMYFUNCTION("IF(REGEXMATCH('Raw Data'!C2, ""Friendly and Helpful Staff""), 1, 0)"),0.0)</f>
        <v>0</v>
      </c>
      <c r="M2" s="7">
        <f t="shared" ref="M2:M48" si="4">IF(AND(K2=1, L2=1), 1, 0)</f>
        <v>0</v>
      </c>
      <c r="N2" s="7">
        <f>IFERROR(__xludf.DUMMYFUNCTION("IF(REGEXMATCH('Raw Data'!B2, ""Quiet and Restful Environment""), 1, 0)"),0.0)</f>
        <v>0</v>
      </c>
      <c r="O2" s="7">
        <f>IFERROR(__xludf.DUMMYFUNCTION("IF(REGEXMATCH('Raw Data'!C2, ""Quiet and Restful Environment""), 1, 0)"),0.0)</f>
        <v>0</v>
      </c>
      <c r="P2" s="7">
        <f t="shared" ref="P2:P48" si="5">IF(AND(N2=1, O2=1), 1, 0)</f>
        <v>0</v>
      </c>
      <c r="Q2" s="7">
        <f>IFERROR(__xludf.DUMMYFUNCTION("IF(REGEXMATCH('Raw Data'!B2, ""Modern Fitness Facilities""), 1, 0)"),0.0)</f>
        <v>0</v>
      </c>
      <c r="R2" s="7">
        <f>IFERROR(__xludf.DUMMYFUNCTION("IF(REGEXMATCH('Raw Data'!C2, ""Modern Fitness Facilities""), 1, 0)"),0.0)</f>
        <v>0</v>
      </c>
      <c r="S2" s="7">
        <f t="shared" ref="S2:S48" si="6">IF(AND(Q2=1, R2=1), 1, 0)</f>
        <v>0</v>
      </c>
      <c r="T2" s="7">
        <f>IFERROR(__xludf.DUMMYFUNCTION("IF(REGEXMATCH('Raw Data'!B2, ""Family-Friendly Services""), 1, 0)"),1.0)</f>
        <v>1</v>
      </c>
      <c r="U2" s="7">
        <f>IFERROR(__xludf.DUMMYFUNCTION("IF(REGEXMATCH('Raw Data'!C2, ""Family-Friendly Services""), 1, 0)"),0.0)</f>
        <v>0</v>
      </c>
      <c r="V2" s="7">
        <f t="shared" ref="V2:V48" si="7">IF(AND(T2=1, U2=1), 1, 0)</f>
        <v>0</v>
      </c>
      <c r="W2" s="7">
        <f>IFERROR(__xludf.DUMMYFUNCTION("IF(REGEXMATCH('Raw Data'!B2, ""Business Amenities""), 1, 0)"),0.0)</f>
        <v>0</v>
      </c>
      <c r="X2" s="7">
        <f>IFERROR(__xludf.DUMMYFUNCTION("IF(REGEXMATCH('Raw Data'!C2, ""Business Amenities""), 1, 0)"),0.0)</f>
        <v>0</v>
      </c>
      <c r="Y2" s="7">
        <f t="shared" ref="Y2:Y48" si="8">IF(AND(W2=1, X2=1), 1, 0)</f>
        <v>0</v>
      </c>
      <c r="Z2" s="7">
        <f>IFERROR(__xludf.DUMMYFUNCTION("IF(REGEXMATCH('Raw Data'!B2, ""Easy Parking &amp; Check-in""), 1, 0)"),1.0)</f>
        <v>1</v>
      </c>
      <c r="AA2" s="7">
        <f>IFERROR(__xludf.DUMMYFUNCTION("IF(REGEXMATCH('Raw Data'!C2, ""Easy Parking &amp; Check-in""), 1, 0)"),0.0)</f>
        <v>0</v>
      </c>
      <c r="AB2" s="7">
        <f t="shared" ref="AB2:AB48" si="9">IF(AND(Z2=1, AA2=1), 1, 0)</f>
        <v>0</v>
      </c>
      <c r="AC2" s="7">
        <f>IFERROR(__xludf.DUMMYFUNCTION("IF(REGEXMATCH('Raw Data'!C2, ""Easy Parking &amp; Check-in""), 1, 0)"),0.0)</f>
        <v>0</v>
      </c>
      <c r="AD2" s="7">
        <f>IFERROR(__xludf.DUMMYFUNCTION("IF(REGEXMATCH('Raw Data'!C2, ""Stylish Interior Design""), 1, 0)"),0.0)</f>
        <v>0</v>
      </c>
      <c r="AE2" s="7">
        <f t="shared" ref="AE2:AE48" si="10">IF(AND(AC2=1, AD2=1), 1, 0)</f>
        <v>0</v>
      </c>
      <c r="AF2" s="7">
        <f>IFERROR(__xludf.DUMMYFUNCTION("IF(REGEXMATCH('Raw Data'!B2, ""Reservation &amp; Communication""), 1, 0)"),0.0)</f>
        <v>0</v>
      </c>
      <c r="AG2" s="7">
        <f>IFERROR(__xludf.DUMMYFUNCTION("IF(REGEXMATCH('Raw Data'!C2, ""Reservation &amp; Communication""), 1, 0)"),0.0)</f>
        <v>0</v>
      </c>
      <c r="AH2" s="7">
        <f t="shared" ref="AH2:AH48" si="11">IF(AND(AF2=1, AG2=1), 1, 0)</f>
        <v>0</v>
      </c>
    </row>
    <row r="3" ht="15.75" customHeight="1">
      <c r="A3" s="6">
        <f t="shared" ref="A3:A48" si="12">A2+1</f>
        <v>2</v>
      </c>
      <c r="B3" s="3">
        <f>IFERROR(__xludf.DUMMYFUNCTION("IF(REGEXMATCH('Raw Data'!B3, ""Comfortable and Clean Rooms""), 1, 0)"),0.0)</f>
        <v>0</v>
      </c>
      <c r="C3" s="3">
        <f>IFERROR(__xludf.DUMMYFUNCTION("IF(REGEXMATCH('Raw Data'!C3, ""Comfortable and Clean Rooms""), 1, 0)"),0.0)</f>
        <v>0</v>
      </c>
      <c r="D3" s="7">
        <f t="shared" si="1"/>
        <v>0</v>
      </c>
      <c r="E3" s="7">
        <f>IFERROR(__xludf.DUMMYFUNCTION("IF(REGEXMATCH('Raw Data'!B3, ""Delicious Breakfast""), 1, 0)"),0.0)</f>
        <v>0</v>
      </c>
      <c r="F3" s="7">
        <f>IFERROR(__xludf.DUMMYFUNCTION("IF(REGEXMATCH('Raw Data'!C3, ""Delicious Breakfast""), 1, 0)"),0.0)</f>
        <v>0</v>
      </c>
      <c r="G3" s="7">
        <f t="shared" si="2"/>
        <v>0</v>
      </c>
      <c r="H3" s="7">
        <f>IFERROR(__xludf.DUMMYFUNCTION("IF(REGEXMATCH('Raw Data'!B3, ""Fast and Reliable Wi-Fi""), 1, 0)"),1.0)</f>
        <v>1</v>
      </c>
      <c r="I3" s="7">
        <f>IFERROR(__xludf.DUMMYFUNCTION("IF(REGEXMATCH('Raw Data'!C3, ""Fast and Reliable Wi-Fi""), 1, 0)"),1.0)</f>
        <v>1</v>
      </c>
      <c r="J3" s="7">
        <f t="shared" si="3"/>
        <v>1</v>
      </c>
      <c r="K3" s="7">
        <f>IFERROR(__xludf.DUMMYFUNCTION("IF(REGEXMATCH('Raw Data'!B3, ""Friendly and Helpful Staff""), 1, 0)"),1.0)</f>
        <v>1</v>
      </c>
      <c r="L3" s="7">
        <f>IFERROR(__xludf.DUMMYFUNCTION("IF(REGEXMATCH('Raw Data'!C3, ""Friendly and Helpful Staff""), 1, 0)"),1.0)</f>
        <v>1</v>
      </c>
      <c r="M3" s="7">
        <f t="shared" si="4"/>
        <v>1</v>
      </c>
      <c r="N3" s="7">
        <f>IFERROR(__xludf.DUMMYFUNCTION("IF(REGEXMATCH('Raw Data'!B3, ""Quiet and Restful Environment""), 1, 0)"),1.0)</f>
        <v>1</v>
      </c>
      <c r="O3" s="7">
        <f>IFERROR(__xludf.DUMMYFUNCTION("IF(REGEXMATCH('Raw Data'!C3, ""Quiet and Restful Environment""), 1, 0)"),1.0)</f>
        <v>1</v>
      </c>
      <c r="P3" s="7">
        <f t="shared" si="5"/>
        <v>1</v>
      </c>
      <c r="Q3" s="7">
        <f>IFERROR(__xludf.DUMMYFUNCTION("IF(REGEXMATCH('Raw Data'!B3, ""Modern Fitness Facilities""), 1, 0)"),1.0)</f>
        <v>1</v>
      </c>
      <c r="R3" s="7">
        <f>IFERROR(__xludf.DUMMYFUNCTION("IF(REGEXMATCH('Raw Data'!C3, ""Modern Fitness Facilities""), 1, 0)"),0.0)</f>
        <v>0</v>
      </c>
      <c r="S3" s="7">
        <f t="shared" si="6"/>
        <v>0</v>
      </c>
      <c r="T3" s="7">
        <f>IFERROR(__xludf.DUMMYFUNCTION("IF(REGEXMATCH('Raw Data'!B3, ""Family-Friendly Services""), 1, 0)"),0.0)</f>
        <v>0</v>
      </c>
      <c r="U3" s="7">
        <f>IFERROR(__xludf.DUMMYFUNCTION("IF(REGEXMATCH('Raw Data'!C3, ""Family-Friendly Services""), 1, 0)"),0.0)</f>
        <v>0</v>
      </c>
      <c r="V3" s="7">
        <f t="shared" si="7"/>
        <v>0</v>
      </c>
      <c r="W3" s="7">
        <f>IFERROR(__xludf.DUMMYFUNCTION("IF(REGEXMATCH('Raw Data'!B3, ""Business Amenities""), 1, 0)"),0.0)</f>
        <v>0</v>
      </c>
      <c r="X3" s="7">
        <f>IFERROR(__xludf.DUMMYFUNCTION("IF(REGEXMATCH('Raw Data'!C3, ""Business Amenities""), 1, 0)"),0.0)</f>
        <v>0</v>
      </c>
      <c r="Y3" s="7">
        <f t="shared" si="8"/>
        <v>0</v>
      </c>
      <c r="Z3" s="7">
        <f>IFERROR(__xludf.DUMMYFUNCTION("IF(REGEXMATCH('Raw Data'!B3, ""Easy Parking &amp; Check-in""), 1, 0)"),1.0)</f>
        <v>1</v>
      </c>
      <c r="AA3" s="7">
        <f>IFERROR(__xludf.DUMMYFUNCTION("IF(REGEXMATCH('Raw Data'!C3, ""Easy Parking &amp; Check-in""), 1, 0)"),1.0)</f>
        <v>1</v>
      </c>
      <c r="AB3" s="7">
        <f t="shared" si="9"/>
        <v>1</v>
      </c>
      <c r="AC3" s="7">
        <f>IFERROR(__xludf.DUMMYFUNCTION("IF(REGEXMATCH('Raw Data'!C3, ""Easy Parking &amp; Check-in""), 1, 0)"),1.0)</f>
        <v>1</v>
      </c>
      <c r="AD3" s="7">
        <f>IFERROR(__xludf.DUMMYFUNCTION("IF(REGEXMATCH('Raw Data'!C3, ""Stylish Interior Design""), 1, 0)"),0.0)</f>
        <v>0</v>
      </c>
      <c r="AE3" s="7">
        <f t="shared" si="10"/>
        <v>0</v>
      </c>
      <c r="AF3" s="7">
        <f>IFERROR(__xludf.DUMMYFUNCTION("IF(REGEXMATCH('Raw Data'!B3, ""Reservation &amp; Communication""), 1, 0)"),0.0)</f>
        <v>0</v>
      </c>
      <c r="AG3" s="7">
        <f>IFERROR(__xludf.DUMMYFUNCTION("IF(REGEXMATCH('Raw Data'!C3, ""Reservation &amp; Communication""), 1, 0)"),0.0)</f>
        <v>0</v>
      </c>
      <c r="AH3" s="7">
        <f t="shared" si="11"/>
        <v>0</v>
      </c>
    </row>
    <row r="4" ht="15.75" customHeight="1">
      <c r="A4" s="6">
        <f t="shared" si="12"/>
        <v>3</v>
      </c>
      <c r="B4" s="3">
        <f>IFERROR(__xludf.DUMMYFUNCTION("IF(REGEXMATCH('Raw Data'!B4, ""Comfortable and Clean Rooms""), 1, 0)"),0.0)</f>
        <v>0</v>
      </c>
      <c r="C4" s="3">
        <f>IFERROR(__xludf.DUMMYFUNCTION("IF(REGEXMATCH('Raw Data'!C4, ""Comfortable and Clean Rooms""), 1, 0)"),0.0)</f>
        <v>0</v>
      </c>
      <c r="D4" s="7">
        <f t="shared" si="1"/>
        <v>0</v>
      </c>
      <c r="E4" s="7">
        <f>IFERROR(__xludf.DUMMYFUNCTION("IF(REGEXMATCH('Raw Data'!B4, ""Delicious Breakfast""), 1, 0)"),1.0)</f>
        <v>1</v>
      </c>
      <c r="F4" s="7">
        <f>IFERROR(__xludf.DUMMYFUNCTION("IF(REGEXMATCH('Raw Data'!C4, ""Delicious Breakfast""), 1, 0)"),1.0)</f>
        <v>1</v>
      </c>
      <c r="G4" s="7">
        <f t="shared" si="2"/>
        <v>1</v>
      </c>
      <c r="H4" s="7">
        <f>IFERROR(__xludf.DUMMYFUNCTION("IF(REGEXMATCH('Raw Data'!B4, ""Fast and Reliable Wi-Fi""), 1, 0)"),1.0)</f>
        <v>1</v>
      </c>
      <c r="I4" s="7">
        <f>IFERROR(__xludf.DUMMYFUNCTION("IF(REGEXMATCH('Raw Data'!C4, ""Fast and Reliable Wi-Fi""), 1, 0)"),1.0)</f>
        <v>1</v>
      </c>
      <c r="J4" s="7">
        <f t="shared" si="3"/>
        <v>1</v>
      </c>
      <c r="K4" s="7">
        <f>IFERROR(__xludf.DUMMYFUNCTION("IF(REGEXMATCH('Raw Data'!B4, ""Friendly and Helpful Staff""), 1, 0)"),0.0)</f>
        <v>0</v>
      </c>
      <c r="L4" s="7">
        <f>IFERROR(__xludf.DUMMYFUNCTION("IF(REGEXMATCH('Raw Data'!C4, ""Friendly and Helpful Staff""), 1, 0)"),0.0)</f>
        <v>0</v>
      </c>
      <c r="M4" s="7">
        <f t="shared" si="4"/>
        <v>0</v>
      </c>
      <c r="N4" s="7">
        <f>IFERROR(__xludf.DUMMYFUNCTION("IF(REGEXMATCH('Raw Data'!B4, ""Quiet and Restful Environment""), 1, 0)"),0.0)</f>
        <v>0</v>
      </c>
      <c r="O4" s="7">
        <f>IFERROR(__xludf.DUMMYFUNCTION("IF(REGEXMATCH('Raw Data'!C4, ""Quiet and Restful Environment""), 1, 0)"),0.0)</f>
        <v>0</v>
      </c>
      <c r="P4" s="7">
        <f t="shared" si="5"/>
        <v>0</v>
      </c>
      <c r="Q4" s="7">
        <f>IFERROR(__xludf.DUMMYFUNCTION("IF(REGEXMATCH('Raw Data'!B4, ""Modern Fitness Facilities""), 1, 0)"),0.0)</f>
        <v>0</v>
      </c>
      <c r="R4" s="7">
        <f>IFERROR(__xludf.DUMMYFUNCTION("IF(REGEXMATCH('Raw Data'!C4, ""Modern Fitness Facilities""), 1, 0)"),0.0)</f>
        <v>0</v>
      </c>
      <c r="S4" s="7">
        <f t="shared" si="6"/>
        <v>0</v>
      </c>
      <c r="T4" s="7">
        <f>IFERROR(__xludf.DUMMYFUNCTION("IF(REGEXMATCH('Raw Data'!B4, ""Family-Friendly Services""), 1, 0)"),1.0)</f>
        <v>1</v>
      </c>
      <c r="U4" s="7">
        <f>IFERROR(__xludf.DUMMYFUNCTION("IF(REGEXMATCH('Raw Data'!C4, ""Family-Friendly Services""), 1, 0)"),1.0)</f>
        <v>1</v>
      </c>
      <c r="V4" s="7">
        <f t="shared" si="7"/>
        <v>1</v>
      </c>
      <c r="W4" s="7">
        <f>IFERROR(__xludf.DUMMYFUNCTION("IF(REGEXMATCH('Raw Data'!B4, ""Business Amenities""), 1, 0)"),0.0)</f>
        <v>0</v>
      </c>
      <c r="X4" s="7">
        <f>IFERROR(__xludf.DUMMYFUNCTION("IF(REGEXMATCH('Raw Data'!C4, ""Business Amenities""), 1, 0)"),0.0)</f>
        <v>0</v>
      </c>
      <c r="Y4" s="7">
        <f t="shared" si="8"/>
        <v>0</v>
      </c>
      <c r="Z4" s="7">
        <f>IFERROR(__xludf.DUMMYFUNCTION("IF(REGEXMATCH('Raw Data'!B4, ""Easy Parking &amp; Check-in""), 1, 0)"),0.0)</f>
        <v>0</v>
      </c>
      <c r="AA4" s="7">
        <f>IFERROR(__xludf.DUMMYFUNCTION("IF(REGEXMATCH('Raw Data'!C4, ""Easy Parking &amp; Check-in""), 1, 0)"),0.0)</f>
        <v>0</v>
      </c>
      <c r="AB4" s="7">
        <f t="shared" si="9"/>
        <v>0</v>
      </c>
      <c r="AC4" s="7">
        <f>IFERROR(__xludf.DUMMYFUNCTION("IF(REGEXMATCH('Raw Data'!C4, ""Easy Parking &amp; Check-in""), 1, 0)"),0.0)</f>
        <v>0</v>
      </c>
      <c r="AD4" s="7">
        <f>IFERROR(__xludf.DUMMYFUNCTION("IF(REGEXMATCH('Raw Data'!C4, ""Stylish Interior Design""), 1, 0)"),0.0)</f>
        <v>0</v>
      </c>
      <c r="AE4" s="7">
        <f t="shared" si="10"/>
        <v>0</v>
      </c>
      <c r="AF4" s="7">
        <f>IFERROR(__xludf.DUMMYFUNCTION("IF(REGEXMATCH('Raw Data'!B4, ""Reservation &amp; Communication""), 1, 0)"),1.0)</f>
        <v>1</v>
      </c>
      <c r="AG4" s="7">
        <f>IFERROR(__xludf.DUMMYFUNCTION("IF(REGEXMATCH('Raw Data'!C4, ""Reservation &amp; Communication""), 1, 0)"),1.0)</f>
        <v>1</v>
      </c>
      <c r="AH4" s="7">
        <f t="shared" si="11"/>
        <v>1</v>
      </c>
    </row>
    <row r="5" ht="15.75" customHeight="1">
      <c r="A5" s="6">
        <f t="shared" si="12"/>
        <v>4</v>
      </c>
      <c r="B5" s="3">
        <f>IFERROR(__xludf.DUMMYFUNCTION("IF(REGEXMATCH('Raw Data'!B5, ""Comfortable and Clean Rooms""), 1, 0)"),0.0)</f>
        <v>0</v>
      </c>
      <c r="C5" s="3">
        <f>IFERROR(__xludf.DUMMYFUNCTION("IF(REGEXMATCH('Raw Data'!C5, ""Comfortable and Clean Rooms""), 1, 0)"),0.0)</f>
        <v>0</v>
      </c>
      <c r="D5" s="7">
        <f t="shared" si="1"/>
        <v>0</v>
      </c>
      <c r="E5" s="7">
        <f>IFERROR(__xludf.DUMMYFUNCTION("IF(REGEXMATCH('Raw Data'!B5, ""Delicious Breakfast""), 1, 0)"),0.0)</f>
        <v>0</v>
      </c>
      <c r="F5" s="7">
        <f>IFERROR(__xludf.DUMMYFUNCTION("IF(REGEXMATCH('Raw Data'!C5, ""Delicious Breakfast""), 1, 0)"),0.0)</f>
        <v>0</v>
      </c>
      <c r="G5" s="7">
        <f t="shared" si="2"/>
        <v>0</v>
      </c>
      <c r="H5" s="7">
        <f>IFERROR(__xludf.DUMMYFUNCTION("IF(REGEXMATCH('Raw Data'!B5, ""Fast and Reliable Wi-Fi""), 1, 0)"),1.0)</f>
        <v>1</v>
      </c>
      <c r="I5" s="7">
        <f>IFERROR(__xludf.DUMMYFUNCTION("IF(REGEXMATCH('Raw Data'!C5, ""Fast and Reliable Wi-Fi""), 1, 0)"),1.0)</f>
        <v>1</v>
      </c>
      <c r="J5" s="7">
        <f t="shared" si="3"/>
        <v>1</v>
      </c>
      <c r="K5" s="7">
        <f>IFERROR(__xludf.DUMMYFUNCTION("IF(REGEXMATCH('Raw Data'!B5, ""Friendly and Helpful Staff""), 1, 0)"),1.0)</f>
        <v>1</v>
      </c>
      <c r="L5" s="7">
        <f>IFERROR(__xludf.DUMMYFUNCTION("IF(REGEXMATCH('Raw Data'!C5, ""Friendly and Helpful Staff""), 1, 0)"),1.0)</f>
        <v>1</v>
      </c>
      <c r="M5" s="7">
        <f t="shared" si="4"/>
        <v>1</v>
      </c>
      <c r="N5" s="7">
        <f>IFERROR(__xludf.DUMMYFUNCTION("IF(REGEXMATCH('Raw Data'!B5, ""Quiet and Restful Environment""), 1, 0)"),1.0)</f>
        <v>1</v>
      </c>
      <c r="O5" s="7">
        <f>IFERROR(__xludf.DUMMYFUNCTION("IF(REGEXMATCH('Raw Data'!C5, ""Quiet and Restful Environment""), 1, 0)"),1.0)</f>
        <v>1</v>
      </c>
      <c r="P5" s="7">
        <f t="shared" si="5"/>
        <v>1</v>
      </c>
      <c r="Q5" s="7">
        <f>IFERROR(__xludf.DUMMYFUNCTION("IF(REGEXMATCH('Raw Data'!B5, ""Modern Fitness Facilities""), 1, 0)"),1.0)</f>
        <v>1</v>
      </c>
      <c r="R5" s="7">
        <f>IFERROR(__xludf.DUMMYFUNCTION("IF(REGEXMATCH('Raw Data'!C5, ""Modern Fitness Facilities""), 1, 0)"),0.0)</f>
        <v>0</v>
      </c>
      <c r="S5" s="7">
        <f t="shared" si="6"/>
        <v>0</v>
      </c>
      <c r="T5" s="7">
        <f>IFERROR(__xludf.DUMMYFUNCTION("IF(REGEXMATCH('Raw Data'!B5, ""Family-Friendly Services""), 1, 0)"),0.0)</f>
        <v>0</v>
      </c>
      <c r="U5" s="7">
        <f>IFERROR(__xludf.DUMMYFUNCTION("IF(REGEXMATCH('Raw Data'!C5, ""Family-Friendly Services""), 1, 0)"),0.0)</f>
        <v>0</v>
      </c>
      <c r="V5" s="7">
        <f t="shared" si="7"/>
        <v>0</v>
      </c>
      <c r="W5" s="7">
        <f>IFERROR(__xludf.DUMMYFUNCTION("IF(REGEXMATCH('Raw Data'!B5, ""Business Amenities""), 1, 0)"),0.0)</f>
        <v>0</v>
      </c>
      <c r="X5" s="7">
        <f>IFERROR(__xludf.DUMMYFUNCTION("IF(REGEXMATCH('Raw Data'!C5, ""Business Amenities""), 1, 0)"),0.0)</f>
        <v>0</v>
      </c>
      <c r="Y5" s="7">
        <f t="shared" si="8"/>
        <v>0</v>
      </c>
      <c r="Z5" s="7">
        <f>IFERROR(__xludf.DUMMYFUNCTION("IF(REGEXMATCH('Raw Data'!B5, ""Easy Parking &amp; Check-in""), 1, 0)"),0.0)</f>
        <v>0</v>
      </c>
      <c r="AA5" s="7">
        <f>IFERROR(__xludf.DUMMYFUNCTION("IF(REGEXMATCH('Raw Data'!C5, ""Easy Parking &amp; Check-in""), 1, 0)"),0.0)</f>
        <v>0</v>
      </c>
      <c r="AB5" s="7">
        <f t="shared" si="9"/>
        <v>0</v>
      </c>
      <c r="AC5" s="7">
        <f>IFERROR(__xludf.DUMMYFUNCTION("IF(REGEXMATCH('Raw Data'!C5, ""Easy Parking &amp; Check-in""), 1, 0)"),0.0)</f>
        <v>0</v>
      </c>
      <c r="AD5" s="7">
        <f>IFERROR(__xludf.DUMMYFUNCTION("IF(REGEXMATCH('Raw Data'!C5, ""Stylish Interior Design""), 1, 0)"),0.0)</f>
        <v>0</v>
      </c>
      <c r="AE5" s="7">
        <f t="shared" si="10"/>
        <v>0</v>
      </c>
      <c r="AF5" s="7">
        <f>IFERROR(__xludf.DUMMYFUNCTION("IF(REGEXMATCH('Raw Data'!B5, ""Reservation &amp; Communication""), 1, 0)"),0.0)</f>
        <v>0</v>
      </c>
      <c r="AG5" s="7">
        <f>IFERROR(__xludf.DUMMYFUNCTION("IF(REGEXMATCH('Raw Data'!C5, ""Reservation &amp; Communication""), 1, 0)"),0.0)</f>
        <v>0</v>
      </c>
      <c r="AH5" s="7">
        <f t="shared" si="11"/>
        <v>0</v>
      </c>
    </row>
    <row r="6" ht="15.75" customHeight="1">
      <c r="A6" s="6">
        <f t="shared" si="12"/>
        <v>5</v>
      </c>
      <c r="B6" s="3">
        <f>IFERROR(__xludf.DUMMYFUNCTION("IF(REGEXMATCH('Raw Data'!B6, ""Comfortable and Clean Rooms""), 1, 0)"),0.0)</f>
        <v>0</v>
      </c>
      <c r="C6" s="3">
        <f>IFERROR(__xludf.DUMMYFUNCTION("IF(REGEXMATCH('Raw Data'!C6, ""Comfortable and Clean Rooms""), 1, 0)"),0.0)</f>
        <v>0</v>
      </c>
      <c r="D6" s="7">
        <f t="shared" si="1"/>
        <v>0</v>
      </c>
      <c r="E6" s="7">
        <f>IFERROR(__xludf.DUMMYFUNCTION("IF(REGEXMATCH('Raw Data'!B6, ""Delicious Breakfast""), 1, 0)"),0.0)</f>
        <v>0</v>
      </c>
      <c r="F6" s="7">
        <f>IFERROR(__xludf.DUMMYFUNCTION("IF(REGEXMATCH('Raw Data'!C6, ""Delicious Breakfast""), 1, 0)"),0.0)</f>
        <v>0</v>
      </c>
      <c r="G6" s="7">
        <f t="shared" si="2"/>
        <v>0</v>
      </c>
      <c r="H6" s="7">
        <f>IFERROR(__xludf.DUMMYFUNCTION("IF(REGEXMATCH('Raw Data'!B6, ""Fast and Reliable Wi-Fi""), 1, 0)"),0.0)</f>
        <v>0</v>
      </c>
      <c r="I6" s="7">
        <f>IFERROR(__xludf.DUMMYFUNCTION("IF(REGEXMATCH('Raw Data'!C6, ""Fast and Reliable Wi-Fi""), 1, 0)"),0.0)</f>
        <v>0</v>
      </c>
      <c r="J6" s="7">
        <f t="shared" si="3"/>
        <v>0</v>
      </c>
      <c r="K6" s="7">
        <f>IFERROR(__xludf.DUMMYFUNCTION("IF(REGEXMATCH('Raw Data'!B6, ""Friendly and Helpful Staff""), 1, 0)"),0.0)</f>
        <v>0</v>
      </c>
      <c r="L6" s="7">
        <f>IFERROR(__xludf.DUMMYFUNCTION("IF(REGEXMATCH('Raw Data'!C6, ""Friendly and Helpful Staff""), 1, 0)"),0.0)</f>
        <v>0</v>
      </c>
      <c r="M6" s="7">
        <f t="shared" si="4"/>
        <v>0</v>
      </c>
      <c r="N6" s="7">
        <f>IFERROR(__xludf.DUMMYFUNCTION("IF(REGEXMATCH('Raw Data'!B6, ""Quiet and Restful Environment""), 1, 0)"),1.0)</f>
        <v>1</v>
      </c>
      <c r="O6" s="7">
        <f>IFERROR(__xludf.DUMMYFUNCTION("IF(REGEXMATCH('Raw Data'!C6, ""Quiet and Restful Environment""), 1, 0)"),0.0)</f>
        <v>0</v>
      </c>
      <c r="P6" s="7">
        <f t="shared" si="5"/>
        <v>0</v>
      </c>
      <c r="Q6" s="7">
        <f>IFERROR(__xludf.DUMMYFUNCTION("IF(REGEXMATCH('Raw Data'!B6, ""Modern Fitness Facilities""), 1, 0)"),1.0)</f>
        <v>1</v>
      </c>
      <c r="R6" s="7">
        <f>IFERROR(__xludf.DUMMYFUNCTION("IF(REGEXMATCH('Raw Data'!C6, ""Modern Fitness Facilities""), 1, 0)"),0.0)</f>
        <v>0</v>
      </c>
      <c r="S6" s="7">
        <f t="shared" si="6"/>
        <v>0</v>
      </c>
      <c r="T6" s="7">
        <f>IFERROR(__xludf.DUMMYFUNCTION("IF(REGEXMATCH('Raw Data'!B6, ""Family-Friendly Services""), 1, 0)"),0.0)</f>
        <v>0</v>
      </c>
      <c r="U6" s="7">
        <f>IFERROR(__xludf.DUMMYFUNCTION("IF(REGEXMATCH('Raw Data'!C6, ""Family-Friendly Services""), 1, 0)"),0.0)</f>
        <v>0</v>
      </c>
      <c r="V6" s="7">
        <f t="shared" si="7"/>
        <v>0</v>
      </c>
      <c r="W6" s="7">
        <f>IFERROR(__xludf.DUMMYFUNCTION("IF(REGEXMATCH('Raw Data'!B6, ""Business Amenities""), 1, 0)"),0.0)</f>
        <v>0</v>
      </c>
      <c r="X6" s="7">
        <f>IFERROR(__xludf.DUMMYFUNCTION("IF(REGEXMATCH('Raw Data'!C6, ""Business Amenities""), 1, 0)"),0.0)</f>
        <v>0</v>
      </c>
      <c r="Y6" s="7">
        <f t="shared" si="8"/>
        <v>0</v>
      </c>
      <c r="Z6" s="7">
        <f>IFERROR(__xludf.DUMMYFUNCTION("IF(REGEXMATCH('Raw Data'!B6, ""Easy Parking &amp; Check-in""), 1, 0)"),0.0)</f>
        <v>0</v>
      </c>
      <c r="AA6" s="7">
        <f>IFERROR(__xludf.DUMMYFUNCTION("IF(REGEXMATCH('Raw Data'!C6, ""Easy Parking &amp; Check-in""), 1, 0)"),0.0)</f>
        <v>0</v>
      </c>
      <c r="AB6" s="7">
        <f t="shared" si="9"/>
        <v>0</v>
      </c>
      <c r="AC6" s="7">
        <f>IFERROR(__xludf.DUMMYFUNCTION("IF(REGEXMATCH('Raw Data'!C6, ""Easy Parking &amp; Check-in""), 1, 0)"),0.0)</f>
        <v>0</v>
      </c>
      <c r="AD6" s="7">
        <f>IFERROR(__xludf.DUMMYFUNCTION("IF(REGEXMATCH('Raw Data'!C6, ""Stylish Interior Design""), 1, 0)"),0.0)</f>
        <v>0</v>
      </c>
      <c r="AE6" s="7">
        <f t="shared" si="10"/>
        <v>0</v>
      </c>
      <c r="AF6" s="7">
        <f>IFERROR(__xludf.DUMMYFUNCTION("IF(REGEXMATCH('Raw Data'!B6, ""Reservation &amp; Communication""), 1, 0)"),1.0)</f>
        <v>1</v>
      </c>
      <c r="AG6" s="7">
        <f>IFERROR(__xludf.DUMMYFUNCTION("IF(REGEXMATCH('Raw Data'!C6, ""Reservation &amp; Communication""), 1, 0)"),1.0)</f>
        <v>1</v>
      </c>
      <c r="AH6" s="7">
        <f t="shared" si="11"/>
        <v>1</v>
      </c>
    </row>
    <row r="7" ht="15.75" customHeight="1">
      <c r="A7" s="6">
        <f t="shared" si="12"/>
        <v>6</v>
      </c>
      <c r="B7" s="3">
        <f>IFERROR(__xludf.DUMMYFUNCTION("IF(REGEXMATCH('Raw Data'!B7, ""Comfortable and Clean Rooms""), 1, 0)"),1.0)</f>
        <v>1</v>
      </c>
      <c r="C7" s="3">
        <f>IFERROR(__xludf.DUMMYFUNCTION("IF(REGEXMATCH('Raw Data'!C7, ""Comfortable and Clean Rooms""), 1, 0)"),1.0)</f>
        <v>1</v>
      </c>
      <c r="D7" s="7">
        <f t="shared" si="1"/>
        <v>1</v>
      </c>
      <c r="E7" s="7">
        <f>IFERROR(__xludf.DUMMYFUNCTION("IF(REGEXMATCH('Raw Data'!B7, ""Delicious Breakfast""), 1, 0)"),0.0)</f>
        <v>0</v>
      </c>
      <c r="F7" s="7">
        <f>IFERROR(__xludf.DUMMYFUNCTION("IF(REGEXMATCH('Raw Data'!C7, ""Delicious Breakfast""), 1, 0)"),0.0)</f>
        <v>0</v>
      </c>
      <c r="G7" s="7">
        <f t="shared" si="2"/>
        <v>0</v>
      </c>
      <c r="H7" s="7">
        <f>IFERROR(__xludf.DUMMYFUNCTION("IF(REGEXMATCH('Raw Data'!B7, ""Fast and Reliable Wi-Fi""), 1, 0)"),1.0)</f>
        <v>1</v>
      </c>
      <c r="I7" s="7">
        <f>IFERROR(__xludf.DUMMYFUNCTION("IF(REGEXMATCH('Raw Data'!C7, ""Fast and Reliable Wi-Fi""), 1, 0)"),1.0)</f>
        <v>1</v>
      </c>
      <c r="J7" s="7">
        <f t="shared" si="3"/>
        <v>1</v>
      </c>
      <c r="K7" s="7">
        <f>IFERROR(__xludf.DUMMYFUNCTION("IF(REGEXMATCH('Raw Data'!B7, ""Friendly and Helpful Staff""), 1, 0)"),0.0)</f>
        <v>0</v>
      </c>
      <c r="L7" s="7">
        <f>IFERROR(__xludf.DUMMYFUNCTION("IF(REGEXMATCH('Raw Data'!C7, ""Friendly and Helpful Staff""), 1, 0)"),0.0)</f>
        <v>0</v>
      </c>
      <c r="M7" s="7">
        <f t="shared" si="4"/>
        <v>0</v>
      </c>
      <c r="N7" s="7">
        <f>IFERROR(__xludf.DUMMYFUNCTION("IF(REGEXMATCH('Raw Data'!B7, ""Quiet and Restful Environment""), 1, 0)"),1.0)</f>
        <v>1</v>
      </c>
      <c r="O7" s="7">
        <f>IFERROR(__xludf.DUMMYFUNCTION("IF(REGEXMATCH('Raw Data'!C7, ""Quiet and Restful Environment""), 1, 0)"),1.0)</f>
        <v>1</v>
      </c>
      <c r="P7" s="7">
        <f t="shared" si="5"/>
        <v>1</v>
      </c>
      <c r="Q7" s="7">
        <f>IFERROR(__xludf.DUMMYFUNCTION("IF(REGEXMATCH('Raw Data'!B7, ""Modern Fitness Facilities""), 1, 0)"),1.0)</f>
        <v>1</v>
      </c>
      <c r="R7" s="7">
        <f>IFERROR(__xludf.DUMMYFUNCTION("IF(REGEXMATCH('Raw Data'!C7, ""Modern Fitness Facilities""), 1, 0)"),0.0)</f>
        <v>0</v>
      </c>
      <c r="S7" s="7">
        <f t="shared" si="6"/>
        <v>0</v>
      </c>
      <c r="T7" s="7">
        <f>IFERROR(__xludf.DUMMYFUNCTION("IF(REGEXMATCH('Raw Data'!B7, ""Family-Friendly Services""), 1, 0)"),0.0)</f>
        <v>0</v>
      </c>
      <c r="U7" s="7">
        <f>IFERROR(__xludf.DUMMYFUNCTION("IF(REGEXMATCH('Raw Data'!C7, ""Family-Friendly Services""), 1, 0)"),0.0)</f>
        <v>0</v>
      </c>
      <c r="V7" s="7">
        <f t="shared" si="7"/>
        <v>0</v>
      </c>
      <c r="W7" s="7">
        <f>IFERROR(__xludf.DUMMYFUNCTION("IF(REGEXMATCH('Raw Data'!B7, ""Business Amenities""), 1, 0)"),0.0)</f>
        <v>0</v>
      </c>
      <c r="X7" s="7">
        <f>IFERROR(__xludf.DUMMYFUNCTION("IF(REGEXMATCH('Raw Data'!C7, ""Business Amenities""), 1, 0)"),0.0)</f>
        <v>0</v>
      </c>
      <c r="Y7" s="7">
        <f t="shared" si="8"/>
        <v>0</v>
      </c>
      <c r="Z7" s="7">
        <f>IFERROR(__xludf.DUMMYFUNCTION("IF(REGEXMATCH('Raw Data'!B7, ""Easy Parking &amp; Check-in""), 1, 0)"),0.0)</f>
        <v>0</v>
      </c>
      <c r="AA7" s="7">
        <f>IFERROR(__xludf.DUMMYFUNCTION("IF(REGEXMATCH('Raw Data'!C7, ""Easy Parking &amp; Check-in""), 1, 0)"),0.0)</f>
        <v>0</v>
      </c>
      <c r="AB7" s="7">
        <f t="shared" si="9"/>
        <v>0</v>
      </c>
      <c r="AC7" s="7">
        <f>IFERROR(__xludf.DUMMYFUNCTION("IF(REGEXMATCH('Raw Data'!C7, ""Easy Parking &amp; Check-in""), 1, 0)"),0.0)</f>
        <v>0</v>
      </c>
      <c r="AD7" s="7">
        <f>IFERROR(__xludf.DUMMYFUNCTION("IF(REGEXMATCH('Raw Data'!C7, ""Stylish Interior Design""), 1, 0)"),0.0)</f>
        <v>0</v>
      </c>
      <c r="AE7" s="7">
        <f t="shared" si="10"/>
        <v>0</v>
      </c>
      <c r="AF7" s="7">
        <f>IFERROR(__xludf.DUMMYFUNCTION("IF(REGEXMATCH('Raw Data'!B7, ""Reservation &amp; Communication""), 1, 0)"),0.0)</f>
        <v>0</v>
      </c>
      <c r="AG7" s="7">
        <f>IFERROR(__xludf.DUMMYFUNCTION("IF(REGEXMATCH('Raw Data'!C7, ""Reservation &amp; Communication""), 1, 0)"),0.0)</f>
        <v>0</v>
      </c>
      <c r="AH7" s="7">
        <f t="shared" si="11"/>
        <v>0</v>
      </c>
    </row>
    <row r="8" ht="15.75" customHeight="1">
      <c r="A8" s="6">
        <f t="shared" si="12"/>
        <v>7</v>
      </c>
      <c r="B8" s="3">
        <f>IFERROR(__xludf.DUMMYFUNCTION("IF(REGEXMATCH('Raw Data'!B8, ""Comfortable and Clean Rooms""), 1, 0)"),1.0)</f>
        <v>1</v>
      </c>
      <c r="C8" s="3">
        <f>IFERROR(__xludf.DUMMYFUNCTION("IF(REGEXMATCH('Raw Data'!C8, ""Comfortable and Clean Rooms""), 1, 0)"),0.0)</f>
        <v>0</v>
      </c>
      <c r="D8" s="7">
        <f t="shared" si="1"/>
        <v>0</v>
      </c>
      <c r="E8" s="7">
        <f>IFERROR(__xludf.DUMMYFUNCTION("IF(REGEXMATCH('Raw Data'!B8, ""Delicious Breakfast""), 1, 0)"),0.0)</f>
        <v>0</v>
      </c>
      <c r="F8" s="7">
        <f>IFERROR(__xludf.DUMMYFUNCTION("IF(REGEXMATCH('Raw Data'!C8, ""Delicious Breakfast""), 1, 0)"),0.0)</f>
        <v>0</v>
      </c>
      <c r="G8" s="7">
        <f t="shared" si="2"/>
        <v>0</v>
      </c>
      <c r="H8" s="7">
        <f>IFERROR(__xludf.DUMMYFUNCTION("IF(REGEXMATCH('Raw Data'!B8, ""Fast and Reliable Wi-Fi""), 1, 0)"),1.0)</f>
        <v>1</v>
      </c>
      <c r="I8" s="7">
        <f>IFERROR(__xludf.DUMMYFUNCTION("IF(REGEXMATCH('Raw Data'!C8, ""Fast and Reliable Wi-Fi""), 1, 0)"),1.0)</f>
        <v>1</v>
      </c>
      <c r="J8" s="7">
        <f t="shared" si="3"/>
        <v>1</v>
      </c>
      <c r="K8" s="7">
        <f>IFERROR(__xludf.DUMMYFUNCTION("IF(REGEXMATCH('Raw Data'!B8, ""Friendly and Helpful Staff""), 1, 0)"),0.0)</f>
        <v>0</v>
      </c>
      <c r="L8" s="7">
        <f>IFERROR(__xludf.DUMMYFUNCTION("IF(REGEXMATCH('Raw Data'!C8, ""Friendly and Helpful Staff""), 1, 0)"),0.0)</f>
        <v>0</v>
      </c>
      <c r="M8" s="7">
        <f t="shared" si="4"/>
        <v>0</v>
      </c>
      <c r="N8" s="7">
        <f>IFERROR(__xludf.DUMMYFUNCTION("IF(REGEXMATCH('Raw Data'!B8, ""Quiet and Restful Environment""), 1, 0)"),1.0)</f>
        <v>1</v>
      </c>
      <c r="O8" s="7">
        <f>IFERROR(__xludf.DUMMYFUNCTION("IF(REGEXMATCH('Raw Data'!C8, ""Quiet and Restful Environment""), 1, 0)"),1.0)</f>
        <v>1</v>
      </c>
      <c r="P8" s="7">
        <f t="shared" si="5"/>
        <v>1</v>
      </c>
      <c r="Q8" s="7">
        <f>IFERROR(__xludf.DUMMYFUNCTION("IF(REGEXMATCH('Raw Data'!B8, ""Modern Fitness Facilities""), 1, 0)"),1.0)</f>
        <v>1</v>
      </c>
      <c r="R8" s="7">
        <f>IFERROR(__xludf.DUMMYFUNCTION("IF(REGEXMATCH('Raw Data'!C8, ""Modern Fitness Facilities""), 1, 0)"),1.0)</f>
        <v>1</v>
      </c>
      <c r="S8" s="7">
        <f t="shared" si="6"/>
        <v>1</v>
      </c>
      <c r="T8" s="7">
        <f>IFERROR(__xludf.DUMMYFUNCTION("IF(REGEXMATCH('Raw Data'!B8, ""Family-Friendly Services""), 1, 0)"),0.0)</f>
        <v>0</v>
      </c>
      <c r="U8" s="7">
        <f>IFERROR(__xludf.DUMMYFUNCTION("IF(REGEXMATCH('Raw Data'!C8, ""Family-Friendly Services""), 1, 0)"),0.0)</f>
        <v>0</v>
      </c>
      <c r="V8" s="7">
        <f t="shared" si="7"/>
        <v>0</v>
      </c>
      <c r="W8" s="7">
        <f>IFERROR(__xludf.DUMMYFUNCTION("IF(REGEXMATCH('Raw Data'!B8, ""Business Amenities""), 1, 0)"),0.0)</f>
        <v>0</v>
      </c>
      <c r="X8" s="7">
        <f>IFERROR(__xludf.DUMMYFUNCTION("IF(REGEXMATCH('Raw Data'!C8, ""Business Amenities""), 1, 0)"),0.0)</f>
        <v>0</v>
      </c>
      <c r="Y8" s="7">
        <f t="shared" si="8"/>
        <v>0</v>
      </c>
      <c r="Z8" s="7">
        <f>IFERROR(__xludf.DUMMYFUNCTION("IF(REGEXMATCH('Raw Data'!B8, ""Easy Parking &amp; Check-in""), 1, 0)"),0.0)</f>
        <v>0</v>
      </c>
      <c r="AA8" s="7">
        <f>IFERROR(__xludf.DUMMYFUNCTION("IF(REGEXMATCH('Raw Data'!C8, ""Easy Parking &amp; Check-in""), 1, 0)"),0.0)</f>
        <v>0</v>
      </c>
      <c r="AB8" s="7">
        <f t="shared" si="9"/>
        <v>0</v>
      </c>
      <c r="AC8" s="7">
        <f>IFERROR(__xludf.DUMMYFUNCTION("IF(REGEXMATCH('Raw Data'!C8, ""Easy Parking &amp; Check-in""), 1, 0)"),0.0)</f>
        <v>0</v>
      </c>
      <c r="AD8" s="7">
        <f>IFERROR(__xludf.DUMMYFUNCTION("IF(REGEXMATCH('Raw Data'!C8, ""Stylish Interior Design""), 1, 0)"),0.0)</f>
        <v>0</v>
      </c>
      <c r="AE8" s="7">
        <f t="shared" si="10"/>
        <v>0</v>
      </c>
      <c r="AF8" s="7">
        <f>IFERROR(__xludf.DUMMYFUNCTION("IF(REGEXMATCH('Raw Data'!B8, ""Reservation &amp; Communication""), 1, 0)"),0.0)</f>
        <v>0</v>
      </c>
      <c r="AG8" s="7">
        <f>IFERROR(__xludf.DUMMYFUNCTION("IF(REGEXMATCH('Raw Data'!C8, ""Reservation &amp; Communication""), 1, 0)"),0.0)</f>
        <v>0</v>
      </c>
      <c r="AH8" s="7">
        <f t="shared" si="11"/>
        <v>0</v>
      </c>
    </row>
    <row r="9" ht="15.75" customHeight="1">
      <c r="A9" s="6">
        <f t="shared" si="12"/>
        <v>8</v>
      </c>
      <c r="B9" s="3">
        <f>IFERROR(__xludf.DUMMYFUNCTION("IF(REGEXMATCH('Raw Data'!B9, ""Comfortable and Clean Rooms""), 1, 0)"),1.0)</f>
        <v>1</v>
      </c>
      <c r="C9" s="3">
        <f>IFERROR(__xludf.DUMMYFUNCTION("IF(REGEXMATCH('Raw Data'!C9, ""Comfortable and Clean Rooms""), 1, 0)"),1.0)</f>
        <v>1</v>
      </c>
      <c r="D9" s="7">
        <f t="shared" si="1"/>
        <v>1</v>
      </c>
      <c r="E9" s="7">
        <f>IFERROR(__xludf.DUMMYFUNCTION("IF(REGEXMATCH('Raw Data'!B9, ""Delicious Breakfast""), 1, 0)"),1.0)</f>
        <v>1</v>
      </c>
      <c r="F9" s="7">
        <f>IFERROR(__xludf.DUMMYFUNCTION("IF(REGEXMATCH('Raw Data'!C9, ""Delicious Breakfast""), 1, 0)"),0.0)</f>
        <v>0</v>
      </c>
      <c r="G9" s="7">
        <f t="shared" si="2"/>
        <v>0</v>
      </c>
      <c r="H9" s="7">
        <f>IFERROR(__xludf.DUMMYFUNCTION("IF(REGEXMATCH('Raw Data'!B9, ""Fast and Reliable Wi-Fi""), 1, 0)"),0.0)</f>
        <v>0</v>
      </c>
      <c r="I9" s="7">
        <f>IFERROR(__xludf.DUMMYFUNCTION("IF(REGEXMATCH('Raw Data'!C9, ""Fast and Reliable Wi-Fi""), 1, 0)"),0.0)</f>
        <v>0</v>
      </c>
      <c r="J9" s="7">
        <f t="shared" si="3"/>
        <v>0</v>
      </c>
      <c r="K9" s="7">
        <f>IFERROR(__xludf.DUMMYFUNCTION("IF(REGEXMATCH('Raw Data'!B9, ""Friendly and Helpful Staff""), 1, 0)"),1.0)</f>
        <v>1</v>
      </c>
      <c r="L9" s="7">
        <f>IFERROR(__xludf.DUMMYFUNCTION("IF(REGEXMATCH('Raw Data'!C9, ""Friendly and Helpful Staff""), 1, 0)"),0.0)</f>
        <v>0</v>
      </c>
      <c r="M9" s="7">
        <f t="shared" si="4"/>
        <v>0</v>
      </c>
      <c r="N9" s="7">
        <f>IFERROR(__xludf.DUMMYFUNCTION("IF(REGEXMATCH('Raw Data'!B9, ""Quiet and Restful Environment""), 1, 0)"),1.0)</f>
        <v>1</v>
      </c>
      <c r="O9" s="7">
        <f>IFERROR(__xludf.DUMMYFUNCTION("IF(REGEXMATCH('Raw Data'!C9, ""Quiet and Restful Environment""), 1, 0)"),1.0)</f>
        <v>1</v>
      </c>
      <c r="P9" s="7">
        <f t="shared" si="5"/>
        <v>1</v>
      </c>
      <c r="Q9" s="7">
        <f>IFERROR(__xludf.DUMMYFUNCTION("IF(REGEXMATCH('Raw Data'!B9, ""Modern Fitness Facilities""), 1, 0)"),1.0)</f>
        <v>1</v>
      </c>
      <c r="R9" s="7">
        <f>IFERROR(__xludf.DUMMYFUNCTION("IF(REGEXMATCH('Raw Data'!C9, ""Modern Fitness Facilities""), 1, 0)"),1.0)</f>
        <v>1</v>
      </c>
      <c r="S9" s="7">
        <f t="shared" si="6"/>
        <v>1</v>
      </c>
      <c r="T9" s="7">
        <f>IFERROR(__xludf.DUMMYFUNCTION("IF(REGEXMATCH('Raw Data'!B9, ""Family-Friendly Services""), 1, 0)"),1.0)</f>
        <v>1</v>
      </c>
      <c r="U9" s="7">
        <f>IFERROR(__xludf.DUMMYFUNCTION("IF(REGEXMATCH('Raw Data'!C9, ""Family-Friendly Services""), 1, 0)"),0.0)</f>
        <v>0</v>
      </c>
      <c r="V9" s="7">
        <f t="shared" si="7"/>
        <v>0</v>
      </c>
      <c r="W9" s="7">
        <f>IFERROR(__xludf.DUMMYFUNCTION("IF(REGEXMATCH('Raw Data'!B9, ""Business Amenities""), 1, 0)"),1.0)</f>
        <v>1</v>
      </c>
      <c r="X9" s="7">
        <f>IFERROR(__xludf.DUMMYFUNCTION("IF(REGEXMATCH('Raw Data'!C9, ""Business Amenities""), 1, 0)"),1.0)</f>
        <v>1</v>
      </c>
      <c r="Y9" s="7">
        <f t="shared" si="8"/>
        <v>1</v>
      </c>
      <c r="Z9" s="7">
        <f>IFERROR(__xludf.DUMMYFUNCTION("IF(REGEXMATCH('Raw Data'!B9, ""Easy Parking &amp; Check-in""), 1, 0)"),0.0)</f>
        <v>0</v>
      </c>
      <c r="AA9" s="7">
        <f>IFERROR(__xludf.DUMMYFUNCTION("IF(REGEXMATCH('Raw Data'!C9, ""Easy Parking &amp; Check-in""), 1, 0)"),0.0)</f>
        <v>0</v>
      </c>
      <c r="AB9" s="7">
        <f t="shared" si="9"/>
        <v>0</v>
      </c>
      <c r="AC9" s="7">
        <f>IFERROR(__xludf.DUMMYFUNCTION("IF(REGEXMATCH('Raw Data'!C9, ""Easy Parking &amp; Check-in""), 1, 0)"),0.0)</f>
        <v>0</v>
      </c>
      <c r="AD9" s="7">
        <f>IFERROR(__xludf.DUMMYFUNCTION("IF(REGEXMATCH('Raw Data'!C9, ""Stylish Interior Design""), 1, 0)"),0.0)</f>
        <v>0</v>
      </c>
      <c r="AE9" s="7">
        <f t="shared" si="10"/>
        <v>0</v>
      </c>
      <c r="AF9" s="7">
        <f>IFERROR(__xludf.DUMMYFUNCTION("IF(REGEXMATCH('Raw Data'!B9, ""Reservation &amp; Communication""), 1, 0)"),0.0)</f>
        <v>0</v>
      </c>
      <c r="AG9" s="7">
        <f>IFERROR(__xludf.DUMMYFUNCTION("IF(REGEXMATCH('Raw Data'!C9, ""Reservation &amp; Communication""), 1, 0)"),0.0)</f>
        <v>0</v>
      </c>
      <c r="AH9" s="7">
        <f t="shared" si="11"/>
        <v>0</v>
      </c>
    </row>
    <row r="10" ht="15.75" customHeight="1">
      <c r="A10" s="6">
        <f t="shared" si="12"/>
        <v>9</v>
      </c>
      <c r="B10" s="3">
        <f>IFERROR(__xludf.DUMMYFUNCTION("IF(REGEXMATCH('Raw Data'!B10, ""Comfortable and Clean Rooms""), 1, 0)"),1.0)</f>
        <v>1</v>
      </c>
      <c r="C10" s="3">
        <f>IFERROR(__xludf.DUMMYFUNCTION("IF(REGEXMATCH('Raw Data'!C10, ""Comfortable and Clean Rooms""), 1, 0)"),1.0)</f>
        <v>1</v>
      </c>
      <c r="D10" s="7">
        <f t="shared" si="1"/>
        <v>1</v>
      </c>
      <c r="E10" s="7">
        <f>IFERROR(__xludf.DUMMYFUNCTION("IF(REGEXMATCH('Raw Data'!B10, ""Delicious Breakfast""), 1, 0)"),0.0)</f>
        <v>0</v>
      </c>
      <c r="F10" s="7">
        <f>IFERROR(__xludf.DUMMYFUNCTION("IF(REGEXMATCH('Raw Data'!C10, ""Delicious Breakfast""), 1, 0)"),0.0)</f>
        <v>0</v>
      </c>
      <c r="G10" s="7">
        <f t="shared" si="2"/>
        <v>0</v>
      </c>
      <c r="H10" s="7">
        <f>IFERROR(__xludf.DUMMYFUNCTION("IF(REGEXMATCH('Raw Data'!B10, ""Fast and Reliable Wi-Fi""), 1, 0)"),0.0)</f>
        <v>0</v>
      </c>
      <c r="I10" s="7">
        <f>IFERROR(__xludf.DUMMYFUNCTION("IF(REGEXMATCH('Raw Data'!C10, ""Fast and Reliable Wi-Fi""), 1, 0)"),0.0)</f>
        <v>0</v>
      </c>
      <c r="J10" s="7">
        <f t="shared" si="3"/>
        <v>0</v>
      </c>
      <c r="K10" s="7">
        <f>IFERROR(__xludf.DUMMYFUNCTION("IF(REGEXMATCH('Raw Data'!B10, ""Friendly and Helpful Staff""), 1, 0)"),0.0)</f>
        <v>0</v>
      </c>
      <c r="L10" s="7">
        <f>IFERROR(__xludf.DUMMYFUNCTION("IF(REGEXMATCH('Raw Data'!C10, ""Friendly and Helpful Staff""), 1, 0)"),0.0)</f>
        <v>0</v>
      </c>
      <c r="M10" s="7">
        <f t="shared" si="4"/>
        <v>0</v>
      </c>
      <c r="N10" s="7">
        <f>IFERROR(__xludf.DUMMYFUNCTION("IF(REGEXMATCH('Raw Data'!B10, ""Quiet and Restful Environment""), 1, 0)"),1.0)</f>
        <v>1</v>
      </c>
      <c r="O10" s="7">
        <f>IFERROR(__xludf.DUMMYFUNCTION("IF(REGEXMATCH('Raw Data'!C10, ""Quiet and Restful Environment""), 1, 0)"),1.0)</f>
        <v>1</v>
      </c>
      <c r="P10" s="7">
        <f t="shared" si="5"/>
        <v>1</v>
      </c>
      <c r="Q10" s="7">
        <f>IFERROR(__xludf.DUMMYFUNCTION("IF(REGEXMATCH('Raw Data'!B10, ""Modern Fitness Facilities""), 1, 0)"),1.0)</f>
        <v>1</v>
      </c>
      <c r="R10" s="7">
        <f>IFERROR(__xludf.DUMMYFUNCTION("IF(REGEXMATCH('Raw Data'!C10, ""Modern Fitness Facilities""), 1, 0)"),1.0)</f>
        <v>1</v>
      </c>
      <c r="S10" s="7">
        <f t="shared" si="6"/>
        <v>1</v>
      </c>
      <c r="T10" s="7">
        <f>IFERROR(__xludf.DUMMYFUNCTION("IF(REGEXMATCH('Raw Data'!B10, ""Family-Friendly Services""), 1, 0)"),0.0)</f>
        <v>0</v>
      </c>
      <c r="U10" s="7">
        <f>IFERROR(__xludf.DUMMYFUNCTION("IF(REGEXMATCH('Raw Data'!C10, ""Family-Friendly Services""), 1, 0)"),0.0)</f>
        <v>0</v>
      </c>
      <c r="V10" s="7">
        <f t="shared" si="7"/>
        <v>0</v>
      </c>
      <c r="W10" s="7">
        <f>IFERROR(__xludf.DUMMYFUNCTION("IF(REGEXMATCH('Raw Data'!B10, ""Business Amenities""), 1, 0)"),0.0)</f>
        <v>0</v>
      </c>
      <c r="X10" s="7">
        <f>IFERROR(__xludf.DUMMYFUNCTION("IF(REGEXMATCH('Raw Data'!C10, ""Business Amenities""), 1, 0)"),0.0)</f>
        <v>0</v>
      </c>
      <c r="Y10" s="7">
        <f t="shared" si="8"/>
        <v>0</v>
      </c>
      <c r="Z10" s="7">
        <f>IFERROR(__xludf.DUMMYFUNCTION("IF(REGEXMATCH('Raw Data'!B10, ""Easy Parking &amp; Check-in""), 1, 0)"),1.0)</f>
        <v>1</v>
      </c>
      <c r="AA10" s="7">
        <f>IFERROR(__xludf.DUMMYFUNCTION("IF(REGEXMATCH('Raw Data'!C10, ""Easy Parking &amp; Check-in""), 1, 0)"),0.0)</f>
        <v>0</v>
      </c>
      <c r="AB10" s="7">
        <f t="shared" si="9"/>
        <v>0</v>
      </c>
      <c r="AC10" s="7">
        <f>IFERROR(__xludf.DUMMYFUNCTION("IF(REGEXMATCH('Raw Data'!C10, ""Easy Parking &amp; Check-in""), 1, 0)"),0.0)</f>
        <v>0</v>
      </c>
      <c r="AD10" s="7">
        <f>IFERROR(__xludf.DUMMYFUNCTION("IF(REGEXMATCH('Raw Data'!C10, ""Stylish Interior Design""), 1, 0)"),0.0)</f>
        <v>0</v>
      </c>
      <c r="AE10" s="7">
        <f t="shared" si="10"/>
        <v>0</v>
      </c>
      <c r="AF10" s="7">
        <f>IFERROR(__xludf.DUMMYFUNCTION("IF(REGEXMATCH('Raw Data'!B10, ""Reservation &amp; Communication""), 1, 0)"),0.0)</f>
        <v>0</v>
      </c>
      <c r="AG10" s="7">
        <f>IFERROR(__xludf.DUMMYFUNCTION("IF(REGEXMATCH('Raw Data'!C10, ""Reservation &amp; Communication""), 1, 0)"),0.0)</f>
        <v>0</v>
      </c>
      <c r="AH10" s="7">
        <f t="shared" si="11"/>
        <v>0</v>
      </c>
    </row>
    <row r="11" ht="15.75" customHeight="1">
      <c r="A11" s="6">
        <f t="shared" si="12"/>
        <v>10</v>
      </c>
      <c r="B11" s="3">
        <f>IFERROR(__xludf.DUMMYFUNCTION("IF(REGEXMATCH('Raw Data'!B11, ""Comfortable and Clean Rooms""), 1, 0)"),0.0)</f>
        <v>0</v>
      </c>
      <c r="C11" s="3">
        <f>IFERROR(__xludf.DUMMYFUNCTION("IF(REGEXMATCH('Raw Data'!C11, ""Comfortable and Clean Rooms""), 1, 0)"),0.0)</f>
        <v>0</v>
      </c>
      <c r="D11" s="7">
        <f t="shared" si="1"/>
        <v>0</v>
      </c>
      <c r="E11" s="7">
        <f>IFERROR(__xludf.DUMMYFUNCTION("IF(REGEXMATCH('Raw Data'!B11, ""Delicious Breakfast""), 1, 0)"),1.0)</f>
        <v>1</v>
      </c>
      <c r="F11" s="7">
        <f>IFERROR(__xludf.DUMMYFUNCTION("IF(REGEXMATCH('Raw Data'!C11, ""Delicious Breakfast""), 1, 0)"),1.0)</f>
        <v>1</v>
      </c>
      <c r="G11" s="7">
        <f t="shared" si="2"/>
        <v>1</v>
      </c>
      <c r="H11" s="7">
        <f>IFERROR(__xludf.DUMMYFUNCTION("IF(REGEXMATCH('Raw Data'!B11, ""Fast and Reliable Wi-Fi""), 1, 0)"),1.0)</f>
        <v>1</v>
      </c>
      <c r="I11" s="7">
        <f>IFERROR(__xludf.DUMMYFUNCTION("IF(REGEXMATCH('Raw Data'!C11, ""Fast and Reliable Wi-Fi""), 1, 0)"),1.0)</f>
        <v>1</v>
      </c>
      <c r="J11" s="7">
        <f t="shared" si="3"/>
        <v>1</v>
      </c>
      <c r="K11" s="7">
        <f>IFERROR(__xludf.DUMMYFUNCTION("IF(REGEXMATCH('Raw Data'!B11, ""Friendly and Helpful Staff""), 1, 0)"),0.0)</f>
        <v>0</v>
      </c>
      <c r="L11" s="7">
        <f>IFERROR(__xludf.DUMMYFUNCTION("IF(REGEXMATCH('Raw Data'!C11, ""Friendly and Helpful Staff""), 1, 0)"),0.0)</f>
        <v>0</v>
      </c>
      <c r="M11" s="7">
        <f t="shared" si="4"/>
        <v>0</v>
      </c>
      <c r="N11" s="7">
        <f>IFERROR(__xludf.DUMMYFUNCTION("IF(REGEXMATCH('Raw Data'!B11, ""Quiet and Restful Environment""), 1, 0)"),1.0)</f>
        <v>1</v>
      </c>
      <c r="O11" s="7">
        <f>IFERROR(__xludf.DUMMYFUNCTION("IF(REGEXMATCH('Raw Data'!C11, ""Quiet and Restful Environment""), 1, 0)"),1.0)</f>
        <v>1</v>
      </c>
      <c r="P11" s="7">
        <f t="shared" si="5"/>
        <v>1</v>
      </c>
      <c r="Q11" s="7">
        <f>IFERROR(__xludf.DUMMYFUNCTION("IF(REGEXMATCH('Raw Data'!B11, ""Modern Fitness Facilities""), 1, 0)"),1.0)</f>
        <v>1</v>
      </c>
      <c r="R11" s="7">
        <f>IFERROR(__xludf.DUMMYFUNCTION("IF(REGEXMATCH('Raw Data'!C11, ""Modern Fitness Facilities""), 1, 0)"),0.0)</f>
        <v>0</v>
      </c>
      <c r="S11" s="7">
        <f t="shared" si="6"/>
        <v>0</v>
      </c>
      <c r="T11" s="7">
        <f>IFERROR(__xludf.DUMMYFUNCTION("IF(REGEXMATCH('Raw Data'!B11, ""Family-Friendly Services""), 1, 0)"),0.0)</f>
        <v>0</v>
      </c>
      <c r="U11" s="7">
        <f>IFERROR(__xludf.DUMMYFUNCTION("IF(REGEXMATCH('Raw Data'!C11, ""Family-Friendly Services""), 1, 0)"),0.0)</f>
        <v>0</v>
      </c>
      <c r="V11" s="7">
        <f t="shared" si="7"/>
        <v>0</v>
      </c>
      <c r="W11" s="7">
        <f>IFERROR(__xludf.DUMMYFUNCTION("IF(REGEXMATCH('Raw Data'!B11, ""Business Amenities""), 1, 0)"),0.0)</f>
        <v>0</v>
      </c>
      <c r="X11" s="7">
        <f>IFERROR(__xludf.DUMMYFUNCTION("IF(REGEXMATCH('Raw Data'!C11, ""Business Amenities""), 1, 0)"),0.0)</f>
        <v>0</v>
      </c>
      <c r="Y11" s="7">
        <f t="shared" si="8"/>
        <v>0</v>
      </c>
      <c r="Z11" s="7">
        <f>IFERROR(__xludf.DUMMYFUNCTION("IF(REGEXMATCH('Raw Data'!B11, ""Easy Parking &amp; Check-in""), 1, 0)"),0.0)</f>
        <v>0</v>
      </c>
      <c r="AA11" s="7">
        <f>IFERROR(__xludf.DUMMYFUNCTION("IF(REGEXMATCH('Raw Data'!C11, ""Easy Parking &amp; Check-in""), 1, 0)"),0.0)</f>
        <v>0</v>
      </c>
      <c r="AB11" s="7">
        <f t="shared" si="9"/>
        <v>0</v>
      </c>
      <c r="AC11" s="7">
        <f>IFERROR(__xludf.DUMMYFUNCTION("IF(REGEXMATCH('Raw Data'!C11, ""Easy Parking &amp; Check-in""), 1, 0)"),0.0)</f>
        <v>0</v>
      </c>
      <c r="AD11" s="7">
        <f>IFERROR(__xludf.DUMMYFUNCTION("IF(REGEXMATCH('Raw Data'!C11, ""Stylish Interior Design""), 1, 0)"),0.0)</f>
        <v>0</v>
      </c>
      <c r="AE11" s="7">
        <f t="shared" si="10"/>
        <v>0</v>
      </c>
      <c r="AF11" s="7">
        <f>IFERROR(__xludf.DUMMYFUNCTION("IF(REGEXMATCH('Raw Data'!B11, ""Reservation &amp; Communication""), 1, 0)"),1.0)</f>
        <v>1</v>
      </c>
      <c r="AG11" s="7">
        <f>IFERROR(__xludf.DUMMYFUNCTION("IF(REGEXMATCH('Raw Data'!C11, ""Reservation &amp; Communication""), 1, 0)"),1.0)</f>
        <v>1</v>
      </c>
      <c r="AH11" s="7">
        <f t="shared" si="11"/>
        <v>1</v>
      </c>
    </row>
    <row r="12" ht="15.75" customHeight="1">
      <c r="A12" s="6">
        <f t="shared" si="12"/>
        <v>11</v>
      </c>
      <c r="B12" s="3">
        <f>IFERROR(__xludf.DUMMYFUNCTION("IF(REGEXMATCH('Raw Data'!B12, ""Comfortable and Clean Rooms""), 1, 0)"),1.0)</f>
        <v>1</v>
      </c>
      <c r="C12" s="3">
        <f>IFERROR(__xludf.DUMMYFUNCTION("IF(REGEXMATCH('Raw Data'!C12, ""Comfortable and Clean Rooms""), 1, 0)"),0.0)</f>
        <v>0</v>
      </c>
      <c r="D12" s="7">
        <f t="shared" si="1"/>
        <v>0</v>
      </c>
      <c r="E12" s="7">
        <f>IFERROR(__xludf.DUMMYFUNCTION("IF(REGEXMATCH('Raw Data'!B12, ""Delicious Breakfast""), 1, 0)"),1.0)</f>
        <v>1</v>
      </c>
      <c r="F12" s="7">
        <f>IFERROR(__xludf.DUMMYFUNCTION("IF(REGEXMATCH('Raw Data'!C12, ""Delicious Breakfast""), 1, 0)"),0.0)</f>
        <v>0</v>
      </c>
      <c r="G12" s="7">
        <f t="shared" si="2"/>
        <v>0</v>
      </c>
      <c r="H12" s="7">
        <f>IFERROR(__xludf.DUMMYFUNCTION("IF(REGEXMATCH('Raw Data'!B12, ""Fast and Reliable Wi-Fi""), 1, 0)"),0.0)</f>
        <v>0</v>
      </c>
      <c r="I12" s="7">
        <f>IFERROR(__xludf.DUMMYFUNCTION("IF(REGEXMATCH('Raw Data'!C12, ""Fast and Reliable Wi-Fi""), 1, 0)"),0.0)</f>
        <v>0</v>
      </c>
      <c r="J12" s="7">
        <f t="shared" si="3"/>
        <v>0</v>
      </c>
      <c r="K12" s="7">
        <f>IFERROR(__xludf.DUMMYFUNCTION("IF(REGEXMATCH('Raw Data'!B12, ""Friendly and Helpful Staff""), 1, 0)"),0.0)</f>
        <v>0</v>
      </c>
      <c r="L12" s="7">
        <f>IFERROR(__xludf.DUMMYFUNCTION("IF(REGEXMATCH('Raw Data'!C12, ""Friendly and Helpful Staff""), 1, 0)"),0.0)</f>
        <v>0</v>
      </c>
      <c r="M12" s="7">
        <f t="shared" si="4"/>
        <v>0</v>
      </c>
      <c r="N12" s="7">
        <f>IFERROR(__xludf.DUMMYFUNCTION("IF(REGEXMATCH('Raw Data'!B12, ""Quiet and Restful Environment""), 1, 0)"),0.0)</f>
        <v>0</v>
      </c>
      <c r="O12" s="7">
        <f>IFERROR(__xludf.DUMMYFUNCTION("IF(REGEXMATCH('Raw Data'!C12, ""Quiet and Restful Environment""), 1, 0)"),0.0)</f>
        <v>0</v>
      </c>
      <c r="P12" s="7">
        <f t="shared" si="5"/>
        <v>0</v>
      </c>
      <c r="Q12" s="7">
        <f>IFERROR(__xludf.DUMMYFUNCTION("IF(REGEXMATCH('Raw Data'!B12, ""Modern Fitness Facilities""), 1, 0)"),0.0)</f>
        <v>0</v>
      </c>
      <c r="R12" s="7">
        <f>IFERROR(__xludf.DUMMYFUNCTION("IF(REGEXMATCH('Raw Data'!C12, ""Modern Fitness Facilities""), 1, 0)"),0.0)</f>
        <v>0</v>
      </c>
      <c r="S12" s="7">
        <f t="shared" si="6"/>
        <v>0</v>
      </c>
      <c r="T12" s="7">
        <f>IFERROR(__xludf.DUMMYFUNCTION("IF(REGEXMATCH('Raw Data'!B12, ""Family-Friendly Services""), 1, 0)"),0.0)</f>
        <v>0</v>
      </c>
      <c r="U12" s="7">
        <f>IFERROR(__xludf.DUMMYFUNCTION("IF(REGEXMATCH('Raw Data'!C12, ""Family-Friendly Services""), 1, 0)"),0.0)</f>
        <v>0</v>
      </c>
      <c r="V12" s="7">
        <f t="shared" si="7"/>
        <v>0</v>
      </c>
      <c r="W12" s="7">
        <f>IFERROR(__xludf.DUMMYFUNCTION("IF(REGEXMATCH('Raw Data'!B12, ""Business Amenities""), 1, 0)"),0.0)</f>
        <v>0</v>
      </c>
      <c r="X12" s="7">
        <f>IFERROR(__xludf.DUMMYFUNCTION("IF(REGEXMATCH('Raw Data'!C12, ""Business Amenities""), 1, 0)"),0.0)</f>
        <v>0</v>
      </c>
      <c r="Y12" s="7">
        <f t="shared" si="8"/>
        <v>0</v>
      </c>
      <c r="Z12" s="7">
        <f>IFERROR(__xludf.DUMMYFUNCTION("IF(REGEXMATCH('Raw Data'!B12, ""Easy Parking &amp; Check-in""), 1, 0)"),0.0)</f>
        <v>0</v>
      </c>
      <c r="AA12" s="7">
        <f>IFERROR(__xludf.DUMMYFUNCTION("IF(REGEXMATCH('Raw Data'!C12, ""Easy Parking &amp; Check-in""), 1, 0)"),0.0)</f>
        <v>0</v>
      </c>
      <c r="AB12" s="7">
        <f t="shared" si="9"/>
        <v>0</v>
      </c>
      <c r="AC12" s="7">
        <f>IFERROR(__xludf.DUMMYFUNCTION("IF(REGEXMATCH('Raw Data'!C12, ""Easy Parking &amp; Check-in""), 1, 0)"),0.0)</f>
        <v>0</v>
      </c>
      <c r="AD12" s="7">
        <f>IFERROR(__xludf.DUMMYFUNCTION("IF(REGEXMATCH('Raw Data'!C12, ""Stylish Interior Design""), 1, 0)"),0.0)</f>
        <v>0</v>
      </c>
      <c r="AE12" s="7">
        <f t="shared" si="10"/>
        <v>0</v>
      </c>
      <c r="AF12" s="7">
        <f>IFERROR(__xludf.DUMMYFUNCTION("IF(REGEXMATCH('Raw Data'!B12, ""Reservation &amp; Communication""), 1, 0)"),1.0)</f>
        <v>1</v>
      </c>
      <c r="AG12" s="7">
        <f>IFERROR(__xludf.DUMMYFUNCTION("IF(REGEXMATCH('Raw Data'!C12, ""Reservation &amp; Communication""), 1, 0)"),1.0)</f>
        <v>1</v>
      </c>
      <c r="AH12" s="7">
        <f t="shared" si="11"/>
        <v>1</v>
      </c>
    </row>
    <row r="13" ht="15.75" customHeight="1">
      <c r="A13" s="6">
        <f t="shared" si="12"/>
        <v>12</v>
      </c>
      <c r="B13" s="3">
        <f>IFERROR(__xludf.DUMMYFUNCTION("IF(REGEXMATCH('Raw Data'!B13, ""Comfortable and Clean Rooms""), 1, 0)"),1.0)</f>
        <v>1</v>
      </c>
      <c r="C13" s="3">
        <f>IFERROR(__xludf.DUMMYFUNCTION("IF(REGEXMATCH('Raw Data'!C13, ""Comfortable and Clean Rooms""), 1, 0)"),0.0)</f>
        <v>0</v>
      </c>
      <c r="D13" s="7">
        <f t="shared" si="1"/>
        <v>0</v>
      </c>
      <c r="E13" s="7">
        <f>IFERROR(__xludf.DUMMYFUNCTION("IF(REGEXMATCH('Raw Data'!B13, ""Delicious Breakfast""), 1, 0)"),1.0)</f>
        <v>1</v>
      </c>
      <c r="F13" s="7">
        <f>IFERROR(__xludf.DUMMYFUNCTION("IF(REGEXMATCH('Raw Data'!C13, ""Delicious Breakfast""), 1, 0)"),1.0)</f>
        <v>1</v>
      </c>
      <c r="G13" s="7">
        <f t="shared" si="2"/>
        <v>1</v>
      </c>
      <c r="H13" s="7">
        <f>IFERROR(__xludf.DUMMYFUNCTION("IF(REGEXMATCH('Raw Data'!B13, ""Fast and Reliable Wi-Fi""), 1, 0)"),0.0)</f>
        <v>0</v>
      </c>
      <c r="I13" s="7">
        <f>IFERROR(__xludf.DUMMYFUNCTION("IF(REGEXMATCH('Raw Data'!C13, ""Fast and Reliable Wi-Fi""), 1, 0)"),0.0)</f>
        <v>0</v>
      </c>
      <c r="J13" s="7">
        <f t="shared" si="3"/>
        <v>0</v>
      </c>
      <c r="K13" s="7">
        <f>IFERROR(__xludf.DUMMYFUNCTION("IF(REGEXMATCH('Raw Data'!B13, ""Friendly and Helpful Staff""), 1, 0)"),0.0)</f>
        <v>0</v>
      </c>
      <c r="L13" s="7">
        <f>IFERROR(__xludf.DUMMYFUNCTION("IF(REGEXMATCH('Raw Data'!C13, ""Friendly and Helpful Staff""), 1, 0)"),0.0)</f>
        <v>0</v>
      </c>
      <c r="M13" s="7">
        <f t="shared" si="4"/>
        <v>0</v>
      </c>
      <c r="N13" s="7">
        <f>IFERROR(__xludf.DUMMYFUNCTION("IF(REGEXMATCH('Raw Data'!B13, ""Quiet and Restful Environment""), 1, 0)"),1.0)</f>
        <v>1</v>
      </c>
      <c r="O13" s="7">
        <f>IFERROR(__xludf.DUMMYFUNCTION("IF(REGEXMATCH('Raw Data'!C13, ""Quiet and Restful Environment""), 1, 0)"),1.0)</f>
        <v>1</v>
      </c>
      <c r="P13" s="7">
        <f t="shared" si="5"/>
        <v>1</v>
      </c>
      <c r="Q13" s="7">
        <f>IFERROR(__xludf.DUMMYFUNCTION("IF(REGEXMATCH('Raw Data'!B13, ""Modern Fitness Facilities""), 1, 0)"),0.0)</f>
        <v>0</v>
      </c>
      <c r="R13" s="7">
        <f>IFERROR(__xludf.DUMMYFUNCTION("IF(REGEXMATCH('Raw Data'!C13, ""Modern Fitness Facilities""), 1, 0)"),0.0)</f>
        <v>0</v>
      </c>
      <c r="S13" s="7">
        <f t="shared" si="6"/>
        <v>0</v>
      </c>
      <c r="T13" s="7">
        <f>IFERROR(__xludf.DUMMYFUNCTION("IF(REGEXMATCH('Raw Data'!B13, ""Family-Friendly Services""), 1, 0)"),0.0)</f>
        <v>0</v>
      </c>
      <c r="U13" s="7">
        <f>IFERROR(__xludf.DUMMYFUNCTION("IF(REGEXMATCH('Raw Data'!C13, ""Family-Friendly Services""), 1, 0)"),0.0)</f>
        <v>0</v>
      </c>
      <c r="V13" s="7">
        <f t="shared" si="7"/>
        <v>0</v>
      </c>
      <c r="W13" s="7">
        <f>IFERROR(__xludf.DUMMYFUNCTION("IF(REGEXMATCH('Raw Data'!B13, ""Business Amenities""), 1, 0)"),0.0)</f>
        <v>0</v>
      </c>
      <c r="X13" s="7">
        <f>IFERROR(__xludf.DUMMYFUNCTION("IF(REGEXMATCH('Raw Data'!C13, ""Business Amenities""), 1, 0)"),0.0)</f>
        <v>0</v>
      </c>
      <c r="Y13" s="7">
        <f t="shared" si="8"/>
        <v>0</v>
      </c>
      <c r="Z13" s="7">
        <f>IFERROR(__xludf.DUMMYFUNCTION("IF(REGEXMATCH('Raw Data'!B13, ""Easy Parking &amp; Check-in""), 1, 0)"),0.0)</f>
        <v>0</v>
      </c>
      <c r="AA13" s="7">
        <f>IFERROR(__xludf.DUMMYFUNCTION("IF(REGEXMATCH('Raw Data'!C13, ""Easy Parking &amp; Check-in""), 1, 0)"),0.0)</f>
        <v>0</v>
      </c>
      <c r="AB13" s="7">
        <f t="shared" si="9"/>
        <v>0</v>
      </c>
      <c r="AC13" s="7">
        <f>IFERROR(__xludf.DUMMYFUNCTION("IF(REGEXMATCH('Raw Data'!C13, ""Easy Parking &amp; Check-in""), 1, 0)"),0.0)</f>
        <v>0</v>
      </c>
      <c r="AD13" s="7">
        <f>IFERROR(__xludf.DUMMYFUNCTION("IF(REGEXMATCH('Raw Data'!C13, ""Stylish Interior Design""), 1, 0)"),0.0)</f>
        <v>0</v>
      </c>
      <c r="AE13" s="7">
        <f t="shared" si="10"/>
        <v>0</v>
      </c>
      <c r="AF13" s="7">
        <f>IFERROR(__xludf.DUMMYFUNCTION("IF(REGEXMATCH('Raw Data'!B13, ""Reservation &amp; Communication""), 1, 0)"),0.0)</f>
        <v>0</v>
      </c>
      <c r="AG13" s="7">
        <f>IFERROR(__xludf.DUMMYFUNCTION("IF(REGEXMATCH('Raw Data'!C13, ""Reservation &amp; Communication""), 1, 0)"),0.0)</f>
        <v>0</v>
      </c>
      <c r="AH13" s="7">
        <f t="shared" si="11"/>
        <v>0</v>
      </c>
    </row>
    <row r="14" ht="15.75" customHeight="1">
      <c r="A14" s="6">
        <f t="shared" si="12"/>
        <v>13</v>
      </c>
      <c r="B14" s="3">
        <f>IFERROR(__xludf.DUMMYFUNCTION("IF(REGEXMATCH('Raw Data'!B14, ""Comfortable and Clean Rooms""), 1, 0)"),1.0)</f>
        <v>1</v>
      </c>
      <c r="C14" s="3">
        <f>IFERROR(__xludf.DUMMYFUNCTION("IF(REGEXMATCH('Raw Data'!C14, ""Comfortable and Clean Rooms""), 1, 0)"),0.0)</f>
        <v>0</v>
      </c>
      <c r="D14" s="7">
        <f t="shared" si="1"/>
        <v>0</v>
      </c>
      <c r="E14" s="7">
        <f>IFERROR(__xludf.DUMMYFUNCTION("IF(REGEXMATCH('Raw Data'!B14, ""Delicious Breakfast""), 1, 0)"),1.0)</f>
        <v>1</v>
      </c>
      <c r="F14" s="7">
        <f>IFERROR(__xludf.DUMMYFUNCTION("IF(REGEXMATCH('Raw Data'!C14, ""Delicious Breakfast""), 1, 0)"),0.0)</f>
        <v>0</v>
      </c>
      <c r="G14" s="7">
        <f t="shared" si="2"/>
        <v>0</v>
      </c>
      <c r="H14" s="7">
        <f>IFERROR(__xludf.DUMMYFUNCTION("IF(REGEXMATCH('Raw Data'!B14, ""Fast and Reliable Wi-Fi""), 1, 0)"),1.0)</f>
        <v>1</v>
      </c>
      <c r="I14" s="7">
        <f>IFERROR(__xludf.DUMMYFUNCTION("IF(REGEXMATCH('Raw Data'!C14, ""Fast and Reliable Wi-Fi""), 1, 0)"),1.0)</f>
        <v>1</v>
      </c>
      <c r="J14" s="7">
        <f t="shared" si="3"/>
        <v>1</v>
      </c>
      <c r="K14" s="7">
        <f>IFERROR(__xludf.DUMMYFUNCTION("IF(REGEXMATCH('Raw Data'!B14, ""Friendly and Helpful Staff""), 1, 0)"),1.0)</f>
        <v>1</v>
      </c>
      <c r="L14" s="7">
        <f>IFERROR(__xludf.DUMMYFUNCTION("IF(REGEXMATCH('Raw Data'!C14, ""Friendly and Helpful Staff""), 1, 0)"),0.0)</f>
        <v>0</v>
      </c>
      <c r="M14" s="7">
        <f t="shared" si="4"/>
        <v>0</v>
      </c>
      <c r="N14" s="7">
        <f>IFERROR(__xludf.DUMMYFUNCTION("IF(REGEXMATCH('Raw Data'!B14, ""Quiet and Restful Environment""), 1, 0)"),1.0)</f>
        <v>1</v>
      </c>
      <c r="O14" s="7">
        <f>IFERROR(__xludf.DUMMYFUNCTION("IF(REGEXMATCH('Raw Data'!C14, ""Quiet and Restful Environment""), 1, 0)"),1.0)</f>
        <v>1</v>
      </c>
      <c r="P14" s="7">
        <f t="shared" si="5"/>
        <v>1</v>
      </c>
      <c r="Q14" s="7">
        <f>IFERROR(__xludf.DUMMYFUNCTION("IF(REGEXMATCH('Raw Data'!B14, ""Modern Fitness Facilities""), 1, 0)"),0.0)</f>
        <v>0</v>
      </c>
      <c r="R14" s="7">
        <f>IFERROR(__xludf.DUMMYFUNCTION("IF(REGEXMATCH('Raw Data'!C14, ""Modern Fitness Facilities""), 1, 0)"),0.0)</f>
        <v>0</v>
      </c>
      <c r="S14" s="7">
        <f t="shared" si="6"/>
        <v>0</v>
      </c>
      <c r="T14" s="7">
        <f>IFERROR(__xludf.DUMMYFUNCTION("IF(REGEXMATCH('Raw Data'!B14, ""Family-Friendly Services""), 1, 0)"),0.0)</f>
        <v>0</v>
      </c>
      <c r="U14" s="7">
        <f>IFERROR(__xludf.DUMMYFUNCTION("IF(REGEXMATCH('Raw Data'!C14, ""Family-Friendly Services""), 1, 0)"),0.0)</f>
        <v>0</v>
      </c>
      <c r="V14" s="7">
        <f t="shared" si="7"/>
        <v>0</v>
      </c>
      <c r="W14" s="7">
        <f>IFERROR(__xludf.DUMMYFUNCTION("IF(REGEXMATCH('Raw Data'!B14, ""Business Amenities""), 1, 0)"),1.0)</f>
        <v>1</v>
      </c>
      <c r="X14" s="7">
        <f>IFERROR(__xludf.DUMMYFUNCTION("IF(REGEXMATCH('Raw Data'!C14, ""Business Amenities""), 1, 0)"),0.0)</f>
        <v>0</v>
      </c>
      <c r="Y14" s="7">
        <f t="shared" si="8"/>
        <v>0</v>
      </c>
      <c r="Z14" s="7">
        <f>IFERROR(__xludf.DUMMYFUNCTION("IF(REGEXMATCH('Raw Data'!B14, ""Easy Parking &amp; Check-in""), 1, 0)"),0.0)</f>
        <v>0</v>
      </c>
      <c r="AA14" s="7">
        <f>IFERROR(__xludf.DUMMYFUNCTION("IF(REGEXMATCH('Raw Data'!C14, ""Easy Parking &amp; Check-in""), 1, 0)"),0.0)</f>
        <v>0</v>
      </c>
      <c r="AB14" s="7">
        <f t="shared" si="9"/>
        <v>0</v>
      </c>
      <c r="AC14" s="7">
        <f>IFERROR(__xludf.DUMMYFUNCTION("IF(REGEXMATCH('Raw Data'!C14, ""Easy Parking &amp; Check-in""), 1, 0)"),0.0)</f>
        <v>0</v>
      </c>
      <c r="AD14" s="7">
        <f>IFERROR(__xludf.DUMMYFUNCTION("IF(REGEXMATCH('Raw Data'!C14, ""Stylish Interior Design""), 1, 0)"),0.0)</f>
        <v>0</v>
      </c>
      <c r="AE14" s="7">
        <f t="shared" si="10"/>
        <v>0</v>
      </c>
      <c r="AF14" s="7">
        <f>IFERROR(__xludf.DUMMYFUNCTION("IF(REGEXMATCH('Raw Data'!B14, ""Reservation &amp; Communication""), 1, 0)"),1.0)</f>
        <v>1</v>
      </c>
      <c r="AG14" s="7">
        <f>IFERROR(__xludf.DUMMYFUNCTION("IF(REGEXMATCH('Raw Data'!C14, ""Reservation &amp; Communication""), 1, 0)"),1.0)</f>
        <v>1</v>
      </c>
      <c r="AH14" s="7">
        <f t="shared" si="11"/>
        <v>1</v>
      </c>
    </row>
    <row r="15" ht="15.75" customHeight="1">
      <c r="A15" s="6">
        <f t="shared" si="12"/>
        <v>14</v>
      </c>
      <c r="B15" s="3">
        <f>IFERROR(__xludf.DUMMYFUNCTION("IF(REGEXMATCH('Raw Data'!B15, ""Comfortable and Clean Rooms""), 1, 0)"),1.0)</f>
        <v>1</v>
      </c>
      <c r="C15" s="3">
        <f>IFERROR(__xludf.DUMMYFUNCTION("IF(REGEXMATCH('Raw Data'!C15, ""Comfortable and Clean Rooms""), 1, 0)"),1.0)</f>
        <v>1</v>
      </c>
      <c r="D15" s="7">
        <f t="shared" si="1"/>
        <v>1</v>
      </c>
      <c r="E15" s="7">
        <f>IFERROR(__xludf.DUMMYFUNCTION("IF(REGEXMATCH('Raw Data'!B15, ""Delicious Breakfast""), 1, 0)"),1.0)</f>
        <v>1</v>
      </c>
      <c r="F15" s="7">
        <f>IFERROR(__xludf.DUMMYFUNCTION("IF(REGEXMATCH('Raw Data'!C15, ""Delicious Breakfast""), 1, 0)"),1.0)</f>
        <v>1</v>
      </c>
      <c r="G15" s="7">
        <f t="shared" si="2"/>
        <v>1</v>
      </c>
      <c r="H15" s="7">
        <f>IFERROR(__xludf.DUMMYFUNCTION("IF(REGEXMATCH('Raw Data'!B15, ""Fast and Reliable Wi-Fi""), 1, 0)"),1.0)</f>
        <v>1</v>
      </c>
      <c r="I15" s="7">
        <f>IFERROR(__xludf.DUMMYFUNCTION("IF(REGEXMATCH('Raw Data'!C15, ""Fast and Reliable Wi-Fi""), 1, 0)"),1.0)</f>
        <v>1</v>
      </c>
      <c r="J15" s="7">
        <f t="shared" si="3"/>
        <v>1</v>
      </c>
      <c r="K15" s="7">
        <f>IFERROR(__xludf.DUMMYFUNCTION("IF(REGEXMATCH('Raw Data'!B15, ""Friendly and Helpful Staff""), 1, 0)"),0.0)</f>
        <v>0</v>
      </c>
      <c r="L15" s="7">
        <f>IFERROR(__xludf.DUMMYFUNCTION("IF(REGEXMATCH('Raw Data'!C15, ""Friendly and Helpful Staff""), 1, 0)"),0.0)</f>
        <v>0</v>
      </c>
      <c r="M15" s="7">
        <f t="shared" si="4"/>
        <v>0</v>
      </c>
      <c r="N15" s="7">
        <f>IFERROR(__xludf.DUMMYFUNCTION("IF(REGEXMATCH('Raw Data'!B15, ""Quiet and Restful Environment""), 1, 0)"),1.0)</f>
        <v>1</v>
      </c>
      <c r="O15" s="7">
        <f>IFERROR(__xludf.DUMMYFUNCTION("IF(REGEXMATCH('Raw Data'!C15, ""Quiet and Restful Environment""), 1, 0)"),1.0)</f>
        <v>1</v>
      </c>
      <c r="P15" s="7">
        <f t="shared" si="5"/>
        <v>1</v>
      </c>
      <c r="Q15" s="7">
        <f>IFERROR(__xludf.DUMMYFUNCTION("IF(REGEXMATCH('Raw Data'!B15, ""Modern Fitness Facilities""), 1, 0)"),1.0)</f>
        <v>1</v>
      </c>
      <c r="R15" s="7">
        <f>IFERROR(__xludf.DUMMYFUNCTION("IF(REGEXMATCH('Raw Data'!C15, ""Modern Fitness Facilities""), 1, 0)"),0.0)</f>
        <v>0</v>
      </c>
      <c r="S15" s="7">
        <f t="shared" si="6"/>
        <v>0</v>
      </c>
      <c r="T15" s="7">
        <f>IFERROR(__xludf.DUMMYFUNCTION("IF(REGEXMATCH('Raw Data'!B15, ""Family-Friendly Services""), 1, 0)"),0.0)</f>
        <v>0</v>
      </c>
      <c r="U15" s="7">
        <f>IFERROR(__xludf.DUMMYFUNCTION("IF(REGEXMATCH('Raw Data'!C15, ""Family-Friendly Services""), 1, 0)"),0.0)</f>
        <v>0</v>
      </c>
      <c r="V15" s="7">
        <f t="shared" si="7"/>
        <v>0</v>
      </c>
      <c r="W15" s="7">
        <f>IFERROR(__xludf.DUMMYFUNCTION("IF(REGEXMATCH('Raw Data'!B15, ""Business Amenities""), 1, 0)"),1.0)</f>
        <v>1</v>
      </c>
      <c r="X15" s="7">
        <f>IFERROR(__xludf.DUMMYFUNCTION("IF(REGEXMATCH('Raw Data'!C15, ""Business Amenities""), 1, 0)"),0.0)</f>
        <v>0</v>
      </c>
      <c r="Y15" s="7">
        <f t="shared" si="8"/>
        <v>0</v>
      </c>
      <c r="Z15" s="7">
        <f>IFERROR(__xludf.DUMMYFUNCTION("IF(REGEXMATCH('Raw Data'!B15, ""Easy Parking &amp; Check-in""), 1, 0)"),0.0)</f>
        <v>0</v>
      </c>
      <c r="AA15" s="7">
        <f>IFERROR(__xludf.DUMMYFUNCTION("IF(REGEXMATCH('Raw Data'!C15, ""Easy Parking &amp; Check-in""), 1, 0)"),0.0)</f>
        <v>0</v>
      </c>
      <c r="AB15" s="7">
        <f t="shared" si="9"/>
        <v>0</v>
      </c>
      <c r="AC15" s="7">
        <f>IFERROR(__xludf.DUMMYFUNCTION("IF(REGEXMATCH('Raw Data'!C15, ""Easy Parking &amp; Check-in""), 1, 0)"),0.0)</f>
        <v>0</v>
      </c>
      <c r="AD15" s="7">
        <f>IFERROR(__xludf.DUMMYFUNCTION("IF(REGEXMATCH('Raw Data'!C15, ""Stylish Interior Design""), 1, 0)"),0.0)</f>
        <v>0</v>
      </c>
      <c r="AE15" s="7">
        <f t="shared" si="10"/>
        <v>0</v>
      </c>
      <c r="AF15" s="7">
        <f>IFERROR(__xludf.DUMMYFUNCTION("IF(REGEXMATCH('Raw Data'!B15, ""Reservation &amp; Communication""), 1, 0)"),1.0)</f>
        <v>1</v>
      </c>
      <c r="AG15" s="7">
        <f>IFERROR(__xludf.DUMMYFUNCTION("IF(REGEXMATCH('Raw Data'!C15, ""Reservation &amp; Communication""), 1, 0)"),1.0)</f>
        <v>1</v>
      </c>
      <c r="AH15" s="7">
        <f t="shared" si="11"/>
        <v>1</v>
      </c>
    </row>
    <row r="16" ht="15.75" customHeight="1">
      <c r="A16" s="6">
        <f t="shared" si="12"/>
        <v>15</v>
      </c>
      <c r="B16" s="3">
        <f>IFERROR(__xludf.DUMMYFUNCTION("IF(REGEXMATCH('Raw Data'!B16, ""Comfortable and Clean Rooms""), 1, 0)"),1.0)</f>
        <v>1</v>
      </c>
      <c r="C16" s="3">
        <f>IFERROR(__xludf.DUMMYFUNCTION("IF(REGEXMATCH('Raw Data'!C16, ""Comfortable and Clean Rooms""), 1, 0)"),1.0)</f>
        <v>1</v>
      </c>
      <c r="D16" s="7">
        <f t="shared" si="1"/>
        <v>1</v>
      </c>
      <c r="E16" s="7">
        <f>IFERROR(__xludf.DUMMYFUNCTION("IF(REGEXMATCH('Raw Data'!B16, ""Delicious Breakfast""), 1, 0)"),0.0)</f>
        <v>0</v>
      </c>
      <c r="F16" s="7">
        <f>IFERROR(__xludf.DUMMYFUNCTION("IF(REGEXMATCH('Raw Data'!C16, ""Delicious Breakfast""), 1, 0)"),0.0)</f>
        <v>0</v>
      </c>
      <c r="G16" s="7">
        <f t="shared" si="2"/>
        <v>0</v>
      </c>
      <c r="H16" s="7">
        <f>IFERROR(__xludf.DUMMYFUNCTION("IF(REGEXMATCH('Raw Data'!B16, ""Fast and Reliable Wi-Fi""), 1, 0)"),0.0)</f>
        <v>0</v>
      </c>
      <c r="I16" s="7">
        <f>IFERROR(__xludf.DUMMYFUNCTION("IF(REGEXMATCH('Raw Data'!C16, ""Fast and Reliable Wi-Fi""), 1, 0)"),0.0)</f>
        <v>0</v>
      </c>
      <c r="J16" s="7">
        <f t="shared" si="3"/>
        <v>0</v>
      </c>
      <c r="K16" s="7">
        <f>IFERROR(__xludf.DUMMYFUNCTION("IF(REGEXMATCH('Raw Data'!B16, ""Friendly and Helpful Staff""), 1, 0)"),1.0)</f>
        <v>1</v>
      </c>
      <c r="L16" s="7">
        <f>IFERROR(__xludf.DUMMYFUNCTION("IF(REGEXMATCH('Raw Data'!C16, ""Friendly and Helpful Staff""), 1, 0)"),0.0)</f>
        <v>0</v>
      </c>
      <c r="M16" s="7">
        <f t="shared" si="4"/>
        <v>0</v>
      </c>
      <c r="N16" s="7">
        <f>IFERROR(__xludf.DUMMYFUNCTION("IF(REGEXMATCH('Raw Data'!B16, ""Quiet and Restful Environment""), 1, 0)"),0.0)</f>
        <v>0</v>
      </c>
      <c r="O16" s="7">
        <f>IFERROR(__xludf.DUMMYFUNCTION("IF(REGEXMATCH('Raw Data'!C16, ""Quiet and Restful Environment""), 1, 0)"),0.0)</f>
        <v>0</v>
      </c>
      <c r="P16" s="7">
        <f t="shared" si="5"/>
        <v>0</v>
      </c>
      <c r="Q16" s="7">
        <f>IFERROR(__xludf.DUMMYFUNCTION("IF(REGEXMATCH('Raw Data'!B16, ""Modern Fitness Facilities""), 1, 0)"),1.0)</f>
        <v>1</v>
      </c>
      <c r="R16" s="7">
        <f>IFERROR(__xludf.DUMMYFUNCTION("IF(REGEXMATCH('Raw Data'!C16, ""Modern Fitness Facilities""), 1, 0)"),1.0)</f>
        <v>1</v>
      </c>
      <c r="S16" s="7">
        <f t="shared" si="6"/>
        <v>1</v>
      </c>
      <c r="T16" s="7">
        <f>IFERROR(__xludf.DUMMYFUNCTION("IF(REGEXMATCH('Raw Data'!B16, ""Family-Friendly Services""), 1, 0)"),0.0)</f>
        <v>0</v>
      </c>
      <c r="U16" s="7">
        <f>IFERROR(__xludf.DUMMYFUNCTION("IF(REGEXMATCH('Raw Data'!C16, ""Family-Friendly Services""), 1, 0)"),0.0)</f>
        <v>0</v>
      </c>
      <c r="V16" s="7">
        <f t="shared" si="7"/>
        <v>0</v>
      </c>
      <c r="W16" s="7">
        <f>IFERROR(__xludf.DUMMYFUNCTION("IF(REGEXMATCH('Raw Data'!B16, ""Business Amenities""), 1, 0)"),0.0)</f>
        <v>0</v>
      </c>
      <c r="X16" s="7">
        <f>IFERROR(__xludf.DUMMYFUNCTION("IF(REGEXMATCH('Raw Data'!C16, ""Business Amenities""), 1, 0)"),0.0)</f>
        <v>0</v>
      </c>
      <c r="Y16" s="7">
        <f t="shared" si="8"/>
        <v>0</v>
      </c>
      <c r="Z16" s="7">
        <f>IFERROR(__xludf.DUMMYFUNCTION("IF(REGEXMATCH('Raw Data'!B16, ""Easy Parking &amp; Check-in""), 1, 0)"),0.0)</f>
        <v>0</v>
      </c>
      <c r="AA16" s="7">
        <f>IFERROR(__xludf.DUMMYFUNCTION("IF(REGEXMATCH('Raw Data'!C16, ""Easy Parking &amp; Check-in""), 1, 0)"),0.0)</f>
        <v>0</v>
      </c>
      <c r="AB16" s="7">
        <f t="shared" si="9"/>
        <v>0</v>
      </c>
      <c r="AC16" s="7">
        <f>IFERROR(__xludf.DUMMYFUNCTION("IF(REGEXMATCH('Raw Data'!C16, ""Easy Parking &amp; Check-in""), 1, 0)"),0.0)</f>
        <v>0</v>
      </c>
      <c r="AD16" s="7">
        <f>IFERROR(__xludf.DUMMYFUNCTION("IF(REGEXMATCH('Raw Data'!C16, ""Stylish Interior Design""), 1, 0)"),0.0)</f>
        <v>0</v>
      </c>
      <c r="AE16" s="7">
        <f t="shared" si="10"/>
        <v>0</v>
      </c>
      <c r="AF16" s="7">
        <f>IFERROR(__xludf.DUMMYFUNCTION("IF(REGEXMATCH('Raw Data'!B16, ""Reservation &amp; Communication""), 1, 0)"),0.0)</f>
        <v>0</v>
      </c>
      <c r="AG16" s="7">
        <f>IFERROR(__xludf.DUMMYFUNCTION("IF(REGEXMATCH('Raw Data'!C16, ""Reservation &amp; Communication""), 1, 0)"),0.0)</f>
        <v>0</v>
      </c>
      <c r="AH16" s="7">
        <f t="shared" si="11"/>
        <v>0</v>
      </c>
    </row>
    <row r="17" ht="15.75" customHeight="1">
      <c r="A17" s="6">
        <f t="shared" si="12"/>
        <v>16</v>
      </c>
      <c r="B17" s="3">
        <f>IFERROR(__xludf.DUMMYFUNCTION("IF(REGEXMATCH('Raw Data'!B17, ""Comfortable and Clean Rooms""), 1, 0)"),1.0)</f>
        <v>1</v>
      </c>
      <c r="C17" s="3">
        <f>IFERROR(__xludf.DUMMYFUNCTION("IF(REGEXMATCH('Raw Data'!C17, ""Comfortable and Clean Rooms""), 1, 0)"),0.0)</f>
        <v>0</v>
      </c>
      <c r="D17" s="7">
        <f t="shared" si="1"/>
        <v>0</v>
      </c>
      <c r="E17" s="7">
        <f>IFERROR(__xludf.DUMMYFUNCTION("IF(REGEXMATCH('Raw Data'!B17, ""Delicious Breakfast""), 1, 0)"),0.0)</f>
        <v>0</v>
      </c>
      <c r="F17" s="7">
        <f>IFERROR(__xludf.DUMMYFUNCTION("IF(REGEXMATCH('Raw Data'!C17, ""Delicious Breakfast""), 1, 0)"),0.0)</f>
        <v>0</v>
      </c>
      <c r="G17" s="7">
        <f t="shared" si="2"/>
        <v>0</v>
      </c>
      <c r="H17" s="7">
        <f>IFERROR(__xludf.DUMMYFUNCTION("IF(REGEXMATCH('Raw Data'!B17, ""Fast and Reliable Wi-Fi""), 1, 0)"),0.0)</f>
        <v>0</v>
      </c>
      <c r="I17" s="7">
        <f>IFERROR(__xludf.DUMMYFUNCTION("IF(REGEXMATCH('Raw Data'!C17, ""Fast and Reliable Wi-Fi""), 1, 0)"),0.0)</f>
        <v>0</v>
      </c>
      <c r="J17" s="7">
        <f t="shared" si="3"/>
        <v>0</v>
      </c>
      <c r="K17" s="7">
        <f>IFERROR(__xludf.DUMMYFUNCTION("IF(REGEXMATCH('Raw Data'!B17, ""Friendly and Helpful Staff""), 1, 0)"),0.0)</f>
        <v>0</v>
      </c>
      <c r="L17" s="7">
        <f>IFERROR(__xludf.DUMMYFUNCTION("IF(REGEXMATCH('Raw Data'!C17, ""Friendly and Helpful Staff""), 1, 0)"),0.0)</f>
        <v>0</v>
      </c>
      <c r="M17" s="7">
        <f t="shared" si="4"/>
        <v>0</v>
      </c>
      <c r="N17" s="7">
        <f>IFERROR(__xludf.DUMMYFUNCTION("IF(REGEXMATCH('Raw Data'!B17, ""Quiet and Restful Environment""), 1, 0)"),1.0)</f>
        <v>1</v>
      </c>
      <c r="O17" s="7">
        <f>IFERROR(__xludf.DUMMYFUNCTION("IF(REGEXMATCH('Raw Data'!C17, ""Quiet and Restful Environment""), 1, 0)"),1.0)</f>
        <v>1</v>
      </c>
      <c r="P17" s="7">
        <f t="shared" si="5"/>
        <v>1</v>
      </c>
      <c r="Q17" s="7">
        <f>IFERROR(__xludf.DUMMYFUNCTION("IF(REGEXMATCH('Raw Data'!B17, ""Modern Fitness Facilities""), 1, 0)"),1.0)</f>
        <v>1</v>
      </c>
      <c r="R17" s="7">
        <f>IFERROR(__xludf.DUMMYFUNCTION("IF(REGEXMATCH('Raw Data'!C17, ""Modern Fitness Facilities""), 1, 0)"),0.0)</f>
        <v>0</v>
      </c>
      <c r="S17" s="7">
        <f t="shared" si="6"/>
        <v>0</v>
      </c>
      <c r="T17" s="7">
        <f>IFERROR(__xludf.DUMMYFUNCTION("IF(REGEXMATCH('Raw Data'!B17, ""Family-Friendly Services""), 1, 0)"),1.0)</f>
        <v>1</v>
      </c>
      <c r="U17" s="7">
        <f>IFERROR(__xludf.DUMMYFUNCTION("IF(REGEXMATCH('Raw Data'!C17, ""Family-Friendly Services""), 1, 0)"),0.0)</f>
        <v>0</v>
      </c>
      <c r="V17" s="7">
        <f t="shared" si="7"/>
        <v>0</v>
      </c>
      <c r="W17" s="7">
        <f>IFERROR(__xludf.DUMMYFUNCTION("IF(REGEXMATCH('Raw Data'!B17, ""Business Amenities""), 1, 0)"),0.0)</f>
        <v>0</v>
      </c>
      <c r="X17" s="7">
        <f>IFERROR(__xludf.DUMMYFUNCTION("IF(REGEXMATCH('Raw Data'!C17, ""Business Amenities""), 1, 0)"),0.0)</f>
        <v>0</v>
      </c>
      <c r="Y17" s="7">
        <f t="shared" si="8"/>
        <v>0</v>
      </c>
      <c r="Z17" s="7">
        <f>IFERROR(__xludf.DUMMYFUNCTION("IF(REGEXMATCH('Raw Data'!B17, ""Easy Parking &amp; Check-in""), 1, 0)"),1.0)</f>
        <v>1</v>
      </c>
      <c r="AA17" s="7">
        <f>IFERROR(__xludf.DUMMYFUNCTION("IF(REGEXMATCH('Raw Data'!C17, ""Easy Parking &amp; Check-in""), 1, 0)"),0.0)</f>
        <v>0</v>
      </c>
      <c r="AB17" s="7">
        <f t="shared" si="9"/>
        <v>0</v>
      </c>
      <c r="AC17" s="7">
        <f>IFERROR(__xludf.DUMMYFUNCTION("IF(REGEXMATCH('Raw Data'!C17, ""Easy Parking &amp; Check-in""), 1, 0)"),0.0)</f>
        <v>0</v>
      </c>
      <c r="AD17" s="7">
        <f>IFERROR(__xludf.DUMMYFUNCTION("IF(REGEXMATCH('Raw Data'!C17, ""Stylish Interior Design""), 1, 0)"),0.0)</f>
        <v>0</v>
      </c>
      <c r="AE17" s="7">
        <f t="shared" si="10"/>
        <v>0</v>
      </c>
      <c r="AF17" s="7">
        <f>IFERROR(__xludf.DUMMYFUNCTION("IF(REGEXMATCH('Raw Data'!B17, ""Reservation &amp; Communication""), 1, 0)"),0.0)</f>
        <v>0</v>
      </c>
      <c r="AG17" s="7">
        <f>IFERROR(__xludf.DUMMYFUNCTION("IF(REGEXMATCH('Raw Data'!C17, ""Reservation &amp; Communication""), 1, 0)"),0.0)</f>
        <v>0</v>
      </c>
      <c r="AH17" s="7">
        <f t="shared" si="11"/>
        <v>0</v>
      </c>
    </row>
    <row r="18" ht="15.75" customHeight="1">
      <c r="A18" s="6">
        <f t="shared" si="12"/>
        <v>17</v>
      </c>
      <c r="B18" s="3">
        <f>IFERROR(__xludf.DUMMYFUNCTION("IF(REGEXMATCH('Raw Data'!B18, ""Comfortable and Clean Rooms""), 1, 0)"),1.0)</f>
        <v>1</v>
      </c>
      <c r="C18" s="3">
        <f>IFERROR(__xludf.DUMMYFUNCTION("IF(REGEXMATCH('Raw Data'!C18, ""Comfortable and Clean Rooms""), 1, 0)"),0.0)</f>
        <v>0</v>
      </c>
      <c r="D18" s="7">
        <f t="shared" si="1"/>
        <v>0</v>
      </c>
      <c r="E18" s="7">
        <f>IFERROR(__xludf.DUMMYFUNCTION("IF(REGEXMATCH('Raw Data'!B18, ""Delicious Breakfast""), 1, 0)"),1.0)</f>
        <v>1</v>
      </c>
      <c r="F18" s="7">
        <f>IFERROR(__xludf.DUMMYFUNCTION("IF(REGEXMATCH('Raw Data'!C18, ""Delicious Breakfast""), 1, 0)"),0.0)</f>
        <v>0</v>
      </c>
      <c r="G18" s="7">
        <f t="shared" si="2"/>
        <v>0</v>
      </c>
      <c r="H18" s="7">
        <f>IFERROR(__xludf.DUMMYFUNCTION("IF(REGEXMATCH('Raw Data'!B18, ""Fast and Reliable Wi-Fi""), 1, 0)"),1.0)</f>
        <v>1</v>
      </c>
      <c r="I18" s="7">
        <f>IFERROR(__xludf.DUMMYFUNCTION("IF(REGEXMATCH('Raw Data'!C18, ""Fast and Reliable Wi-Fi""), 1, 0)"),0.0)</f>
        <v>0</v>
      </c>
      <c r="J18" s="7">
        <f t="shared" si="3"/>
        <v>0</v>
      </c>
      <c r="K18" s="7">
        <f>IFERROR(__xludf.DUMMYFUNCTION("IF(REGEXMATCH('Raw Data'!B18, ""Friendly and Helpful Staff""), 1, 0)"),1.0)</f>
        <v>1</v>
      </c>
      <c r="L18" s="7">
        <f>IFERROR(__xludf.DUMMYFUNCTION("IF(REGEXMATCH('Raw Data'!C18, ""Friendly and Helpful Staff""), 1, 0)"),1.0)</f>
        <v>1</v>
      </c>
      <c r="M18" s="7">
        <f t="shared" si="4"/>
        <v>1</v>
      </c>
      <c r="N18" s="7">
        <f>IFERROR(__xludf.DUMMYFUNCTION("IF(REGEXMATCH('Raw Data'!B18, ""Quiet and Restful Environment""), 1, 0)"),1.0)</f>
        <v>1</v>
      </c>
      <c r="O18" s="7">
        <f>IFERROR(__xludf.DUMMYFUNCTION("IF(REGEXMATCH('Raw Data'!C18, ""Quiet and Restful Environment""), 1, 0)"),1.0)</f>
        <v>1</v>
      </c>
      <c r="P18" s="7">
        <f t="shared" si="5"/>
        <v>1</v>
      </c>
      <c r="Q18" s="7">
        <f>IFERROR(__xludf.DUMMYFUNCTION("IF(REGEXMATCH('Raw Data'!B18, ""Modern Fitness Facilities""), 1, 0)"),0.0)</f>
        <v>0</v>
      </c>
      <c r="R18" s="7">
        <f>IFERROR(__xludf.DUMMYFUNCTION("IF(REGEXMATCH('Raw Data'!C18, ""Modern Fitness Facilities""), 1, 0)"),0.0)</f>
        <v>0</v>
      </c>
      <c r="S18" s="7">
        <f t="shared" si="6"/>
        <v>0</v>
      </c>
      <c r="T18" s="7">
        <f>IFERROR(__xludf.DUMMYFUNCTION("IF(REGEXMATCH('Raw Data'!B18, ""Family-Friendly Services""), 1, 0)"),1.0)</f>
        <v>1</v>
      </c>
      <c r="U18" s="7">
        <f>IFERROR(__xludf.DUMMYFUNCTION("IF(REGEXMATCH('Raw Data'!C18, ""Family-Friendly Services""), 1, 0)"),0.0)</f>
        <v>0</v>
      </c>
      <c r="V18" s="7">
        <f t="shared" si="7"/>
        <v>0</v>
      </c>
      <c r="W18" s="7">
        <f>IFERROR(__xludf.DUMMYFUNCTION("IF(REGEXMATCH('Raw Data'!B18, ""Business Amenities""), 1, 0)"),0.0)</f>
        <v>0</v>
      </c>
      <c r="X18" s="7">
        <f>IFERROR(__xludf.DUMMYFUNCTION("IF(REGEXMATCH('Raw Data'!C18, ""Business Amenities""), 1, 0)"),0.0)</f>
        <v>0</v>
      </c>
      <c r="Y18" s="7">
        <f t="shared" si="8"/>
        <v>0</v>
      </c>
      <c r="Z18" s="7">
        <f>IFERROR(__xludf.DUMMYFUNCTION("IF(REGEXMATCH('Raw Data'!B18, ""Easy Parking &amp; Check-in""), 1, 0)"),0.0)</f>
        <v>0</v>
      </c>
      <c r="AA18" s="7">
        <f>IFERROR(__xludf.DUMMYFUNCTION("IF(REGEXMATCH('Raw Data'!C18, ""Easy Parking &amp; Check-in""), 1, 0)"),0.0)</f>
        <v>0</v>
      </c>
      <c r="AB18" s="7">
        <f t="shared" si="9"/>
        <v>0</v>
      </c>
      <c r="AC18" s="7">
        <f>IFERROR(__xludf.DUMMYFUNCTION("IF(REGEXMATCH('Raw Data'!C18, ""Easy Parking &amp; Check-in""), 1, 0)"),0.0)</f>
        <v>0</v>
      </c>
      <c r="AD18" s="7">
        <f>IFERROR(__xludf.DUMMYFUNCTION("IF(REGEXMATCH('Raw Data'!C18, ""Stylish Interior Design""), 1, 0)"),0.0)</f>
        <v>0</v>
      </c>
      <c r="AE18" s="7">
        <f t="shared" si="10"/>
        <v>0</v>
      </c>
      <c r="AF18" s="7">
        <f>IFERROR(__xludf.DUMMYFUNCTION("IF(REGEXMATCH('Raw Data'!B18, ""Reservation &amp; Communication""), 1, 0)"),0.0)</f>
        <v>0</v>
      </c>
      <c r="AG18" s="7">
        <f>IFERROR(__xludf.DUMMYFUNCTION("IF(REGEXMATCH('Raw Data'!C18, ""Reservation &amp; Communication""), 1, 0)"),0.0)</f>
        <v>0</v>
      </c>
      <c r="AH18" s="7">
        <f t="shared" si="11"/>
        <v>0</v>
      </c>
    </row>
    <row r="19" ht="15.75" customHeight="1">
      <c r="A19" s="6">
        <f t="shared" si="12"/>
        <v>18</v>
      </c>
      <c r="B19" s="3">
        <f>IFERROR(__xludf.DUMMYFUNCTION("IF(REGEXMATCH('Raw Data'!B19, ""Comfortable and Clean Rooms""), 1, 0)"),1.0)</f>
        <v>1</v>
      </c>
      <c r="C19" s="3">
        <f>IFERROR(__xludf.DUMMYFUNCTION("IF(REGEXMATCH('Raw Data'!C19, ""Comfortable and Clean Rooms""), 1, 0)"),0.0)</f>
        <v>0</v>
      </c>
      <c r="D19" s="7">
        <f t="shared" si="1"/>
        <v>0</v>
      </c>
      <c r="E19" s="7">
        <f>IFERROR(__xludf.DUMMYFUNCTION("IF(REGEXMATCH('Raw Data'!B19, ""Delicious Breakfast""), 1, 0)"),1.0)</f>
        <v>1</v>
      </c>
      <c r="F19" s="7">
        <f>IFERROR(__xludf.DUMMYFUNCTION("IF(REGEXMATCH('Raw Data'!C19, ""Delicious Breakfast""), 1, 0)"),0.0)</f>
        <v>0</v>
      </c>
      <c r="G19" s="7">
        <f t="shared" si="2"/>
        <v>0</v>
      </c>
      <c r="H19" s="7">
        <f>IFERROR(__xludf.DUMMYFUNCTION("IF(REGEXMATCH('Raw Data'!B19, ""Fast and Reliable Wi-Fi""), 1, 0)"),1.0)</f>
        <v>1</v>
      </c>
      <c r="I19" s="7">
        <f>IFERROR(__xludf.DUMMYFUNCTION("IF(REGEXMATCH('Raw Data'!C19, ""Fast and Reliable Wi-Fi""), 1, 0)"),1.0)</f>
        <v>1</v>
      </c>
      <c r="J19" s="7">
        <f t="shared" si="3"/>
        <v>1</v>
      </c>
      <c r="K19" s="7">
        <f>IFERROR(__xludf.DUMMYFUNCTION("IF(REGEXMATCH('Raw Data'!B19, ""Friendly and Helpful Staff""), 1, 0)"),1.0)</f>
        <v>1</v>
      </c>
      <c r="L19" s="7">
        <f>IFERROR(__xludf.DUMMYFUNCTION("IF(REGEXMATCH('Raw Data'!C19, ""Friendly and Helpful Staff""), 1, 0)"),1.0)</f>
        <v>1</v>
      </c>
      <c r="M19" s="7">
        <f t="shared" si="4"/>
        <v>1</v>
      </c>
      <c r="N19" s="7">
        <f>IFERROR(__xludf.DUMMYFUNCTION("IF(REGEXMATCH('Raw Data'!B19, ""Quiet and Restful Environment""), 1, 0)"),1.0)</f>
        <v>1</v>
      </c>
      <c r="O19" s="7">
        <f>IFERROR(__xludf.DUMMYFUNCTION("IF(REGEXMATCH('Raw Data'!C19, ""Quiet and Restful Environment""), 1, 0)"),1.0)</f>
        <v>1</v>
      </c>
      <c r="P19" s="7">
        <f t="shared" si="5"/>
        <v>1</v>
      </c>
      <c r="Q19" s="7">
        <f>IFERROR(__xludf.DUMMYFUNCTION("IF(REGEXMATCH('Raw Data'!B19, ""Modern Fitness Facilities""), 1, 0)"),0.0)</f>
        <v>0</v>
      </c>
      <c r="R19" s="7">
        <f>IFERROR(__xludf.DUMMYFUNCTION("IF(REGEXMATCH('Raw Data'!C19, ""Modern Fitness Facilities""), 1, 0)"),0.0)</f>
        <v>0</v>
      </c>
      <c r="S19" s="7">
        <f t="shared" si="6"/>
        <v>0</v>
      </c>
      <c r="T19" s="7">
        <f>IFERROR(__xludf.DUMMYFUNCTION("IF(REGEXMATCH('Raw Data'!B19, ""Family-Friendly Services""), 1, 0)"),1.0)</f>
        <v>1</v>
      </c>
      <c r="U19" s="7">
        <f>IFERROR(__xludf.DUMMYFUNCTION("IF(REGEXMATCH('Raw Data'!C19, ""Family-Friendly Services""), 1, 0)"),1.0)</f>
        <v>1</v>
      </c>
      <c r="V19" s="7">
        <f t="shared" si="7"/>
        <v>1</v>
      </c>
      <c r="W19" s="7">
        <f>IFERROR(__xludf.DUMMYFUNCTION("IF(REGEXMATCH('Raw Data'!B19, ""Business Amenities""), 1, 0)"),0.0)</f>
        <v>0</v>
      </c>
      <c r="X19" s="7">
        <f>IFERROR(__xludf.DUMMYFUNCTION("IF(REGEXMATCH('Raw Data'!C19, ""Business Amenities""), 1, 0)"),0.0)</f>
        <v>0</v>
      </c>
      <c r="Y19" s="7">
        <f t="shared" si="8"/>
        <v>0</v>
      </c>
      <c r="Z19" s="7">
        <f>IFERROR(__xludf.DUMMYFUNCTION("IF(REGEXMATCH('Raw Data'!B19, ""Easy Parking &amp; Check-in""), 1, 0)"),0.0)</f>
        <v>0</v>
      </c>
      <c r="AA19" s="7">
        <f>IFERROR(__xludf.DUMMYFUNCTION("IF(REGEXMATCH('Raw Data'!C19, ""Easy Parking &amp; Check-in""), 1, 0)"),0.0)</f>
        <v>0</v>
      </c>
      <c r="AB19" s="7">
        <f t="shared" si="9"/>
        <v>0</v>
      </c>
      <c r="AC19" s="7">
        <f>IFERROR(__xludf.DUMMYFUNCTION("IF(REGEXMATCH('Raw Data'!C19, ""Easy Parking &amp; Check-in""), 1, 0)"),0.0)</f>
        <v>0</v>
      </c>
      <c r="AD19" s="7">
        <f>IFERROR(__xludf.DUMMYFUNCTION("IF(REGEXMATCH('Raw Data'!C19, ""Stylish Interior Design""), 1, 0)"),0.0)</f>
        <v>0</v>
      </c>
      <c r="AE19" s="7">
        <f t="shared" si="10"/>
        <v>0</v>
      </c>
      <c r="AF19" s="7">
        <f>IFERROR(__xludf.DUMMYFUNCTION("IF(REGEXMATCH('Raw Data'!B19, ""Reservation &amp; Communication""), 1, 0)"),0.0)</f>
        <v>0</v>
      </c>
      <c r="AG19" s="7">
        <f>IFERROR(__xludf.DUMMYFUNCTION("IF(REGEXMATCH('Raw Data'!C19, ""Reservation &amp; Communication""), 1, 0)"),0.0)</f>
        <v>0</v>
      </c>
      <c r="AH19" s="7">
        <f t="shared" si="11"/>
        <v>0</v>
      </c>
    </row>
    <row r="20" ht="15.75" customHeight="1">
      <c r="A20" s="6">
        <f t="shared" si="12"/>
        <v>19</v>
      </c>
      <c r="B20" s="3">
        <f>IFERROR(__xludf.DUMMYFUNCTION("IF(REGEXMATCH('Raw Data'!B20, ""Comfortable and Clean Rooms""), 1, 0)"),1.0)</f>
        <v>1</v>
      </c>
      <c r="C20" s="3">
        <f>IFERROR(__xludf.DUMMYFUNCTION("IF(REGEXMATCH('Raw Data'!C20, ""Comfortable and Clean Rooms""), 1, 0)"),0.0)</f>
        <v>0</v>
      </c>
      <c r="D20" s="7">
        <f t="shared" si="1"/>
        <v>0</v>
      </c>
      <c r="E20" s="7">
        <f>IFERROR(__xludf.DUMMYFUNCTION("IF(REGEXMATCH('Raw Data'!B20, ""Delicious Breakfast""), 1, 0)"),0.0)</f>
        <v>0</v>
      </c>
      <c r="F20" s="7">
        <f>IFERROR(__xludf.DUMMYFUNCTION("IF(REGEXMATCH('Raw Data'!C20, ""Delicious Breakfast""), 1, 0)"),0.0)</f>
        <v>0</v>
      </c>
      <c r="G20" s="7">
        <f t="shared" si="2"/>
        <v>0</v>
      </c>
      <c r="H20" s="7">
        <f>IFERROR(__xludf.DUMMYFUNCTION("IF(REGEXMATCH('Raw Data'!B20, ""Fast and Reliable Wi-Fi""), 1, 0)"),0.0)</f>
        <v>0</v>
      </c>
      <c r="I20" s="7">
        <f>IFERROR(__xludf.DUMMYFUNCTION("IF(REGEXMATCH('Raw Data'!C20, ""Fast and Reliable Wi-Fi""), 1, 0)"),0.0)</f>
        <v>0</v>
      </c>
      <c r="J20" s="7">
        <f t="shared" si="3"/>
        <v>0</v>
      </c>
      <c r="K20" s="7">
        <f>IFERROR(__xludf.DUMMYFUNCTION("IF(REGEXMATCH('Raw Data'!B20, ""Friendly and Helpful Staff""), 1, 0)"),0.0)</f>
        <v>0</v>
      </c>
      <c r="L20" s="7">
        <f>IFERROR(__xludf.DUMMYFUNCTION("IF(REGEXMATCH('Raw Data'!C20, ""Friendly and Helpful Staff""), 1, 0)"),0.0)</f>
        <v>0</v>
      </c>
      <c r="M20" s="7">
        <f t="shared" si="4"/>
        <v>0</v>
      </c>
      <c r="N20" s="7">
        <f>IFERROR(__xludf.DUMMYFUNCTION("IF(REGEXMATCH('Raw Data'!B20, ""Quiet and Restful Environment""), 1, 0)"),1.0)</f>
        <v>1</v>
      </c>
      <c r="O20" s="7">
        <f>IFERROR(__xludf.DUMMYFUNCTION("IF(REGEXMATCH('Raw Data'!C20, ""Quiet and Restful Environment""), 1, 0)"),1.0)</f>
        <v>1</v>
      </c>
      <c r="P20" s="7">
        <f t="shared" si="5"/>
        <v>1</v>
      </c>
      <c r="Q20" s="7">
        <f>IFERROR(__xludf.DUMMYFUNCTION("IF(REGEXMATCH('Raw Data'!B20, ""Modern Fitness Facilities""), 1, 0)"),1.0)</f>
        <v>1</v>
      </c>
      <c r="R20" s="7">
        <f>IFERROR(__xludf.DUMMYFUNCTION("IF(REGEXMATCH('Raw Data'!C20, ""Modern Fitness Facilities""), 1, 0)"),0.0)</f>
        <v>0</v>
      </c>
      <c r="S20" s="7">
        <f t="shared" si="6"/>
        <v>0</v>
      </c>
      <c r="T20" s="7">
        <f>IFERROR(__xludf.DUMMYFUNCTION("IF(REGEXMATCH('Raw Data'!B20, ""Family-Friendly Services""), 1, 0)"),1.0)</f>
        <v>1</v>
      </c>
      <c r="U20" s="7">
        <f>IFERROR(__xludf.DUMMYFUNCTION("IF(REGEXMATCH('Raw Data'!C20, ""Family-Friendly Services""), 1, 0)"),0.0)</f>
        <v>0</v>
      </c>
      <c r="V20" s="7">
        <f t="shared" si="7"/>
        <v>0</v>
      </c>
      <c r="W20" s="7">
        <f>IFERROR(__xludf.DUMMYFUNCTION("IF(REGEXMATCH('Raw Data'!B20, ""Business Amenities""), 1, 0)"),0.0)</f>
        <v>0</v>
      </c>
      <c r="X20" s="7">
        <f>IFERROR(__xludf.DUMMYFUNCTION("IF(REGEXMATCH('Raw Data'!C20, ""Business Amenities""), 1, 0)"),0.0)</f>
        <v>0</v>
      </c>
      <c r="Y20" s="7">
        <f t="shared" si="8"/>
        <v>0</v>
      </c>
      <c r="Z20" s="7">
        <f>IFERROR(__xludf.DUMMYFUNCTION("IF(REGEXMATCH('Raw Data'!B20, ""Easy Parking &amp; Check-in""), 1, 0)"),0.0)</f>
        <v>0</v>
      </c>
      <c r="AA20" s="7">
        <f>IFERROR(__xludf.DUMMYFUNCTION("IF(REGEXMATCH('Raw Data'!C20, ""Easy Parking &amp; Check-in""), 1, 0)"),0.0)</f>
        <v>0</v>
      </c>
      <c r="AB20" s="7">
        <f t="shared" si="9"/>
        <v>0</v>
      </c>
      <c r="AC20" s="7">
        <f>IFERROR(__xludf.DUMMYFUNCTION("IF(REGEXMATCH('Raw Data'!C20, ""Easy Parking &amp; Check-in""), 1, 0)"),0.0)</f>
        <v>0</v>
      </c>
      <c r="AD20" s="7">
        <f>IFERROR(__xludf.DUMMYFUNCTION("IF(REGEXMATCH('Raw Data'!C20, ""Stylish Interior Design""), 1, 0)"),0.0)</f>
        <v>0</v>
      </c>
      <c r="AE20" s="7">
        <f t="shared" si="10"/>
        <v>0</v>
      </c>
      <c r="AF20" s="7">
        <f>IFERROR(__xludf.DUMMYFUNCTION("IF(REGEXMATCH('Raw Data'!B20, ""Reservation &amp; Communication""), 1, 0)"),0.0)</f>
        <v>0</v>
      </c>
      <c r="AG20" s="7">
        <f>IFERROR(__xludf.DUMMYFUNCTION("IF(REGEXMATCH('Raw Data'!C20, ""Reservation &amp; Communication""), 1, 0)"),0.0)</f>
        <v>0</v>
      </c>
      <c r="AH20" s="7">
        <f t="shared" si="11"/>
        <v>0</v>
      </c>
    </row>
    <row r="21" ht="15.75" customHeight="1">
      <c r="A21" s="6">
        <f t="shared" si="12"/>
        <v>20</v>
      </c>
      <c r="B21" s="3">
        <f>IFERROR(__xludf.DUMMYFUNCTION("IF(REGEXMATCH('Raw Data'!B21, ""Comfortable and Clean Rooms""), 1, 0)"),0.0)</f>
        <v>0</v>
      </c>
      <c r="C21" s="3">
        <f>IFERROR(__xludf.DUMMYFUNCTION("IF(REGEXMATCH('Raw Data'!C21, ""Comfortable and Clean Rooms""), 1, 0)"),0.0)</f>
        <v>0</v>
      </c>
      <c r="D21" s="7">
        <f t="shared" si="1"/>
        <v>0</v>
      </c>
      <c r="E21" s="7">
        <f>IFERROR(__xludf.DUMMYFUNCTION("IF(REGEXMATCH('Raw Data'!B21, ""Delicious Breakfast""), 1, 0)"),0.0)</f>
        <v>0</v>
      </c>
      <c r="F21" s="7">
        <f>IFERROR(__xludf.DUMMYFUNCTION("IF(REGEXMATCH('Raw Data'!C21, ""Delicious Breakfast""), 1, 0)"),0.0)</f>
        <v>0</v>
      </c>
      <c r="G21" s="7">
        <f t="shared" si="2"/>
        <v>0</v>
      </c>
      <c r="H21" s="7">
        <f>IFERROR(__xludf.DUMMYFUNCTION("IF(REGEXMATCH('Raw Data'!B21, ""Fast and Reliable Wi-Fi""), 1, 0)"),0.0)</f>
        <v>0</v>
      </c>
      <c r="I21" s="7">
        <f>IFERROR(__xludf.DUMMYFUNCTION("IF(REGEXMATCH('Raw Data'!C21, ""Fast and Reliable Wi-Fi""), 1, 0)"),0.0)</f>
        <v>0</v>
      </c>
      <c r="J21" s="7">
        <f t="shared" si="3"/>
        <v>0</v>
      </c>
      <c r="K21" s="7">
        <f>IFERROR(__xludf.DUMMYFUNCTION("IF(REGEXMATCH('Raw Data'!B21, ""Friendly and Helpful Staff""), 1, 0)"),1.0)</f>
        <v>1</v>
      </c>
      <c r="L21" s="7">
        <f>IFERROR(__xludf.DUMMYFUNCTION("IF(REGEXMATCH('Raw Data'!C21, ""Friendly and Helpful Staff""), 1, 0)"),0.0)</f>
        <v>0</v>
      </c>
      <c r="M21" s="7">
        <f t="shared" si="4"/>
        <v>0</v>
      </c>
      <c r="N21" s="7">
        <f>IFERROR(__xludf.DUMMYFUNCTION("IF(REGEXMATCH('Raw Data'!B21, ""Quiet and Restful Environment""), 1, 0)"),1.0)</f>
        <v>1</v>
      </c>
      <c r="O21" s="7">
        <f>IFERROR(__xludf.DUMMYFUNCTION("IF(REGEXMATCH('Raw Data'!C21, ""Quiet and Restful Environment""), 1, 0)"),0.0)</f>
        <v>0</v>
      </c>
      <c r="P21" s="7">
        <f t="shared" si="5"/>
        <v>0</v>
      </c>
      <c r="Q21" s="7">
        <f>IFERROR(__xludf.DUMMYFUNCTION("IF(REGEXMATCH('Raw Data'!B21, ""Modern Fitness Facilities""), 1, 0)"),0.0)</f>
        <v>0</v>
      </c>
      <c r="R21" s="7">
        <f>IFERROR(__xludf.DUMMYFUNCTION("IF(REGEXMATCH('Raw Data'!C21, ""Modern Fitness Facilities""), 1, 0)"),0.0)</f>
        <v>0</v>
      </c>
      <c r="S21" s="7">
        <f t="shared" si="6"/>
        <v>0</v>
      </c>
      <c r="T21" s="7">
        <f>IFERROR(__xludf.DUMMYFUNCTION("IF(REGEXMATCH('Raw Data'!B21, ""Family-Friendly Services""), 1, 0)"),0.0)</f>
        <v>0</v>
      </c>
      <c r="U21" s="7">
        <f>IFERROR(__xludf.DUMMYFUNCTION("IF(REGEXMATCH('Raw Data'!C21, ""Family-Friendly Services""), 1, 0)"),0.0)</f>
        <v>0</v>
      </c>
      <c r="V21" s="7">
        <f t="shared" si="7"/>
        <v>0</v>
      </c>
      <c r="W21" s="7">
        <f>IFERROR(__xludf.DUMMYFUNCTION("IF(REGEXMATCH('Raw Data'!B21, ""Business Amenities""), 1, 0)"),0.0)</f>
        <v>0</v>
      </c>
      <c r="X21" s="7">
        <f>IFERROR(__xludf.DUMMYFUNCTION("IF(REGEXMATCH('Raw Data'!C21, ""Business Amenities""), 1, 0)"),0.0)</f>
        <v>0</v>
      </c>
      <c r="Y21" s="7">
        <f t="shared" si="8"/>
        <v>0</v>
      </c>
      <c r="Z21" s="7">
        <f>IFERROR(__xludf.DUMMYFUNCTION("IF(REGEXMATCH('Raw Data'!B21, ""Easy Parking &amp; Check-in""), 1, 0)"),0.0)</f>
        <v>0</v>
      </c>
      <c r="AA21" s="7">
        <f>IFERROR(__xludf.DUMMYFUNCTION("IF(REGEXMATCH('Raw Data'!C21, ""Easy Parking &amp; Check-in""), 1, 0)"),0.0)</f>
        <v>0</v>
      </c>
      <c r="AB21" s="7">
        <f t="shared" si="9"/>
        <v>0</v>
      </c>
      <c r="AC21" s="7">
        <f>IFERROR(__xludf.DUMMYFUNCTION("IF(REGEXMATCH('Raw Data'!C21, ""Easy Parking &amp; Check-in""), 1, 0)"),0.0)</f>
        <v>0</v>
      </c>
      <c r="AD21" s="7">
        <f>IFERROR(__xludf.DUMMYFUNCTION("IF(REGEXMATCH('Raw Data'!C21, ""Stylish Interior Design""), 1, 0)"),0.0)</f>
        <v>0</v>
      </c>
      <c r="AE21" s="7">
        <f t="shared" si="10"/>
        <v>0</v>
      </c>
      <c r="AF21" s="7">
        <f>IFERROR(__xludf.DUMMYFUNCTION("IF(REGEXMATCH('Raw Data'!B21, ""Reservation &amp; Communication""), 1, 0)"),0.0)</f>
        <v>0</v>
      </c>
      <c r="AG21" s="7">
        <f>IFERROR(__xludf.DUMMYFUNCTION("IF(REGEXMATCH('Raw Data'!C21, ""Reservation &amp; Communication""), 1, 0)"),0.0)</f>
        <v>0</v>
      </c>
      <c r="AH21" s="7">
        <f t="shared" si="11"/>
        <v>0</v>
      </c>
    </row>
    <row r="22" ht="15.75" customHeight="1">
      <c r="A22" s="6">
        <f t="shared" si="12"/>
        <v>21</v>
      </c>
      <c r="B22" s="3">
        <f>IFERROR(__xludf.DUMMYFUNCTION("IF(REGEXMATCH('Raw Data'!B22, ""Comfortable and Clean Rooms""), 1, 0)"),1.0)</f>
        <v>1</v>
      </c>
      <c r="C22" s="3">
        <f>IFERROR(__xludf.DUMMYFUNCTION("IF(REGEXMATCH('Raw Data'!C22, ""Comfortable and Clean Rooms""), 1, 0)"),1.0)</f>
        <v>1</v>
      </c>
      <c r="D22" s="7">
        <f t="shared" si="1"/>
        <v>1</v>
      </c>
      <c r="E22" s="7">
        <f>IFERROR(__xludf.DUMMYFUNCTION("IF(REGEXMATCH('Raw Data'!B22, ""Delicious Breakfast""), 1, 0)"),0.0)</f>
        <v>0</v>
      </c>
      <c r="F22" s="7">
        <f>IFERROR(__xludf.DUMMYFUNCTION("IF(REGEXMATCH('Raw Data'!C22, ""Delicious Breakfast""), 1, 0)"),0.0)</f>
        <v>0</v>
      </c>
      <c r="G22" s="7">
        <f t="shared" si="2"/>
        <v>0</v>
      </c>
      <c r="H22" s="7">
        <f>IFERROR(__xludf.DUMMYFUNCTION("IF(REGEXMATCH('Raw Data'!B22, ""Fast and Reliable Wi-Fi""), 1, 0)"),1.0)</f>
        <v>1</v>
      </c>
      <c r="I22" s="7">
        <f>IFERROR(__xludf.DUMMYFUNCTION("IF(REGEXMATCH('Raw Data'!C22, ""Fast and Reliable Wi-Fi""), 1, 0)"),1.0)</f>
        <v>1</v>
      </c>
      <c r="J22" s="7">
        <f t="shared" si="3"/>
        <v>1</v>
      </c>
      <c r="K22" s="7">
        <f>IFERROR(__xludf.DUMMYFUNCTION("IF(REGEXMATCH('Raw Data'!B22, ""Friendly and Helpful Staff""), 1, 0)"),0.0)</f>
        <v>0</v>
      </c>
      <c r="L22" s="7">
        <f>IFERROR(__xludf.DUMMYFUNCTION("IF(REGEXMATCH('Raw Data'!C22, ""Friendly and Helpful Staff""), 1, 0)"),0.0)</f>
        <v>0</v>
      </c>
      <c r="M22" s="7">
        <f t="shared" si="4"/>
        <v>0</v>
      </c>
      <c r="N22" s="7">
        <f>IFERROR(__xludf.DUMMYFUNCTION("IF(REGEXMATCH('Raw Data'!B22, ""Quiet and Restful Environment""), 1, 0)"),1.0)</f>
        <v>1</v>
      </c>
      <c r="O22" s="7">
        <f>IFERROR(__xludf.DUMMYFUNCTION("IF(REGEXMATCH('Raw Data'!C22, ""Quiet and Restful Environment""), 1, 0)"),1.0)</f>
        <v>1</v>
      </c>
      <c r="P22" s="7">
        <f t="shared" si="5"/>
        <v>1</v>
      </c>
      <c r="Q22" s="7">
        <f>IFERROR(__xludf.DUMMYFUNCTION("IF(REGEXMATCH('Raw Data'!B22, ""Modern Fitness Facilities""), 1, 0)"),1.0)</f>
        <v>1</v>
      </c>
      <c r="R22" s="7">
        <f>IFERROR(__xludf.DUMMYFUNCTION("IF(REGEXMATCH('Raw Data'!C22, ""Modern Fitness Facilities""), 1, 0)"),1.0)</f>
        <v>1</v>
      </c>
      <c r="S22" s="7">
        <f t="shared" si="6"/>
        <v>1</v>
      </c>
      <c r="T22" s="7">
        <f>IFERROR(__xludf.DUMMYFUNCTION("IF(REGEXMATCH('Raw Data'!B22, ""Family-Friendly Services""), 1, 0)"),0.0)</f>
        <v>0</v>
      </c>
      <c r="U22" s="7">
        <f>IFERROR(__xludf.DUMMYFUNCTION("IF(REGEXMATCH('Raw Data'!C22, ""Family-Friendly Services""), 1, 0)"),0.0)</f>
        <v>0</v>
      </c>
      <c r="V22" s="7">
        <f t="shared" si="7"/>
        <v>0</v>
      </c>
      <c r="W22" s="7">
        <f>IFERROR(__xludf.DUMMYFUNCTION("IF(REGEXMATCH('Raw Data'!B22, ""Business Amenities""), 1, 0)"),0.0)</f>
        <v>0</v>
      </c>
      <c r="X22" s="7">
        <f>IFERROR(__xludf.DUMMYFUNCTION("IF(REGEXMATCH('Raw Data'!C22, ""Business Amenities""), 1, 0)"),0.0)</f>
        <v>0</v>
      </c>
      <c r="Y22" s="7">
        <f t="shared" si="8"/>
        <v>0</v>
      </c>
      <c r="Z22" s="7">
        <f>IFERROR(__xludf.DUMMYFUNCTION("IF(REGEXMATCH('Raw Data'!B22, ""Easy Parking &amp; Check-in""), 1, 0)"),1.0)</f>
        <v>1</v>
      </c>
      <c r="AA22" s="7">
        <f>IFERROR(__xludf.DUMMYFUNCTION("IF(REGEXMATCH('Raw Data'!C22, ""Easy Parking &amp; Check-in""), 1, 0)"),0.0)</f>
        <v>0</v>
      </c>
      <c r="AB22" s="7">
        <f t="shared" si="9"/>
        <v>0</v>
      </c>
      <c r="AC22" s="7">
        <f>IFERROR(__xludf.DUMMYFUNCTION("IF(REGEXMATCH('Raw Data'!C22, ""Easy Parking &amp; Check-in""), 1, 0)"),0.0)</f>
        <v>0</v>
      </c>
      <c r="AD22" s="7">
        <f>IFERROR(__xludf.DUMMYFUNCTION("IF(REGEXMATCH('Raw Data'!C22, ""Stylish Interior Design""), 1, 0)"),0.0)</f>
        <v>0</v>
      </c>
      <c r="AE22" s="7">
        <f t="shared" si="10"/>
        <v>0</v>
      </c>
      <c r="AF22" s="7">
        <f>IFERROR(__xludf.DUMMYFUNCTION("IF(REGEXMATCH('Raw Data'!B22, ""Reservation &amp; Communication""), 1, 0)"),0.0)</f>
        <v>0</v>
      </c>
      <c r="AG22" s="7">
        <f>IFERROR(__xludf.DUMMYFUNCTION("IF(REGEXMATCH('Raw Data'!C22, ""Reservation &amp; Communication""), 1, 0)"),0.0)</f>
        <v>0</v>
      </c>
      <c r="AH22" s="7">
        <f t="shared" si="11"/>
        <v>0</v>
      </c>
    </row>
    <row r="23" ht="15.75" customHeight="1">
      <c r="A23" s="6">
        <f t="shared" si="12"/>
        <v>22</v>
      </c>
      <c r="B23" s="3">
        <f>IFERROR(__xludf.DUMMYFUNCTION("IF(REGEXMATCH('Raw Data'!B23, ""Comfortable and Clean Rooms""), 1, 0)"),1.0)</f>
        <v>1</v>
      </c>
      <c r="C23" s="3">
        <f>IFERROR(__xludf.DUMMYFUNCTION("IF(REGEXMATCH('Raw Data'!C23, ""Comfortable and Clean Rooms""), 1, 0)"),1.0)</f>
        <v>1</v>
      </c>
      <c r="D23" s="7">
        <f t="shared" si="1"/>
        <v>1</v>
      </c>
      <c r="E23" s="7">
        <f>IFERROR(__xludf.DUMMYFUNCTION("IF(REGEXMATCH('Raw Data'!B23, ""Delicious Breakfast""), 1, 0)"),1.0)</f>
        <v>1</v>
      </c>
      <c r="F23" s="7">
        <f>IFERROR(__xludf.DUMMYFUNCTION("IF(REGEXMATCH('Raw Data'!C23, ""Delicious Breakfast""), 1, 0)"),1.0)</f>
        <v>1</v>
      </c>
      <c r="G23" s="7">
        <f t="shared" si="2"/>
        <v>1</v>
      </c>
      <c r="H23" s="7">
        <f>IFERROR(__xludf.DUMMYFUNCTION("IF(REGEXMATCH('Raw Data'!B23, ""Fast and Reliable Wi-Fi""), 1, 0)"),0.0)</f>
        <v>0</v>
      </c>
      <c r="I23" s="7">
        <f>IFERROR(__xludf.DUMMYFUNCTION("IF(REGEXMATCH('Raw Data'!C23, ""Fast and Reliable Wi-Fi""), 1, 0)"),0.0)</f>
        <v>0</v>
      </c>
      <c r="J23" s="7">
        <f t="shared" si="3"/>
        <v>0</v>
      </c>
      <c r="K23" s="7">
        <f>IFERROR(__xludf.DUMMYFUNCTION("IF(REGEXMATCH('Raw Data'!B23, ""Friendly and Helpful Staff""), 1, 0)"),0.0)</f>
        <v>0</v>
      </c>
      <c r="L23" s="7">
        <f>IFERROR(__xludf.DUMMYFUNCTION("IF(REGEXMATCH('Raw Data'!C23, ""Friendly and Helpful Staff""), 1, 0)"),0.0)</f>
        <v>0</v>
      </c>
      <c r="M23" s="7">
        <f t="shared" si="4"/>
        <v>0</v>
      </c>
      <c r="N23" s="7">
        <f>IFERROR(__xludf.DUMMYFUNCTION("IF(REGEXMATCH('Raw Data'!B23, ""Quiet and Restful Environment""), 1, 0)"),1.0)</f>
        <v>1</v>
      </c>
      <c r="O23" s="7">
        <f>IFERROR(__xludf.DUMMYFUNCTION("IF(REGEXMATCH('Raw Data'!C23, ""Quiet and Restful Environment""), 1, 0)"),1.0)</f>
        <v>1</v>
      </c>
      <c r="P23" s="7">
        <f t="shared" si="5"/>
        <v>1</v>
      </c>
      <c r="Q23" s="7">
        <f>IFERROR(__xludf.DUMMYFUNCTION("IF(REGEXMATCH('Raw Data'!B23, ""Modern Fitness Facilities""), 1, 0)"),1.0)</f>
        <v>1</v>
      </c>
      <c r="R23" s="7">
        <f>IFERROR(__xludf.DUMMYFUNCTION("IF(REGEXMATCH('Raw Data'!C23, ""Modern Fitness Facilities""), 1, 0)"),1.0)</f>
        <v>1</v>
      </c>
      <c r="S23" s="7">
        <f t="shared" si="6"/>
        <v>1</v>
      </c>
      <c r="T23" s="7">
        <f>IFERROR(__xludf.DUMMYFUNCTION("IF(REGEXMATCH('Raw Data'!B23, ""Family-Friendly Services""), 1, 0)"),1.0)</f>
        <v>1</v>
      </c>
      <c r="U23" s="7">
        <f>IFERROR(__xludf.DUMMYFUNCTION("IF(REGEXMATCH('Raw Data'!C23, ""Family-Friendly Services""), 1, 0)"),0.0)</f>
        <v>0</v>
      </c>
      <c r="V23" s="7">
        <f t="shared" si="7"/>
        <v>0</v>
      </c>
      <c r="W23" s="7">
        <f>IFERROR(__xludf.DUMMYFUNCTION("IF(REGEXMATCH('Raw Data'!B23, ""Business Amenities""), 1, 0)"),0.0)</f>
        <v>0</v>
      </c>
      <c r="X23" s="7">
        <f>IFERROR(__xludf.DUMMYFUNCTION("IF(REGEXMATCH('Raw Data'!C23, ""Business Amenities""), 1, 0)"),0.0)</f>
        <v>0</v>
      </c>
      <c r="Y23" s="7">
        <f t="shared" si="8"/>
        <v>0</v>
      </c>
      <c r="Z23" s="7">
        <f>IFERROR(__xludf.DUMMYFUNCTION("IF(REGEXMATCH('Raw Data'!B23, ""Easy Parking &amp; Check-in""), 1, 0)"),1.0)</f>
        <v>1</v>
      </c>
      <c r="AA23" s="7">
        <f>IFERROR(__xludf.DUMMYFUNCTION("IF(REGEXMATCH('Raw Data'!C23, ""Easy Parking &amp; Check-in""), 1, 0)"),0.0)</f>
        <v>0</v>
      </c>
      <c r="AB23" s="7">
        <f t="shared" si="9"/>
        <v>0</v>
      </c>
      <c r="AC23" s="7">
        <f>IFERROR(__xludf.DUMMYFUNCTION("IF(REGEXMATCH('Raw Data'!C23, ""Easy Parking &amp; Check-in""), 1, 0)"),0.0)</f>
        <v>0</v>
      </c>
      <c r="AD23" s="7">
        <f>IFERROR(__xludf.DUMMYFUNCTION("IF(REGEXMATCH('Raw Data'!C23, ""Stylish Interior Design""), 1, 0)"),0.0)</f>
        <v>0</v>
      </c>
      <c r="AE23" s="7">
        <f t="shared" si="10"/>
        <v>0</v>
      </c>
      <c r="AF23" s="7">
        <f>IFERROR(__xludf.DUMMYFUNCTION("IF(REGEXMATCH('Raw Data'!B23, ""Reservation &amp; Communication""), 1, 0)"),0.0)</f>
        <v>0</v>
      </c>
      <c r="AG23" s="7">
        <f>IFERROR(__xludf.DUMMYFUNCTION("IF(REGEXMATCH('Raw Data'!C23, ""Reservation &amp; Communication""), 1, 0)"),0.0)</f>
        <v>0</v>
      </c>
      <c r="AH23" s="7">
        <f t="shared" si="11"/>
        <v>0</v>
      </c>
    </row>
    <row r="24" ht="15.75" customHeight="1">
      <c r="A24" s="6">
        <f t="shared" si="12"/>
        <v>23</v>
      </c>
      <c r="B24" s="3">
        <f>IFERROR(__xludf.DUMMYFUNCTION("IF(REGEXMATCH('Raw Data'!B24, ""Comfortable and Clean Rooms""), 1, 0)"),0.0)</f>
        <v>0</v>
      </c>
      <c r="C24" s="3">
        <f>IFERROR(__xludf.DUMMYFUNCTION("IF(REGEXMATCH('Raw Data'!C24, ""Comfortable and Clean Rooms""), 1, 0)"),0.0)</f>
        <v>0</v>
      </c>
      <c r="D24" s="7">
        <f t="shared" si="1"/>
        <v>0</v>
      </c>
      <c r="E24" s="7">
        <f>IFERROR(__xludf.DUMMYFUNCTION("IF(REGEXMATCH('Raw Data'!B24, ""Delicious Breakfast""), 1, 0)"),1.0)</f>
        <v>1</v>
      </c>
      <c r="F24" s="7">
        <f>IFERROR(__xludf.DUMMYFUNCTION("IF(REGEXMATCH('Raw Data'!C24, ""Delicious Breakfast""), 1, 0)"),1.0)</f>
        <v>1</v>
      </c>
      <c r="G24" s="7">
        <f t="shared" si="2"/>
        <v>1</v>
      </c>
      <c r="H24" s="7">
        <f>IFERROR(__xludf.DUMMYFUNCTION("IF(REGEXMATCH('Raw Data'!B24, ""Fast and Reliable Wi-Fi""), 1, 0)"),0.0)</f>
        <v>0</v>
      </c>
      <c r="I24" s="7">
        <f>IFERROR(__xludf.DUMMYFUNCTION("IF(REGEXMATCH('Raw Data'!C24, ""Fast and Reliable Wi-Fi""), 1, 0)"),0.0)</f>
        <v>0</v>
      </c>
      <c r="J24" s="7">
        <f t="shared" si="3"/>
        <v>0</v>
      </c>
      <c r="K24" s="7">
        <f>IFERROR(__xludf.DUMMYFUNCTION("IF(REGEXMATCH('Raw Data'!B24, ""Friendly and Helpful Staff""), 1, 0)"),0.0)</f>
        <v>0</v>
      </c>
      <c r="L24" s="7">
        <f>IFERROR(__xludf.DUMMYFUNCTION("IF(REGEXMATCH('Raw Data'!C24, ""Friendly and Helpful Staff""), 1, 0)"),0.0)</f>
        <v>0</v>
      </c>
      <c r="M24" s="7">
        <f t="shared" si="4"/>
        <v>0</v>
      </c>
      <c r="N24" s="7">
        <f>IFERROR(__xludf.DUMMYFUNCTION("IF(REGEXMATCH('Raw Data'!B24, ""Quiet and Restful Environment""), 1, 0)"),1.0)</f>
        <v>1</v>
      </c>
      <c r="O24" s="7">
        <f>IFERROR(__xludf.DUMMYFUNCTION("IF(REGEXMATCH('Raw Data'!C24, ""Quiet and Restful Environment""), 1, 0)"),1.0)</f>
        <v>1</v>
      </c>
      <c r="P24" s="7">
        <f t="shared" si="5"/>
        <v>1</v>
      </c>
      <c r="Q24" s="7">
        <f>IFERROR(__xludf.DUMMYFUNCTION("IF(REGEXMATCH('Raw Data'!B24, ""Modern Fitness Facilities""), 1, 0)"),0.0)</f>
        <v>0</v>
      </c>
      <c r="R24" s="7">
        <f>IFERROR(__xludf.DUMMYFUNCTION("IF(REGEXMATCH('Raw Data'!C24, ""Modern Fitness Facilities""), 1, 0)"),0.0)</f>
        <v>0</v>
      </c>
      <c r="S24" s="7">
        <f t="shared" si="6"/>
        <v>0</v>
      </c>
      <c r="T24" s="7">
        <f>IFERROR(__xludf.DUMMYFUNCTION("IF(REGEXMATCH('Raw Data'!B24, ""Family-Friendly Services""), 1, 0)"),0.0)</f>
        <v>0</v>
      </c>
      <c r="U24" s="7">
        <f>IFERROR(__xludf.DUMMYFUNCTION("IF(REGEXMATCH('Raw Data'!C24, ""Family-Friendly Services""), 1, 0)"),0.0)</f>
        <v>0</v>
      </c>
      <c r="V24" s="7">
        <f t="shared" si="7"/>
        <v>0</v>
      </c>
      <c r="W24" s="7">
        <f>IFERROR(__xludf.DUMMYFUNCTION("IF(REGEXMATCH('Raw Data'!B24, ""Business Amenities""), 1, 0)"),1.0)</f>
        <v>1</v>
      </c>
      <c r="X24" s="7">
        <f>IFERROR(__xludf.DUMMYFUNCTION("IF(REGEXMATCH('Raw Data'!C24, ""Business Amenities""), 1, 0)"),1.0)</f>
        <v>1</v>
      </c>
      <c r="Y24" s="7">
        <f t="shared" si="8"/>
        <v>1</v>
      </c>
      <c r="Z24" s="7">
        <f>IFERROR(__xludf.DUMMYFUNCTION("IF(REGEXMATCH('Raw Data'!B24, ""Easy Parking &amp; Check-in""), 1, 0)"),0.0)</f>
        <v>0</v>
      </c>
      <c r="AA24" s="7">
        <f>IFERROR(__xludf.DUMMYFUNCTION("IF(REGEXMATCH('Raw Data'!C24, ""Easy Parking &amp; Check-in""), 1, 0)"),0.0)</f>
        <v>0</v>
      </c>
      <c r="AB24" s="7">
        <f t="shared" si="9"/>
        <v>0</v>
      </c>
      <c r="AC24" s="7">
        <f>IFERROR(__xludf.DUMMYFUNCTION("IF(REGEXMATCH('Raw Data'!C24, ""Easy Parking &amp; Check-in""), 1, 0)"),0.0)</f>
        <v>0</v>
      </c>
      <c r="AD24" s="7">
        <f>IFERROR(__xludf.DUMMYFUNCTION("IF(REGEXMATCH('Raw Data'!C24, ""Stylish Interior Design""), 1, 0)"),0.0)</f>
        <v>0</v>
      </c>
      <c r="AE24" s="7">
        <f t="shared" si="10"/>
        <v>0</v>
      </c>
      <c r="AF24" s="7">
        <f>IFERROR(__xludf.DUMMYFUNCTION("IF(REGEXMATCH('Raw Data'!B24, ""Reservation &amp; Communication""), 1, 0)"),0.0)</f>
        <v>0</v>
      </c>
      <c r="AG24" s="7">
        <f>IFERROR(__xludf.DUMMYFUNCTION("IF(REGEXMATCH('Raw Data'!C24, ""Reservation &amp; Communication""), 1, 0)"),0.0)</f>
        <v>0</v>
      </c>
      <c r="AH24" s="7">
        <f t="shared" si="11"/>
        <v>0</v>
      </c>
    </row>
    <row r="25" ht="15.75" customHeight="1">
      <c r="A25" s="6">
        <f t="shared" si="12"/>
        <v>24</v>
      </c>
      <c r="B25" s="3">
        <f>IFERROR(__xludf.DUMMYFUNCTION("IF(REGEXMATCH('Raw Data'!B25, ""Comfortable and Clean Rooms""), 1, 0)"),1.0)</f>
        <v>1</v>
      </c>
      <c r="C25" s="3">
        <f>IFERROR(__xludf.DUMMYFUNCTION("IF(REGEXMATCH('Raw Data'!C25, ""Comfortable and Clean Rooms""), 1, 0)"),1.0)</f>
        <v>1</v>
      </c>
      <c r="D25" s="7">
        <f t="shared" si="1"/>
        <v>1</v>
      </c>
      <c r="E25" s="7">
        <f>IFERROR(__xludf.DUMMYFUNCTION("IF(REGEXMATCH('Raw Data'!B25, ""Delicious Breakfast""), 1, 0)"),0.0)</f>
        <v>0</v>
      </c>
      <c r="F25" s="7">
        <f>IFERROR(__xludf.DUMMYFUNCTION("IF(REGEXMATCH('Raw Data'!C25, ""Delicious Breakfast""), 1, 0)"),0.0)</f>
        <v>0</v>
      </c>
      <c r="G25" s="7">
        <f t="shared" si="2"/>
        <v>0</v>
      </c>
      <c r="H25" s="7">
        <f>IFERROR(__xludf.DUMMYFUNCTION("IF(REGEXMATCH('Raw Data'!B25, ""Fast and Reliable Wi-Fi""), 1, 0)"),1.0)</f>
        <v>1</v>
      </c>
      <c r="I25" s="7">
        <f>IFERROR(__xludf.DUMMYFUNCTION("IF(REGEXMATCH('Raw Data'!C25, ""Fast and Reliable Wi-Fi""), 1, 0)"),0.0)</f>
        <v>0</v>
      </c>
      <c r="J25" s="7">
        <f t="shared" si="3"/>
        <v>0</v>
      </c>
      <c r="K25" s="7">
        <f>IFERROR(__xludf.DUMMYFUNCTION("IF(REGEXMATCH('Raw Data'!B25, ""Friendly and Helpful Staff""), 1, 0)"),1.0)</f>
        <v>1</v>
      </c>
      <c r="L25" s="7">
        <f>IFERROR(__xludf.DUMMYFUNCTION("IF(REGEXMATCH('Raw Data'!C25, ""Friendly and Helpful Staff""), 1, 0)"),1.0)</f>
        <v>1</v>
      </c>
      <c r="M25" s="7">
        <f t="shared" si="4"/>
        <v>1</v>
      </c>
      <c r="N25" s="7">
        <f>IFERROR(__xludf.DUMMYFUNCTION("IF(REGEXMATCH('Raw Data'!B25, ""Quiet and Restful Environment""), 1, 0)"),1.0)</f>
        <v>1</v>
      </c>
      <c r="O25" s="7">
        <f>IFERROR(__xludf.DUMMYFUNCTION("IF(REGEXMATCH('Raw Data'!C25, ""Quiet and Restful Environment""), 1, 0)"),1.0)</f>
        <v>1</v>
      </c>
      <c r="P25" s="7">
        <f t="shared" si="5"/>
        <v>1</v>
      </c>
      <c r="Q25" s="7">
        <f>IFERROR(__xludf.DUMMYFUNCTION("IF(REGEXMATCH('Raw Data'!B25, ""Modern Fitness Facilities""), 1, 0)"),1.0)</f>
        <v>1</v>
      </c>
      <c r="R25" s="7">
        <f>IFERROR(__xludf.DUMMYFUNCTION("IF(REGEXMATCH('Raw Data'!C25, ""Modern Fitness Facilities""), 1, 0)"),1.0)</f>
        <v>1</v>
      </c>
      <c r="S25" s="7">
        <f t="shared" si="6"/>
        <v>1</v>
      </c>
      <c r="T25" s="7">
        <f>IFERROR(__xludf.DUMMYFUNCTION("IF(REGEXMATCH('Raw Data'!B25, ""Family-Friendly Services""), 1, 0)"),0.0)</f>
        <v>0</v>
      </c>
      <c r="U25" s="7">
        <f>IFERROR(__xludf.DUMMYFUNCTION("IF(REGEXMATCH('Raw Data'!C25, ""Family-Friendly Services""), 1, 0)"),0.0)</f>
        <v>0</v>
      </c>
      <c r="V25" s="7">
        <f t="shared" si="7"/>
        <v>0</v>
      </c>
      <c r="W25" s="7">
        <f>IFERROR(__xludf.DUMMYFUNCTION("IF(REGEXMATCH('Raw Data'!B25, ""Business Amenities""), 1, 0)"),0.0)</f>
        <v>0</v>
      </c>
      <c r="X25" s="7">
        <f>IFERROR(__xludf.DUMMYFUNCTION("IF(REGEXMATCH('Raw Data'!C25, ""Business Amenities""), 1, 0)"),0.0)</f>
        <v>0</v>
      </c>
      <c r="Y25" s="7">
        <f t="shared" si="8"/>
        <v>0</v>
      </c>
      <c r="Z25" s="7">
        <f>IFERROR(__xludf.DUMMYFUNCTION("IF(REGEXMATCH('Raw Data'!B25, ""Easy Parking &amp; Check-in""), 1, 0)"),1.0)</f>
        <v>1</v>
      </c>
      <c r="AA25" s="7">
        <f>IFERROR(__xludf.DUMMYFUNCTION("IF(REGEXMATCH('Raw Data'!C25, ""Easy Parking &amp; Check-in""), 1, 0)"),1.0)</f>
        <v>1</v>
      </c>
      <c r="AB25" s="7">
        <f t="shared" si="9"/>
        <v>1</v>
      </c>
      <c r="AC25" s="7">
        <f>IFERROR(__xludf.DUMMYFUNCTION("IF(REGEXMATCH('Raw Data'!C25, ""Easy Parking &amp; Check-in""), 1, 0)"),1.0)</f>
        <v>1</v>
      </c>
      <c r="AD25" s="7">
        <f>IFERROR(__xludf.DUMMYFUNCTION("IF(REGEXMATCH('Raw Data'!C25, ""Stylish Interior Design""), 1, 0)"),0.0)</f>
        <v>0</v>
      </c>
      <c r="AE25" s="7">
        <f t="shared" si="10"/>
        <v>0</v>
      </c>
      <c r="AF25" s="7">
        <f>IFERROR(__xludf.DUMMYFUNCTION("IF(REGEXMATCH('Raw Data'!B25, ""Reservation &amp; Communication""), 1, 0)"),1.0)</f>
        <v>1</v>
      </c>
      <c r="AG25" s="7">
        <f>IFERROR(__xludf.DUMMYFUNCTION("IF(REGEXMATCH('Raw Data'!C25, ""Reservation &amp; Communication""), 1, 0)"),0.0)</f>
        <v>0</v>
      </c>
      <c r="AH25" s="7">
        <f t="shared" si="11"/>
        <v>0</v>
      </c>
    </row>
    <row r="26" ht="15.75" customHeight="1">
      <c r="A26" s="6">
        <f t="shared" si="12"/>
        <v>25</v>
      </c>
      <c r="B26" s="3">
        <f>IFERROR(__xludf.DUMMYFUNCTION("IF(REGEXMATCH('Raw Data'!B26, ""Comfortable and Clean Rooms""), 1, 0)"),0.0)</f>
        <v>0</v>
      </c>
      <c r="C26" s="3">
        <f>IFERROR(__xludf.DUMMYFUNCTION("IF(REGEXMATCH('Raw Data'!C26, ""Comfortable and Clean Rooms""), 1, 0)"),0.0)</f>
        <v>0</v>
      </c>
      <c r="D26" s="7">
        <f t="shared" si="1"/>
        <v>0</v>
      </c>
      <c r="E26" s="7">
        <f>IFERROR(__xludf.DUMMYFUNCTION("IF(REGEXMATCH('Raw Data'!B26, ""Delicious Breakfast""), 1, 0)"),1.0)</f>
        <v>1</v>
      </c>
      <c r="F26" s="7">
        <f>IFERROR(__xludf.DUMMYFUNCTION("IF(REGEXMATCH('Raw Data'!C26, ""Delicious Breakfast""), 1, 0)"),1.0)</f>
        <v>1</v>
      </c>
      <c r="G26" s="7">
        <f t="shared" si="2"/>
        <v>1</v>
      </c>
      <c r="H26" s="7">
        <f>IFERROR(__xludf.DUMMYFUNCTION("IF(REGEXMATCH('Raw Data'!B26, ""Fast and Reliable Wi-Fi""), 1, 0)"),1.0)</f>
        <v>1</v>
      </c>
      <c r="I26" s="7">
        <f>IFERROR(__xludf.DUMMYFUNCTION("IF(REGEXMATCH('Raw Data'!C26, ""Fast and Reliable Wi-Fi""), 1, 0)"),1.0)</f>
        <v>1</v>
      </c>
      <c r="J26" s="7">
        <f t="shared" si="3"/>
        <v>1</v>
      </c>
      <c r="K26" s="7">
        <f>IFERROR(__xludf.DUMMYFUNCTION("IF(REGEXMATCH('Raw Data'!B26, ""Friendly and Helpful Staff""), 1, 0)"),0.0)</f>
        <v>0</v>
      </c>
      <c r="L26" s="7">
        <f>IFERROR(__xludf.DUMMYFUNCTION("IF(REGEXMATCH('Raw Data'!C26, ""Friendly and Helpful Staff""), 1, 0)"),0.0)</f>
        <v>0</v>
      </c>
      <c r="M26" s="7">
        <f t="shared" si="4"/>
        <v>0</v>
      </c>
      <c r="N26" s="7">
        <f>IFERROR(__xludf.DUMMYFUNCTION("IF(REGEXMATCH('Raw Data'!B26, ""Quiet and Restful Environment""), 1, 0)"),1.0)</f>
        <v>1</v>
      </c>
      <c r="O26" s="7">
        <f>IFERROR(__xludf.DUMMYFUNCTION("IF(REGEXMATCH('Raw Data'!C26, ""Quiet and Restful Environment""), 1, 0)"),1.0)</f>
        <v>1</v>
      </c>
      <c r="P26" s="7">
        <f t="shared" si="5"/>
        <v>1</v>
      </c>
      <c r="Q26" s="7">
        <f>IFERROR(__xludf.DUMMYFUNCTION("IF(REGEXMATCH('Raw Data'!B26, ""Modern Fitness Facilities""), 1, 0)"),1.0)</f>
        <v>1</v>
      </c>
      <c r="R26" s="7">
        <f>IFERROR(__xludf.DUMMYFUNCTION("IF(REGEXMATCH('Raw Data'!C26, ""Modern Fitness Facilities""), 1, 0)"),0.0)</f>
        <v>0</v>
      </c>
      <c r="S26" s="7">
        <f t="shared" si="6"/>
        <v>0</v>
      </c>
      <c r="T26" s="7">
        <f>IFERROR(__xludf.DUMMYFUNCTION("IF(REGEXMATCH('Raw Data'!B26, ""Family-Friendly Services""), 1, 0)"),0.0)</f>
        <v>0</v>
      </c>
      <c r="U26" s="7">
        <f>IFERROR(__xludf.DUMMYFUNCTION("IF(REGEXMATCH('Raw Data'!C26, ""Family-Friendly Services""), 1, 0)"),0.0)</f>
        <v>0</v>
      </c>
      <c r="V26" s="7">
        <f t="shared" si="7"/>
        <v>0</v>
      </c>
      <c r="W26" s="7">
        <f>IFERROR(__xludf.DUMMYFUNCTION("IF(REGEXMATCH('Raw Data'!B26, ""Business Amenities""), 1, 0)"),0.0)</f>
        <v>0</v>
      </c>
      <c r="X26" s="7">
        <f>IFERROR(__xludf.DUMMYFUNCTION("IF(REGEXMATCH('Raw Data'!C26, ""Business Amenities""), 1, 0)"),0.0)</f>
        <v>0</v>
      </c>
      <c r="Y26" s="7">
        <f t="shared" si="8"/>
        <v>0</v>
      </c>
      <c r="Z26" s="7">
        <f>IFERROR(__xludf.DUMMYFUNCTION("IF(REGEXMATCH('Raw Data'!B26, ""Easy Parking &amp; Check-in""), 1, 0)"),0.0)</f>
        <v>0</v>
      </c>
      <c r="AA26" s="7">
        <f>IFERROR(__xludf.DUMMYFUNCTION("IF(REGEXMATCH('Raw Data'!C26, ""Easy Parking &amp; Check-in""), 1, 0)"),0.0)</f>
        <v>0</v>
      </c>
      <c r="AB26" s="7">
        <f t="shared" si="9"/>
        <v>0</v>
      </c>
      <c r="AC26" s="7">
        <f>IFERROR(__xludf.DUMMYFUNCTION("IF(REGEXMATCH('Raw Data'!C26, ""Easy Parking &amp; Check-in""), 1, 0)"),0.0)</f>
        <v>0</v>
      </c>
      <c r="AD26" s="7">
        <f>IFERROR(__xludf.DUMMYFUNCTION("IF(REGEXMATCH('Raw Data'!C26, ""Stylish Interior Design""), 1, 0)"),0.0)</f>
        <v>0</v>
      </c>
      <c r="AE26" s="7">
        <f t="shared" si="10"/>
        <v>0</v>
      </c>
      <c r="AF26" s="7">
        <f>IFERROR(__xludf.DUMMYFUNCTION("IF(REGEXMATCH('Raw Data'!B26, ""Reservation &amp; Communication""), 1, 0)"),1.0)</f>
        <v>1</v>
      </c>
      <c r="AG26" s="7">
        <f>IFERROR(__xludf.DUMMYFUNCTION("IF(REGEXMATCH('Raw Data'!C26, ""Reservation &amp; Communication""), 1, 0)"),0.0)</f>
        <v>0</v>
      </c>
      <c r="AH26" s="7">
        <f t="shared" si="11"/>
        <v>0</v>
      </c>
    </row>
    <row r="27" ht="15.75" customHeight="1">
      <c r="A27" s="6">
        <f t="shared" si="12"/>
        <v>26</v>
      </c>
      <c r="B27" s="3">
        <f>IFERROR(__xludf.DUMMYFUNCTION("IF(REGEXMATCH('Raw Data'!B27, ""Comfortable and Clean Rooms""), 1, 0)"),1.0)</f>
        <v>1</v>
      </c>
      <c r="C27" s="3">
        <f>IFERROR(__xludf.DUMMYFUNCTION("IF(REGEXMATCH('Raw Data'!C27, ""Comfortable and Clean Rooms""), 1, 0)"),0.0)</f>
        <v>0</v>
      </c>
      <c r="D27" s="7">
        <f t="shared" si="1"/>
        <v>0</v>
      </c>
      <c r="E27" s="7">
        <f>IFERROR(__xludf.DUMMYFUNCTION("IF(REGEXMATCH('Raw Data'!B27, ""Delicious Breakfast""), 1, 0)"),1.0)</f>
        <v>1</v>
      </c>
      <c r="F27" s="7">
        <f>IFERROR(__xludf.DUMMYFUNCTION("IF(REGEXMATCH('Raw Data'!C27, ""Delicious Breakfast""), 1, 0)"),1.0)</f>
        <v>1</v>
      </c>
      <c r="G27" s="7">
        <f t="shared" si="2"/>
        <v>1</v>
      </c>
      <c r="H27" s="7">
        <f>IFERROR(__xludf.DUMMYFUNCTION("IF(REGEXMATCH('Raw Data'!B27, ""Fast and Reliable Wi-Fi""), 1, 0)"),1.0)</f>
        <v>1</v>
      </c>
      <c r="I27" s="7">
        <f>IFERROR(__xludf.DUMMYFUNCTION("IF(REGEXMATCH('Raw Data'!C27, ""Fast and Reliable Wi-Fi""), 1, 0)"),0.0)</f>
        <v>0</v>
      </c>
      <c r="J27" s="7">
        <f t="shared" si="3"/>
        <v>0</v>
      </c>
      <c r="K27" s="7">
        <f>IFERROR(__xludf.DUMMYFUNCTION("IF(REGEXMATCH('Raw Data'!B27, ""Friendly and Helpful Staff""), 1, 0)"),1.0)</f>
        <v>1</v>
      </c>
      <c r="L27" s="7">
        <f>IFERROR(__xludf.DUMMYFUNCTION("IF(REGEXMATCH('Raw Data'!C27, ""Friendly and Helpful Staff""), 1, 0)"),0.0)</f>
        <v>0</v>
      </c>
      <c r="M27" s="7">
        <f t="shared" si="4"/>
        <v>0</v>
      </c>
      <c r="N27" s="7">
        <f>IFERROR(__xludf.DUMMYFUNCTION("IF(REGEXMATCH('Raw Data'!B27, ""Quiet and Restful Environment""), 1, 0)"),1.0)</f>
        <v>1</v>
      </c>
      <c r="O27" s="7">
        <f>IFERROR(__xludf.DUMMYFUNCTION("IF(REGEXMATCH('Raw Data'!C27, ""Quiet and Restful Environment""), 1, 0)"),1.0)</f>
        <v>1</v>
      </c>
      <c r="P27" s="7">
        <f t="shared" si="5"/>
        <v>1</v>
      </c>
      <c r="Q27" s="7">
        <f>IFERROR(__xludf.DUMMYFUNCTION("IF(REGEXMATCH('Raw Data'!B27, ""Modern Fitness Facilities""), 1, 0)"),1.0)</f>
        <v>1</v>
      </c>
      <c r="R27" s="7">
        <f>IFERROR(__xludf.DUMMYFUNCTION("IF(REGEXMATCH('Raw Data'!C27, ""Modern Fitness Facilities""), 1, 0)"),0.0)</f>
        <v>0</v>
      </c>
      <c r="S27" s="7">
        <f t="shared" si="6"/>
        <v>0</v>
      </c>
      <c r="T27" s="7">
        <f>IFERROR(__xludf.DUMMYFUNCTION("IF(REGEXMATCH('Raw Data'!B27, ""Family-Friendly Services""), 1, 0)"),0.0)</f>
        <v>0</v>
      </c>
      <c r="U27" s="7">
        <f>IFERROR(__xludf.DUMMYFUNCTION("IF(REGEXMATCH('Raw Data'!C27, ""Family-Friendly Services""), 1, 0)"),0.0)</f>
        <v>0</v>
      </c>
      <c r="V27" s="7">
        <f t="shared" si="7"/>
        <v>0</v>
      </c>
      <c r="W27" s="7">
        <f>IFERROR(__xludf.DUMMYFUNCTION("IF(REGEXMATCH('Raw Data'!B27, ""Business Amenities""), 1, 0)"),1.0)</f>
        <v>1</v>
      </c>
      <c r="X27" s="7">
        <f>IFERROR(__xludf.DUMMYFUNCTION("IF(REGEXMATCH('Raw Data'!C27, ""Business Amenities""), 1, 0)"),1.0)</f>
        <v>1</v>
      </c>
      <c r="Y27" s="7">
        <f t="shared" si="8"/>
        <v>1</v>
      </c>
      <c r="Z27" s="7">
        <f>IFERROR(__xludf.DUMMYFUNCTION("IF(REGEXMATCH('Raw Data'!B27, ""Easy Parking &amp; Check-in""), 1, 0)"),0.0)</f>
        <v>0</v>
      </c>
      <c r="AA27" s="7">
        <f>IFERROR(__xludf.DUMMYFUNCTION("IF(REGEXMATCH('Raw Data'!C27, ""Easy Parking &amp; Check-in""), 1, 0)"),0.0)</f>
        <v>0</v>
      </c>
      <c r="AB27" s="7">
        <f t="shared" si="9"/>
        <v>0</v>
      </c>
      <c r="AC27" s="7">
        <f>IFERROR(__xludf.DUMMYFUNCTION("IF(REGEXMATCH('Raw Data'!C27, ""Easy Parking &amp; Check-in""), 1, 0)"),0.0)</f>
        <v>0</v>
      </c>
      <c r="AD27" s="7">
        <f>IFERROR(__xludf.DUMMYFUNCTION("IF(REGEXMATCH('Raw Data'!C27, ""Stylish Interior Design""), 1, 0)"),0.0)</f>
        <v>0</v>
      </c>
      <c r="AE27" s="7">
        <f t="shared" si="10"/>
        <v>0</v>
      </c>
      <c r="AF27" s="7">
        <f>IFERROR(__xludf.DUMMYFUNCTION("IF(REGEXMATCH('Raw Data'!B27, ""Reservation &amp; Communication""), 1, 0)"),0.0)</f>
        <v>0</v>
      </c>
      <c r="AG27" s="7">
        <f>IFERROR(__xludf.DUMMYFUNCTION("IF(REGEXMATCH('Raw Data'!C27, ""Reservation &amp; Communication""), 1, 0)"),0.0)</f>
        <v>0</v>
      </c>
      <c r="AH27" s="7">
        <f t="shared" si="11"/>
        <v>0</v>
      </c>
    </row>
    <row r="28" ht="15.75" customHeight="1">
      <c r="A28" s="6">
        <f t="shared" si="12"/>
        <v>27</v>
      </c>
      <c r="B28" s="3">
        <f>IFERROR(__xludf.DUMMYFUNCTION("IF(REGEXMATCH('Raw Data'!B28, ""Comfortable and Clean Rooms""), 1, 0)"),1.0)</f>
        <v>1</v>
      </c>
      <c r="C28" s="3">
        <f>IFERROR(__xludf.DUMMYFUNCTION("IF(REGEXMATCH('Raw Data'!C28, ""Comfortable and Clean Rooms""), 1, 0)"),1.0)</f>
        <v>1</v>
      </c>
      <c r="D28" s="7">
        <f t="shared" si="1"/>
        <v>1</v>
      </c>
      <c r="E28" s="7">
        <f>IFERROR(__xludf.DUMMYFUNCTION("IF(REGEXMATCH('Raw Data'!B28, ""Delicious Breakfast""), 1, 0)"),0.0)</f>
        <v>0</v>
      </c>
      <c r="F28" s="7">
        <f>IFERROR(__xludf.DUMMYFUNCTION("IF(REGEXMATCH('Raw Data'!C28, ""Delicious Breakfast""), 1, 0)"),0.0)</f>
        <v>0</v>
      </c>
      <c r="G28" s="7">
        <f t="shared" si="2"/>
        <v>0</v>
      </c>
      <c r="H28" s="7">
        <f>IFERROR(__xludf.DUMMYFUNCTION("IF(REGEXMATCH('Raw Data'!B28, ""Fast and Reliable Wi-Fi""), 1, 0)"),1.0)</f>
        <v>1</v>
      </c>
      <c r="I28" s="7">
        <f>IFERROR(__xludf.DUMMYFUNCTION("IF(REGEXMATCH('Raw Data'!C28, ""Fast and Reliable Wi-Fi""), 1, 0)"),1.0)</f>
        <v>1</v>
      </c>
      <c r="J28" s="7">
        <f t="shared" si="3"/>
        <v>1</v>
      </c>
      <c r="K28" s="7">
        <f>IFERROR(__xludf.DUMMYFUNCTION("IF(REGEXMATCH('Raw Data'!B28, ""Friendly and Helpful Staff""), 1, 0)"),0.0)</f>
        <v>0</v>
      </c>
      <c r="L28" s="7">
        <f>IFERROR(__xludf.DUMMYFUNCTION("IF(REGEXMATCH('Raw Data'!C28, ""Friendly and Helpful Staff""), 1, 0)"),0.0)</f>
        <v>0</v>
      </c>
      <c r="M28" s="7">
        <f t="shared" si="4"/>
        <v>0</v>
      </c>
      <c r="N28" s="7">
        <f>IFERROR(__xludf.DUMMYFUNCTION("IF(REGEXMATCH('Raw Data'!B28, ""Quiet and Restful Environment""), 1, 0)"),1.0)</f>
        <v>1</v>
      </c>
      <c r="O28" s="7">
        <f>IFERROR(__xludf.DUMMYFUNCTION("IF(REGEXMATCH('Raw Data'!C28, ""Quiet and Restful Environment""), 1, 0)"),1.0)</f>
        <v>1</v>
      </c>
      <c r="P28" s="7">
        <f t="shared" si="5"/>
        <v>1</v>
      </c>
      <c r="Q28" s="7">
        <f>IFERROR(__xludf.DUMMYFUNCTION("IF(REGEXMATCH('Raw Data'!B28, ""Modern Fitness Facilities""), 1, 0)"),1.0)</f>
        <v>1</v>
      </c>
      <c r="R28" s="7">
        <f>IFERROR(__xludf.DUMMYFUNCTION("IF(REGEXMATCH('Raw Data'!C28, ""Modern Fitness Facilities""), 1, 0)"),1.0)</f>
        <v>1</v>
      </c>
      <c r="S28" s="7">
        <f t="shared" si="6"/>
        <v>1</v>
      </c>
      <c r="T28" s="7">
        <f>IFERROR(__xludf.DUMMYFUNCTION("IF(REGEXMATCH('Raw Data'!B28, ""Family-Friendly Services""), 1, 0)"),1.0)</f>
        <v>1</v>
      </c>
      <c r="U28" s="7">
        <f>IFERROR(__xludf.DUMMYFUNCTION("IF(REGEXMATCH('Raw Data'!C28, ""Family-Friendly Services""), 1, 0)"),1.0)</f>
        <v>1</v>
      </c>
      <c r="V28" s="7">
        <f t="shared" si="7"/>
        <v>1</v>
      </c>
      <c r="W28" s="7">
        <f>IFERROR(__xludf.DUMMYFUNCTION("IF(REGEXMATCH('Raw Data'!B28, ""Business Amenities""), 1, 0)"),1.0)</f>
        <v>1</v>
      </c>
      <c r="X28" s="7">
        <f>IFERROR(__xludf.DUMMYFUNCTION("IF(REGEXMATCH('Raw Data'!C28, ""Business Amenities""), 1, 0)"),0.0)</f>
        <v>0</v>
      </c>
      <c r="Y28" s="7">
        <f t="shared" si="8"/>
        <v>0</v>
      </c>
      <c r="Z28" s="7">
        <f>IFERROR(__xludf.DUMMYFUNCTION("IF(REGEXMATCH('Raw Data'!B28, ""Easy Parking &amp; Check-in""), 1, 0)"),0.0)</f>
        <v>0</v>
      </c>
      <c r="AA28" s="7">
        <f>IFERROR(__xludf.DUMMYFUNCTION("IF(REGEXMATCH('Raw Data'!C28, ""Easy Parking &amp; Check-in""), 1, 0)"),0.0)</f>
        <v>0</v>
      </c>
      <c r="AB28" s="7">
        <f t="shared" si="9"/>
        <v>0</v>
      </c>
      <c r="AC28" s="7">
        <f>IFERROR(__xludf.DUMMYFUNCTION("IF(REGEXMATCH('Raw Data'!C28, ""Easy Parking &amp; Check-in""), 1, 0)"),0.0)</f>
        <v>0</v>
      </c>
      <c r="AD28" s="7">
        <f>IFERROR(__xludf.DUMMYFUNCTION("IF(REGEXMATCH('Raw Data'!C28, ""Stylish Interior Design""), 1, 0)"),0.0)</f>
        <v>0</v>
      </c>
      <c r="AE28" s="7">
        <f t="shared" si="10"/>
        <v>0</v>
      </c>
      <c r="AF28" s="7">
        <f>IFERROR(__xludf.DUMMYFUNCTION("IF(REGEXMATCH('Raw Data'!B28, ""Reservation &amp; Communication""), 1, 0)"),0.0)</f>
        <v>0</v>
      </c>
      <c r="AG28" s="7">
        <f>IFERROR(__xludf.DUMMYFUNCTION("IF(REGEXMATCH('Raw Data'!C28, ""Reservation &amp; Communication""), 1, 0)"),0.0)</f>
        <v>0</v>
      </c>
      <c r="AH28" s="7">
        <f t="shared" si="11"/>
        <v>0</v>
      </c>
    </row>
    <row r="29" ht="15.75" customHeight="1">
      <c r="A29" s="6">
        <f t="shared" si="12"/>
        <v>28</v>
      </c>
      <c r="B29" s="3">
        <f>IFERROR(__xludf.DUMMYFUNCTION("IF(REGEXMATCH('Raw Data'!B29, ""Comfortable and Clean Rooms""), 1, 0)"),1.0)</f>
        <v>1</v>
      </c>
      <c r="C29" s="3">
        <f>IFERROR(__xludf.DUMMYFUNCTION("IF(REGEXMATCH('Raw Data'!C29, ""Comfortable and Clean Rooms""), 1, 0)"),1.0)</f>
        <v>1</v>
      </c>
      <c r="D29" s="7">
        <f t="shared" si="1"/>
        <v>1</v>
      </c>
      <c r="E29" s="7">
        <f>IFERROR(__xludf.DUMMYFUNCTION("IF(REGEXMATCH('Raw Data'!B29, ""Delicious Breakfast""), 1, 0)"),1.0)</f>
        <v>1</v>
      </c>
      <c r="F29" s="7">
        <f>IFERROR(__xludf.DUMMYFUNCTION("IF(REGEXMATCH('Raw Data'!C29, ""Delicious Breakfast""), 1, 0)"),0.0)</f>
        <v>0</v>
      </c>
      <c r="G29" s="7">
        <f t="shared" si="2"/>
        <v>0</v>
      </c>
      <c r="H29" s="7">
        <f>IFERROR(__xludf.DUMMYFUNCTION("IF(REGEXMATCH('Raw Data'!B29, ""Fast and Reliable Wi-Fi""), 1, 0)"),1.0)</f>
        <v>1</v>
      </c>
      <c r="I29" s="7">
        <f>IFERROR(__xludf.DUMMYFUNCTION("IF(REGEXMATCH('Raw Data'!C29, ""Fast and Reliable Wi-Fi""), 1, 0)"),1.0)</f>
        <v>1</v>
      </c>
      <c r="J29" s="7">
        <f t="shared" si="3"/>
        <v>1</v>
      </c>
      <c r="K29" s="7">
        <f>IFERROR(__xludf.DUMMYFUNCTION("IF(REGEXMATCH('Raw Data'!B29, ""Friendly and Helpful Staff""), 1, 0)"),0.0)</f>
        <v>0</v>
      </c>
      <c r="L29" s="7">
        <f>IFERROR(__xludf.DUMMYFUNCTION("IF(REGEXMATCH('Raw Data'!C29, ""Friendly and Helpful Staff""), 1, 0)"),0.0)</f>
        <v>0</v>
      </c>
      <c r="M29" s="7">
        <f t="shared" si="4"/>
        <v>0</v>
      </c>
      <c r="N29" s="7">
        <f>IFERROR(__xludf.DUMMYFUNCTION("IF(REGEXMATCH('Raw Data'!B29, ""Quiet and Restful Environment""), 1, 0)"),1.0)</f>
        <v>1</v>
      </c>
      <c r="O29" s="7">
        <f>IFERROR(__xludf.DUMMYFUNCTION("IF(REGEXMATCH('Raw Data'!C29, ""Quiet and Restful Environment""), 1, 0)"),1.0)</f>
        <v>1</v>
      </c>
      <c r="P29" s="7">
        <f t="shared" si="5"/>
        <v>1</v>
      </c>
      <c r="Q29" s="7">
        <f>IFERROR(__xludf.DUMMYFUNCTION("IF(REGEXMATCH('Raw Data'!B29, ""Modern Fitness Facilities""), 1, 0)"),1.0)</f>
        <v>1</v>
      </c>
      <c r="R29" s="7">
        <f>IFERROR(__xludf.DUMMYFUNCTION("IF(REGEXMATCH('Raw Data'!C29, ""Modern Fitness Facilities""), 1, 0)"),1.0)</f>
        <v>1</v>
      </c>
      <c r="S29" s="7">
        <f t="shared" si="6"/>
        <v>1</v>
      </c>
      <c r="T29" s="7">
        <f>IFERROR(__xludf.DUMMYFUNCTION("IF(REGEXMATCH('Raw Data'!B29, ""Family-Friendly Services""), 1, 0)"),0.0)</f>
        <v>0</v>
      </c>
      <c r="U29" s="7">
        <f>IFERROR(__xludf.DUMMYFUNCTION("IF(REGEXMATCH('Raw Data'!C29, ""Family-Friendly Services""), 1, 0)"),0.0)</f>
        <v>0</v>
      </c>
      <c r="V29" s="7">
        <f t="shared" si="7"/>
        <v>0</v>
      </c>
      <c r="W29" s="7">
        <f>IFERROR(__xludf.DUMMYFUNCTION("IF(REGEXMATCH('Raw Data'!B29, ""Business Amenities""), 1, 0)"),1.0)</f>
        <v>1</v>
      </c>
      <c r="X29" s="7">
        <f>IFERROR(__xludf.DUMMYFUNCTION("IF(REGEXMATCH('Raw Data'!C29, ""Business Amenities""), 1, 0)"),0.0)</f>
        <v>0</v>
      </c>
      <c r="Y29" s="7">
        <f t="shared" si="8"/>
        <v>0</v>
      </c>
      <c r="Z29" s="7">
        <f>IFERROR(__xludf.DUMMYFUNCTION("IF(REGEXMATCH('Raw Data'!B29, ""Easy Parking &amp; Check-in""), 1, 0)"),0.0)</f>
        <v>0</v>
      </c>
      <c r="AA29" s="7">
        <f>IFERROR(__xludf.DUMMYFUNCTION("IF(REGEXMATCH('Raw Data'!C29, ""Easy Parking &amp; Check-in""), 1, 0)"),0.0)</f>
        <v>0</v>
      </c>
      <c r="AB29" s="7">
        <f t="shared" si="9"/>
        <v>0</v>
      </c>
      <c r="AC29" s="7">
        <f>IFERROR(__xludf.DUMMYFUNCTION("IF(REGEXMATCH('Raw Data'!C29, ""Easy Parking &amp; Check-in""), 1, 0)"),0.0)</f>
        <v>0</v>
      </c>
      <c r="AD29" s="7">
        <f>IFERROR(__xludf.DUMMYFUNCTION("IF(REGEXMATCH('Raw Data'!C29, ""Stylish Interior Design""), 1, 0)"),0.0)</f>
        <v>0</v>
      </c>
      <c r="AE29" s="7">
        <f t="shared" si="10"/>
        <v>0</v>
      </c>
      <c r="AF29" s="7">
        <f>IFERROR(__xludf.DUMMYFUNCTION("IF(REGEXMATCH('Raw Data'!B29, ""Reservation &amp; Communication""), 1, 0)"),0.0)</f>
        <v>0</v>
      </c>
      <c r="AG29" s="7">
        <f>IFERROR(__xludf.DUMMYFUNCTION("IF(REGEXMATCH('Raw Data'!C29, ""Reservation &amp; Communication""), 1, 0)"),0.0)</f>
        <v>0</v>
      </c>
      <c r="AH29" s="7">
        <f t="shared" si="11"/>
        <v>0</v>
      </c>
    </row>
    <row r="30" ht="15.75" customHeight="1">
      <c r="A30" s="6">
        <f t="shared" si="12"/>
        <v>29</v>
      </c>
      <c r="B30" s="3">
        <f>IFERROR(__xludf.DUMMYFUNCTION("IF(REGEXMATCH('Raw Data'!B30, ""Comfortable and Clean Rooms""), 1, 0)"),1.0)</f>
        <v>1</v>
      </c>
      <c r="C30" s="3">
        <f>IFERROR(__xludf.DUMMYFUNCTION("IF(REGEXMATCH('Raw Data'!C30, ""Comfortable and Clean Rooms""), 1, 0)"),0.0)</f>
        <v>0</v>
      </c>
      <c r="D30" s="7">
        <f t="shared" si="1"/>
        <v>0</v>
      </c>
      <c r="E30" s="7">
        <f>IFERROR(__xludf.DUMMYFUNCTION("IF(REGEXMATCH('Raw Data'!B30, ""Delicious Breakfast""), 1, 0)"),1.0)</f>
        <v>1</v>
      </c>
      <c r="F30" s="7">
        <f>IFERROR(__xludf.DUMMYFUNCTION("IF(REGEXMATCH('Raw Data'!C30, ""Delicious Breakfast""), 1, 0)"),0.0)</f>
        <v>0</v>
      </c>
      <c r="G30" s="7">
        <f t="shared" si="2"/>
        <v>0</v>
      </c>
      <c r="H30" s="7">
        <f>IFERROR(__xludf.DUMMYFUNCTION("IF(REGEXMATCH('Raw Data'!B30, ""Fast and Reliable Wi-Fi""), 1, 0)"),1.0)</f>
        <v>1</v>
      </c>
      <c r="I30" s="7">
        <f>IFERROR(__xludf.DUMMYFUNCTION("IF(REGEXMATCH('Raw Data'!C30, ""Fast and Reliable Wi-Fi""), 1, 0)"),1.0)</f>
        <v>1</v>
      </c>
      <c r="J30" s="7">
        <f t="shared" si="3"/>
        <v>1</v>
      </c>
      <c r="K30" s="7">
        <f>IFERROR(__xludf.DUMMYFUNCTION("IF(REGEXMATCH('Raw Data'!B30, ""Friendly and Helpful Staff""), 1, 0)"),1.0)</f>
        <v>1</v>
      </c>
      <c r="L30" s="7">
        <f>IFERROR(__xludf.DUMMYFUNCTION("IF(REGEXMATCH('Raw Data'!C30, ""Friendly and Helpful Staff""), 1, 0)"),0.0)</f>
        <v>0</v>
      </c>
      <c r="M30" s="7">
        <f t="shared" si="4"/>
        <v>0</v>
      </c>
      <c r="N30" s="7">
        <f>IFERROR(__xludf.DUMMYFUNCTION("IF(REGEXMATCH('Raw Data'!B30, ""Quiet and Restful Environment""), 1, 0)"),1.0)</f>
        <v>1</v>
      </c>
      <c r="O30" s="7">
        <f>IFERROR(__xludf.DUMMYFUNCTION("IF(REGEXMATCH('Raw Data'!C30, ""Quiet and Restful Environment""), 1, 0)"),1.0)</f>
        <v>1</v>
      </c>
      <c r="P30" s="7">
        <f t="shared" si="5"/>
        <v>1</v>
      </c>
      <c r="Q30" s="7">
        <f>IFERROR(__xludf.DUMMYFUNCTION("IF(REGEXMATCH('Raw Data'!B30, ""Modern Fitness Facilities""), 1, 0)"),0.0)</f>
        <v>0</v>
      </c>
      <c r="R30" s="7">
        <f>IFERROR(__xludf.DUMMYFUNCTION("IF(REGEXMATCH('Raw Data'!C30, ""Modern Fitness Facilities""), 1, 0)"),0.0)</f>
        <v>0</v>
      </c>
      <c r="S30" s="7">
        <f t="shared" si="6"/>
        <v>0</v>
      </c>
      <c r="T30" s="7">
        <f>IFERROR(__xludf.DUMMYFUNCTION("IF(REGEXMATCH('Raw Data'!B30, ""Family-Friendly Services""), 1, 0)"),0.0)</f>
        <v>0</v>
      </c>
      <c r="U30" s="7">
        <f>IFERROR(__xludf.DUMMYFUNCTION("IF(REGEXMATCH('Raw Data'!C30, ""Family-Friendly Services""), 1, 0)"),0.0)</f>
        <v>0</v>
      </c>
      <c r="V30" s="7">
        <f t="shared" si="7"/>
        <v>0</v>
      </c>
      <c r="W30" s="7">
        <f>IFERROR(__xludf.DUMMYFUNCTION("IF(REGEXMATCH('Raw Data'!B30, ""Business Amenities""), 1, 0)"),0.0)</f>
        <v>0</v>
      </c>
      <c r="X30" s="7">
        <f>IFERROR(__xludf.DUMMYFUNCTION("IF(REGEXMATCH('Raw Data'!C30, ""Business Amenities""), 1, 0)"),0.0)</f>
        <v>0</v>
      </c>
      <c r="Y30" s="7">
        <f t="shared" si="8"/>
        <v>0</v>
      </c>
      <c r="Z30" s="7">
        <f>IFERROR(__xludf.DUMMYFUNCTION("IF(REGEXMATCH('Raw Data'!B30, ""Easy Parking &amp; Check-in""), 1, 0)"),0.0)</f>
        <v>0</v>
      </c>
      <c r="AA30" s="7">
        <f>IFERROR(__xludf.DUMMYFUNCTION("IF(REGEXMATCH('Raw Data'!C30, ""Easy Parking &amp; Check-in""), 1, 0)"),0.0)</f>
        <v>0</v>
      </c>
      <c r="AB30" s="7">
        <f t="shared" si="9"/>
        <v>0</v>
      </c>
      <c r="AC30" s="7">
        <f>IFERROR(__xludf.DUMMYFUNCTION("IF(REGEXMATCH('Raw Data'!C30, ""Easy Parking &amp; Check-in""), 1, 0)"),0.0)</f>
        <v>0</v>
      </c>
      <c r="AD30" s="7">
        <f>IFERROR(__xludf.DUMMYFUNCTION("IF(REGEXMATCH('Raw Data'!C30, ""Stylish Interior Design""), 1, 0)"),0.0)</f>
        <v>0</v>
      </c>
      <c r="AE30" s="7">
        <f t="shared" si="10"/>
        <v>0</v>
      </c>
      <c r="AF30" s="7">
        <f>IFERROR(__xludf.DUMMYFUNCTION("IF(REGEXMATCH('Raw Data'!B30, ""Reservation &amp; Communication""), 1, 0)"),1.0)</f>
        <v>1</v>
      </c>
      <c r="AG30" s="7">
        <f>IFERROR(__xludf.DUMMYFUNCTION("IF(REGEXMATCH('Raw Data'!C30, ""Reservation &amp; Communication""), 1, 0)"),0.0)</f>
        <v>0</v>
      </c>
      <c r="AH30" s="7">
        <f t="shared" si="11"/>
        <v>0</v>
      </c>
    </row>
    <row r="31" ht="15.75" customHeight="1">
      <c r="A31" s="6">
        <f t="shared" si="12"/>
        <v>30</v>
      </c>
      <c r="B31" s="3">
        <f>IFERROR(__xludf.DUMMYFUNCTION("IF(REGEXMATCH('Raw Data'!B31, ""Comfortable and Clean Rooms""), 1, 0)"),1.0)</f>
        <v>1</v>
      </c>
      <c r="C31" s="3">
        <f>IFERROR(__xludf.DUMMYFUNCTION("IF(REGEXMATCH('Raw Data'!C31, ""Comfortable and Clean Rooms""), 1, 0)"),0.0)</f>
        <v>0</v>
      </c>
      <c r="D31" s="7">
        <f t="shared" si="1"/>
        <v>0</v>
      </c>
      <c r="E31" s="7">
        <f>IFERROR(__xludf.DUMMYFUNCTION("IF(REGEXMATCH('Raw Data'!B31, ""Delicious Breakfast""), 1, 0)"),1.0)</f>
        <v>1</v>
      </c>
      <c r="F31" s="7">
        <f>IFERROR(__xludf.DUMMYFUNCTION("IF(REGEXMATCH('Raw Data'!C31, ""Delicious Breakfast""), 1, 0)"),1.0)</f>
        <v>1</v>
      </c>
      <c r="G31" s="7">
        <f t="shared" si="2"/>
        <v>1</v>
      </c>
      <c r="H31" s="7">
        <f>IFERROR(__xludf.DUMMYFUNCTION("IF(REGEXMATCH('Raw Data'!B31, ""Fast and Reliable Wi-Fi""), 1, 0)"),0.0)</f>
        <v>0</v>
      </c>
      <c r="I31" s="7">
        <f>IFERROR(__xludf.DUMMYFUNCTION("IF(REGEXMATCH('Raw Data'!C31, ""Fast and Reliable Wi-Fi""), 1, 0)"),0.0)</f>
        <v>0</v>
      </c>
      <c r="J31" s="7">
        <f t="shared" si="3"/>
        <v>0</v>
      </c>
      <c r="K31" s="7">
        <f>IFERROR(__xludf.DUMMYFUNCTION("IF(REGEXMATCH('Raw Data'!B31, ""Friendly and Helpful Staff""), 1, 0)"),0.0)</f>
        <v>0</v>
      </c>
      <c r="L31" s="7">
        <f>IFERROR(__xludf.DUMMYFUNCTION("IF(REGEXMATCH('Raw Data'!C31, ""Friendly and Helpful Staff""), 1, 0)"),0.0)</f>
        <v>0</v>
      </c>
      <c r="M31" s="7">
        <f t="shared" si="4"/>
        <v>0</v>
      </c>
      <c r="N31" s="7">
        <f>IFERROR(__xludf.DUMMYFUNCTION("IF(REGEXMATCH('Raw Data'!B31, ""Quiet and Restful Environment""), 1, 0)"),1.0)</f>
        <v>1</v>
      </c>
      <c r="O31" s="7">
        <f>IFERROR(__xludf.DUMMYFUNCTION("IF(REGEXMATCH('Raw Data'!C31, ""Quiet and Restful Environment""), 1, 0)"),1.0)</f>
        <v>1</v>
      </c>
      <c r="P31" s="7">
        <f t="shared" si="5"/>
        <v>1</v>
      </c>
      <c r="Q31" s="7">
        <f>IFERROR(__xludf.DUMMYFUNCTION("IF(REGEXMATCH('Raw Data'!B31, ""Modern Fitness Facilities""), 1, 0)"),1.0)</f>
        <v>1</v>
      </c>
      <c r="R31" s="7">
        <f>IFERROR(__xludf.DUMMYFUNCTION("IF(REGEXMATCH('Raw Data'!C31, ""Modern Fitness Facilities""), 1, 0)"),0.0)</f>
        <v>0</v>
      </c>
      <c r="S31" s="7">
        <f t="shared" si="6"/>
        <v>0</v>
      </c>
      <c r="T31" s="7">
        <f>IFERROR(__xludf.DUMMYFUNCTION("IF(REGEXMATCH('Raw Data'!B31, ""Family-Friendly Services""), 1, 0)"),0.0)</f>
        <v>0</v>
      </c>
      <c r="U31" s="7">
        <f>IFERROR(__xludf.DUMMYFUNCTION("IF(REGEXMATCH('Raw Data'!C31, ""Family-Friendly Services""), 1, 0)"),0.0)</f>
        <v>0</v>
      </c>
      <c r="V31" s="7">
        <f t="shared" si="7"/>
        <v>0</v>
      </c>
      <c r="W31" s="7">
        <f>IFERROR(__xludf.DUMMYFUNCTION("IF(REGEXMATCH('Raw Data'!B31, ""Business Amenities""), 1, 0)"),1.0)</f>
        <v>1</v>
      </c>
      <c r="X31" s="7">
        <f>IFERROR(__xludf.DUMMYFUNCTION("IF(REGEXMATCH('Raw Data'!C31, ""Business Amenities""), 1, 0)"),0.0)</f>
        <v>0</v>
      </c>
      <c r="Y31" s="7">
        <f t="shared" si="8"/>
        <v>0</v>
      </c>
      <c r="Z31" s="7">
        <f>IFERROR(__xludf.DUMMYFUNCTION("IF(REGEXMATCH('Raw Data'!B31, ""Easy Parking &amp; Check-in""), 1, 0)"),0.0)</f>
        <v>0</v>
      </c>
      <c r="AA31" s="7">
        <f>IFERROR(__xludf.DUMMYFUNCTION("IF(REGEXMATCH('Raw Data'!C31, ""Easy Parking &amp; Check-in""), 1, 0)"),0.0)</f>
        <v>0</v>
      </c>
      <c r="AB31" s="7">
        <f t="shared" si="9"/>
        <v>0</v>
      </c>
      <c r="AC31" s="7">
        <f>IFERROR(__xludf.DUMMYFUNCTION("IF(REGEXMATCH('Raw Data'!C31, ""Easy Parking &amp; Check-in""), 1, 0)"),0.0)</f>
        <v>0</v>
      </c>
      <c r="AD31" s="7">
        <f>IFERROR(__xludf.DUMMYFUNCTION("IF(REGEXMATCH('Raw Data'!C31, ""Stylish Interior Design""), 1, 0)"),0.0)</f>
        <v>0</v>
      </c>
      <c r="AE31" s="7">
        <f t="shared" si="10"/>
        <v>0</v>
      </c>
      <c r="AF31" s="7">
        <f>IFERROR(__xludf.DUMMYFUNCTION("IF(REGEXMATCH('Raw Data'!B31, ""Reservation &amp; Communication""), 1, 0)"),1.0)</f>
        <v>1</v>
      </c>
      <c r="AG31" s="7">
        <f>IFERROR(__xludf.DUMMYFUNCTION("IF(REGEXMATCH('Raw Data'!C31, ""Reservation &amp; Communication""), 1, 0)"),1.0)</f>
        <v>1</v>
      </c>
      <c r="AH31" s="7">
        <f t="shared" si="11"/>
        <v>1</v>
      </c>
    </row>
    <row r="32" ht="15.75" customHeight="1">
      <c r="A32" s="6">
        <f t="shared" si="12"/>
        <v>31</v>
      </c>
      <c r="B32" s="3">
        <f>IFERROR(__xludf.DUMMYFUNCTION("IF(REGEXMATCH('Raw Data'!B32, ""Comfortable and Clean Rooms""), 1, 0)"),0.0)</f>
        <v>0</v>
      </c>
      <c r="C32" s="3">
        <f>IFERROR(__xludf.DUMMYFUNCTION("IF(REGEXMATCH('Raw Data'!C32, ""Comfortable and Clean Rooms""), 1, 0)"),0.0)</f>
        <v>0</v>
      </c>
      <c r="D32" s="7">
        <f t="shared" si="1"/>
        <v>0</v>
      </c>
      <c r="E32" s="7">
        <f>IFERROR(__xludf.DUMMYFUNCTION("IF(REGEXMATCH('Raw Data'!B32, ""Delicious Breakfast""), 1, 0)"),1.0)</f>
        <v>1</v>
      </c>
      <c r="F32" s="7">
        <f>IFERROR(__xludf.DUMMYFUNCTION("IF(REGEXMATCH('Raw Data'!C32, ""Delicious Breakfast""), 1, 0)"),1.0)</f>
        <v>1</v>
      </c>
      <c r="G32" s="7">
        <f t="shared" si="2"/>
        <v>1</v>
      </c>
      <c r="H32" s="7">
        <f>IFERROR(__xludf.DUMMYFUNCTION("IF(REGEXMATCH('Raw Data'!B32, ""Fast and Reliable Wi-Fi""), 1, 0)"),0.0)</f>
        <v>0</v>
      </c>
      <c r="I32" s="7">
        <f>IFERROR(__xludf.DUMMYFUNCTION("IF(REGEXMATCH('Raw Data'!C32, ""Fast and Reliable Wi-Fi""), 1, 0)"),0.0)</f>
        <v>0</v>
      </c>
      <c r="J32" s="7">
        <f t="shared" si="3"/>
        <v>0</v>
      </c>
      <c r="K32" s="7">
        <f>IFERROR(__xludf.DUMMYFUNCTION("IF(REGEXMATCH('Raw Data'!B32, ""Friendly and Helpful Staff""), 1, 0)"),1.0)</f>
        <v>1</v>
      </c>
      <c r="L32" s="7">
        <f>IFERROR(__xludf.DUMMYFUNCTION("IF(REGEXMATCH('Raw Data'!C32, ""Friendly and Helpful Staff""), 1, 0)"),1.0)</f>
        <v>1</v>
      </c>
      <c r="M32" s="7">
        <f t="shared" si="4"/>
        <v>1</v>
      </c>
      <c r="N32" s="7">
        <f>IFERROR(__xludf.DUMMYFUNCTION("IF(REGEXMATCH('Raw Data'!B32, ""Quiet and Restful Environment""), 1, 0)"),1.0)</f>
        <v>1</v>
      </c>
      <c r="O32" s="7">
        <f>IFERROR(__xludf.DUMMYFUNCTION("IF(REGEXMATCH('Raw Data'!C32, ""Quiet and Restful Environment""), 1, 0)"),1.0)</f>
        <v>1</v>
      </c>
      <c r="P32" s="7">
        <f t="shared" si="5"/>
        <v>1</v>
      </c>
      <c r="Q32" s="7">
        <f>IFERROR(__xludf.DUMMYFUNCTION("IF(REGEXMATCH('Raw Data'!B32, ""Modern Fitness Facilities""), 1, 0)"),1.0)</f>
        <v>1</v>
      </c>
      <c r="R32" s="7">
        <f>IFERROR(__xludf.DUMMYFUNCTION("IF(REGEXMATCH('Raw Data'!C32, ""Modern Fitness Facilities""), 1, 0)"),0.0)</f>
        <v>0</v>
      </c>
      <c r="S32" s="7">
        <f t="shared" si="6"/>
        <v>0</v>
      </c>
      <c r="T32" s="7">
        <f>IFERROR(__xludf.DUMMYFUNCTION("IF(REGEXMATCH('Raw Data'!B32, ""Family-Friendly Services""), 1, 0)"),0.0)</f>
        <v>0</v>
      </c>
      <c r="U32" s="7">
        <f>IFERROR(__xludf.DUMMYFUNCTION("IF(REGEXMATCH('Raw Data'!C32, ""Family-Friendly Services""), 1, 0)"),0.0)</f>
        <v>0</v>
      </c>
      <c r="V32" s="7">
        <f t="shared" si="7"/>
        <v>0</v>
      </c>
      <c r="W32" s="7">
        <f>IFERROR(__xludf.DUMMYFUNCTION("IF(REGEXMATCH('Raw Data'!B32, ""Business Amenities""), 1, 0)"),0.0)</f>
        <v>0</v>
      </c>
      <c r="X32" s="7">
        <f>IFERROR(__xludf.DUMMYFUNCTION("IF(REGEXMATCH('Raw Data'!C32, ""Business Amenities""), 1, 0)"),0.0)</f>
        <v>0</v>
      </c>
      <c r="Y32" s="7">
        <f t="shared" si="8"/>
        <v>0</v>
      </c>
      <c r="Z32" s="7">
        <f>IFERROR(__xludf.DUMMYFUNCTION("IF(REGEXMATCH('Raw Data'!B32, ""Easy Parking &amp; Check-in""), 1, 0)"),0.0)</f>
        <v>0</v>
      </c>
      <c r="AA32" s="7">
        <f>IFERROR(__xludf.DUMMYFUNCTION("IF(REGEXMATCH('Raw Data'!C32, ""Easy Parking &amp; Check-in""), 1, 0)"),0.0)</f>
        <v>0</v>
      </c>
      <c r="AB32" s="7">
        <f t="shared" si="9"/>
        <v>0</v>
      </c>
      <c r="AC32" s="7">
        <f>IFERROR(__xludf.DUMMYFUNCTION("IF(REGEXMATCH('Raw Data'!C32, ""Easy Parking &amp; Check-in""), 1, 0)"),0.0)</f>
        <v>0</v>
      </c>
      <c r="AD32" s="7">
        <f>IFERROR(__xludf.DUMMYFUNCTION("IF(REGEXMATCH('Raw Data'!C32, ""Stylish Interior Design""), 1, 0)"),0.0)</f>
        <v>0</v>
      </c>
      <c r="AE32" s="7">
        <f t="shared" si="10"/>
        <v>0</v>
      </c>
      <c r="AF32" s="7">
        <f>IFERROR(__xludf.DUMMYFUNCTION("IF(REGEXMATCH('Raw Data'!B32, ""Reservation &amp; Communication""), 1, 0)"),0.0)</f>
        <v>0</v>
      </c>
      <c r="AG32" s="7">
        <f>IFERROR(__xludf.DUMMYFUNCTION("IF(REGEXMATCH('Raw Data'!C32, ""Reservation &amp; Communication""), 1, 0)"),0.0)</f>
        <v>0</v>
      </c>
      <c r="AH32" s="7">
        <f t="shared" si="11"/>
        <v>0</v>
      </c>
    </row>
    <row r="33" ht="15.75" customHeight="1">
      <c r="A33" s="6">
        <f t="shared" si="12"/>
        <v>32</v>
      </c>
      <c r="B33" s="3">
        <f>IFERROR(__xludf.DUMMYFUNCTION("IF(REGEXMATCH('Raw Data'!B33, ""Comfortable and Clean Rooms""), 1, 0)"),0.0)</f>
        <v>0</v>
      </c>
      <c r="C33" s="3">
        <f>IFERROR(__xludf.DUMMYFUNCTION("IF(REGEXMATCH('Raw Data'!C33, ""Comfortable and Clean Rooms""), 1, 0)"),0.0)</f>
        <v>0</v>
      </c>
      <c r="D33" s="7">
        <f t="shared" si="1"/>
        <v>0</v>
      </c>
      <c r="E33" s="7">
        <f>IFERROR(__xludf.DUMMYFUNCTION("IF(REGEXMATCH('Raw Data'!B33, ""Delicious Breakfast""), 1, 0)"),1.0)</f>
        <v>1</v>
      </c>
      <c r="F33" s="7">
        <f>IFERROR(__xludf.DUMMYFUNCTION("IF(REGEXMATCH('Raw Data'!C33, ""Delicious Breakfast""), 1, 0)"),0.0)</f>
        <v>0</v>
      </c>
      <c r="G33" s="7">
        <f t="shared" si="2"/>
        <v>0</v>
      </c>
      <c r="H33" s="7">
        <f>IFERROR(__xludf.DUMMYFUNCTION("IF(REGEXMATCH('Raw Data'!B33, ""Fast and Reliable Wi-Fi""), 1, 0)"),0.0)</f>
        <v>0</v>
      </c>
      <c r="I33" s="7">
        <f>IFERROR(__xludf.DUMMYFUNCTION("IF(REGEXMATCH('Raw Data'!C33, ""Fast and Reliable Wi-Fi""), 1, 0)"),0.0)</f>
        <v>0</v>
      </c>
      <c r="J33" s="7">
        <f t="shared" si="3"/>
        <v>0</v>
      </c>
      <c r="K33" s="7">
        <f>IFERROR(__xludf.DUMMYFUNCTION("IF(REGEXMATCH('Raw Data'!B33, ""Friendly and Helpful Staff""), 1, 0)"),1.0)</f>
        <v>1</v>
      </c>
      <c r="L33" s="7">
        <f>IFERROR(__xludf.DUMMYFUNCTION("IF(REGEXMATCH('Raw Data'!C33, ""Friendly and Helpful Staff""), 1, 0)"),0.0)</f>
        <v>0</v>
      </c>
      <c r="M33" s="7">
        <f t="shared" si="4"/>
        <v>0</v>
      </c>
      <c r="N33" s="7">
        <f>IFERROR(__xludf.DUMMYFUNCTION("IF(REGEXMATCH('Raw Data'!B33, ""Quiet and Restful Environment""), 1, 0)"),0.0)</f>
        <v>0</v>
      </c>
      <c r="O33" s="7">
        <f>IFERROR(__xludf.DUMMYFUNCTION("IF(REGEXMATCH('Raw Data'!C33, ""Quiet and Restful Environment""), 1, 0)"),0.0)</f>
        <v>0</v>
      </c>
      <c r="P33" s="7">
        <f t="shared" si="5"/>
        <v>0</v>
      </c>
      <c r="Q33" s="7">
        <f>IFERROR(__xludf.DUMMYFUNCTION("IF(REGEXMATCH('Raw Data'!B33, ""Modern Fitness Facilities""), 1, 0)"),0.0)</f>
        <v>0</v>
      </c>
      <c r="R33" s="7">
        <f>IFERROR(__xludf.DUMMYFUNCTION("IF(REGEXMATCH('Raw Data'!C33, ""Modern Fitness Facilities""), 1, 0)"),0.0)</f>
        <v>0</v>
      </c>
      <c r="S33" s="7">
        <f t="shared" si="6"/>
        <v>0</v>
      </c>
      <c r="T33" s="7">
        <f>IFERROR(__xludf.DUMMYFUNCTION("IF(REGEXMATCH('Raw Data'!B33, ""Family-Friendly Services""), 1, 0)"),1.0)</f>
        <v>1</v>
      </c>
      <c r="U33" s="7">
        <f>IFERROR(__xludf.DUMMYFUNCTION("IF(REGEXMATCH('Raw Data'!C33, ""Family-Friendly Services""), 1, 0)"),0.0)</f>
        <v>0</v>
      </c>
      <c r="V33" s="7">
        <f t="shared" si="7"/>
        <v>0</v>
      </c>
      <c r="W33" s="7">
        <f>IFERROR(__xludf.DUMMYFUNCTION("IF(REGEXMATCH('Raw Data'!B33, ""Business Amenities""), 1, 0)"),0.0)</f>
        <v>0</v>
      </c>
      <c r="X33" s="7">
        <f>IFERROR(__xludf.DUMMYFUNCTION("IF(REGEXMATCH('Raw Data'!C33, ""Business Amenities""), 1, 0)"),0.0)</f>
        <v>0</v>
      </c>
      <c r="Y33" s="7">
        <f t="shared" si="8"/>
        <v>0</v>
      </c>
      <c r="Z33" s="7">
        <f>IFERROR(__xludf.DUMMYFUNCTION("IF(REGEXMATCH('Raw Data'!B33, ""Easy Parking &amp; Check-in""), 1, 0)"),0.0)</f>
        <v>0</v>
      </c>
      <c r="AA33" s="7">
        <f>IFERROR(__xludf.DUMMYFUNCTION("IF(REGEXMATCH('Raw Data'!C33, ""Easy Parking &amp; Check-in""), 1, 0)"),0.0)</f>
        <v>0</v>
      </c>
      <c r="AB33" s="7">
        <f t="shared" si="9"/>
        <v>0</v>
      </c>
      <c r="AC33" s="7">
        <f>IFERROR(__xludf.DUMMYFUNCTION("IF(REGEXMATCH('Raw Data'!C33, ""Easy Parking &amp; Check-in""), 1, 0)"),0.0)</f>
        <v>0</v>
      </c>
      <c r="AD33" s="7">
        <f>IFERROR(__xludf.DUMMYFUNCTION("IF(REGEXMATCH('Raw Data'!C33, ""Stylish Interior Design""), 1, 0)"),0.0)</f>
        <v>0</v>
      </c>
      <c r="AE33" s="7">
        <f t="shared" si="10"/>
        <v>0</v>
      </c>
      <c r="AF33" s="7">
        <f>IFERROR(__xludf.DUMMYFUNCTION("IF(REGEXMATCH('Raw Data'!B33, ""Reservation &amp; Communication""), 1, 0)"),1.0)</f>
        <v>1</v>
      </c>
      <c r="AG33" s="7">
        <f>IFERROR(__xludf.DUMMYFUNCTION("IF(REGEXMATCH('Raw Data'!C33, ""Reservation &amp; Communication""), 1, 0)"),0.0)</f>
        <v>0</v>
      </c>
      <c r="AH33" s="7">
        <f t="shared" si="11"/>
        <v>0</v>
      </c>
    </row>
    <row r="34" ht="15.75" customHeight="1">
      <c r="A34" s="6">
        <f t="shared" si="12"/>
        <v>33</v>
      </c>
      <c r="B34" s="3">
        <f>IFERROR(__xludf.DUMMYFUNCTION("IF(REGEXMATCH('Raw Data'!B34, ""Comfortable and Clean Rooms""), 1, 0)"),1.0)</f>
        <v>1</v>
      </c>
      <c r="C34" s="3">
        <f>IFERROR(__xludf.DUMMYFUNCTION("IF(REGEXMATCH('Raw Data'!C34, ""Comfortable and Clean Rooms""), 1, 0)"),0.0)</f>
        <v>0</v>
      </c>
      <c r="D34" s="7">
        <f t="shared" si="1"/>
        <v>0</v>
      </c>
      <c r="E34" s="7">
        <f>IFERROR(__xludf.DUMMYFUNCTION("IF(REGEXMATCH('Raw Data'!B34, ""Delicious Breakfast""), 1, 0)"),1.0)</f>
        <v>1</v>
      </c>
      <c r="F34" s="7">
        <f>IFERROR(__xludf.DUMMYFUNCTION("IF(REGEXMATCH('Raw Data'!C34, ""Delicious Breakfast""), 1, 0)"),1.0)</f>
        <v>1</v>
      </c>
      <c r="G34" s="7">
        <f t="shared" si="2"/>
        <v>1</v>
      </c>
      <c r="H34" s="7">
        <f>IFERROR(__xludf.DUMMYFUNCTION("IF(REGEXMATCH('Raw Data'!B34, ""Fast and Reliable Wi-Fi""), 1, 0)"),1.0)</f>
        <v>1</v>
      </c>
      <c r="I34" s="7">
        <f>IFERROR(__xludf.DUMMYFUNCTION("IF(REGEXMATCH('Raw Data'!C34, ""Fast and Reliable Wi-Fi""), 1, 0)"),1.0)</f>
        <v>1</v>
      </c>
      <c r="J34" s="7">
        <f t="shared" si="3"/>
        <v>1</v>
      </c>
      <c r="K34" s="7">
        <f>IFERROR(__xludf.DUMMYFUNCTION("IF(REGEXMATCH('Raw Data'!B34, ""Friendly and Helpful Staff""), 1, 0)"),0.0)</f>
        <v>0</v>
      </c>
      <c r="L34" s="7">
        <f>IFERROR(__xludf.DUMMYFUNCTION("IF(REGEXMATCH('Raw Data'!C34, ""Friendly and Helpful Staff""), 1, 0)"),0.0)</f>
        <v>0</v>
      </c>
      <c r="M34" s="7">
        <f t="shared" si="4"/>
        <v>0</v>
      </c>
      <c r="N34" s="7">
        <f>IFERROR(__xludf.DUMMYFUNCTION("IF(REGEXMATCH('Raw Data'!B34, ""Quiet and Restful Environment""), 1, 0)"),1.0)</f>
        <v>1</v>
      </c>
      <c r="O34" s="7">
        <f>IFERROR(__xludf.DUMMYFUNCTION("IF(REGEXMATCH('Raw Data'!C34, ""Quiet and Restful Environment""), 1, 0)"),1.0)</f>
        <v>1</v>
      </c>
      <c r="P34" s="7">
        <f t="shared" si="5"/>
        <v>1</v>
      </c>
      <c r="Q34" s="7">
        <f>IFERROR(__xludf.DUMMYFUNCTION("IF(REGEXMATCH('Raw Data'!B34, ""Modern Fitness Facilities""), 1, 0)"),0.0)</f>
        <v>0</v>
      </c>
      <c r="R34" s="7">
        <f>IFERROR(__xludf.DUMMYFUNCTION("IF(REGEXMATCH('Raw Data'!C34, ""Modern Fitness Facilities""), 1, 0)"),0.0)</f>
        <v>0</v>
      </c>
      <c r="S34" s="7">
        <f t="shared" si="6"/>
        <v>0</v>
      </c>
      <c r="T34" s="7">
        <f>IFERROR(__xludf.DUMMYFUNCTION("IF(REGEXMATCH('Raw Data'!B34, ""Family-Friendly Services""), 1, 0)"),1.0)</f>
        <v>1</v>
      </c>
      <c r="U34" s="7">
        <f>IFERROR(__xludf.DUMMYFUNCTION("IF(REGEXMATCH('Raw Data'!C34, ""Family-Friendly Services""), 1, 0)"),0.0)</f>
        <v>0</v>
      </c>
      <c r="V34" s="7">
        <f t="shared" si="7"/>
        <v>0</v>
      </c>
      <c r="W34" s="7">
        <f>IFERROR(__xludf.DUMMYFUNCTION("IF(REGEXMATCH('Raw Data'!B34, ""Business Amenities""), 1, 0)"),1.0)</f>
        <v>1</v>
      </c>
      <c r="X34" s="7">
        <f>IFERROR(__xludf.DUMMYFUNCTION("IF(REGEXMATCH('Raw Data'!C34, ""Business Amenities""), 1, 0)"),1.0)</f>
        <v>1</v>
      </c>
      <c r="Y34" s="7">
        <f t="shared" si="8"/>
        <v>1</v>
      </c>
      <c r="Z34" s="7">
        <f>IFERROR(__xludf.DUMMYFUNCTION("IF(REGEXMATCH('Raw Data'!B34, ""Easy Parking &amp; Check-in""), 1, 0)"),1.0)</f>
        <v>1</v>
      </c>
      <c r="AA34" s="7">
        <f>IFERROR(__xludf.DUMMYFUNCTION("IF(REGEXMATCH('Raw Data'!C34, ""Easy Parking &amp; Check-in""), 1, 0)"),0.0)</f>
        <v>0</v>
      </c>
      <c r="AB34" s="7">
        <f t="shared" si="9"/>
        <v>0</v>
      </c>
      <c r="AC34" s="7">
        <f>IFERROR(__xludf.DUMMYFUNCTION("IF(REGEXMATCH('Raw Data'!C34, ""Easy Parking &amp; Check-in""), 1, 0)"),0.0)</f>
        <v>0</v>
      </c>
      <c r="AD34" s="7">
        <f>IFERROR(__xludf.DUMMYFUNCTION("IF(REGEXMATCH('Raw Data'!C34, ""Stylish Interior Design""), 1, 0)"),1.0)</f>
        <v>1</v>
      </c>
      <c r="AE34" s="7">
        <f t="shared" si="10"/>
        <v>0</v>
      </c>
      <c r="AF34" s="7">
        <f>IFERROR(__xludf.DUMMYFUNCTION("IF(REGEXMATCH('Raw Data'!B34, ""Reservation &amp; Communication""), 1, 0)"),0.0)</f>
        <v>0</v>
      </c>
      <c r="AG34" s="7">
        <f>IFERROR(__xludf.DUMMYFUNCTION("IF(REGEXMATCH('Raw Data'!C34, ""Reservation &amp; Communication""), 1, 0)"),0.0)</f>
        <v>0</v>
      </c>
      <c r="AH34" s="7">
        <f t="shared" si="11"/>
        <v>0</v>
      </c>
    </row>
    <row r="35" ht="15.75" customHeight="1">
      <c r="A35" s="6">
        <f t="shared" si="12"/>
        <v>34</v>
      </c>
      <c r="B35" s="3">
        <f>IFERROR(__xludf.DUMMYFUNCTION("IF(REGEXMATCH('Raw Data'!B35, ""Comfortable and Clean Rooms""), 1, 0)"),0.0)</f>
        <v>0</v>
      </c>
      <c r="C35" s="3">
        <f>IFERROR(__xludf.DUMMYFUNCTION("IF(REGEXMATCH('Raw Data'!C35, ""Comfortable and Clean Rooms""), 1, 0)"),0.0)</f>
        <v>0</v>
      </c>
      <c r="D35" s="7">
        <f t="shared" si="1"/>
        <v>0</v>
      </c>
      <c r="E35" s="7">
        <f>IFERROR(__xludf.DUMMYFUNCTION("IF(REGEXMATCH('Raw Data'!B35, ""Delicious Breakfast""), 1, 0)"),0.0)</f>
        <v>0</v>
      </c>
      <c r="F35" s="7">
        <f>IFERROR(__xludf.DUMMYFUNCTION("IF(REGEXMATCH('Raw Data'!C35, ""Delicious Breakfast""), 1, 0)"),0.0)</f>
        <v>0</v>
      </c>
      <c r="G35" s="7">
        <f t="shared" si="2"/>
        <v>0</v>
      </c>
      <c r="H35" s="7">
        <f>IFERROR(__xludf.DUMMYFUNCTION("IF(REGEXMATCH('Raw Data'!B35, ""Fast and Reliable Wi-Fi""), 1, 0)"),0.0)</f>
        <v>0</v>
      </c>
      <c r="I35" s="7">
        <f>IFERROR(__xludf.DUMMYFUNCTION("IF(REGEXMATCH('Raw Data'!C35, ""Fast and Reliable Wi-Fi""), 1, 0)"),0.0)</f>
        <v>0</v>
      </c>
      <c r="J35" s="7">
        <f t="shared" si="3"/>
        <v>0</v>
      </c>
      <c r="K35" s="7">
        <f>IFERROR(__xludf.DUMMYFUNCTION("IF(REGEXMATCH('Raw Data'!B35, ""Friendly and Helpful Staff""), 1, 0)"),0.0)</f>
        <v>0</v>
      </c>
      <c r="L35" s="7">
        <f>IFERROR(__xludf.DUMMYFUNCTION("IF(REGEXMATCH('Raw Data'!C35, ""Friendly and Helpful Staff""), 1, 0)"),0.0)</f>
        <v>0</v>
      </c>
      <c r="M35" s="7">
        <f t="shared" si="4"/>
        <v>0</v>
      </c>
      <c r="N35" s="7">
        <f>IFERROR(__xludf.DUMMYFUNCTION("IF(REGEXMATCH('Raw Data'!B35, ""Quiet and Restful Environment""), 1, 0)"),1.0)</f>
        <v>1</v>
      </c>
      <c r="O35" s="7">
        <f>IFERROR(__xludf.DUMMYFUNCTION("IF(REGEXMATCH('Raw Data'!C35, ""Quiet and Restful Environment""), 1, 0)"),1.0)</f>
        <v>1</v>
      </c>
      <c r="P35" s="7">
        <f t="shared" si="5"/>
        <v>1</v>
      </c>
      <c r="Q35" s="7">
        <f>IFERROR(__xludf.DUMMYFUNCTION("IF(REGEXMATCH('Raw Data'!B35, ""Modern Fitness Facilities""), 1, 0)"),0.0)</f>
        <v>0</v>
      </c>
      <c r="R35" s="7">
        <f>IFERROR(__xludf.DUMMYFUNCTION("IF(REGEXMATCH('Raw Data'!C35, ""Modern Fitness Facilities""), 1, 0)"),0.0)</f>
        <v>0</v>
      </c>
      <c r="S35" s="7">
        <f t="shared" si="6"/>
        <v>0</v>
      </c>
      <c r="T35" s="7">
        <f>IFERROR(__xludf.DUMMYFUNCTION("IF(REGEXMATCH('Raw Data'!B35, ""Family-Friendly Services""), 1, 0)"),0.0)</f>
        <v>0</v>
      </c>
      <c r="U35" s="7">
        <f>IFERROR(__xludf.DUMMYFUNCTION("IF(REGEXMATCH('Raw Data'!C35, ""Family-Friendly Services""), 1, 0)"),0.0)</f>
        <v>0</v>
      </c>
      <c r="V35" s="7">
        <f t="shared" si="7"/>
        <v>0</v>
      </c>
      <c r="W35" s="7">
        <f>IFERROR(__xludf.DUMMYFUNCTION("IF(REGEXMATCH('Raw Data'!B35, ""Business Amenities""), 1, 0)"),1.0)</f>
        <v>1</v>
      </c>
      <c r="X35" s="7">
        <f>IFERROR(__xludf.DUMMYFUNCTION("IF(REGEXMATCH('Raw Data'!C35, ""Business Amenities""), 1, 0)"),1.0)</f>
        <v>1</v>
      </c>
      <c r="Y35" s="7">
        <f t="shared" si="8"/>
        <v>1</v>
      </c>
      <c r="Z35" s="7">
        <f>IFERROR(__xludf.DUMMYFUNCTION("IF(REGEXMATCH('Raw Data'!B35, ""Easy Parking &amp; Check-in""), 1, 0)"),0.0)</f>
        <v>0</v>
      </c>
      <c r="AA35" s="7">
        <f>IFERROR(__xludf.DUMMYFUNCTION("IF(REGEXMATCH('Raw Data'!C35, ""Easy Parking &amp; Check-in""), 1, 0)"),0.0)</f>
        <v>0</v>
      </c>
      <c r="AB35" s="7">
        <f t="shared" si="9"/>
        <v>0</v>
      </c>
      <c r="AC35" s="7">
        <f>IFERROR(__xludf.DUMMYFUNCTION("IF(REGEXMATCH('Raw Data'!C35, ""Easy Parking &amp; Check-in""), 1, 0)"),0.0)</f>
        <v>0</v>
      </c>
      <c r="AD35" s="7">
        <f>IFERROR(__xludf.DUMMYFUNCTION("IF(REGEXMATCH('Raw Data'!C35, ""Stylish Interior Design""), 1, 0)"),0.0)</f>
        <v>0</v>
      </c>
      <c r="AE35" s="7">
        <f t="shared" si="10"/>
        <v>0</v>
      </c>
      <c r="AF35" s="7">
        <f>IFERROR(__xludf.DUMMYFUNCTION("IF(REGEXMATCH('Raw Data'!B35, ""Reservation &amp; Communication""), 1, 0)"),0.0)</f>
        <v>0</v>
      </c>
      <c r="AG35" s="7">
        <f>IFERROR(__xludf.DUMMYFUNCTION("IF(REGEXMATCH('Raw Data'!C35, ""Reservation &amp; Communication""), 1, 0)"),0.0)</f>
        <v>0</v>
      </c>
      <c r="AH35" s="7">
        <f t="shared" si="11"/>
        <v>0</v>
      </c>
    </row>
    <row r="36" ht="15.75" customHeight="1">
      <c r="A36" s="6">
        <f t="shared" si="12"/>
        <v>35</v>
      </c>
      <c r="B36" s="3">
        <f>IFERROR(__xludf.DUMMYFUNCTION("IF(REGEXMATCH('Raw Data'!B36, ""Comfortable and Clean Rooms""), 1, 0)"),1.0)</f>
        <v>1</v>
      </c>
      <c r="C36" s="3">
        <f>IFERROR(__xludf.DUMMYFUNCTION("IF(REGEXMATCH('Raw Data'!C36, ""Comfortable and Clean Rooms""), 1, 0)"),0.0)</f>
        <v>0</v>
      </c>
      <c r="D36" s="7">
        <f t="shared" si="1"/>
        <v>0</v>
      </c>
      <c r="E36" s="7">
        <f>IFERROR(__xludf.DUMMYFUNCTION("IF(REGEXMATCH('Raw Data'!B36, ""Delicious Breakfast""), 1, 0)"),1.0)</f>
        <v>1</v>
      </c>
      <c r="F36" s="7">
        <f>IFERROR(__xludf.DUMMYFUNCTION("IF(REGEXMATCH('Raw Data'!C36, ""Delicious Breakfast""), 1, 0)"),0.0)</f>
        <v>0</v>
      </c>
      <c r="G36" s="7">
        <f t="shared" si="2"/>
        <v>0</v>
      </c>
      <c r="H36" s="7">
        <f>IFERROR(__xludf.DUMMYFUNCTION("IF(REGEXMATCH('Raw Data'!B36, ""Fast and Reliable Wi-Fi""), 1, 0)"),1.0)</f>
        <v>1</v>
      </c>
      <c r="I36" s="7">
        <f>IFERROR(__xludf.DUMMYFUNCTION("IF(REGEXMATCH('Raw Data'!C36, ""Fast and Reliable Wi-Fi""), 1, 0)"),0.0)</f>
        <v>0</v>
      </c>
      <c r="J36" s="7">
        <f t="shared" si="3"/>
        <v>0</v>
      </c>
      <c r="K36" s="7">
        <f>IFERROR(__xludf.DUMMYFUNCTION("IF(REGEXMATCH('Raw Data'!B36, ""Friendly and Helpful Staff""), 1, 0)"),0.0)</f>
        <v>0</v>
      </c>
      <c r="L36" s="7">
        <f>IFERROR(__xludf.DUMMYFUNCTION("IF(REGEXMATCH('Raw Data'!C36, ""Friendly and Helpful Staff""), 1, 0)"),0.0)</f>
        <v>0</v>
      </c>
      <c r="M36" s="7">
        <f t="shared" si="4"/>
        <v>0</v>
      </c>
      <c r="N36" s="7">
        <f>IFERROR(__xludf.DUMMYFUNCTION("IF(REGEXMATCH('Raw Data'!B36, ""Quiet and Restful Environment""), 1, 0)"),1.0)</f>
        <v>1</v>
      </c>
      <c r="O36" s="7">
        <f>IFERROR(__xludf.DUMMYFUNCTION("IF(REGEXMATCH('Raw Data'!C36, ""Quiet and Restful Environment""), 1, 0)"),0.0)</f>
        <v>0</v>
      </c>
      <c r="P36" s="7">
        <f t="shared" si="5"/>
        <v>0</v>
      </c>
      <c r="Q36" s="7">
        <f>IFERROR(__xludf.DUMMYFUNCTION("IF(REGEXMATCH('Raw Data'!B36, ""Modern Fitness Facilities""), 1, 0)"),0.0)</f>
        <v>0</v>
      </c>
      <c r="R36" s="7">
        <f>IFERROR(__xludf.DUMMYFUNCTION("IF(REGEXMATCH('Raw Data'!C36, ""Modern Fitness Facilities""), 1, 0)"),0.0)</f>
        <v>0</v>
      </c>
      <c r="S36" s="7">
        <f t="shared" si="6"/>
        <v>0</v>
      </c>
      <c r="T36" s="7">
        <f>IFERROR(__xludf.DUMMYFUNCTION("IF(REGEXMATCH('Raw Data'!B36, ""Family-Friendly Services""), 1, 0)"),1.0)</f>
        <v>1</v>
      </c>
      <c r="U36" s="7">
        <f>IFERROR(__xludf.DUMMYFUNCTION("IF(REGEXMATCH('Raw Data'!C36, ""Family-Friendly Services""), 1, 0)"),0.0)</f>
        <v>0</v>
      </c>
      <c r="V36" s="7">
        <f t="shared" si="7"/>
        <v>0</v>
      </c>
      <c r="W36" s="7">
        <f>IFERROR(__xludf.DUMMYFUNCTION("IF(REGEXMATCH('Raw Data'!B36, ""Business Amenities""), 1, 0)"),1.0)</f>
        <v>1</v>
      </c>
      <c r="X36" s="7">
        <f>IFERROR(__xludf.DUMMYFUNCTION("IF(REGEXMATCH('Raw Data'!C36, ""Business Amenities""), 1, 0)"),0.0)</f>
        <v>0</v>
      </c>
      <c r="Y36" s="7">
        <f t="shared" si="8"/>
        <v>0</v>
      </c>
      <c r="Z36" s="7">
        <f>IFERROR(__xludf.DUMMYFUNCTION("IF(REGEXMATCH('Raw Data'!B36, ""Easy Parking &amp; Check-in""), 1, 0)"),1.0)</f>
        <v>1</v>
      </c>
      <c r="AA36" s="7">
        <f>IFERROR(__xludf.DUMMYFUNCTION("IF(REGEXMATCH('Raw Data'!C36, ""Easy Parking &amp; Check-in""), 1, 0)"),0.0)</f>
        <v>0</v>
      </c>
      <c r="AB36" s="7">
        <f t="shared" si="9"/>
        <v>0</v>
      </c>
      <c r="AC36" s="7">
        <f>IFERROR(__xludf.DUMMYFUNCTION("IF(REGEXMATCH('Raw Data'!C36, ""Easy Parking &amp; Check-in""), 1, 0)"),0.0)</f>
        <v>0</v>
      </c>
      <c r="AD36" s="7">
        <f>IFERROR(__xludf.DUMMYFUNCTION("IF(REGEXMATCH('Raw Data'!C36, ""Stylish Interior Design""), 1, 0)"),0.0)</f>
        <v>0</v>
      </c>
      <c r="AE36" s="7">
        <f t="shared" si="10"/>
        <v>0</v>
      </c>
      <c r="AF36" s="7">
        <f>IFERROR(__xludf.DUMMYFUNCTION("IF(REGEXMATCH('Raw Data'!B36, ""Reservation &amp; Communication""), 1, 0)"),0.0)</f>
        <v>0</v>
      </c>
      <c r="AG36" s="7">
        <f>IFERROR(__xludf.DUMMYFUNCTION("IF(REGEXMATCH('Raw Data'!C36, ""Reservation &amp; Communication""), 1, 0)"),0.0)</f>
        <v>0</v>
      </c>
      <c r="AH36" s="7">
        <f t="shared" si="11"/>
        <v>0</v>
      </c>
    </row>
    <row r="37" ht="15.75" customHeight="1">
      <c r="A37" s="6">
        <f t="shared" si="12"/>
        <v>36</v>
      </c>
      <c r="B37" s="3">
        <f>IFERROR(__xludf.DUMMYFUNCTION("IF(REGEXMATCH('Raw Data'!B37, ""Comfortable and Clean Rooms""), 1, 0)"),1.0)</f>
        <v>1</v>
      </c>
      <c r="C37" s="3">
        <f>IFERROR(__xludf.DUMMYFUNCTION("IF(REGEXMATCH('Raw Data'!C37, ""Comfortable and Clean Rooms""), 1, 0)"),0.0)</f>
        <v>0</v>
      </c>
      <c r="D37" s="7">
        <f t="shared" si="1"/>
        <v>0</v>
      </c>
      <c r="E37" s="7">
        <f>IFERROR(__xludf.DUMMYFUNCTION("IF(REGEXMATCH('Raw Data'!B37, ""Delicious Breakfast""), 1, 0)"),0.0)</f>
        <v>0</v>
      </c>
      <c r="F37" s="7">
        <f>IFERROR(__xludf.DUMMYFUNCTION("IF(REGEXMATCH('Raw Data'!C37, ""Delicious Breakfast""), 1, 0)"),0.0)</f>
        <v>0</v>
      </c>
      <c r="G37" s="7">
        <f t="shared" si="2"/>
        <v>0</v>
      </c>
      <c r="H37" s="7">
        <f>IFERROR(__xludf.DUMMYFUNCTION("IF(REGEXMATCH('Raw Data'!B37, ""Fast and Reliable Wi-Fi""), 1, 0)"),1.0)</f>
        <v>1</v>
      </c>
      <c r="I37" s="7">
        <f>IFERROR(__xludf.DUMMYFUNCTION("IF(REGEXMATCH('Raw Data'!C37, ""Fast and Reliable Wi-Fi""), 1, 0)"),1.0)</f>
        <v>1</v>
      </c>
      <c r="J37" s="7">
        <f t="shared" si="3"/>
        <v>1</v>
      </c>
      <c r="K37" s="7">
        <f>IFERROR(__xludf.DUMMYFUNCTION("IF(REGEXMATCH('Raw Data'!B37, ""Friendly and Helpful Staff""), 1, 0)"),1.0)</f>
        <v>1</v>
      </c>
      <c r="L37" s="7">
        <f>IFERROR(__xludf.DUMMYFUNCTION("IF(REGEXMATCH('Raw Data'!C37, ""Friendly and Helpful Staff""), 1, 0)"),1.0)</f>
        <v>1</v>
      </c>
      <c r="M37" s="7">
        <f t="shared" si="4"/>
        <v>1</v>
      </c>
      <c r="N37" s="7">
        <f>IFERROR(__xludf.DUMMYFUNCTION("IF(REGEXMATCH('Raw Data'!B37, ""Quiet and Restful Environment""), 1, 0)"),1.0)</f>
        <v>1</v>
      </c>
      <c r="O37" s="7">
        <f>IFERROR(__xludf.DUMMYFUNCTION("IF(REGEXMATCH('Raw Data'!C37, ""Quiet and Restful Environment""), 1, 0)"),1.0)</f>
        <v>1</v>
      </c>
      <c r="P37" s="7">
        <f t="shared" si="5"/>
        <v>1</v>
      </c>
      <c r="Q37" s="7">
        <f>IFERROR(__xludf.DUMMYFUNCTION("IF(REGEXMATCH('Raw Data'!B37, ""Modern Fitness Facilities""), 1, 0)"),0.0)</f>
        <v>0</v>
      </c>
      <c r="R37" s="7">
        <f>IFERROR(__xludf.DUMMYFUNCTION("IF(REGEXMATCH('Raw Data'!C37, ""Modern Fitness Facilities""), 1, 0)"),0.0)</f>
        <v>0</v>
      </c>
      <c r="S37" s="7">
        <f t="shared" si="6"/>
        <v>0</v>
      </c>
      <c r="T37" s="7">
        <f>IFERROR(__xludf.DUMMYFUNCTION("IF(REGEXMATCH('Raw Data'!B37, ""Family-Friendly Services""), 1, 0)"),0.0)</f>
        <v>0</v>
      </c>
      <c r="U37" s="7">
        <f>IFERROR(__xludf.DUMMYFUNCTION("IF(REGEXMATCH('Raw Data'!C37, ""Family-Friendly Services""), 1, 0)"),0.0)</f>
        <v>0</v>
      </c>
      <c r="V37" s="7">
        <f t="shared" si="7"/>
        <v>0</v>
      </c>
      <c r="W37" s="7">
        <f>IFERROR(__xludf.DUMMYFUNCTION("IF(REGEXMATCH('Raw Data'!B37, ""Business Amenities""), 1, 0)"),0.0)</f>
        <v>0</v>
      </c>
      <c r="X37" s="7">
        <f>IFERROR(__xludf.DUMMYFUNCTION("IF(REGEXMATCH('Raw Data'!C37, ""Business Amenities""), 1, 0)"),0.0)</f>
        <v>0</v>
      </c>
      <c r="Y37" s="7">
        <f t="shared" si="8"/>
        <v>0</v>
      </c>
      <c r="Z37" s="7">
        <f>IFERROR(__xludf.DUMMYFUNCTION("IF(REGEXMATCH('Raw Data'!B37, ""Easy Parking &amp; Check-in""), 1, 0)"),1.0)</f>
        <v>1</v>
      </c>
      <c r="AA37" s="7">
        <f>IFERROR(__xludf.DUMMYFUNCTION("IF(REGEXMATCH('Raw Data'!C37, ""Easy Parking &amp; Check-in""), 1, 0)"),0.0)</f>
        <v>0</v>
      </c>
      <c r="AB37" s="7">
        <f t="shared" si="9"/>
        <v>0</v>
      </c>
      <c r="AC37" s="7">
        <f>IFERROR(__xludf.DUMMYFUNCTION("IF(REGEXMATCH('Raw Data'!C37, ""Easy Parking &amp; Check-in""), 1, 0)"),0.0)</f>
        <v>0</v>
      </c>
      <c r="AD37" s="7">
        <f>IFERROR(__xludf.DUMMYFUNCTION("IF(REGEXMATCH('Raw Data'!C37, ""Stylish Interior Design""), 1, 0)"),0.0)</f>
        <v>0</v>
      </c>
      <c r="AE37" s="7">
        <f t="shared" si="10"/>
        <v>0</v>
      </c>
      <c r="AF37" s="7">
        <f>IFERROR(__xludf.DUMMYFUNCTION("IF(REGEXMATCH('Raw Data'!B37, ""Reservation &amp; Communication""), 1, 0)"),0.0)</f>
        <v>0</v>
      </c>
      <c r="AG37" s="7">
        <f>IFERROR(__xludf.DUMMYFUNCTION("IF(REGEXMATCH('Raw Data'!C37, ""Reservation &amp; Communication""), 1, 0)"),0.0)</f>
        <v>0</v>
      </c>
      <c r="AH37" s="7">
        <f t="shared" si="11"/>
        <v>0</v>
      </c>
    </row>
    <row r="38" ht="15.75" customHeight="1">
      <c r="A38" s="6">
        <f t="shared" si="12"/>
        <v>37</v>
      </c>
      <c r="B38" s="3">
        <f>IFERROR(__xludf.DUMMYFUNCTION("IF(REGEXMATCH('Raw Data'!B38, ""Comfortable and Clean Rooms""), 1, 0)"),0.0)</f>
        <v>0</v>
      </c>
      <c r="C38" s="3">
        <f>IFERROR(__xludf.DUMMYFUNCTION("IF(REGEXMATCH('Raw Data'!C38, ""Comfortable and Clean Rooms""), 1, 0)"),0.0)</f>
        <v>0</v>
      </c>
      <c r="D38" s="7">
        <f t="shared" si="1"/>
        <v>0</v>
      </c>
      <c r="E38" s="7">
        <f>IFERROR(__xludf.DUMMYFUNCTION("IF(REGEXMATCH('Raw Data'!B38, ""Delicious Breakfast""), 1, 0)"),1.0)</f>
        <v>1</v>
      </c>
      <c r="F38" s="7">
        <f>IFERROR(__xludf.DUMMYFUNCTION("IF(REGEXMATCH('Raw Data'!C38, ""Delicious Breakfast""), 1, 0)"),1.0)</f>
        <v>1</v>
      </c>
      <c r="G38" s="7">
        <f t="shared" si="2"/>
        <v>1</v>
      </c>
      <c r="H38" s="7">
        <f>IFERROR(__xludf.DUMMYFUNCTION("IF(REGEXMATCH('Raw Data'!B38, ""Fast and Reliable Wi-Fi""), 1, 0)"),0.0)</f>
        <v>0</v>
      </c>
      <c r="I38" s="7">
        <f>IFERROR(__xludf.DUMMYFUNCTION("IF(REGEXMATCH('Raw Data'!C38, ""Fast and Reliable Wi-Fi""), 1, 0)"),0.0)</f>
        <v>0</v>
      </c>
      <c r="J38" s="7">
        <f t="shared" si="3"/>
        <v>0</v>
      </c>
      <c r="K38" s="7">
        <f>IFERROR(__xludf.DUMMYFUNCTION("IF(REGEXMATCH('Raw Data'!B38, ""Friendly and Helpful Staff""), 1, 0)"),0.0)</f>
        <v>0</v>
      </c>
      <c r="L38" s="7">
        <f>IFERROR(__xludf.DUMMYFUNCTION("IF(REGEXMATCH('Raw Data'!C38, ""Friendly and Helpful Staff""), 1, 0)"),0.0)</f>
        <v>0</v>
      </c>
      <c r="M38" s="7">
        <f t="shared" si="4"/>
        <v>0</v>
      </c>
      <c r="N38" s="7">
        <f>IFERROR(__xludf.DUMMYFUNCTION("IF(REGEXMATCH('Raw Data'!B38, ""Quiet and Restful Environment""), 1, 0)"),0.0)</f>
        <v>0</v>
      </c>
      <c r="O38" s="7">
        <f>IFERROR(__xludf.DUMMYFUNCTION("IF(REGEXMATCH('Raw Data'!C38, ""Quiet and Restful Environment""), 1, 0)"),0.0)</f>
        <v>0</v>
      </c>
      <c r="P38" s="7">
        <f t="shared" si="5"/>
        <v>0</v>
      </c>
      <c r="Q38" s="7">
        <f>IFERROR(__xludf.DUMMYFUNCTION("IF(REGEXMATCH('Raw Data'!B38, ""Modern Fitness Facilities""), 1, 0)"),0.0)</f>
        <v>0</v>
      </c>
      <c r="R38" s="7">
        <f>IFERROR(__xludf.DUMMYFUNCTION("IF(REGEXMATCH('Raw Data'!C38, ""Modern Fitness Facilities""), 1, 0)"),0.0)</f>
        <v>0</v>
      </c>
      <c r="S38" s="7">
        <f t="shared" si="6"/>
        <v>0</v>
      </c>
      <c r="T38" s="7">
        <f>IFERROR(__xludf.DUMMYFUNCTION("IF(REGEXMATCH('Raw Data'!B38, ""Family-Friendly Services""), 1, 0)"),0.0)</f>
        <v>0</v>
      </c>
      <c r="U38" s="7">
        <f>IFERROR(__xludf.DUMMYFUNCTION("IF(REGEXMATCH('Raw Data'!C38, ""Family-Friendly Services""), 1, 0)"),0.0)</f>
        <v>0</v>
      </c>
      <c r="V38" s="7">
        <f t="shared" si="7"/>
        <v>0</v>
      </c>
      <c r="W38" s="7">
        <f>IFERROR(__xludf.DUMMYFUNCTION("IF(REGEXMATCH('Raw Data'!B38, ""Business Amenities""), 1, 0)"),0.0)</f>
        <v>0</v>
      </c>
      <c r="X38" s="7">
        <f>IFERROR(__xludf.DUMMYFUNCTION("IF(REGEXMATCH('Raw Data'!C38, ""Business Amenities""), 1, 0)"),0.0)</f>
        <v>0</v>
      </c>
      <c r="Y38" s="7">
        <f t="shared" si="8"/>
        <v>0</v>
      </c>
      <c r="Z38" s="7">
        <f>IFERROR(__xludf.DUMMYFUNCTION("IF(REGEXMATCH('Raw Data'!B38, ""Easy Parking &amp; Check-in""), 1, 0)"),0.0)</f>
        <v>0</v>
      </c>
      <c r="AA38" s="7">
        <f>IFERROR(__xludf.DUMMYFUNCTION("IF(REGEXMATCH('Raw Data'!C38, ""Easy Parking &amp; Check-in""), 1, 0)"),0.0)</f>
        <v>0</v>
      </c>
      <c r="AB38" s="7">
        <f t="shared" si="9"/>
        <v>0</v>
      </c>
      <c r="AC38" s="7">
        <f>IFERROR(__xludf.DUMMYFUNCTION("IF(REGEXMATCH('Raw Data'!C38, ""Easy Parking &amp; Check-in""), 1, 0)"),0.0)</f>
        <v>0</v>
      </c>
      <c r="AD38" s="7">
        <f>IFERROR(__xludf.DUMMYFUNCTION("IF(REGEXMATCH('Raw Data'!C38, ""Stylish Interior Design""), 1, 0)"),0.0)</f>
        <v>0</v>
      </c>
      <c r="AE38" s="7">
        <f t="shared" si="10"/>
        <v>0</v>
      </c>
      <c r="AF38" s="7">
        <f>IFERROR(__xludf.DUMMYFUNCTION("IF(REGEXMATCH('Raw Data'!B38, ""Reservation &amp; Communication""), 1, 0)"),0.0)</f>
        <v>0</v>
      </c>
      <c r="AG38" s="7">
        <f>IFERROR(__xludf.DUMMYFUNCTION("IF(REGEXMATCH('Raw Data'!C38, ""Reservation &amp; Communication""), 1, 0)"),0.0)</f>
        <v>0</v>
      </c>
      <c r="AH38" s="7">
        <f t="shared" si="11"/>
        <v>0</v>
      </c>
    </row>
    <row r="39" ht="15.75" customHeight="1">
      <c r="A39" s="6">
        <f t="shared" si="12"/>
        <v>38</v>
      </c>
      <c r="B39" s="3">
        <f>IFERROR(__xludf.DUMMYFUNCTION("IF(REGEXMATCH('Raw Data'!B39, ""Comfortable and Clean Rooms""), 1, 0)"),0.0)</f>
        <v>0</v>
      </c>
      <c r="C39" s="3">
        <f>IFERROR(__xludf.DUMMYFUNCTION("IF(REGEXMATCH('Raw Data'!C39, ""Comfortable and Clean Rooms""), 1, 0)"),0.0)</f>
        <v>0</v>
      </c>
      <c r="D39" s="7">
        <f t="shared" si="1"/>
        <v>0</v>
      </c>
      <c r="E39" s="7">
        <f>IFERROR(__xludf.DUMMYFUNCTION("IF(REGEXMATCH('Raw Data'!B39, ""Delicious Breakfast""), 1, 0)"),1.0)</f>
        <v>1</v>
      </c>
      <c r="F39" s="7">
        <f>IFERROR(__xludf.DUMMYFUNCTION("IF(REGEXMATCH('Raw Data'!C39, ""Delicious Breakfast""), 1, 0)"),1.0)</f>
        <v>1</v>
      </c>
      <c r="G39" s="7">
        <f t="shared" si="2"/>
        <v>1</v>
      </c>
      <c r="H39" s="7">
        <f>IFERROR(__xludf.DUMMYFUNCTION("IF(REGEXMATCH('Raw Data'!B39, ""Fast and Reliable Wi-Fi""), 1, 0)"),1.0)</f>
        <v>1</v>
      </c>
      <c r="I39" s="7">
        <f>IFERROR(__xludf.DUMMYFUNCTION("IF(REGEXMATCH('Raw Data'!C39, ""Fast and Reliable Wi-Fi""), 1, 0)"),1.0)</f>
        <v>1</v>
      </c>
      <c r="J39" s="7">
        <f t="shared" si="3"/>
        <v>1</v>
      </c>
      <c r="K39" s="7">
        <f>IFERROR(__xludf.DUMMYFUNCTION("IF(REGEXMATCH('Raw Data'!B39, ""Friendly and Helpful Staff""), 1, 0)"),0.0)</f>
        <v>0</v>
      </c>
      <c r="L39" s="7">
        <f>IFERROR(__xludf.DUMMYFUNCTION("IF(REGEXMATCH('Raw Data'!C39, ""Friendly and Helpful Staff""), 1, 0)"),0.0)</f>
        <v>0</v>
      </c>
      <c r="M39" s="7">
        <f t="shared" si="4"/>
        <v>0</v>
      </c>
      <c r="N39" s="7">
        <f>IFERROR(__xludf.DUMMYFUNCTION("IF(REGEXMATCH('Raw Data'!B39, ""Quiet and Restful Environment""), 1, 0)"),1.0)</f>
        <v>1</v>
      </c>
      <c r="O39" s="7">
        <f>IFERROR(__xludf.DUMMYFUNCTION("IF(REGEXMATCH('Raw Data'!C39, ""Quiet and Restful Environment""), 1, 0)"),1.0)</f>
        <v>1</v>
      </c>
      <c r="P39" s="7">
        <f t="shared" si="5"/>
        <v>1</v>
      </c>
      <c r="Q39" s="7">
        <f>IFERROR(__xludf.DUMMYFUNCTION("IF(REGEXMATCH('Raw Data'!B39, ""Modern Fitness Facilities""), 1, 0)"),0.0)</f>
        <v>0</v>
      </c>
      <c r="R39" s="7">
        <f>IFERROR(__xludf.DUMMYFUNCTION("IF(REGEXMATCH('Raw Data'!C39, ""Modern Fitness Facilities""), 1, 0)"),0.0)</f>
        <v>0</v>
      </c>
      <c r="S39" s="7">
        <f t="shared" si="6"/>
        <v>0</v>
      </c>
      <c r="T39" s="7">
        <f>IFERROR(__xludf.DUMMYFUNCTION("IF(REGEXMATCH('Raw Data'!B39, ""Family-Friendly Services""), 1, 0)"),0.0)</f>
        <v>0</v>
      </c>
      <c r="U39" s="7">
        <f>IFERROR(__xludf.DUMMYFUNCTION("IF(REGEXMATCH('Raw Data'!C39, ""Family-Friendly Services""), 1, 0)"),0.0)</f>
        <v>0</v>
      </c>
      <c r="V39" s="7">
        <f t="shared" si="7"/>
        <v>0</v>
      </c>
      <c r="W39" s="7">
        <f>IFERROR(__xludf.DUMMYFUNCTION("IF(REGEXMATCH('Raw Data'!B39, ""Business Amenities""), 1, 0)"),0.0)</f>
        <v>0</v>
      </c>
      <c r="X39" s="7">
        <f>IFERROR(__xludf.DUMMYFUNCTION("IF(REGEXMATCH('Raw Data'!C39, ""Business Amenities""), 1, 0)"),0.0)</f>
        <v>0</v>
      </c>
      <c r="Y39" s="7">
        <f t="shared" si="8"/>
        <v>0</v>
      </c>
      <c r="Z39" s="7">
        <f>IFERROR(__xludf.DUMMYFUNCTION("IF(REGEXMATCH('Raw Data'!B39, ""Easy Parking &amp; Check-in""), 1, 0)"),0.0)</f>
        <v>0</v>
      </c>
      <c r="AA39" s="7">
        <f>IFERROR(__xludf.DUMMYFUNCTION("IF(REGEXMATCH('Raw Data'!C39, ""Easy Parking &amp; Check-in""), 1, 0)"),0.0)</f>
        <v>0</v>
      </c>
      <c r="AB39" s="7">
        <f t="shared" si="9"/>
        <v>0</v>
      </c>
      <c r="AC39" s="7">
        <f>IFERROR(__xludf.DUMMYFUNCTION("IF(REGEXMATCH('Raw Data'!C39, ""Easy Parking &amp; Check-in""), 1, 0)"),0.0)</f>
        <v>0</v>
      </c>
      <c r="AD39" s="7">
        <f>IFERROR(__xludf.DUMMYFUNCTION("IF(REGEXMATCH('Raw Data'!C39, ""Stylish Interior Design""), 1, 0)"),0.0)</f>
        <v>0</v>
      </c>
      <c r="AE39" s="7">
        <f t="shared" si="10"/>
        <v>0</v>
      </c>
      <c r="AF39" s="7">
        <f>IFERROR(__xludf.DUMMYFUNCTION("IF(REGEXMATCH('Raw Data'!B39, ""Reservation &amp; Communication""), 1, 0)"),0.0)</f>
        <v>0</v>
      </c>
      <c r="AG39" s="7">
        <f>IFERROR(__xludf.DUMMYFUNCTION("IF(REGEXMATCH('Raw Data'!C39, ""Reservation &amp; Communication""), 1, 0)"),0.0)</f>
        <v>0</v>
      </c>
      <c r="AH39" s="7">
        <f t="shared" si="11"/>
        <v>0</v>
      </c>
    </row>
    <row r="40" ht="15.75" customHeight="1">
      <c r="A40" s="6">
        <f t="shared" si="12"/>
        <v>39</v>
      </c>
      <c r="B40" s="3">
        <f>IFERROR(__xludf.DUMMYFUNCTION("IF(REGEXMATCH('Raw Data'!B40, ""Comfortable and Clean Rooms""), 1, 0)"),0.0)</f>
        <v>0</v>
      </c>
      <c r="C40" s="3">
        <f>IFERROR(__xludf.DUMMYFUNCTION("IF(REGEXMATCH('Raw Data'!C40, ""Comfortable and Clean Rooms""), 1, 0)"),0.0)</f>
        <v>0</v>
      </c>
      <c r="D40" s="7">
        <f t="shared" si="1"/>
        <v>0</v>
      </c>
      <c r="E40" s="7">
        <f>IFERROR(__xludf.DUMMYFUNCTION("IF(REGEXMATCH('Raw Data'!B40, ""Delicious Breakfast""), 1, 0)"),1.0)</f>
        <v>1</v>
      </c>
      <c r="F40" s="7">
        <f>IFERROR(__xludf.DUMMYFUNCTION("IF(REGEXMATCH('Raw Data'!C40, ""Delicious Breakfast""), 1, 0)"),1.0)</f>
        <v>1</v>
      </c>
      <c r="G40" s="7">
        <f t="shared" si="2"/>
        <v>1</v>
      </c>
      <c r="H40" s="7">
        <f>IFERROR(__xludf.DUMMYFUNCTION("IF(REGEXMATCH('Raw Data'!B40, ""Fast and Reliable Wi-Fi""), 1, 0)"),1.0)</f>
        <v>1</v>
      </c>
      <c r="I40" s="7">
        <f>IFERROR(__xludf.DUMMYFUNCTION("IF(REGEXMATCH('Raw Data'!C40, ""Fast and Reliable Wi-Fi""), 1, 0)"),1.0)</f>
        <v>1</v>
      </c>
      <c r="J40" s="7">
        <f t="shared" si="3"/>
        <v>1</v>
      </c>
      <c r="K40" s="7">
        <f>IFERROR(__xludf.DUMMYFUNCTION("IF(REGEXMATCH('Raw Data'!B40, ""Friendly and Helpful Staff""), 1, 0)"),1.0)</f>
        <v>1</v>
      </c>
      <c r="L40" s="7">
        <f>IFERROR(__xludf.DUMMYFUNCTION("IF(REGEXMATCH('Raw Data'!C40, ""Friendly and Helpful Staff""), 1, 0)"),0.0)</f>
        <v>0</v>
      </c>
      <c r="M40" s="7">
        <f t="shared" si="4"/>
        <v>0</v>
      </c>
      <c r="N40" s="7">
        <f>IFERROR(__xludf.DUMMYFUNCTION("IF(REGEXMATCH('Raw Data'!B40, ""Quiet and Restful Environment""), 1, 0)"),1.0)</f>
        <v>1</v>
      </c>
      <c r="O40" s="7">
        <f>IFERROR(__xludf.DUMMYFUNCTION("IF(REGEXMATCH('Raw Data'!C40, ""Quiet and Restful Environment""), 1, 0)"),1.0)</f>
        <v>1</v>
      </c>
      <c r="P40" s="7">
        <f t="shared" si="5"/>
        <v>1</v>
      </c>
      <c r="Q40" s="7">
        <f>IFERROR(__xludf.DUMMYFUNCTION("IF(REGEXMATCH('Raw Data'!B40, ""Modern Fitness Facilities""), 1, 0)"),0.0)</f>
        <v>0</v>
      </c>
      <c r="R40" s="7">
        <f>IFERROR(__xludf.DUMMYFUNCTION("IF(REGEXMATCH('Raw Data'!C40, ""Modern Fitness Facilities""), 1, 0)"),0.0)</f>
        <v>0</v>
      </c>
      <c r="S40" s="7">
        <f t="shared" si="6"/>
        <v>0</v>
      </c>
      <c r="T40" s="7">
        <f>IFERROR(__xludf.DUMMYFUNCTION("IF(REGEXMATCH('Raw Data'!B40, ""Family-Friendly Services""), 1, 0)"),1.0)</f>
        <v>1</v>
      </c>
      <c r="U40" s="7">
        <f>IFERROR(__xludf.DUMMYFUNCTION("IF(REGEXMATCH('Raw Data'!C40, ""Family-Friendly Services""), 1, 0)"),0.0)</f>
        <v>0</v>
      </c>
      <c r="V40" s="7">
        <f t="shared" si="7"/>
        <v>0</v>
      </c>
      <c r="W40" s="7">
        <f>IFERROR(__xludf.DUMMYFUNCTION("IF(REGEXMATCH('Raw Data'!B40, ""Business Amenities""), 1, 0)"),1.0)</f>
        <v>1</v>
      </c>
      <c r="X40" s="7">
        <f>IFERROR(__xludf.DUMMYFUNCTION("IF(REGEXMATCH('Raw Data'!C40, ""Business Amenities""), 1, 0)"),0.0)</f>
        <v>0</v>
      </c>
      <c r="Y40" s="7">
        <f t="shared" si="8"/>
        <v>0</v>
      </c>
      <c r="Z40" s="7">
        <f>IFERROR(__xludf.DUMMYFUNCTION("IF(REGEXMATCH('Raw Data'!B40, ""Easy Parking &amp; Check-in""), 1, 0)"),0.0)</f>
        <v>0</v>
      </c>
      <c r="AA40" s="7">
        <f>IFERROR(__xludf.DUMMYFUNCTION("IF(REGEXMATCH('Raw Data'!C40, ""Easy Parking &amp; Check-in""), 1, 0)"),0.0)</f>
        <v>0</v>
      </c>
      <c r="AB40" s="7">
        <f t="shared" si="9"/>
        <v>0</v>
      </c>
      <c r="AC40" s="7">
        <f>IFERROR(__xludf.DUMMYFUNCTION("IF(REGEXMATCH('Raw Data'!C40, ""Easy Parking &amp; Check-in""), 1, 0)"),0.0)</f>
        <v>0</v>
      </c>
      <c r="AD40" s="7">
        <f>IFERROR(__xludf.DUMMYFUNCTION("IF(REGEXMATCH('Raw Data'!C40, ""Stylish Interior Design""), 1, 0)"),0.0)</f>
        <v>0</v>
      </c>
      <c r="AE40" s="7">
        <f t="shared" si="10"/>
        <v>0</v>
      </c>
      <c r="AF40" s="7">
        <f>IFERROR(__xludf.DUMMYFUNCTION("IF(REGEXMATCH('Raw Data'!B40, ""Reservation &amp; Communication""), 1, 0)"),0.0)</f>
        <v>0</v>
      </c>
      <c r="AG40" s="7">
        <f>IFERROR(__xludf.DUMMYFUNCTION("IF(REGEXMATCH('Raw Data'!C40, ""Reservation &amp; Communication""), 1, 0)"),0.0)</f>
        <v>0</v>
      </c>
      <c r="AH40" s="7">
        <f t="shared" si="11"/>
        <v>0</v>
      </c>
    </row>
    <row r="41" ht="15.75" customHeight="1">
      <c r="A41" s="6">
        <f t="shared" si="12"/>
        <v>40</v>
      </c>
      <c r="B41" s="3">
        <f>IFERROR(__xludf.DUMMYFUNCTION("IF(REGEXMATCH('Raw Data'!B41, ""Comfortable and Clean Rooms""), 1, 0)"),0.0)</f>
        <v>0</v>
      </c>
      <c r="C41" s="3">
        <f>IFERROR(__xludf.DUMMYFUNCTION("IF(REGEXMATCH('Raw Data'!C41, ""Comfortable and Clean Rooms""), 1, 0)"),0.0)</f>
        <v>0</v>
      </c>
      <c r="D41" s="7">
        <f t="shared" si="1"/>
        <v>0</v>
      </c>
      <c r="E41" s="7">
        <f>IFERROR(__xludf.DUMMYFUNCTION("IF(REGEXMATCH('Raw Data'!B41, ""Delicious Breakfast""), 1, 0)"),0.0)</f>
        <v>0</v>
      </c>
      <c r="F41" s="7">
        <f>IFERROR(__xludf.DUMMYFUNCTION("IF(REGEXMATCH('Raw Data'!C41, ""Delicious Breakfast""), 1, 0)"),1.0)</f>
        <v>1</v>
      </c>
      <c r="G41" s="7">
        <f t="shared" si="2"/>
        <v>0</v>
      </c>
      <c r="H41" s="7">
        <f>IFERROR(__xludf.DUMMYFUNCTION("IF(REGEXMATCH('Raw Data'!B41, ""Fast and Reliable Wi-Fi""), 1, 0)"),1.0)</f>
        <v>1</v>
      </c>
      <c r="I41" s="7">
        <f>IFERROR(__xludf.DUMMYFUNCTION("IF(REGEXMATCH('Raw Data'!C41, ""Fast and Reliable Wi-Fi""), 1, 0)"),1.0)</f>
        <v>1</v>
      </c>
      <c r="J41" s="7">
        <f t="shared" si="3"/>
        <v>1</v>
      </c>
      <c r="K41" s="7">
        <f>IFERROR(__xludf.DUMMYFUNCTION("IF(REGEXMATCH('Raw Data'!B41, ""Friendly and Helpful Staff""), 1, 0)"),0.0)</f>
        <v>0</v>
      </c>
      <c r="L41" s="7">
        <f>IFERROR(__xludf.DUMMYFUNCTION("IF(REGEXMATCH('Raw Data'!C41, ""Friendly and Helpful Staff""), 1, 0)"),0.0)</f>
        <v>0</v>
      </c>
      <c r="M41" s="7">
        <f t="shared" si="4"/>
        <v>0</v>
      </c>
      <c r="N41" s="7">
        <f>IFERROR(__xludf.DUMMYFUNCTION("IF(REGEXMATCH('Raw Data'!B41, ""Quiet and Restful Environment""), 1, 0)"),1.0)</f>
        <v>1</v>
      </c>
      <c r="O41" s="7">
        <f>IFERROR(__xludf.DUMMYFUNCTION("IF(REGEXMATCH('Raw Data'!C41, ""Quiet and Restful Environment""), 1, 0)"),1.0)</f>
        <v>1</v>
      </c>
      <c r="P41" s="7">
        <f t="shared" si="5"/>
        <v>1</v>
      </c>
      <c r="Q41" s="7">
        <f>IFERROR(__xludf.DUMMYFUNCTION("IF(REGEXMATCH('Raw Data'!B41, ""Modern Fitness Facilities""), 1, 0)"),1.0)</f>
        <v>1</v>
      </c>
      <c r="R41" s="7">
        <f>IFERROR(__xludf.DUMMYFUNCTION("IF(REGEXMATCH('Raw Data'!C41, ""Modern Fitness Facilities""), 1, 0)"),0.0)</f>
        <v>0</v>
      </c>
      <c r="S41" s="7">
        <f t="shared" si="6"/>
        <v>0</v>
      </c>
      <c r="T41" s="7">
        <f>IFERROR(__xludf.DUMMYFUNCTION("IF(REGEXMATCH('Raw Data'!B41, ""Family-Friendly Services""), 1, 0)"),0.0)</f>
        <v>0</v>
      </c>
      <c r="U41" s="7">
        <f>IFERROR(__xludf.DUMMYFUNCTION("IF(REGEXMATCH('Raw Data'!C41, ""Family-Friendly Services""), 1, 0)"),0.0)</f>
        <v>0</v>
      </c>
      <c r="V41" s="7">
        <f t="shared" si="7"/>
        <v>0</v>
      </c>
      <c r="W41" s="7">
        <f>IFERROR(__xludf.DUMMYFUNCTION("IF(REGEXMATCH('Raw Data'!B41, ""Business Amenities""), 1, 0)"),1.0)</f>
        <v>1</v>
      </c>
      <c r="X41" s="7">
        <f>IFERROR(__xludf.DUMMYFUNCTION("IF(REGEXMATCH('Raw Data'!C41, ""Business Amenities""), 1, 0)"),1.0)</f>
        <v>1</v>
      </c>
      <c r="Y41" s="7">
        <f t="shared" si="8"/>
        <v>1</v>
      </c>
      <c r="Z41" s="7">
        <f>IFERROR(__xludf.DUMMYFUNCTION("IF(REGEXMATCH('Raw Data'!B41, ""Easy Parking &amp; Check-in""), 1, 0)"),1.0)</f>
        <v>1</v>
      </c>
      <c r="AA41" s="7">
        <f>IFERROR(__xludf.DUMMYFUNCTION("IF(REGEXMATCH('Raw Data'!C41, ""Easy Parking &amp; Check-in""), 1, 0)"),0.0)</f>
        <v>0</v>
      </c>
      <c r="AB41" s="7">
        <f t="shared" si="9"/>
        <v>0</v>
      </c>
      <c r="AC41" s="7">
        <f>IFERROR(__xludf.DUMMYFUNCTION("IF(REGEXMATCH('Raw Data'!C41, ""Easy Parking &amp; Check-in""), 1, 0)"),0.0)</f>
        <v>0</v>
      </c>
      <c r="AD41" s="7">
        <f>IFERROR(__xludf.DUMMYFUNCTION("IF(REGEXMATCH('Raw Data'!C41, ""Stylish Interior Design""), 1, 0)"),0.0)</f>
        <v>0</v>
      </c>
      <c r="AE41" s="7">
        <f t="shared" si="10"/>
        <v>0</v>
      </c>
      <c r="AF41" s="7">
        <f>IFERROR(__xludf.DUMMYFUNCTION("IF(REGEXMATCH('Raw Data'!B41, ""Reservation &amp; Communication""), 1, 0)"),0.0)</f>
        <v>0</v>
      </c>
      <c r="AG41" s="7">
        <f>IFERROR(__xludf.DUMMYFUNCTION("IF(REGEXMATCH('Raw Data'!C41, ""Reservation &amp; Communication""), 1, 0)"),0.0)</f>
        <v>0</v>
      </c>
      <c r="AH41" s="7">
        <f t="shared" si="11"/>
        <v>0</v>
      </c>
    </row>
    <row r="42" ht="15.75" customHeight="1">
      <c r="A42" s="6">
        <f t="shared" si="12"/>
        <v>41</v>
      </c>
      <c r="B42" s="3">
        <f>IFERROR(__xludf.DUMMYFUNCTION("IF(REGEXMATCH('Raw Data'!B42, ""Comfortable and Clean Rooms""), 1, 0)"),1.0)</f>
        <v>1</v>
      </c>
      <c r="C42" s="3">
        <f>IFERROR(__xludf.DUMMYFUNCTION("IF(REGEXMATCH('Raw Data'!C42, ""Comfortable and Clean Rooms""), 1, 0)"),0.0)</f>
        <v>0</v>
      </c>
      <c r="D42" s="7">
        <f t="shared" si="1"/>
        <v>0</v>
      </c>
      <c r="E42" s="7">
        <f>IFERROR(__xludf.DUMMYFUNCTION("IF(REGEXMATCH('Raw Data'!B42, ""Delicious Breakfast""), 1, 0)"),1.0)</f>
        <v>1</v>
      </c>
      <c r="F42" s="7">
        <f>IFERROR(__xludf.DUMMYFUNCTION("IF(REGEXMATCH('Raw Data'!C42, ""Delicious Breakfast""), 1, 0)"),0.0)</f>
        <v>0</v>
      </c>
      <c r="G42" s="7">
        <f t="shared" si="2"/>
        <v>0</v>
      </c>
      <c r="H42" s="7">
        <f>IFERROR(__xludf.DUMMYFUNCTION("IF(REGEXMATCH('Raw Data'!B42, ""Fast and Reliable Wi-Fi""), 1, 0)"),1.0)</f>
        <v>1</v>
      </c>
      <c r="I42" s="7">
        <f>IFERROR(__xludf.DUMMYFUNCTION("IF(REGEXMATCH('Raw Data'!C42, ""Fast and Reliable Wi-Fi""), 1, 0)"),0.0)</f>
        <v>0</v>
      </c>
      <c r="J42" s="7">
        <f t="shared" si="3"/>
        <v>0</v>
      </c>
      <c r="K42" s="7">
        <f>IFERROR(__xludf.DUMMYFUNCTION("IF(REGEXMATCH('Raw Data'!B42, ""Friendly and Helpful Staff""), 1, 0)"),0.0)</f>
        <v>0</v>
      </c>
      <c r="L42" s="7">
        <f>IFERROR(__xludf.DUMMYFUNCTION("IF(REGEXMATCH('Raw Data'!C42, ""Friendly and Helpful Staff""), 1, 0)"),0.0)</f>
        <v>0</v>
      </c>
      <c r="M42" s="7">
        <f t="shared" si="4"/>
        <v>0</v>
      </c>
      <c r="N42" s="7">
        <f>IFERROR(__xludf.DUMMYFUNCTION("IF(REGEXMATCH('Raw Data'!B42, ""Quiet and Restful Environment""), 1, 0)"),1.0)</f>
        <v>1</v>
      </c>
      <c r="O42" s="7">
        <f>IFERROR(__xludf.DUMMYFUNCTION("IF(REGEXMATCH('Raw Data'!C42, ""Quiet and Restful Environment""), 1, 0)"),0.0)</f>
        <v>0</v>
      </c>
      <c r="P42" s="7">
        <f t="shared" si="5"/>
        <v>0</v>
      </c>
      <c r="Q42" s="7">
        <f>IFERROR(__xludf.DUMMYFUNCTION("IF(REGEXMATCH('Raw Data'!B42, ""Modern Fitness Facilities""), 1, 0)"),0.0)</f>
        <v>0</v>
      </c>
      <c r="R42" s="7">
        <f>IFERROR(__xludf.DUMMYFUNCTION("IF(REGEXMATCH('Raw Data'!C42, ""Modern Fitness Facilities""), 1, 0)"),0.0)</f>
        <v>0</v>
      </c>
      <c r="S42" s="7">
        <f t="shared" si="6"/>
        <v>0</v>
      </c>
      <c r="T42" s="7">
        <f>IFERROR(__xludf.DUMMYFUNCTION("IF(REGEXMATCH('Raw Data'!B42, ""Family-Friendly Services""), 1, 0)"),1.0)</f>
        <v>1</v>
      </c>
      <c r="U42" s="7">
        <f>IFERROR(__xludf.DUMMYFUNCTION("IF(REGEXMATCH('Raw Data'!C42, ""Family-Friendly Services""), 1, 0)"),0.0)</f>
        <v>0</v>
      </c>
      <c r="V42" s="7">
        <f t="shared" si="7"/>
        <v>0</v>
      </c>
      <c r="W42" s="7">
        <f>IFERROR(__xludf.DUMMYFUNCTION("IF(REGEXMATCH('Raw Data'!B42, ""Business Amenities""), 1, 0)"),0.0)</f>
        <v>0</v>
      </c>
      <c r="X42" s="7">
        <f>IFERROR(__xludf.DUMMYFUNCTION("IF(REGEXMATCH('Raw Data'!C42, ""Business Amenities""), 1, 0)"),0.0)</f>
        <v>0</v>
      </c>
      <c r="Y42" s="7">
        <f t="shared" si="8"/>
        <v>0</v>
      </c>
      <c r="Z42" s="7">
        <f>IFERROR(__xludf.DUMMYFUNCTION("IF(REGEXMATCH('Raw Data'!B42, ""Easy Parking &amp; Check-in""), 1, 0)"),0.0)</f>
        <v>0</v>
      </c>
      <c r="AA42" s="7">
        <f>IFERROR(__xludf.DUMMYFUNCTION("IF(REGEXMATCH('Raw Data'!C42, ""Easy Parking &amp; Check-in""), 1, 0)"),0.0)</f>
        <v>0</v>
      </c>
      <c r="AB42" s="7">
        <f t="shared" si="9"/>
        <v>0</v>
      </c>
      <c r="AC42" s="7">
        <f>IFERROR(__xludf.DUMMYFUNCTION("IF(REGEXMATCH('Raw Data'!C42, ""Easy Parking &amp; Check-in""), 1, 0)"),0.0)</f>
        <v>0</v>
      </c>
      <c r="AD42" s="7">
        <f>IFERROR(__xludf.DUMMYFUNCTION("IF(REGEXMATCH('Raw Data'!C42, ""Stylish Interior Design""), 1, 0)"),0.0)</f>
        <v>0</v>
      </c>
      <c r="AE42" s="7">
        <f t="shared" si="10"/>
        <v>0</v>
      </c>
      <c r="AF42" s="7">
        <f>IFERROR(__xludf.DUMMYFUNCTION("IF(REGEXMATCH('Raw Data'!B42, ""Reservation &amp; Communication""), 1, 0)"),1.0)</f>
        <v>1</v>
      </c>
      <c r="AG42" s="7">
        <f>IFERROR(__xludf.DUMMYFUNCTION("IF(REGEXMATCH('Raw Data'!C42, ""Reservation &amp; Communication""), 1, 0)"),0.0)</f>
        <v>0</v>
      </c>
      <c r="AH42" s="7">
        <f t="shared" si="11"/>
        <v>0</v>
      </c>
    </row>
    <row r="43" ht="15.75" customHeight="1">
      <c r="A43" s="6">
        <f t="shared" si="12"/>
        <v>42</v>
      </c>
      <c r="B43" s="3">
        <f>IFERROR(__xludf.DUMMYFUNCTION("IF(REGEXMATCH('Raw Data'!B43, ""Comfortable and Clean Rooms""), 1, 0)"),0.0)</f>
        <v>0</v>
      </c>
      <c r="C43" s="3">
        <f>IFERROR(__xludf.DUMMYFUNCTION("IF(REGEXMATCH('Raw Data'!C43, ""Comfortable and Clean Rooms""), 1, 0)"),0.0)</f>
        <v>0</v>
      </c>
      <c r="D43" s="7">
        <f t="shared" si="1"/>
        <v>0</v>
      </c>
      <c r="E43" s="7">
        <f>IFERROR(__xludf.DUMMYFUNCTION("IF(REGEXMATCH('Raw Data'!B43, ""Delicious Breakfast""), 1, 0)"),0.0)</f>
        <v>0</v>
      </c>
      <c r="F43" s="7">
        <f>IFERROR(__xludf.DUMMYFUNCTION("IF(REGEXMATCH('Raw Data'!C43, ""Delicious Breakfast""), 1, 0)"),0.0)</f>
        <v>0</v>
      </c>
      <c r="G43" s="7">
        <f t="shared" si="2"/>
        <v>0</v>
      </c>
      <c r="H43" s="7">
        <f>IFERROR(__xludf.DUMMYFUNCTION("IF(REGEXMATCH('Raw Data'!B43, ""Fast and Reliable Wi-Fi""), 1, 0)"),0.0)</f>
        <v>0</v>
      </c>
      <c r="I43" s="7">
        <f>IFERROR(__xludf.DUMMYFUNCTION("IF(REGEXMATCH('Raw Data'!C43, ""Fast and Reliable Wi-Fi""), 1, 0)"),0.0)</f>
        <v>0</v>
      </c>
      <c r="J43" s="7">
        <f t="shared" si="3"/>
        <v>0</v>
      </c>
      <c r="K43" s="7">
        <f>IFERROR(__xludf.DUMMYFUNCTION("IF(REGEXMATCH('Raw Data'!B43, ""Friendly and Helpful Staff""), 1, 0)"),1.0)</f>
        <v>1</v>
      </c>
      <c r="L43" s="7">
        <f>IFERROR(__xludf.DUMMYFUNCTION("IF(REGEXMATCH('Raw Data'!C43, ""Friendly and Helpful Staff""), 1, 0)"),0.0)</f>
        <v>0</v>
      </c>
      <c r="M43" s="7">
        <f t="shared" si="4"/>
        <v>0</v>
      </c>
      <c r="N43" s="7">
        <f>IFERROR(__xludf.DUMMYFUNCTION("IF(REGEXMATCH('Raw Data'!B43, ""Quiet and Restful Environment""), 1, 0)"),0.0)</f>
        <v>0</v>
      </c>
      <c r="O43" s="7">
        <f>IFERROR(__xludf.DUMMYFUNCTION("IF(REGEXMATCH('Raw Data'!C43, ""Quiet and Restful Environment""), 1, 0)"),0.0)</f>
        <v>0</v>
      </c>
      <c r="P43" s="7">
        <f t="shared" si="5"/>
        <v>0</v>
      </c>
      <c r="Q43" s="7">
        <f>IFERROR(__xludf.DUMMYFUNCTION("IF(REGEXMATCH('Raw Data'!B43, ""Modern Fitness Facilities""), 1, 0)"),0.0)</f>
        <v>0</v>
      </c>
      <c r="R43" s="7">
        <f>IFERROR(__xludf.DUMMYFUNCTION("IF(REGEXMATCH('Raw Data'!C43, ""Modern Fitness Facilities""), 1, 0)"),0.0)</f>
        <v>0</v>
      </c>
      <c r="S43" s="7">
        <f t="shared" si="6"/>
        <v>0</v>
      </c>
      <c r="T43" s="7">
        <f>IFERROR(__xludf.DUMMYFUNCTION("IF(REGEXMATCH('Raw Data'!B43, ""Family-Friendly Services""), 1, 0)"),0.0)</f>
        <v>0</v>
      </c>
      <c r="U43" s="7">
        <f>IFERROR(__xludf.DUMMYFUNCTION("IF(REGEXMATCH('Raw Data'!C43, ""Family-Friendly Services""), 1, 0)"),0.0)</f>
        <v>0</v>
      </c>
      <c r="V43" s="7">
        <f t="shared" si="7"/>
        <v>0</v>
      </c>
      <c r="W43" s="7">
        <f>IFERROR(__xludf.DUMMYFUNCTION("IF(REGEXMATCH('Raw Data'!B43, ""Business Amenities""), 1, 0)"),0.0)</f>
        <v>0</v>
      </c>
      <c r="X43" s="7">
        <f>IFERROR(__xludf.DUMMYFUNCTION("IF(REGEXMATCH('Raw Data'!C43, ""Business Amenities""), 1, 0)"),0.0)</f>
        <v>0</v>
      </c>
      <c r="Y43" s="7">
        <f t="shared" si="8"/>
        <v>0</v>
      </c>
      <c r="Z43" s="7">
        <f>IFERROR(__xludf.DUMMYFUNCTION("IF(REGEXMATCH('Raw Data'!B43, ""Easy Parking &amp; Check-in""), 1, 0)"),0.0)</f>
        <v>0</v>
      </c>
      <c r="AA43" s="7">
        <f>IFERROR(__xludf.DUMMYFUNCTION("IF(REGEXMATCH('Raw Data'!C43, ""Easy Parking &amp; Check-in""), 1, 0)"),0.0)</f>
        <v>0</v>
      </c>
      <c r="AB43" s="7">
        <f t="shared" si="9"/>
        <v>0</v>
      </c>
      <c r="AC43" s="7">
        <f>IFERROR(__xludf.DUMMYFUNCTION("IF(REGEXMATCH('Raw Data'!C43, ""Easy Parking &amp; Check-in""), 1, 0)"),0.0)</f>
        <v>0</v>
      </c>
      <c r="AD43" s="7">
        <f>IFERROR(__xludf.DUMMYFUNCTION("IF(REGEXMATCH('Raw Data'!C43, ""Stylish Interior Design""), 1, 0)"),0.0)</f>
        <v>0</v>
      </c>
      <c r="AE43" s="7">
        <f t="shared" si="10"/>
        <v>0</v>
      </c>
      <c r="AF43" s="7">
        <f>IFERROR(__xludf.DUMMYFUNCTION("IF(REGEXMATCH('Raw Data'!B43, ""Reservation &amp; Communication""), 1, 0)"),0.0)</f>
        <v>0</v>
      </c>
      <c r="AG43" s="7">
        <f>IFERROR(__xludf.DUMMYFUNCTION("IF(REGEXMATCH('Raw Data'!C43, ""Reservation &amp; Communication""), 1, 0)"),0.0)</f>
        <v>0</v>
      </c>
      <c r="AH43" s="7">
        <f t="shared" si="11"/>
        <v>0</v>
      </c>
    </row>
    <row r="44" ht="15.75" customHeight="1">
      <c r="A44" s="6">
        <f t="shared" si="12"/>
        <v>43</v>
      </c>
      <c r="B44" s="3">
        <f>IFERROR(__xludf.DUMMYFUNCTION("IF(REGEXMATCH('Raw Data'!B44, ""Comfortable and Clean Rooms""), 1, 0)"),0.0)</f>
        <v>0</v>
      </c>
      <c r="C44" s="3">
        <f>IFERROR(__xludf.DUMMYFUNCTION("IF(REGEXMATCH('Raw Data'!C44, ""Comfortable and Clean Rooms""), 1, 0)"),0.0)</f>
        <v>0</v>
      </c>
      <c r="D44" s="7">
        <f t="shared" si="1"/>
        <v>0</v>
      </c>
      <c r="E44" s="7">
        <f>IFERROR(__xludf.DUMMYFUNCTION("IF(REGEXMATCH('Raw Data'!B44, ""Delicious Breakfast""), 1, 0)"),1.0)</f>
        <v>1</v>
      </c>
      <c r="F44" s="7">
        <f>IFERROR(__xludf.DUMMYFUNCTION("IF(REGEXMATCH('Raw Data'!C44, ""Delicious Breakfast""), 1, 0)"),0.0)</f>
        <v>0</v>
      </c>
      <c r="G44" s="7">
        <f t="shared" si="2"/>
        <v>0</v>
      </c>
      <c r="H44" s="7">
        <f>IFERROR(__xludf.DUMMYFUNCTION("IF(REGEXMATCH('Raw Data'!B44, ""Fast and Reliable Wi-Fi""), 1, 0)"),1.0)</f>
        <v>1</v>
      </c>
      <c r="I44" s="7">
        <f>IFERROR(__xludf.DUMMYFUNCTION("IF(REGEXMATCH('Raw Data'!C44, ""Fast and Reliable Wi-Fi""), 1, 0)"),1.0)</f>
        <v>1</v>
      </c>
      <c r="J44" s="7">
        <f t="shared" si="3"/>
        <v>1</v>
      </c>
      <c r="K44" s="7">
        <f>IFERROR(__xludf.DUMMYFUNCTION("IF(REGEXMATCH('Raw Data'!B44, ""Friendly and Helpful Staff""), 1, 0)"),1.0)</f>
        <v>1</v>
      </c>
      <c r="L44" s="7">
        <f>IFERROR(__xludf.DUMMYFUNCTION("IF(REGEXMATCH('Raw Data'!C44, ""Friendly and Helpful Staff""), 1, 0)"),1.0)</f>
        <v>1</v>
      </c>
      <c r="M44" s="7">
        <f t="shared" si="4"/>
        <v>1</v>
      </c>
      <c r="N44" s="7">
        <f>IFERROR(__xludf.DUMMYFUNCTION("IF(REGEXMATCH('Raw Data'!B44, ""Quiet and Restful Environment""), 1, 0)"),1.0)</f>
        <v>1</v>
      </c>
      <c r="O44" s="7">
        <f>IFERROR(__xludf.DUMMYFUNCTION("IF(REGEXMATCH('Raw Data'!C44, ""Quiet and Restful Environment""), 1, 0)"),1.0)</f>
        <v>1</v>
      </c>
      <c r="P44" s="7">
        <f t="shared" si="5"/>
        <v>1</v>
      </c>
      <c r="Q44" s="7">
        <f>IFERROR(__xludf.DUMMYFUNCTION("IF(REGEXMATCH('Raw Data'!B44, ""Modern Fitness Facilities""), 1, 0)"),0.0)</f>
        <v>0</v>
      </c>
      <c r="R44" s="7">
        <f>IFERROR(__xludf.DUMMYFUNCTION("IF(REGEXMATCH('Raw Data'!C44, ""Modern Fitness Facilities""), 1, 0)"),0.0)</f>
        <v>0</v>
      </c>
      <c r="S44" s="7">
        <f t="shared" si="6"/>
        <v>0</v>
      </c>
      <c r="T44" s="7">
        <f>IFERROR(__xludf.DUMMYFUNCTION("IF(REGEXMATCH('Raw Data'!B44, ""Family-Friendly Services""), 1, 0)"),0.0)</f>
        <v>0</v>
      </c>
      <c r="U44" s="7">
        <f>IFERROR(__xludf.DUMMYFUNCTION("IF(REGEXMATCH('Raw Data'!C44, ""Family-Friendly Services""), 1, 0)"),0.0)</f>
        <v>0</v>
      </c>
      <c r="V44" s="7">
        <f t="shared" si="7"/>
        <v>0</v>
      </c>
      <c r="W44" s="7">
        <f>IFERROR(__xludf.DUMMYFUNCTION("IF(REGEXMATCH('Raw Data'!B44, ""Business Amenities""), 1, 0)"),0.0)</f>
        <v>0</v>
      </c>
      <c r="X44" s="7">
        <f>IFERROR(__xludf.DUMMYFUNCTION("IF(REGEXMATCH('Raw Data'!C44, ""Business Amenities""), 1, 0)"),0.0)</f>
        <v>0</v>
      </c>
      <c r="Y44" s="7">
        <f t="shared" si="8"/>
        <v>0</v>
      </c>
      <c r="Z44" s="7">
        <f>IFERROR(__xludf.DUMMYFUNCTION("IF(REGEXMATCH('Raw Data'!B44, ""Easy Parking &amp; Check-in""), 1, 0)"),0.0)</f>
        <v>0</v>
      </c>
      <c r="AA44" s="7">
        <f>IFERROR(__xludf.DUMMYFUNCTION("IF(REGEXMATCH('Raw Data'!C44, ""Easy Parking &amp; Check-in""), 1, 0)"),0.0)</f>
        <v>0</v>
      </c>
      <c r="AB44" s="7">
        <f t="shared" si="9"/>
        <v>0</v>
      </c>
      <c r="AC44" s="7">
        <f>IFERROR(__xludf.DUMMYFUNCTION("IF(REGEXMATCH('Raw Data'!C44, ""Easy Parking &amp; Check-in""), 1, 0)"),0.0)</f>
        <v>0</v>
      </c>
      <c r="AD44" s="7">
        <f>IFERROR(__xludf.DUMMYFUNCTION("IF(REGEXMATCH('Raw Data'!C44, ""Stylish Interior Design""), 1, 0)"),0.0)</f>
        <v>0</v>
      </c>
      <c r="AE44" s="7">
        <f t="shared" si="10"/>
        <v>0</v>
      </c>
      <c r="AF44" s="7">
        <f>IFERROR(__xludf.DUMMYFUNCTION("IF(REGEXMATCH('Raw Data'!B44, ""Reservation &amp; Communication""), 1, 0)"),0.0)</f>
        <v>0</v>
      </c>
      <c r="AG44" s="7">
        <f>IFERROR(__xludf.DUMMYFUNCTION("IF(REGEXMATCH('Raw Data'!C44, ""Reservation &amp; Communication""), 1, 0)"),0.0)</f>
        <v>0</v>
      </c>
      <c r="AH44" s="7">
        <f t="shared" si="11"/>
        <v>0</v>
      </c>
    </row>
    <row r="45" ht="15.75" customHeight="1">
      <c r="A45" s="6">
        <f t="shared" si="12"/>
        <v>44</v>
      </c>
      <c r="B45" s="3">
        <f>IFERROR(__xludf.DUMMYFUNCTION("IF(REGEXMATCH('Raw Data'!B45, ""Comfortable and Clean Rooms""), 1, 0)"),1.0)</f>
        <v>1</v>
      </c>
      <c r="C45" s="3">
        <f>IFERROR(__xludf.DUMMYFUNCTION("IF(REGEXMATCH('Raw Data'!C45, ""Comfortable and Clean Rooms""), 1, 0)"),0.0)</f>
        <v>0</v>
      </c>
      <c r="D45" s="7">
        <f t="shared" si="1"/>
        <v>0</v>
      </c>
      <c r="E45" s="7">
        <f>IFERROR(__xludf.DUMMYFUNCTION("IF(REGEXMATCH('Raw Data'!B45, ""Delicious Breakfast""), 1, 0)"),0.0)</f>
        <v>0</v>
      </c>
      <c r="F45" s="7">
        <f>IFERROR(__xludf.DUMMYFUNCTION("IF(REGEXMATCH('Raw Data'!C45, ""Delicious Breakfast""), 1, 0)"),0.0)</f>
        <v>0</v>
      </c>
      <c r="G45" s="7">
        <f t="shared" si="2"/>
        <v>0</v>
      </c>
      <c r="H45" s="7">
        <f>IFERROR(__xludf.DUMMYFUNCTION("IF(REGEXMATCH('Raw Data'!B45, ""Fast and Reliable Wi-Fi""), 1, 0)"),0.0)</f>
        <v>0</v>
      </c>
      <c r="I45" s="7">
        <f>IFERROR(__xludf.DUMMYFUNCTION("IF(REGEXMATCH('Raw Data'!C45, ""Fast and Reliable Wi-Fi""), 1, 0)"),0.0)</f>
        <v>0</v>
      </c>
      <c r="J45" s="7">
        <f t="shared" si="3"/>
        <v>0</v>
      </c>
      <c r="K45" s="7">
        <f>IFERROR(__xludf.DUMMYFUNCTION("IF(REGEXMATCH('Raw Data'!B45, ""Friendly and Helpful Staff""), 1, 0)"),0.0)</f>
        <v>0</v>
      </c>
      <c r="L45" s="7">
        <f>IFERROR(__xludf.DUMMYFUNCTION("IF(REGEXMATCH('Raw Data'!C45, ""Friendly and Helpful Staff""), 1, 0)"),0.0)</f>
        <v>0</v>
      </c>
      <c r="M45" s="7">
        <f t="shared" si="4"/>
        <v>0</v>
      </c>
      <c r="N45" s="7">
        <f>IFERROR(__xludf.DUMMYFUNCTION("IF(REGEXMATCH('Raw Data'!B45, ""Quiet and Restful Environment""), 1, 0)"),0.0)</f>
        <v>0</v>
      </c>
      <c r="O45" s="7">
        <f>IFERROR(__xludf.DUMMYFUNCTION("IF(REGEXMATCH('Raw Data'!C45, ""Quiet and Restful Environment""), 1, 0)"),0.0)</f>
        <v>0</v>
      </c>
      <c r="P45" s="7">
        <f t="shared" si="5"/>
        <v>0</v>
      </c>
      <c r="Q45" s="7">
        <f>IFERROR(__xludf.DUMMYFUNCTION("IF(REGEXMATCH('Raw Data'!B45, ""Modern Fitness Facilities""), 1, 0)"),0.0)</f>
        <v>0</v>
      </c>
      <c r="R45" s="7">
        <f>IFERROR(__xludf.DUMMYFUNCTION("IF(REGEXMATCH('Raw Data'!C45, ""Modern Fitness Facilities""), 1, 0)"),0.0)</f>
        <v>0</v>
      </c>
      <c r="S45" s="7">
        <f t="shared" si="6"/>
        <v>0</v>
      </c>
      <c r="T45" s="7">
        <f>IFERROR(__xludf.DUMMYFUNCTION("IF(REGEXMATCH('Raw Data'!B45, ""Family-Friendly Services""), 1, 0)"),0.0)</f>
        <v>0</v>
      </c>
      <c r="U45" s="7">
        <f>IFERROR(__xludf.DUMMYFUNCTION("IF(REGEXMATCH('Raw Data'!C45, ""Family-Friendly Services""), 1, 0)"),0.0)</f>
        <v>0</v>
      </c>
      <c r="V45" s="7">
        <f t="shared" si="7"/>
        <v>0</v>
      </c>
      <c r="W45" s="7">
        <f>IFERROR(__xludf.DUMMYFUNCTION("IF(REGEXMATCH('Raw Data'!B45, ""Business Amenities""), 1, 0)"),1.0)</f>
        <v>1</v>
      </c>
      <c r="X45" s="7">
        <f>IFERROR(__xludf.DUMMYFUNCTION("IF(REGEXMATCH('Raw Data'!C45, ""Business Amenities""), 1, 0)"),1.0)</f>
        <v>1</v>
      </c>
      <c r="Y45" s="7">
        <f t="shared" si="8"/>
        <v>1</v>
      </c>
      <c r="Z45" s="7">
        <f>IFERROR(__xludf.DUMMYFUNCTION("IF(REGEXMATCH('Raw Data'!B45, ""Easy Parking &amp; Check-in""), 1, 0)"),0.0)</f>
        <v>0</v>
      </c>
      <c r="AA45" s="7">
        <f>IFERROR(__xludf.DUMMYFUNCTION("IF(REGEXMATCH('Raw Data'!C45, ""Easy Parking &amp; Check-in""), 1, 0)"),0.0)</f>
        <v>0</v>
      </c>
      <c r="AB45" s="7">
        <f t="shared" si="9"/>
        <v>0</v>
      </c>
      <c r="AC45" s="7">
        <f>IFERROR(__xludf.DUMMYFUNCTION("IF(REGEXMATCH('Raw Data'!C45, ""Easy Parking &amp; Check-in""), 1, 0)"),0.0)</f>
        <v>0</v>
      </c>
      <c r="AD45" s="7">
        <f>IFERROR(__xludf.DUMMYFUNCTION("IF(REGEXMATCH('Raw Data'!C45, ""Stylish Interior Design""), 1, 0)"),0.0)</f>
        <v>0</v>
      </c>
      <c r="AE45" s="7">
        <f t="shared" si="10"/>
        <v>0</v>
      </c>
      <c r="AF45" s="7">
        <f>IFERROR(__xludf.DUMMYFUNCTION("IF(REGEXMATCH('Raw Data'!B45, ""Reservation &amp; Communication""), 1, 0)"),0.0)</f>
        <v>0</v>
      </c>
      <c r="AG45" s="7">
        <f>IFERROR(__xludf.DUMMYFUNCTION("IF(REGEXMATCH('Raw Data'!C45, ""Reservation &amp; Communication""), 1, 0)"),0.0)</f>
        <v>0</v>
      </c>
      <c r="AH45" s="7">
        <f t="shared" si="11"/>
        <v>0</v>
      </c>
    </row>
    <row r="46" ht="15.75" customHeight="1">
      <c r="A46" s="6">
        <f t="shared" si="12"/>
        <v>45</v>
      </c>
      <c r="B46" s="3">
        <f>IFERROR(__xludf.DUMMYFUNCTION("IF(REGEXMATCH('Raw Data'!B46, ""Comfortable and Clean Rooms""), 1, 0)"),0.0)</f>
        <v>0</v>
      </c>
      <c r="C46" s="3">
        <f>IFERROR(__xludf.DUMMYFUNCTION("IF(REGEXMATCH('Raw Data'!C46, ""Comfortable and Clean Rooms""), 1, 0)"),0.0)</f>
        <v>0</v>
      </c>
      <c r="D46" s="7">
        <f t="shared" si="1"/>
        <v>0</v>
      </c>
      <c r="E46" s="7">
        <f>IFERROR(__xludf.DUMMYFUNCTION("IF(REGEXMATCH('Raw Data'!B46, ""Delicious Breakfast""), 1, 0)"),0.0)</f>
        <v>0</v>
      </c>
      <c r="F46" s="7">
        <f>IFERROR(__xludf.DUMMYFUNCTION("IF(REGEXMATCH('Raw Data'!C46, ""Delicious Breakfast""), 1, 0)"),0.0)</f>
        <v>0</v>
      </c>
      <c r="G46" s="7">
        <f t="shared" si="2"/>
        <v>0</v>
      </c>
      <c r="H46" s="7">
        <f>IFERROR(__xludf.DUMMYFUNCTION("IF(REGEXMATCH('Raw Data'!B46, ""Fast and Reliable Wi-Fi""), 1, 0)"),0.0)</f>
        <v>0</v>
      </c>
      <c r="I46" s="7">
        <f>IFERROR(__xludf.DUMMYFUNCTION("IF(REGEXMATCH('Raw Data'!C46, ""Fast and Reliable Wi-Fi""), 1, 0)"),0.0)</f>
        <v>0</v>
      </c>
      <c r="J46" s="7">
        <f t="shared" si="3"/>
        <v>0</v>
      </c>
      <c r="K46" s="7">
        <f>IFERROR(__xludf.DUMMYFUNCTION("IF(REGEXMATCH('Raw Data'!B46, ""Friendly and Helpful Staff""), 1, 0)"),0.0)</f>
        <v>0</v>
      </c>
      <c r="L46" s="7">
        <f>IFERROR(__xludf.DUMMYFUNCTION("IF(REGEXMATCH('Raw Data'!C46, ""Friendly and Helpful Staff""), 1, 0)"),0.0)</f>
        <v>0</v>
      </c>
      <c r="M46" s="7">
        <f t="shared" si="4"/>
        <v>0</v>
      </c>
      <c r="N46" s="7">
        <f>IFERROR(__xludf.DUMMYFUNCTION("IF(REGEXMATCH('Raw Data'!B46, ""Quiet and Restful Environment""), 1, 0)"),0.0)</f>
        <v>0</v>
      </c>
      <c r="O46" s="7">
        <f>IFERROR(__xludf.DUMMYFUNCTION("IF(REGEXMATCH('Raw Data'!C46, ""Quiet and Restful Environment""), 1, 0)"),0.0)</f>
        <v>0</v>
      </c>
      <c r="P46" s="7">
        <f t="shared" si="5"/>
        <v>0</v>
      </c>
      <c r="Q46" s="7">
        <f>IFERROR(__xludf.DUMMYFUNCTION("IF(REGEXMATCH('Raw Data'!B46, ""Modern Fitness Facilities""), 1, 0)"),0.0)</f>
        <v>0</v>
      </c>
      <c r="R46" s="7">
        <f>IFERROR(__xludf.DUMMYFUNCTION("IF(REGEXMATCH('Raw Data'!C46, ""Modern Fitness Facilities""), 1, 0)"),0.0)</f>
        <v>0</v>
      </c>
      <c r="S46" s="7">
        <f t="shared" si="6"/>
        <v>0</v>
      </c>
      <c r="T46" s="7">
        <f>IFERROR(__xludf.DUMMYFUNCTION("IF(REGEXMATCH('Raw Data'!B46, ""Family-Friendly Services""), 1, 0)"),0.0)</f>
        <v>0</v>
      </c>
      <c r="U46" s="7">
        <f>IFERROR(__xludf.DUMMYFUNCTION("IF(REGEXMATCH('Raw Data'!C46, ""Family-Friendly Services""), 1, 0)"),0.0)</f>
        <v>0</v>
      </c>
      <c r="V46" s="7">
        <f t="shared" si="7"/>
        <v>0</v>
      </c>
      <c r="W46" s="7">
        <f>IFERROR(__xludf.DUMMYFUNCTION("IF(REGEXMATCH('Raw Data'!B46, ""Business Amenities""), 1, 0)"),1.0)</f>
        <v>1</v>
      </c>
      <c r="X46" s="7">
        <f>IFERROR(__xludf.DUMMYFUNCTION("IF(REGEXMATCH('Raw Data'!C46, ""Business Amenities""), 1, 0)"),1.0)</f>
        <v>1</v>
      </c>
      <c r="Y46" s="7">
        <f t="shared" si="8"/>
        <v>1</v>
      </c>
      <c r="Z46" s="7">
        <f>IFERROR(__xludf.DUMMYFUNCTION("IF(REGEXMATCH('Raw Data'!B46, ""Easy Parking &amp; Check-in""), 1, 0)"),0.0)</f>
        <v>0</v>
      </c>
      <c r="AA46" s="7">
        <f>IFERROR(__xludf.DUMMYFUNCTION("IF(REGEXMATCH('Raw Data'!C46, ""Easy Parking &amp; Check-in""), 1, 0)"),0.0)</f>
        <v>0</v>
      </c>
      <c r="AB46" s="7">
        <f t="shared" si="9"/>
        <v>0</v>
      </c>
      <c r="AC46" s="7">
        <f>IFERROR(__xludf.DUMMYFUNCTION("IF(REGEXMATCH('Raw Data'!C46, ""Easy Parking &amp; Check-in""), 1, 0)"),0.0)</f>
        <v>0</v>
      </c>
      <c r="AD46" s="7">
        <f>IFERROR(__xludf.DUMMYFUNCTION("IF(REGEXMATCH('Raw Data'!C46, ""Stylish Interior Design""), 1, 0)"),0.0)</f>
        <v>0</v>
      </c>
      <c r="AE46" s="7">
        <f t="shared" si="10"/>
        <v>0</v>
      </c>
      <c r="AF46" s="7">
        <f>IFERROR(__xludf.DUMMYFUNCTION("IF(REGEXMATCH('Raw Data'!B46, ""Reservation &amp; Communication""), 1, 0)"),0.0)</f>
        <v>0</v>
      </c>
      <c r="AG46" s="7">
        <f>IFERROR(__xludf.DUMMYFUNCTION("IF(REGEXMATCH('Raw Data'!C46, ""Reservation &amp; Communication""), 1, 0)"),0.0)</f>
        <v>0</v>
      </c>
      <c r="AH46" s="7">
        <f t="shared" si="11"/>
        <v>0</v>
      </c>
    </row>
    <row r="47" ht="15.75" customHeight="1">
      <c r="A47" s="6">
        <f t="shared" si="12"/>
        <v>46</v>
      </c>
      <c r="B47" s="3">
        <f>IFERROR(__xludf.DUMMYFUNCTION("IF(REGEXMATCH('Raw Data'!B47, ""Comfortable and Clean Rooms""), 1, 0)"),0.0)</f>
        <v>0</v>
      </c>
      <c r="C47" s="3">
        <f>IFERROR(__xludf.DUMMYFUNCTION("IF(REGEXMATCH('Raw Data'!C47, ""Comfortable and Clean Rooms""), 1, 0)"),0.0)</f>
        <v>0</v>
      </c>
      <c r="D47" s="7">
        <f t="shared" si="1"/>
        <v>0</v>
      </c>
      <c r="E47" s="7">
        <f>IFERROR(__xludf.DUMMYFUNCTION("IF(REGEXMATCH('Raw Data'!B47, ""Delicious Breakfast""), 1, 0)"),0.0)</f>
        <v>0</v>
      </c>
      <c r="F47" s="7">
        <f>IFERROR(__xludf.DUMMYFUNCTION("IF(REGEXMATCH('Raw Data'!C47, ""Delicious Breakfast""), 1, 0)"),0.0)</f>
        <v>0</v>
      </c>
      <c r="G47" s="7">
        <f t="shared" si="2"/>
        <v>0</v>
      </c>
      <c r="H47" s="7">
        <f>IFERROR(__xludf.DUMMYFUNCTION("IF(REGEXMATCH('Raw Data'!B47, ""Fast and Reliable Wi-Fi""), 1, 0)"),0.0)</f>
        <v>0</v>
      </c>
      <c r="I47" s="7">
        <f>IFERROR(__xludf.DUMMYFUNCTION("IF(REGEXMATCH('Raw Data'!C47, ""Fast and Reliable Wi-Fi""), 1, 0)"),0.0)</f>
        <v>0</v>
      </c>
      <c r="J47" s="7">
        <f t="shared" si="3"/>
        <v>0</v>
      </c>
      <c r="K47" s="7">
        <f>IFERROR(__xludf.DUMMYFUNCTION("IF(REGEXMATCH('Raw Data'!B47, ""Friendly and Helpful Staff""), 1, 0)"),0.0)</f>
        <v>0</v>
      </c>
      <c r="L47" s="7">
        <f>IFERROR(__xludf.DUMMYFUNCTION("IF(REGEXMATCH('Raw Data'!C47, ""Friendly and Helpful Staff""), 1, 0)"),0.0)</f>
        <v>0</v>
      </c>
      <c r="M47" s="7">
        <f t="shared" si="4"/>
        <v>0</v>
      </c>
      <c r="N47" s="7">
        <f>IFERROR(__xludf.DUMMYFUNCTION("IF(REGEXMATCH('Raw Data'!B47, ""Quiet and Restful Environment""), 1, 0)"),0.0)</f>
        <v>0</v>
      </c>
      <c r="O47" s="7">
        <f>IFERROR(__xludf.DUMMYFUNCTION("IF(REGEXMATCH('Raw Data'!C47, ""Quiet and Restful Environment""), 1, 0)"),0.0)</f>
        <v>0</v>
      </c>
      <c r="P47" s="7">
        <f t="shared" si="5"/>
        <v>0</v>
      </c>
      <c r="Q47" s="7">
        <f>IFERROR(__xludf.DUMMYFUNCTION("IF(REGEXMATCH('Raw Data'!B47, ""Modern Fitness Facilities""), 1, 0)"),0.0)</f>
        <v>0</v>
      </c>
      <c r="R47" s="7">
        <f>IFERROR(__xludf.DUMMYFUNCTION("IF(REGEXMATCH('Raw Data'!C47, ""Modern Fitness Facilities""), 1, 0)"),0.0)</f>
        <v>0</v>
      </c>
      <c r="S47" s="7">
        <f t="shared" si="6"/>
        <v>0</v>
      </c>
      <c r="T47" s="7">
        <f>IFERROR(__xludf.DUMMYFUNCTION("IF(REGEXMATCH('Raw Data'!B47, ""Family-Friendly Services""), 1, 0)"),0.0)</f>
        <v>0</v>
      </c>
      <c r="U47" s="7">
        <f>IFERROR(__xludf.DUMMYFUNCTION("IF(REGEXMATCH('Raw Data'!C47, ""Family-Friendly Services""), 1, 0)"),0.0)</f>
        <v>0</v>
      </c>
      <c r="V47" s="7">
        <f t="shared" si="7"/>
        <v>0</v>
      </c>
      <c r="W47" s="7">
        <f>IFERROR(__xludf.DUMMYFUNCTION("IF(REGEXMATCH('Raw Data'!B47, ""Business Amenities""), 1, 0)"),1.0)</f>
        <v>1</v>
      </c>
      <c r="X47" s="7">
        <f>IFERROR(__xludf.DUMMYFUNCTION("IF(REGEXMATCH('Raw Data'!C47, ""Business Amenities""), 1, 0)"),1.0)</f>
        <v>1</v>
      </c>
      <c r="Y47" s="7">
        <f t="shared" si="8"/>
        <v>1</v>
      </c>
      <c r="Z47" s="7">
        <f>IFERROR(__xludf.DUMMYFUNCTION("IF(REGEXMATCH('Raw Data'!B47, ""Easy Parking &amp; Check-in""), 1, 0)"),0.0)</f>
        <v>0</v>
      </c>
      <c r="AA47" s="7">
        <f>IFERROR(__xludf.DUMMYFUNCTION("IF(REGEXMATCH('Raw Data'!C47, ""Easy Parking &amp; Check-in""), 1, 0)"),0.0)</f>
        <v>0</v>
      </c>
      <c r="AB47" s="7">
        <f t="shared" si="9"/>
        <v>0</v>
      </c>
      <c r="AC47" s="7">
        <f>IFERROR(__xludf.DUMMYFUNCTION("IF(REGEXMATCH('Raw Data'!C47, ""Easy Parking &amp; Check-in""), 1, 0)"),0.0)</f>
        <v>0</v>
      </c>
      <c r="AD47" s="7">
        <f>IFERROR(__xludf.DUMMYFUNCTION("IF(REGEXMATCH('Raw Data'!C47, ""Stylish Interior Design""), 1, 0)"),0.0)</f>
        <v>0</v>
      </c>
      <c r="AE47" s="7">
        <f t="shared" si="10"/>
        <v>0</v>
      </c>
      <c r="AF47" s="7">
        <f>IFERROR(__xludf.DUMMYFUNCTION("IF(REGEXMATCH('Raw Data'!B47, ""Reservation &amp; Communication""), 1, 0)"),0.0)</f>
        <v>0</v>
      </c>
      <c r="AG47" s="7">
        <f>IFERROR(__xludf.DUMMYFUNCTION("IF(REGEXMATCH('Raw Data'!C47, ""Reservation &amp; Communication""), 1, 0)"),0.0)</f>
        <v>0</v>
      </c>
      <c r="AH47" s="7">
        <f t="shared" si="11"/>
        <v>0</v>
      </c>
    </row>
    <row r="48" ht="15.75" customHeight="1">
      <c r="A48" s="6">
        <f t="shared" si="12"/>
        <v>47</v>
      </c>
      <c r="B48" s="3">
        <f>IFERROR(__xludf.DUMMYFUNCTION("IF(REGEXMATCH('Raw Data'!B48, ""Comfortable and Clean Rooms""), 1, 0)"),0.0)</f>
        <v>0</v>
      </c>
      <c r="C48" s="3">
        <f>IFERROR(__xludf.DUMMYFUNCTION("IF(REGEXMATCH('Raw Data'!C48, ""Comfortable and Clean Rooms""), 1, 0)"),0.0)</f>
        <v>0</v>
      </c>
      <c r="D48" s="7">
        <f t="shared" si="1"/>
        <v>0</v>
      </c>
      <c r="E48" s="7">
        <f>IFERROR(__xludf.DUMMYFUNCTION("IF(REGEXMATCH('Raw Data'!B48, ""Delicious Breakfast""), 1, 0)"),0.0)</f>
        <v>0</v>
      </c>
      <c r="F48" s="7">
        <f>IFERROR(__xludf.DUMMYFUNCTION("IF(REGEXMATCH('Raw Data'!C48, ""Delicious Breakfast""), 1, 0)"),0.0)</f>
        <v>0</v>
      </c>
      <c r="G48" s="7">
        <f t="shared" si="2"/>
        <v>0</v>
      </c>
      <c r="H48" s="7">
        <f>IFERROR(__xludf.DUMMYFUNCTION("IF(REGEXMATCH('Raw Data'!B48, ""Fast and Reliable Wi-Fi""), 1, 0)"),0.0)</f>
        <v>0</v>
      </c>
      <c r="I48" s="7">
        <f>IFERROR(__xludf.DUMMYFUNCTION("IF(REGEXMATCH('Raw Data'!C48, ""Fast and Reliable Wi-Fi""), 1, 0)"),0.0)</f>
        <v>0</v>
      </c>
      <c r="J48" s="7">
        <f t="shared" si="3"/>
        <v>0</v>
      </c>
      <c r="K48" s="7">
        <f>IFERROR(__xludf.DUMMYFUNCTION("IF(REGEXMATCH('Raw Data'!B48, ""Friendly and Helpful Staff""), 1, 0)"),0.0)</f>
        <v>0</v>
      </c>
      <c r="L48" s="7">
        <f>IFERROR(__xludf.DUMMYFUNCTION("IF(REGEXMATCH('Raw Data'!C48, ""Friendly and Helpful Staff""), 1, 0)"),0.0)</f>
        <v>0</v>
      </c>
      <c r="M48" s="7">
        <f t="shared" si="4"/>
        <v>0</v>
      </c>
      <c r="N48" s="7">
        <f>IFERROR(__xludf.DUMMYFUNCTION("IF(REGEXMATCH('Raw Data'!B48, ""Quiet and Restful Environment""), 1, 0)"),0.0)</f>
        <v>0</v>
      </c>
      <c r="O48" s="7">
        <f>IFERROR(__xludf.DUMMYFUNCTION("IF(REGEXMATCH('Raw Data'!C48, ""Quiet and Restful Environment""), 1, 0)"),0.0)</f>
        <v>0</v>
      </c>
      <c r="P48" s="7">
        <f t="shared" si="5"/>
        <v>0</v>
      </c>
      <c r="Q48" s="7">
        <f>IFERROR(__xludf.DUMMYFUNCTION("IF(REGEXMATCH('Raw Data'!B48, ""Modern Fitness Facilities""), 1, 0)"),0.0)</f>
        <v>0</v>
      </c>
      <c r="R48" s="7">
        <f>IFERROR(__xludf.DUMMYFUNCTION("IF(REGEXMATCH('Raw Data'!C48, ""Modern Fitness Facilities""), 1, 0)"),0.0)</f>
        <v>0</v>
      </c>
      <c r="S48" s="7">
        <f t="shared" si="6"/>
        <v>0</v>
      </c>
      <c r="T48" s="7">
        <f>IFERROR(__xludf.DUMMYFUNCTION("IF(REGEXMATCH('Raw Data'!B48, ""Family-Friendly Services""), 1, 0)"),0.0)</f>
        <v>0</v>
      </c>
      <c r="U48" s="7">
        <f>IFERROR(__xludf.DUMMYFUNCTION("IF(REGEXMATCH('Raw Data'!C48, ""Family-Friendly Services""), 1, 0)"),0.0)</f>
        <v>0</v>
      </c>
      <c r="V48" s="7">
        <f t="shared" si="7"/>
        <v>0</v>
      </c>
      <c r="W48" s="7">
        <f>IFERROR(__xludf.DUMMYFUNCTION("IF(REGEXMATCH('Raw Data'!B48, ""Business Amenities""), 1, 0)"),1.0)</f>
        <v>1</v>
      </c>
      <c r="X48" s="7">
        <f>IFERROR(__xludf.DUMMYFUNCTION("IF(REGEXMATCH('Raw Data'!C48, ""Business Amenities""), 1, 0)"),1.0)</f>
        <v>1</v>
      </c>
      <c r="Y48" s="7">
        <f t="shared" si="8"/>
        <v>1</v>
      </c>
      <c r="Z48" s="7">
        <f>IFERROR(__xludf.DUMMYFUNCTION("IF(REGEXMATCH('Raw Data'!B48, ""Easy Parking &amp; Check-in""), 1, 0)"),0.0)</f>
        <v>0</v>
      </c>
      <c r="AA48" s="7">
        <f>IFERROR(__xludf.DUMMYFUNCTION("IF(REGEXMATCH('Raw Data'!C48, ""Easy Parking &amp; Check-in""), 1, 0)"),0.0)</f>
        <v>0</v>
      </c>
      <c r="AB48" s="7">
        <f t="shared" si="9"/>
        <v>0</v>
      </c>
      <c r="AC48" s="7">
        <f>IFERROR(__xludf.DUMMYFUNCTION("IF(REGEXMATCH('Raw Data'!C48, ""Easy Parking &amp; Check-in""), 1, 0)"),0.0)</f>
        <v>0</v>
      </c>
      <c r="AD48" s="7">
        <f>IFERROR(__xludf.DUMMYFUNCTION("IF(REGEXMATCH('Raw Data'!C48, ""Stylish Interior Design""), 1, 0)"),0.0)</f>
        <v>0</v>
      </c>
      <c r="AE48" s="7">
        <f t="shared" si="10"/>
        <v>0</v>
      </c>
      <c r="AF48" s="7">
        <f>IFERROR(__xludf.DUMMYFUNCTION("IF(REGEXMATCH('Raw Data'!B48, ""Reservation &amp; Communication""), 1, 0)"),0.0)</f>
        <v>0</v>
      </c>
      <c r="AG48" s="7">
        <f>IFERROR(__xludf.DUMMYFUNCTION("IF(REGEXMATCH('Raw Data'!C48, ""Reservation &amp; Communication""), 1, 0)"),0.0)</f>
        <v>0</v>
      </c>
      <c r="AH48" s="7">
        <f t="shared" si="11"/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2" width="24.25"/>
    <col customWidth="1" min="3" max="3" width="22.0"/>
    <col customWidth="1" min="4" max="4" width="16.38"/>
    <col customWidth="1" min="5" max="5" width="18.13"/>
    <col customWidth="1" min="6" max="6" width="22.25"/>
    <col customWidth="1" min="7" max="7" width="17.5"/>
    <col customWidth="1" min="10" max="10" width="32.75"/>
  </cols>
  <sheetData>
    <row r="1">
      <c r="A1" s="8" t="s">
        <v>160</v>
      </c>
      <c r="B1" s="9" t="s">
        <v>161</v>
      </c>
      <c r="C1" s="9" t="s">
        <v>162</v>
      </c>
      <c r="D1" s="9" t="s">
        <v>163</v>
      </c>
      <c r="E1" s="10" t="s">
        <v>164</v>
      </c>
      <c r="F1" s="11" t="s">
        <v>165</v>
      </c>
      <c r="G1" s="12" t="s">
        <v>166</v>
      </c>
      <c r="H1" s="13"/>
      <c r="I1" s="13"/>
      <c r="J1" s="13"/>
      <c r="K1" s="13" t="s">
        <v>167</v>
      </c>
    </row>
    <row r="2">
      <c r="A2" s="14" t="s">
        <v>48</v>
      </c>
      <c r="B2" s="15">
        <f>SUM('Encoded Data'!N2:N101)</f>
        <v>36</v>
      </c>
      <c r="C2" s="15">
        <f>SUM('Encoded Data'!O2:O101)</f>
        <v>32</v>
      </c>
      <c r="D2" s="15">
        <f t="shared" ref="D2:D12" si="1">B2-C2</f>
        <v>4</v>
      </c>
      <c r="E2" s="16">
        <f t="shared" ref="E2:E12" si="2">C2/B2</f>
        <v>0.8888888889</v>
      </c>
      <c r="F2" s="17">
        <f>SUM('Encoded Data'!P2:P101)</f>
        <v>32</v>
      </c>
      <c r="G2" s="18">
        <f t="shared" ref="G2:G12" si="3">F2/B2</f>
        <v>0.8888888889</v>
      </c>
      <c r="K2" s="5" t="s">
        <v>167</v>
      </c>
    </row>
    <row r="3">
      <c r="A3" s="19" t="s">
        <v>168</v>
      </c>
      <c r="B3" s="20">
        <f>SUM('Encoded Data'!B2:B101)</f>
        <v>26</v>
      </c>
      <c r="C3" s="20">
        <f>SUM('Encoded Data'!C2:C101)</f>
        <v>10</v>
      </c>
      <c r="D3" s="20">
        <f t="shared" si="1"/>
        <v>16</v>
      </c>
      <c r="E3" s="21">
        <f t="shared" si="2"/>
        <v>0.3846153846</v>
      </c>
      <c r="F3" s="22">
        <f>SUM('Encoded Data'!D2:D101)</f>
        <v>10</v>
      </c>
      <c r="G3" s="23">
        <f t="shared" si="3"/>
        <v>0.3846153846</v>
      </c>
    </row>
    <row r="4">
      <c r="A4" s="14" t="s">
        <v>106</v>
      </c>
      <c r="B4" s="15">
        <f>SUM('Encoded Data'!E2:E101)</f>
        <v>26</v>
      </c>
      <c r="C4" s="15">
        <f>SUM('Encoded Data'!F2:F101)</f>
        <v>16</v>
      </c>
      <c r="D4" s="15">
        <f t="shared" si="1"/>
        <v>10</v>
      </c>
      <c r="E4" s="16">
        <f t="shared" si="2"/>
        <v>0.6153846154</v>
      </c>
      <c r="F4" s="17">
        <f>SUM('Encoded Data'!G2:G101)</f>
        <v>15</v>
      </c>
      <c r="G4" s="18">
        <f t="shared" si="3"/>
        <v>0.5769230769</v>
      </c>
    </row>
    <row r="5">
      <c r="A5" s="19" t="s">
        <v>169</v>
      </c>
      <c r="B5" s="20">
        <f>SUM('Encoded Data'!H2:H101)</f>
        <v>26</v>
      </c>
      <c r="C5" s="20">
        <f>SUM('Encoded Data'!I2:I101)</f>
        <v>21</v>
      </c>
      <c r="D5" s="20">
        <f t="shared" si="1"/>
        <v>5</v>
      </c>
      <c r="E5" s="21">
        <f t="shared" si="2"/>
        <v>0.8076923077</v>
      </c>
      <c r="F5" s="22">
        <f>SUM('Encoded Data'!J2:J101)</f>
        <v>21</v>
      </c>
      <c r="G5" s="23">
        <f t="shared" si="3"/>
        <v>0.8076923077</v>
      </c>
    </row>
    <row r="6">
      <c r="A6" s="14" t="s">
        <v>170</v>
      </c>
      <c r="B6" s="15">
        <f>SUM('Encoded Data'!Q2:Q101)</f>
        <v>22</v>
      </c>
      <c r="C6" s="15">
        <f>SUM('Encoded Data'!R2:R101)</f>
        <v>9</v>
      </c>
      <c r="D6" s="15">
        <f t="shared" si="1"/>
        <v>13</v>
      </c>
      <c r="E6" s="16">
        <f t="shared" si="2"/>
        <v>0.4090909091</v>
      </c>
      <c r="F6" s="17">
        <f>SUM('Encoded Data'!S2:S101)</f>
        <v>9</v>
      </c>
      <c r="G6" s="18">
        <f t="shared" si="3"/>
        <v>0.4090909091</v>
      </c>
    </row>
    <row r="7">
      <c r="A7" s="19" t="s">
        <v>171</v>
      </c>
      <c r="B7" s="20">
        <f>SUM('Encoded Data'!K2:K101)</f>
        <v>18</v>
      </c>
      <c r="C7" s="20">
        <f>SUM('Encoded Data'!L2:L101)</f>
        <v>8</v>
      </c>
      <c r="D7" s="20">
        <f t="shared" si="1"/>
        <v>10</v>
      </c>
      <c r="E7" s="21">
        <f t="shared" si="2"/>
        <v>0.4444444444</v>
      </c>
      <c r="F7" s="22">
        <f>SUM('Encoded Data'!M2:M101)</f>
        <v>8</v>
      </c>
      <c r="G7" s="23">
        <f t="shared" si="3"/>
        <v>0.4444444444</v>
      </c>
    </row>
    <row r="8">
      <c r="A8" s="14" t="s">
        <v>122</v>
      </c>
      <c r="B8" s="15">
        <f>SUM('Encoded Data'!W2:W101)</f>
        <v>17</v>
      </c>
      <c r="C8" s="15">
        <f>SUM('Encoded Data'!X2:X101)</f>
        <v>10</v>
      </c>
      <c r="D8" s="15">
        <f t="shared" si="1"/>
        <v>7</v>
      </c>
      <c r="E8" s="16">
        <f t="shared" si="2"/>
        <v>0.5882352941</v>
      </c>
      <c r="F8" s="17">
        <f>SUM('Encoded Data'!Y2:Y101)</f>
        <v>10</v>
      </c>
      <c r="G8" s="18">
        <f t="shared" si="3"/>
        <v>0.5882352941</v>
      </c>
    </row>
    <row r="9">
      <c r="A9" s="19" t="s">
        <v>172</v>
      </c>
      <c r="B9" s="20">
        <f>SUM('Encoded Data'!T2:T101)</f>
        <v>14</v>
      </c>
      <c r="C9" s="20">
        <f>SUM('Encoded Data'!U2:U101)</f>
        <v>3</v>
      </c>
      <c r="D9" s="20">
        <f t="shared" si="1"/>
        <v>11</v>
      </c>
      <c r="E9" s="21">
        <f t="shared" si="2"/>
        <v>0.2142857143</v>
      </c>
      <c r="F9" s="22">
        <f>SUM('Encoded Data'!V2:V101)</f>
        <v>3</v>
      </c>
      <c r="G9" s="23">
        <f t="shared" si="3"/>
        <v>0.2142857143</v>
      </c>
    </row>
    <row r="10">
      <c r="A10" s="14" t="s">
        <v>17</v>
      </c>
      <c r="B10" s="15">
        <f>SUM('Encoded Data'!AF2:AF101)</f>
        <v>12</v>
      </c>
      <c r="C10" s="15">
        <f>SUM('Encoded Data'!AG2:AG101)</f>
        <v>7</v>
      </c>
      <c r="D10" s="15">
        <f t="shared" si="1"/>
        <v>5</v>
      </c>
      <c r="E10" s="16">
        <f t="shared" si="2"/>
        <v>0.5833333333</v>
      </c>
      <c r="F10" s="17">
        <f>SUM('Encoded Data'!AH2:AH101)</f>
        <v>7</v>
      </c>
      <c r="G10" s="18">
        <f t="shared" si="3"/>
        <v>0.5833333333</v>
      </c>
    </row>
    <row r="11">
      <c r="A11" s="19" t="s">
        <v>173</v>
      </c>
      <c r="B11" s="20">
        <f>SUM('Encoded Data'!Z2:Z101)</f>
        <v>11</v>
      </c>
      <c r="C11" s="20">
        <f>SUM('Encoded Data'!AA2:AA101)</f>
        <v>2</v>
      </c>
      <c r="D11" s="20">
        <f t="shared" si="1"/>
        <v>9</v>
      </c>
      <c r="E11" s="21">
        <f t="shared" si="2"/>
        <v>0.1818181818</v>
      </c>
      <c r="F11" s="22">
        <f>SUM('Encoded Data'!AB2:AB101)</f>
        <v>2</v>
      </c>
      <c r="G11" s="23">
        <f t="shared" si="3"/>
        <v>0.1818181818</v>
      </c>
    </row>
    <row r="12">
      <c r="A12" s="24" t="s">
        <v>174</v>
      </c>
      <c r="B12" s="25">
        <f>SUM('Encoded Data'!AC2:AC101)</f>
        <v>2</v>
      </c>
      <c r="C12" s="25">
        <f>SUM('Encoded Data'!AD2:AD101)</f>
        <v>1</v>
      </c>
      <c r="D12" s="25">
        <f t="shared" si="1"/>
        <v>1</v>
      </c>
      <c r="E12" s="26">
        <f t="shared" si="2"/>
        <v>0.5</v>
      </c>
      <c r="F12" s="27">
        <f>SUM('Encoded Data'!AE2:AE101)</f>
        <v>0</v>
      </c>
      <c r="G12" s="28">
        <f t="shared" si="3"/>
        <v>0</v>
      </c>
    </row>
    <row r="13">
      <c r="A13" s="29"/>
      <c r="B13" s="29"/>
      <c r="C13" s="29"/>
      <c r="D13" s="29"/>
      <c r="E13" s="29"/>
    </row>
    <row r="16">
      <c r="D16" s="30"/>
      <c r="E16" s="30"/>
    </row>
    <row r="23">
      <c r="A23" s="13"/>
      <c r="B23" s="13"/>
      <c r="C23" s="13"/>
    </row>
  </sheetData>
  <dataValidations>
    <dataValidation type="custom" allowBlank="1" showDropDown="1" sqref="B2:G12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