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1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1. Listing" sheetId="2" state="visible" r:id="rId2"/>
    <sheet xmlns:r="http://schemas.openxmlformats.org/officeDocument/2006/relationships" name="2. 门店信息变动监测表" sheetId="3" state="visible" r:id="rId3"/>
    <sheet xmlns:r="http://schemas.openxmlformats.org/officeDocument/2006/relationships" name="3. 平台异常监测表" sheetId="4" state="visible" r:id="rId4"/>
  </sheets>
  <definedNames>
    <definedName name="_xlnm._FilterDatabase" localSheetId="1" hidden="1">'1. Listing'!$A$1:$T$305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6">
    <font>
      <name val="宋体"/>
      <family val="2"/>
      <color theme="1"/>
      <sz val="11"/>
      <scheme val="minor"/>
    </font>
    <font>
      <name val="等线"/>
      <charset val="134"/>
      <sz val="11"/>
    </font>
    <font>
      <name val="等线"/>
      <charset val="134"/>
      <b val="1"/>
      <color rgb="FFFFFFFF"/>
      <sz val="11"/>
    </font>
    <font>
      <name val="等线"/>
      <charset val="134"/>
      <color rgb="FFFF0000"/>
      <sz val="11"/>
    </font>
    <font>
      <name val="等线"/>
      <charset val="134"/>
      <color rgb="FFFFFFFF"/>
      <sz val="11"/>
    </font>
    <font>
      <name val="等线"/>
      <charset val="134"/>
      <b val="1"/>
      <sz val="11"/>
    </font>
    <font>
      <name val="等线"/>
      <charset val="134"/>
      <b val="1"/>
      <sz val="36"/>
    </font>
    <font>
      <name val="等线"/>
      <charset val="134"/>
      <b val="1"/>
      <sz val="11"/>
    </font>
    <font>
      <name val="等线"/>
      <charset val="134"/>
      <b val="1"/>
      <color rgb="FFFFFFFF"/>
      <sz val="14"/>
    </font>
    <font>
      <name val="等线"/>
      <charset val="134"/>
      <b val="1"/>
      <sz val="16"/>
    </font>
    <font>
      <name val="等线"/>
      <charset val="134"/>
      <b val="1"/>
      <sz val="11"/>
      <u val="single"/>
    </font>
    <font>
      <name val="等线"/>
      <charset val="134"/>
      <b val="1"/>
      <color rgb="FF000000"/>
      <sz val="11"/>
    </font>
    <font>
      <name val="宋体"/>
      <charset val="134"/>
      <family val="3"/>
      <sz val="9"/>
      <scheme val="minor"/>
    </font>
    <font>
      <name val="等线"/>
    </font>
    <font>
      <name val="等线"/>
      <color rgb="00FF0000"/>
    </font>
    <font>
      <name val="等线"/>
      <b val="1"/>
      <color rgb="00FFFFFF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FF44546A"/>
      </patternFill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70AD47"/>
      </patternFill>
    </fill>
    <fill>
      <patternFill patternType="solid">
        <fgColor rgb="FFD0CECE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 style="thin">
        <color rgb="FFE7E6E6"/>
      </left>
      <right style="thin">
        <color rgb="FF000000"/>
      </right>
      <top style="thin">
        <color rgb="FFE7E6E6"/>
      </top>
      <bottom style="thin">
        <color rgb="FF000000"/>
      </bottom>
      <diagonal/>
    </border>
    <border>
      <left/>
      <right style="thin">
        <color rgb="FFE7E6E6"/>
      </right>
      <top style="thin">
        <color rgb="FFE7E6E6"/>
      </top>
      <bottom style="thin">
        <color rgb="FF000000"/>
      </bottom>
      <diagonal/>
    </border>
    <border>
      <left style="thin">
        <color rgb="FFE7E6E6"/>
      </left>
      <right style="thin">
        <color rgb="FF000000"/>
      </right>
      <top/>
      <bottom style="thin">
        <color rgb="FFE7E6E6"/>
      </bottom>
      <diagonal/>
    </border>
    <border>
      <left/>
      <right/>
      <top style="thin">
        <color rgb="FFE7E6E6"/>
      </top>
      <bottom style="thin">
        <color rgb="FF000000"/>
      </bottom>
      <diagonal/>
    </border>
    <border>
      <left style="thin">
        <color rgb="FFE7E6E6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E7E6E6"/>
      </right>
      <top/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 style="thin">
        <color rgb="FF000000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/>
      <top style="thin">
        <color rgb="FFE7E6E6"/>
      </top>
      <bottom style="thin">
        <color rgb="FF000000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6" fillId="4" borderId="0" applyAlignment="1" pivotButton="0" quotePrefix="0" xfId="0">
      <alignment horizontal="right" vertical="center"/>
    </xf>
    <xf numFmtId="0" fontId="7" fillId="4" borderId="0" pivotButton="0" quotePrefix="0" xfId="0"/>
    <xf numFmtId="0" fontId="0" fillId="4" borderId="0" pivotButton="0" quotePrefix="0" xfId="0"/>
    <xf numFmtId="0" fontId="9" fillId="4" borderId="0" pivotButton="0" quotePrefix="0" xfId="0"/>
    <xf numFmtId="0" fontId="5" fillId="5" borderId="1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center" wrapText="1"/>
    </xf>
    <xf numFmtId="9" fontId="1" fillId="4" borderId="0" applyAlignment="1" pivotButton="0" quotePrefix="0" xfId="0">
      <alignment horizontal="center" vertical="center"/>
    </xf>
    <xf numFmtId="0" fontId="7" fillId="5" borderId="5" applyAlignment="1" pivotButton="0" quotePrefix="0" xfId="0">
      <alignment horizontal="center" vertical="center"/>
    </xf>
    <xf numFmtId="0" fontId="7" fillId="5" borderId="3" applyAlignment="1" pivotButton="0" quotePrefix="0" xfId="0">
      <alignment horizontal="center" vertical="center"/>
    </xf>
    <xf numFmtId="0" fontId="1" fillId="5" borderId="7" pivotButton="0" quotePrefix="0" xfId="0"/>
    <xf numFmtId="0" fontId="7" fillId="5" borderId="10" applyAlignment="1" pivotButton="0" quotePrefix="0" xfId="0">
      <alignment horizontal="center" vertical="center"/>
    </xf>
    <xf numFmtId="0" fontId="4" fillId="4" borderId="0" pivotButton="0" quotePrefix="0" xfId="0"/>
    <xf numFmtId="0" fontId="1" fillId="4" borderId="6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4" borderId="11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6" borderId="23" pivotButton="0" quotePrefix="0" xfId="0"/>
    <xf numFmtId="0" fontId="2" fillId="3" borderId="23" pivotButton="0" quotePrefix="0" xfId="0"/>
    <xf numFmtId="0" fontId="11" fillId="7" borderId="23" pivotButton="0" quotePrefix="0" xfId="0"/>
    <xf numFmtId="49" fontId="1" fillId="0" borderId="0" pivotButton="0" quotePrefix="0" xfId="0"/>
    <xf numFmtId="0" fontId="1" fillId="5" borderId="4" applyAlignment="1" pivotButton="0" quotePrefix="0" xfId="0">
      <alignment horizontal="center" vertical="center"/>
    </xf>
    <xf numFmtId="0" fontId="0" fillId="0" borderId="21" pivotButton="0" quotePrefix="0" xfId="0"/>
    <xf numFmtId="9" fontId="6" fillId="4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4" borderId="0" applyAlignment="1" pivotButton="0" quotePrefix="0" xfId="0">
      <alignment horizontal="center" vertical="center" wrapText="1"/>
    </xf>
    <xf numFmtId="0" fontId="1" fillId="4" borderId="14" applyAlignment="1" pivotButton="0" quotePrefix="0" xfId="0">
      <alignment horizontal="center" vertical="center"/>
    </xf>
    <xf numFmtId="0" fontId="0" fillId="0" borderId="15" pivotButton="0" quotePrefix="0" xfId="0"/>
    <xf numFmtId="0" fontId="1" fillId="4" borderId="0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/>
    </xf>
    <xf numFmtId="0" fontId="0" fillId="0" borderId="19" pivotButton="0" quotePrefix="0" xfId="0"/>
    <xf numFmtId="0" fontId="1" fillId="4" borderId="12" applyAlignment="1" pivotButton="0" quotePrefix="0" xfId="0">
      <alignment horizontal="center" vertical="center"/>
    </xf>
    <xf numFmtId="0" fontId="0" fillId="0" borderId="13" pivotButton="0" quotePrefix="0" xfId="0"/>
    <xf numFmtId="0" fontId="1" fillId="4" borderId="0" pivotButton="0" quotePrefix="0" xfId="0"/>
    <xf numFmtId="0" fontId="7" fillId="5" borderId="22" applyAlignment="1" pivotButton="0" quotePrefix="0" xfId="0">
      <alignment horizontal="center" vertical="center"/>
    </xf>
    <xf numFmtId="0" fontId="0" fillId="0" borderId="16" pivotButton="0" quotePrefix="0" xfId="0"/>
    <xf numFmtId="0" fontId="8" fillId="2" borderId="0" applyAlignment="1" pivotButton="0" quotePrefix="0" xfId="0">
      <alignment horizontal="left" vertical="center"/>
    </xf>
    <xf numFmtId="0" fontId="10" fillId="4" borderId="0" pivotButton="0" quotePrefix="0" xfId="0"/>
    <xf numFmtId="0" fontId="1" fillId="4" borderId="0" applyAlignment="1" pivotButton="0" quotePrefix="0" xfId="0">
      <alignment horizontal="center" vertical="center"/>
    </xf>
    <xf numFmtId="0" fontId="7" fillId="5" borderId="10" applyAlignment="1" pivotButton="0" quotePrefix="0" xfId="0">
      <alignment horizontal="center" vertical="center"/>
    </xf>
    <xf numFmtId="0" fontId="0" fillId="0" borderId="20" pivotButton="0" quotePrefix="0" xfId="0"/>
    <xf numFmtId="0" fontId="5" fillId="4" borderId="0" applyAlignment="1" pivotButton="0" quotePrefix="0" xfId="0">
      <alignment horizontal="center" vertical="center"/>
    </xf>
    <xf numFmtId="0" fontId="1" fillId="4" borderId="18" applyAlignment="1" pivotButton="0" quotePrefix="0" xfId="0">
      <alignment horizontal="center" vertical="center"/>
    </xf>
    <xf numFmtId="0" fontId="5" fillId="4" borderId="0" applyAlignment="1" pivotButton="0" quotePrefix="0" xfId="0">
      <alignment horizontal="right" wrapText="1"/>
    </xf>
    <xf numFmtId="0" fontId="7" fillId="5" borderId="8" applyAlignment="1" pivotButton="0" quotePrefix="0" xfId="0">
      <alignment horizontal="center" vertical="center"/>
    </xf>
    <xf numFmtId="0" fontId="0" fillId="0" borderId="17" pivotButton="0" quotePrefix="0" xfId="0"/>
    <xf numFmtId="0" fontId="9" fillId="4" borderId="0" pivotButton="0" quotePrefix="0" xfId="0"/>
    <xf numFmtId="0" fontId="1" fillId="4" borderId="13" applyAlignment="1" pivotButton="0" quotePrefix="0" xfId="0">
      <alignment horizontal="center" vertical="center"/>
    </xf>
    <xf numFmtId="0" fontId="7" fillId="5" borderId="20" applyAlignment="1" pivotButton="0" quotePrefix="0" xfId="0">
      <alignment horizontal="center" vertical="center"/>
    </xf>
    <xf numFmtId="0" fontId="7" fillId="5" borderId="17" applyAlignment="1" pivotButton="0" quotePrefix="0" xfId="0">
      <alignment horizontal="center" vertical="center"/>
    </xf>
    <xf numFmtId="0" fontId="1" fillId="4" borderId="15" applyAlignment="1" pivotButton="0" quotePrefix="0" xfId="0">
      <alignment horizontal="center" vertical="center"/>
    </xf>
    <xf numFmtId="0" fontId="1" fillId="5" borderId="19" applyAlignment="1" pivotButton="0" quotePrefix="0" xfId="0">
      <alignment horizontal="center" vertical="center"/>
    </xf>
    <xf numFmtId="0" fontId="1" fillId="5" borderId="21" applyAlignment="1" pivotButton="0" quotePrefix="0" xfId="0">
      <alignment horizontal="center" vertical="center"/>
    </xf>
    <xf numFmtId="0" fontId="15" fillId="2" borderId="0" pivotButton="0" quotePrefix="0" xfId="0"/>
    <xf numFmtId="0" fontId="15" fillId="3" borderId="0" pivotButton="0" quotePrefix="0" xfId="0"/>
    <xf numFmtId="0" fontId="13" fillId="0" borderId="0" pivotButton="0" quotePrefix="0" xfId="0"/>
    <xf numFmtId="0" fontId="14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Overview!$D$18</f>
              <strCache>
                <ptCount val="1"/>
                <pt idx="0">
                  <v>Correct Name%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Overview!$B$19:$B$22</f>
              <strCache>
                <ptCount val="4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</strCache>
            </strRef>
          </cat>
          <val>
            <numRef>
              <f>Overview!$D$19:$D$22</f>
              <numCache>
                <formatCode>0%</formatCode>
                <ptCount val="4"/>
                <pt idx="0">
                  <v>0.9868421052631579</v>
                </pt>
                <pt idx="1">
                  <v>0.6578947368421053</v>
                </pt>
                <pt idx="2">
                  <v>0.9473684210526315</v>
                </pt>
                <pt idx="3">
                  <v>1</v>
                </pt>
              </numCache>
            </numRef>
          </val>
        </ser>
        <ser>
          <idx val="1"/>
          <order val="1"/>
          <tx>
            <strRef>
              <f>Overview!$E$18</f>
              <strCache>
                <ptCount val="1"/>
                <pt idx="0">
                  <v>Correct Address%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Overview!$B$19:$B$22</f>
              <strCache>
                <ptCount val="4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</strCache>
            </strRef>
          </cat>
          <val>
            <numRef>
              <f>Overview!$E$19:$E$22</f>
              <numCache>
                <formatCode>0%</formatCode>
                <ptCount val="4"/>
                <pt idx="0">
                  <v>0.9868421052631579</v>
                </pt>
                <pt idx="1">
                  <v>0.3947368421052632</v>
                </pt>
                <pt idx="2">
                  <v>0.9473684210526315</v>
                </pt>
                <pt idx="3">
                  <v>1</v>
                </pt>
              </numCache>
            </numRef>
          </val>
        </ser>
        <ser>
          <idx val="2"/>
          <order val="2"/>
          <tx>
            <strRef>
              <f>Overview!$F$18</f>
              <strCache>
                <ptCount val="1"/>
                <pt idx="0">
                  <v>Correct Phone%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Overview!$B$19:$B$22</f>
              <strCache>
                <ptCount val="4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</strCache>
            </strRef>
          </cat>
          <val>
            <numRef>
              <f>Overview!$F$19:$F$22</f>
              <numCache>
                <formatCode>0%</formatCode>
                <ptCount val="4"/>
                <pt idx="0">
                  <v>0.9868421052631579</v>
                </pt>
                <pt idx="1">
                  <v>0.8026315789473685</v>
                </pt>
                <pt idx="2">
                  <v>1</v>
                </pt>
                <pt idx="3">
                  <v>1</v>
                </pt>
              </numCache>
            </numRef>
          </val>
        </ser>
        <ser>
          <idx val="3"/>
          <order val="3"/>
          <tx>
            <strRef>
              <f>Overview!$G$18</f>
              <strCache>
                <ptCount val="1"/>
                <pt idx="0">
                  <v>Correct Listings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Overview!$B$19:$B$22</f>
              <strCache>
                <ptCount val="4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</strCache>
            </strRef>
          </cat>
          <val>
            <numRef>
              <f>Overview!$G$19:$G$22</f>
              <numCache>
                <formatCode>0%</formatCode>
                <ptCount val="4"/>
                <pt idx="0">
                  <v>0.9868421052631579</v>
                </pt>
                <pt idx="1">
                  <v>1</v>
                </pt>
                <pt idx="2">
                  <v>1</v>
                </pt>
                <pt idx="3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0%" sourceLinked="0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  <max val="1"/>
        </scaling>
        <delete val="0"/>
        <axPos val="b"/>
        <majorGridlines/>
        <numFmt formatCode="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Overview!$Z$42:$Z$46</f>
              <strCache>
                <ptCount val="5"/>
                <pt idx="0">
                  <v>Name</v>
                </pt>
                <pt idx="1">
                  <v>Address</v>
                </pt>
                <pt idx="2">
                  <v>Phone</v>
                </pt>
                <pt idx="3">
                  <v>New</v>
                </pt>
                <pt idx="4">
                  <v>Closed</v>
                </pt>
              </strCache>
            </strRef>
          </cat>
          <val>
            <numRef>
              <f>Overview!$AA$42:$AA$46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Overview!$J$41</f>
              <strCache>
                <ptCount val="1"/>
                <pt idx="0">
                  <v>Name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Overview!$J$42:$J$46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Overview!$K$41</f>
              <strCache>
                <ptCount val="1"/>
                <pt idx="0">
                  <v>Address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Overview!$K$42:$K$46</f>
              <numCache>
                <formatCode>General</formatCode>
                <ptCount val="5"/>
                <pt idx="0">
                  <v>0</v>
                </pt>
                <pt idx="1">
                  <v>7</v>
                </pt>
                <pt idx="2">
                  <v>1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Overview!$L$41</f>
              <strCache>
                <ptCount val="1"/>
                <pt idx="0">
                  <v>Phone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Overview!$L$42:$L$46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Overview!$M$41</f>
              <strCache>
                <ptCount val="1"/>
                <pt idx="0">
                  <v>Not Existing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Overview!$M$42:$M$46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4"/>
          <order val="4"/>
          <tx>
            <strRef>
              <f>Overview!$N$41</f>
              <strCache>
                <ptCount val="1"/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Overview!$N$42:$N$46</f>
              <numCache>
                <formatCode>General</formatCode>
                <ptCount val="5"/>
              </numCache>
            </numRef>
          </val>
        </ser>
        <ser>
          <idx val="5"/>
          <order val="5"/>
          <tx>
            <strRef>
              <f>Overview!$O$41</f>
              <strCache>
                <ptCount val="1"/>
                <pt idx="0">
                  <v>New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Overview!$I$42:$I$46</f>
              <strCache>
                <ptCount val="5"/>
                <pt idx="0">
                  <v>Autonavi</v>
                </pt>
                <pt idx="1">
                  <v>Baidu</v>
                </pt>
                <pt idx="2">
                  <v>Tencent</v>
                </pt>
                <pt idx="3">
                  <v>360 Map</v>
                </pt>
                <pt idx="4">
                  <v>Dianping</v>
                </pt>
              </strCache>
            </strRef>
          </cat>
          <val>
            <numRef>
              <f>Overview!$O$42:$O$46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23</row>
      <rowOff>0</rowOff>
    </from>
    <ext cx="3636000" cy="2232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49</row>
      <rowOff>0</rowOff>
    </from>
    <ext cx="3636000" cy="2232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8</col>
      <colOff>0</colOff>
      <row>49</row>
      <rowOff>0</rowOff>
    </from>
    <ext cx="5400000" cy="2232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50"/>
  <sheetViews>
    <sheetView workbookViewId="0">
      <selection activeCell="A1" sqref="A1"/>
    </sheetView>
  </sheetViews>
  <sheetFormatPr baseColWidth="8" defaultRowHeight="13.5"/>
  <cols>
    <col width="2.75" customWidth="1" style="32" min="2" max="2"/>
    <col width="11.25" customWidth="1" style="32" min="9" max="9"/>
    <col width="9.75" customWidth="1" style="32" min="13" max="13"/>
    <col width="2.125" customWidth="1" style="32" min="17" max="17"/>
  </cols>
  <sheetData>
    <row r="1" ht="14.25" customHeight="1" s="32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  <c r="L1" s="41" t="n"/>
      <c r="M1" s="41" t="n"/>
      <c r="N1" s="41" t="n"/>
      <c r="O1" s="41" t="n"/>
      <c r="P1" s="41" t="n"/>
      <c r="Q1" s="41" t="n"/>
      <c r="R1" s="41" t="n"/>
      <c r="S1" s="41" t="n"/>
      <c r="T1" s="41" t="n"/>
      <c r="U1" s="41" t="n"/>
      <c r="V1" s="41" t="n"/>
      <c r="W1" s="41" t="n"/>
      <c r="X1" s="41" t="n"/>
      <c r="Y1" s="41" t="n"/>
      <c r="Z1" s="41" t="n"/>
      <c r="AA1" s="41" t="n"/>
      <c r="AB1" s="41" t="n"/>
      <c r="AC1" s="41" t="n"/>
      <c r="AD1" s="41" t="n"/>
      <c r="AE1" s="41" t="n"/>
      <c r="AF1" s="41" t="n"/>
      <c r="AG1" s="41" t="n"/>
      <c r="AH1" s="41" t="n"/>
      <c r="AI1" s="41" t="n"/>
      <c r="AJ1" s="41" t="n"/>
      <c r="AK1" s="41" t="n"/>
      <c r="AL1" s="41" t="n"/>
      <c r="AM1" s="41" t="n"/>
      <c r="AN1" s="41" t="n"/>
      <c r="AO1" s="41" t="n"/>
      <c r="AP1" s="41" t="n"/>
      <c r="AQ1" s="41" t="n"/>
      <c r="AR1" s="41" t="n"/>
      <c r="AS1" s="41" t="n"/>
      <c r="AT1" s="41" t="n"/>
      <c r="AU1" s="41" t="n"/>
      <c r="AV1" s="41" t="n"/>
      <c r="AW1" s="41" t="n"/>
      <c r="AX1" s="41" t="n"/>
      <c r="AY1" s="41" t="n"/>
      <c r="AZ1" s="41" t="n"/>
      <c r="BA1" s="41" t="n"/>
    </row>
    <row r="2" ht="14.25" customHeight="1" s="32">
      <c r="A2" s="41" t="n"/>
      <c r="B2" s="41" t="n"/>
      <c r="C2" s="51" t="inlineStr">
        <is>
          <t>Brand</t>
        </is>
      </c>
      <c r="E2" s="49" t="inlineStr">
        <is>
          <t>PRADA</t>
        </is>
      </c>
      <c r="H2" s="41" t="n"/>
      <c r="I2" s="41" t="n"/>
      <c r="J2" s="41" t="n"/>
      <c r="K2" s="41" t="n"/>
      <c r="L2" s="41" t="n"/>
      <c r="M2" s="41" t="n"/>
      <c r="N2" s="41" t="n"/>
      <c r="O2" s="41" t="n"/>
      <c r="P2" s="41" t="n"/>
      <c r="Q2" s="41" t="n"/>
      <c r="R2" s="41" t="n"/>
      <c r="S2" s="41" t="n"/>
      <c r="T2" s="41" t="n"/>
      <c r="U2" s="41" t="n"/>
      <c r="V2" s="41" t="n"/>
      <c r="W2" s="41" t="n"/>
      <c r="X2" s="41" t="n"/>
      <c r="Y2" s="41" t="n"/>
      <c r="Z2" s="41" t="n"/>
      <c r="AA2" s="41" t="n"/>
      <c r="AB2" s="41" t="n"/>
      <c r="AC2" s="41" t="n"/>
      <c r="AD2" s="41" t="n"/>
      <c r="AE2" s="41" t="n"/>
      <c r="AF2" s="41" t="n"/>
      <c r="AG2" s="41" t="n"/>
      <c r="AH2" s="41" t="n"/>
      <c r="AI2" s="41" t="n"/>
      <c r="AJ2" s="41" t="n"/>
      <c r="AK2" s="41" t="n"/>
      <c r="AL2" s="41" t="n"/>
      <c r="AM2" s="41" t="n"/>
      <c r="AN2" s="41" t="n"/>
      <c r="AO2" s="41" t="n"/>
      <c r="AP2" s="41" t="n"/>
      <c r="AQ2" s="41" t="n"/>
      <c r="AR2" s="41" t="n"/>
      <c r="AS2" s="41" t="n"/>
      <c r="AT2" s="41" t="n"/>
      <c r="AU2" s="41" t="n"/>
      <c r="AV2" s="41" t="n"/>
      <c r="AW2" s="41" t="n"/>
      <c r="AX2" s="41" t="n"/>
      <c r="AY2" s="41" t="n"/>
      <c r="AZ2" s="41" t="n"/>
      <c r="BA2" s="41" t="n"/>
    </row>
    <row r="3" ht="14.25" customHeight="1" s="32">
      <c r="A3" s="41" t="n"/>
      <c r="B3" s="41" t="n"/>
      <c r="C3" s="51" t="inlineStr">
        <is>
          <t>Monitoring Period:</t>
        </is>
      </c>
      <c r="E3" s="49" t="inlineStr">
        <is>
          <t>[2023-11-01]-[2023-11-30]</t>
        </is>
      </c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41" t="n"/>
      <c r="AV3" s="41" t="n"/>
      <c r="AW3" s="41" t="n"/>
      <c r="AX3" s="41" t="n"/>
      <c r="AY3" s="41" t="n"/>
      <c r="AZ3" s="41" t="n"/>
      <c r="BA3" s="41" t="n"/>
    </row>
    <row r="4" ht="14.25" customHeight="1" s="32">
      <c r="A4" s="41" t="n"/>
      <c r="B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41" t="n"/>
      <c r="AV4" s="41" t="n"/>
      <c r="AW4" s="41" t="n"/>
      <c r="AX4" s="41" t="n"/>
      <c r="AY4" s="41" t="n"/>
      <c r="AZ4" s="41" t="n"/>
      <c r="BA4" s="41" t="n"/>
    </row>
    <row r="5" ht="14.25" customHeight="1" s="32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41" t="n"/>
      <c r="AV5" s="41" t="n"/>
      <c r="AW5" s="41" t="n"/>
      <c r="AX5" s="41" t="n"/>
      <c r="AY5" s="41" t="n"/>
      <c r="AZ5" s="41" t="n"/>
      <c r="BA5" s="41" t="n"/>
    </row>
    <row r="6" ht="14.25" customHeight="1" s="32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41" t="n"/>
      <c r="AV6" s="41" t="n"/>
      <c r="AW6" s="41" t="n"/>
      <c r="AX6" s="41" t="n"/>
      <c r="AY6" s="41" t="n"/>
      <c r="AZ6" s="41" t="n"/>
      <c r="BA6" s="41" t="n"/>
    </row>
    <row r="7" ht="14.25" customHeight="1" s="32">
      <c r="A7" s="41" t="n"/>
      <c r="B7" s="41" t="n"/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1" t="n"/>
      <c r="N7" s="41" t="n"/>
      <c r="O7" s="41" t="n"/>
      <c r="P7" s="41" t="n"/>
      <c r="Q7" s="41" t="n"/>
      <c r="R7" s="41" t="n"/>
      <c r="S7" s="41" t="n"/>
      <c r="T7" s="41" t="n"/>
      <c r="U7" s="41" t="n"/>
      <c r="V7" s="41" t="n"/>
      <c r="W7" s="41" t="n"/>
      <c r="X7" s="41" t="n"/>
      <c r="Y7" s="41" t="n"/>
      <c r="Z7" s="41" t="n"/>
      <c r="AA7" s="41" t="n"/>
      <c r="AB7" s="41" t="n"/>
      <c r="AC7" s="41" t="n"/>
      <c r="AD7" s="41" t="n"/>
      <c r="AE7" s="41" t="n"/>
      <c r="AF7" s="41" t="n"/>
      <c r="AG7" s="41" t="n"/>
      <c r="AH7" s="41" t="n"/>
      <c r="AI7" s="41" t="n"/>
      <c r="AJ7" s="41" t="n"/>
      <c r="AK7" s="41" t="n"/>
      <c r="AL7" s="41" t="n"/>
      <c r="AM7" s="41" t="n"/>
      <c r="AN7" s="41" t="n"/>
      <c r="AO7" s="41" t="n"/>
      <c r="AP7" s="41" t="n"/>
      <c r="AQ7" s="41" t="n"/>
      <c r="AR7" s="41" t="n"/>
      <c r="AS7" s="41" t="n"/>
      <c r="AT7" s="41" t="n"/>
      <c r="AU7" s="41" t="n"/>
      <c r="AV7" s="41" t="n"/>
      <c r="AW7" s="41" t="n"/>
      <c r="AX7" s="41" t="n"/>
      <c r="AY7" s="41" t="n"/>
      <c r="AZ7" s="41" t="n"/>
      <c r="BA7" s="41" t="n"/>
    </row>
    <row r="8" ht="14.25" customHeight="1" s="32">
      <c r="A8" s="41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41" t="n"/>
      <c r="S8" s="41" t="n"/>
      <c r="T8" s="41" t="n"/>
      <c r="U8" s="41" t="n"/>
      <c r="V8" s="41" t="n"/>
      <c r="W8" s="41" t="n"/>
      <c r="X8" s="41" t="n"/>
      <c r="Y8" s="41" t="n"/>
      <c r="Z8" s="41" t="n"/>
      <c r="AA8" s="41" t="n"/>
      <c r="AB8" s="41" t="n"/>
      <c r="AC8" s="41" t="n"/>
      <c r="AD8" s="41" t="n"/>
      <c r="AE8" s="41" t="n"/>
      <c r="AF8" s="41" t="n"/>
      <c r="AG8" s="41" t="n"/>
      <c r="AH8" s="41" t="n"/>
      <c r="AI8" s="41" t="n"/>
      <c r="AJ8" s="41" t="n"/>
      <c r="AK8" s="41" t="n"/>
      <c r="AL8" s="41" t="n"/>
      <c r="AM8" s="41" t="n"/>
      <c r="AN8" s="41" t="n"/>
      <c r="AO8" s="41" t="n"/>
      <c r="AP8" s="41" t="n"/>
      <c r="AQ8" s="41" t="n"/>
      <c r="AR8" s="41" t="n"/>
      <c r="AS8" s="41" t="n"/>
      <c r="AT8" s="41" t="n"/>
      <c r="AU8" s="41" t="n"/>
      <c r="AV8" s="41" t="n"/>
      <c r="AW8" s="41" t="n"/>
      <c r="AX8" s="41" t="n"/>
      <c r="AY8" s="41" t="n"/>
      <c r="AZ8" s="41" t="n"/>
      <c r="BA8" s="41" t="n"/>
    </row>
    <row r="9" ht="39.75" customHeight="1" s="32">
      <c r="A9" s="41" t="n"/>
      <c r="B9" s="2" t="n"/>
      <c r="C9" s="3" t="inlineStr">
        <is>
          <t>76</t>
        </is>
      </c>
      <c r="D9" s="4" t="inlineStr">
        <is>
          <t>/ 请填写</t>
        </is>
      </c>
      <c r="E9" s="2" t="n"/>
      <c r="F9" s="31" t="inlineStr">
        <is>
          <t>760.0%</t>
        </is>
      </c>
      <c r="H9" s="2" t="n"/>
      <c r="I9" s="33">
        <f>COUNT('2. 门店信息变动监测表'!$A:$A)</f>
        <v/>
      </c>
      <c r="K9" s="2" t="n"/>
      <c r="L9" s="33">
        <f>COUNT('3. 平台异常监测表'!$A:$A)</f>
        <v/>
      </c>
      <c r="N9" s="2" t="n"/>
      <c r="O9" s="31">
        <f>AVERAGE(G19:G22)</f>
        <v/>
      </c>
      <c r="Q9" s="2" t="n"/>
      <c r="R9" s="41" t="n"/>
      <c r="S9" s="41" t="n"/>
      <c r="T9" s="41" t="n"/>
      <c r="U9" s="41" t="n"/>
      <c r="V9" s="41" t="n"/>
      <c r="W9" s="41" t="n"/>
      <c r="X9" s="41" t="n"/>
      <c r="Y9" s="41" t="n"/>
      <c r="Z9" s="41" t="n"/>
      <c r="AA9" s="41" t="n"/>
      <c r="AB9" s="41" t="n"/>
      <c r="AC9" s="41" t="n"/>
      <c r="AD9" s="41" t="n"/>
      <c r="AE9" s="41" t="n"/>
      <c r="AF9" s="41" t="n"/>
      <c r="AG9" s="41" t="n"/>
      <c r="AH9" s="41" t="n"/>
      <c r="AI9" s="41" t="n"/>
      <c r="AJ9" s="41" t="n"/>
      <c r="AK9" s="41" t="n"/>
      <c r="AL9" s="41" t="n"/>
      <c r="AM9" s="41" t="n"/>
      <c r="AN9" s="41" t="n"/>
      <c r="AO9" s="41" t="n"/>
      <c r="AP9" s="41" t="n"/>
      <c r="AQ9" s="41" t="n"/>
      <c r="AR9" s="41" t="n"/>
      <c r="AS9" s="41" t="n"/>
      <c r="AT9" s="41" t="n"/>
      <c r="AU9" s="41" t="n"/>
      <c r="AV9" s="41" t="n"/>
      <c r="AW9" s="41" t="n"/>
      <c r="AX9" s="41" t="n"/>
      <c r="AY9" s="41" t="n"/>
      <c r="AZ9" s="41" t="n"/>
      <c r="BA9" s="41" t="n"/>
    </row>
    <row r="10" ht="14.25" customHeight="1" s="32">
      <c r="A10" s="41" t="n"/>
      <c r="B10" s="2" t="n"/>
      <c r="C10" s="36" t="inlineStr">
        <is>
          <t># licenses Used/Purchased</t>
        </is>
      </c>
      <c r="E10" s="2" t="n"/>
      <c r="F10" s="36" t="inlineStr">
        <is>
          <t>Licenses Usage %</t>
        </is>
      </c>
      <c r="H10" s="2" t="n"/>
      <c r="I10" s="36" t="inlineStr">
        <is>
          <t># Store Changes</t>
        </is>
      </c>
      <c r="K10" s="2" t="n"/>
      <c r="L10" s="36" t="inlineStr">
        <is>
          <t># Fields of Changes on Publishers</t>
        </is>
      </c>
      <c r="N10" s="2" t="n"/>
      <c r="O10" s="36" t="inlineStr">
        <is>
          <t>Ave Existing Rate%</t>
        </is>
      </c>
      <c r="Q10" s="2" t="n"/>
      <c r="R10" s="41" t="n"/>
      <c r="S10" s="41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41" t="n"/>
      <c r="AF10" s="41" t="n"/>
      <c r="AG10" s="41" t="n"/>
      <c r="AH10" s="41" t="n"/>
      <c r="AI10" s="41" t="n"/>
      <c r="AJ10" s="41" t="n"/>
      <c r="AK10" s="41" t="n"/>
      <c r="AL10" s="41" t="n"/>
      <c r="AM10" s="41" t="n"/>
      <c r="AN10" s="41" t="n"/>
      <c r="AO10" s="41" t="n"/>
      <c r="AP10" s="41" t="n"/>
      <c r="AQ10" s="41" t="n"/>
      <c r="AR10" s="41" t="n"/>
      <c r="AS10" s="41" t="n"/>
      <c r="AT10" s="41" t="n"/>
      <c r="AU10" s="41" t="n"/>
      <c r="AV10" s="41" t="n"/>
      <c r="AW10" s="41" t="n"/>
      <c r="AX10" s="41" t="n"/>
      <c r="AY10" s="41" t="n"/>
      <c r="AZ10" s="41" t="n"/>
      <c r="BA10" s="41" t="n"/>
    </row>
    <row r="11" ht="14.25" customHeight="1" s="32">
      <c r="A11" s="41" t="n"/>
      <c r="B11" s="2" t="n"/>
      <c r="E11" s="2" t="n"/>
      <c r="H11" s="2" t="n"/>
      <c r="K11" s="2" t="n"/>
      <c r="N11" s="2" t="n"/>
      <c r="Q11" s="2" t="n"/>
      <c r="R11" s="41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1" t="n"/>
      <c r="AI11" s="41" t="n"/>
      <c r="AJ11" s="41" t="n"/>
      <c r="AK11" s="41" t="n"/>
      <c r="AL11" s="41" t="n"/>
      <c r="AM11" s="41" t="n"/>
      <c r="AN11" s="41" t="n"/>
      <c r="AO11" s="41" t="n"/>
      <c r="AP11" s="41" t="n"/>
      <c r="AQ11" s="41" t="n"/>
      <c r="AR11" s="41" t="n"/>
      <c r="AS11" s="41" t="n"/>
      <c r="AT11" s="41" t="n"/>
      <c r="AU11" s="41" t="n"/>
      <c r="AV11" s="41" t="n"/>
      <c r="AW11" s="41" t="n"/>
      <c r="AX11" s="41" t="n"/>
      <c r="AY11" s="41" t="n"/>
      <c r="AZ11" s="41" t="n"/>
      <c r="BA11" s="41" t="n"/>
    </row>
    <row r="12" ht="14.25" customHeight="1" s="32">
      <c r="A12" s="41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41" t="n"/>
      <c r="S12" s="41" t="n"/>
      <c r="T12" s="41" t="n"/>
      <c r="U12" s="41" t="n"/>
      <c r="V12" s="41" t="n"/>
      <c r="W12" s="41" t="n"/>
      <c r="X12" s="41" t="n"/>
      <c r="Y12" s="41" t="n"/>
      <c r="Z12" s="41" t="n"/>
      <c r="AA12" s="41" t="n"/>
      <c r="AB12" s="41" t="n"/>
      <c r="AC12" s="41" t="n"/>
      <c r="AD12" s="41" t="n"/>
      <c r="AE12" s="41" t="n"/>
      <c r="AF12" s="41" t="n"/>
      <c r="AG12" s="41" t="n"/>
      <c r="AH12" s="41" t="n"/>
      <c r="AI12" s="41" t="n"/>
      <c r="AJ12" s="41" t="n"/>
      <c r="AK12" s="41" t="n"/>
      <c r="AL12" s="41" t="n"/>
      <c r="AM12" s="41" t="n"/>
      <c r="AN12" s="41" t="n"/>
      <c r="AO12" s="41" t="n"/>
      <c r="AP12" s="41" t="n"/>
      <c r="AQ12" s="41" t="n"/>
      <c r="AR12" s="41" t="n"/>
      <c r="AS12" s="41" t="n"/>
      <c r="AT12" s="41" t="n"/>
      <c r="AU12" s="41" t="n"/>
      <c r="AV12" s="41" t="n"/>
      <c r="AW12" s="41" t="n"/>
      <c r="AX12" s="41" t="n"/>
      <c r="AY12" s="41" t="n"/>
      <c r="AZ12" s="41" t="n"/>
      <c r="BA12" s="41" t="n"/>
    </row>
    <row r="13" ht="14.25" customHeight="1" s="32">
      <c r="A13" s="41" t="n"/>
      <c r="B13" s="41" t="n"/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1" t="n"/>
      <c r="N13" s="41" t="n"/>
      <c r="O13" s="41" t="n"/>
      <c r="P13" s="41" t="n"/>
      <c r="Q13" s="41" t="n"/>
      <c r="R13" s="41" t="n"/>
      <c r="S13" s="41" t="n"/>
      <c r="T13" s="41" t="n"/>
      <c r="U13" s="41" t="n"/>
      <c r="V13" s="41" t="n"/>
      <c r="W13" s="41" t="n"/>
      <c r="X13" s="41" t="n"/>
      <c r="Y13" s="41" t="n"/>
      <c r="Z13" s="41" t="n"/>
      <c r="AA13" s="41" t="n"/>
      <c r="AB13" s="41" t="n"/>
      <c r="AC13" s="41" t="n"/>
      <c r="AD13" s="41" t="n"/>
      <c r="AE13" s="41" t="n"/>
      <c r="AF13" s="41" t="n"/>
      <c r="AG13" s="41" t="n"/>
      <c r="AH13" s="41" t="n"/>
      <c r="AI13" s="41" t="n"/>
      <c r="AJ13" s="41" t="n"/>
      <c r="AK13" s="41" t="n"/>
      <c r="AL13" s="41" t="n"/>
      <c r="AM13" s="41" t="n"/>
      <c r="AN13" s="41" t="n"/>
      <c r="AO13" s="41" t="n"/>
      <c r="AP13" s="41" t="n"/>
      <c r="AQ13" s="41" t="n"/>
      <c r="AR13" s="41" t="n"/>
      <c r="AS13" s="41" t="n"/>
      <c r="AT13" s="41" t="n"/>
      <c r="AU13" s="41" t="n"/>
      <c r="AV13" s="41" t="n"/>
      <c r="AW13" s="41" t="n"/>
      <c r="AX13" s="41" t="n"/>
      <c r="AY13" s="41" t="n"/>
      <c r="AZ13" s="41" t="n"/>
      <c r="BA13" s="41" t="n"/>
    </row>
    <row r="14" ht="14.25" customHeight="1" s="32">
      <c r="A14" s="41" t="n"/>
      <c r="B14" s="41" t="n"/>
      <c r="C14" s="41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1" t="n"/>
      <c r="N14" s="41" t="n"/>
      <c r="O14" s="41" t="n"/>
      <c r="P14" s="41" t="n"/>
      <c r="Q14" s="41" t="n"/>
      <c r="R14" s="41" t="n"/>
      <c r="S14" s="41" t="n"/>
      <c r="T14" s="41" t="n"/>
      <c r="U14" s="41" t="n"/>
      <c r="V14" s="41" t="n"/>
      <c r="W14" s="41" t="n"/>
      <c r="X14" s="41" t="n"/>
      <c r="Y14" s="41" t="n"/>
      <c r="Z14" s="41" t="n"/>
      <c r="AA14" s="41" t="n"/>
      <c r="AB14" s="41" t="n"/>
      <c r="AC14" s="41" t="n"/>
      <c r="AD14" s="41" t="n"/>
      <c r="AE14" s="41" t="n"/>
      <c r="AF14" s="41" t="n"/>
      <c r="AG14" s="41" t="n"/>
      <c r="AH14" s="41" t="n"/>
      <c r="AI14" s="41" t="n"/>
      <c r="AJ14" s="41" t="n"/>
      <c r="AK14" s="41" t="n"/>
      <c r="AL14" s="41" t="n"/>
      <c r="AM14" s="41" t="n"/>
      <c r="AN14" s="41" t="n"/>
      <c r="AO14" s="41" t="n"/>
      <c r="AP14" s="41" t="n"/>
      <c r="AQ14" s="41" t="n"/>
      <c r="AR14" s="41" t="n"/>
      <c r="AS14" s="41" t="n"/>
      <c r="AT14" s="41" t="n"/>
      <c r="AU14" s="41" t="n"/>
      <c r="AV14" s="41" t="n"/>
      <c r="AW14" s="41" t="n"/>
      <c r="AX14" s="41" t="n"/>
      <c r="AY14" s="41" t="n"/>
      <c r="AZ14" s="41" t="n"/>
      <c r="BA14" s="41" t="n"/>
    </row>
    <row r="15" ht="21.75" customHeight="1" s="32">
      <c r="A15" s="41" t="n"/>
      <c r="B15" s="44" t="inlineStr">
        <is>
          <t>1. Publisher Listings Status Check</t>
        </is>
      </c>
      <c r="H15" s="41" t="n"/>
      <c r="I15" s="54" t="inlineStr">
        <is>
          <t>图表解释</t>
        </is>
      </c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 t="n"/>
      <c r="AF15" s="41" t="n"/>
      <c r="AG15" s="41" t="n"/>
      <c r="AH15" s="41" t="n"/>
      <c r="AI15" s="41" t="n"/>
      <c r="AJ15" s="41" t="n"/>
      <c r="AK15" s="41" t="n"/>
      <c r="AL15" s="41" t="n"/>
      <c r="AM15" s="41" t="n"/>
      <c r="AN15" s="41" t="n"/>
      <c r="AO15" s="41" t="n"/>
      <c r="AP15" s="41" t="n"/>
      <c r="AQ15" s="41" t="n"/>
      <c r="AR15" s="41" t="n"/>
      <c r="AS15" s="41" t="n"/>
      <c r="AT15" s="41" t="n"/>
      <c r="AU15" s="41" t="n"/>
      <c r="AV15" s="41" t="n"/>
      <c r="AW15" s="41" t="n"/>
      <c r="AX15" s="41" t="n"/>
      <c r="AY15" s="41" t="n"/>
      <c r="AZ15" s="41" t="n"/>
      <c r="BA15" s="41" t="n"/>
    </row>
    <row r="16" ht="14.25" customHeight="1" s="32">
      <c r="A16" s="41" t="n"/>
      <c r="B16" s="41" t="n"/>
      <c r="C16" s="41" t="n"/>
      <c r="D16" s="41" t="n"/>
      <c r="E16" s="41" t="n"/>
      <c r="F16" s="41" t="n"/>
      <c r="G16" s="41" t="n"/>
      <c r="H16" s="41" t="n"/>
      <c r="I16" s="45" t="inlineStr">
        <is>
          <t>1. Publisher Listings Status Check:</t>
        </is>
      </c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41" t="n"/>
      <c r="AB16" s="41" t="n"/>
      <c r="AC16" s="41" t="n"/>
      <c r="AD16" s="41" t="n"/>
      <c r="AE16" s="41" t="n"/>
      <c r="AF16" s="41" t="n"/>
      <c r="AG16" s="41" t="n"/>
      <c r="AH16" s="41" t="n"/>
      <c r="AI16" s="41" t="n"/>
      <c r="AJ16" s="41" t="n"/>
      <c r="AK16" s="41" t="n"/>
      <c r="AL16" s="41" t="n"/>
      <c r="AM16" s="41" t="n"/>
      <c r="AN16" s="41" t="n"/>
      <c r="AO16" s="41" t="n"/>
      <c r="AP16" s="41" t="n"/>
      <c r="AQ16" s="41" t="n"/>
      <c r="AR16" s="41" t="n"/>
      <c r="AS16" s="41" t="n"/>
      <c r="AT16" s="41" t="n"/>
      <c r="AU16" s="41" t="n"/>
      <c r="AV16" s="41" t="n"/>
      <c r="AW16" s="41" t="n"/>
      <c r="AX16" s="41" t="n"/>
      <c r="AY16" s="41" t="n"/>
      <c r="AZ16" s="41" t="n"/>
      <c r="BA16" s="41" t="n"/>
    </row>
    <row r="17" ht="14.25" customHeight="1" s="32">
      <c r="A17" s="41" t="n"/>
      <c r="B17" s="41" t="n"/>
      <c r="C17" s="41" t="n"/>
      <c r="D17" s="41" t="n"/>
      <c r="E17" s="41" t="n"/>
      <c r="F17" s="41" t="n"/>
      <c r="G17" s="41" t="n"/>
      <c r="H17" s="41" t="n"/>
      <c r="I17" s="41" t="inlineStr">
        <is>
          <t>对平台异常信息检测并提交平台修正后,本月全部门店各平台露出情况</t>
        </is>
      </c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  <c r="AK17" s="41" t="n"/>
      <c r="AL17" s="41" t="n"/>
      <c r="AM17" s="41" t="n"/>
      <c r="AN17" s="41" t="n"/>
      <c r="AO17" s="41" t="n"/>
      <c r="AP17" s="41" t="n"/>
      <c r="AQ17" s="41" t="n"/>
      <c r="AR17" s="41" t="n"/>
      <c r="AS17" s="41" t="n"/>
      <c r="AT17" s="41" t="n"/>
      <c r="AU17" s="41" t="n"/>
      <c r="AV17" s="41" t="n"/>
      <c r="AW17" s="41" t="n"/>
      <c r="AX17" s="41" t="n"/>
      <c r="AY17" s="41" t="n"/>
      <c r="AZ17" s="41" t="n"/>
      <c r="BA17" s="41" t="n"/>
    </row>
    <row r="18" ht="27" customHeight="1" s="32">
      <c r="A18" s="41" t="n"/>
      <c r="B18" s="7" t="n"/>
      <c r="C18" s="8" t="n"/>
      <c r="D18" s="7" t="inlineStr">
        <is>
          <t>Correct Name%</t>
        </is>
      </c>
      <c r="E18" s="7" t="inlineStr">
        <is>
          <t>Correct Address%</t>
        </is>
      </c>
      <c r="F18" s="7" t="inlineStr">
        <is>
          <t>Correct Phone%</t>
        </is>
      </c>
      <c r="G18" s="7" t="inlineStr">
        <is>
          <t>Correct Listings</t>
        </is>
      </c>
      <c r="H18" s="41" t="n"/>
      <c r="I18" s="45" t="inlineStr">
        <is>
          <t>2. Store Changes:</t>
        </is>
      </c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41" t="n"/>
      <c r="AB18" s="41" t="n"/>
      <c r="AC18" s="41" t="n"/>
      <c r="AD18" s="41" t="n"/>
      <c r="AE18" s="41" t="n"/>
      <c r="AF18" s="41" t="n"/>
      <c r="AG18" s="41" t="n"/>
      <c r="AH18" s="41" t="n"/>
      <c r="AI18" s="41" t="n"/>
      <c r="AJ18" s="41" t="n"/>
      <c r="AK18" s="41" t="n"/>
      <c r="AL18" s="41" t="n"/>
      <c r="AM18" s="41" t="n"/>
      <c r="AN18" s="41" t="n"/>
      <c r="AO18" s="41" t="n"/>
      <c r="AP18" s="41" t="n"/>
      <c r="AQ18" s="41" t="n"/>
      <c r="AR18" s="41" t="n"/>
      <c r="AS18" s="41" t="n"/>
      <c r="AT18" s="41" t="n"/>
      <c r="AU18" s="41" t="n"/>
      <c r="AV18" s="41" t="n"/>
      <c r="AW18" s="41" t="n"/>
      <c r="AX18" s="41" t="n"/>
      <c r="AY18" s="41" t="n"/>
      <c r="AZ18" s="41" t="n"/>
      <c r="BA18" s="41" t="n"/>
    </row>
    <row r="19" ht="14.25" customHeight="1" s="32">
      <c r="A19" s="41" t="n"/>
      <c r="B19" s="55" t="inlineStr">
        <is>
          <t>Autonavi</t>
        </is>
      </c>
      <c r="C19" s="40" t="n"/>
      <c r="D19" s="9">
        <f>COUNTIFS('1. Listing'!Q:Q,TRUE,'1. Listing'!$H:$H,"Autonavi")/(COUNTIFS('1. Listing'!$H:$H,"Autonavi",'1. Listing'!I:I,"&lt;&gt;"))</f>
        <v/>
      </c>
      <c r="E19" s="9">
        <f>COUNTIFS('1. Listing'!R:R,TRUE,'1. Listing'!$H:$H,"Autonavi")/(COUNTIFS('1. Listing'!$H:$H,"Autonavi",'1. Listing'!I:I,"&lt;&gt;"))</f>
        <v/>
      </c>
      <c r="F19" s="9">
        <f>COUNTIFS('1. Listing'!S:S,TRUE,'1. Listing'!$H:$H,"Autonavi")/(COUNTIFS('1. Listing'!$H:$H,"Autonavi",'1. Listing'!I:I,"&lt;&gt;"))</f>
        <v/>
      </c>
      <c r="G19" s="9">
        <f>1-COUNTIFS('1. Listing'!J:J,"",'1. Listing'!$H:$H,"Autonavi")/COUNTIF('1. Listing'!$H:$H,"Autonavi")</f>
        <v/>
      </c>
      <c r="H19" s="41" t="n"/>
      <c r="I19" s="41" t="inlineStr">
        <is>
          <t>标准门店信息的更正/修改情况</t>
        </is>
      </c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41" t="n"/>
      <c r="AB19" s="41" t="n"/>
      <c r="AC19" s="41" t="n"/>
      <c r="AD19" s="41" t="n"/>
      <c r="AE19" s="41" t="n"/>
      <c r="AF19" s="41" t="n"/>
      <c r="AG19" s="41" t="n"/>
      <c r="AH19" s="41" t="n"/>
      <c r="AI19" s="41" t="n"/>
      <c r="AJ19" s="41" t="n"/>
      <c r="AK19" s="41" t="n"/>
      <c r="AL19" s="41" t="n"/>
      <c r="AM19" s="41" t="n"/>
      <c r="AN19" s="41" t="n"/>
      <c r="AO19" s="41" t="n"/>
      <c r="AP19" s="41" t="n"/>
      <c r="AQ19" s="41" t="n"/>
      <c r="AR19" s="41" t="n"/>
      <c r="AS19" s="41" t="n"/>
      <c r="AT19" s="41" t="n"/>
      <c r="AU19" s="41" t="n"/>
      <c r="AV19" s="41" t="n"/>
      <c r="AW19" s="41" t="n"/>
      <c r="AX19" s="41" t="n"/>
      <c r="AY19" s="41" t="n"/>
      <c r="AZ19" s="41" t="n"/>
      <c r="BA19" s="41" t="n"/>
    </row>
    <row r="20" ht="14.25" customHeight="1" s="32">
      <c r="A20" s="41" t="n"/>
      <c r="B20" s="55" t="inlineStr">
        <is>
          <t>Baidu</t>
        </is>
      </c>
      <c r="C20" s="40" t="n"/>
      <c r="D20" s="9">
        <f>COUNTIFS('1. Listing'!Q:Q,TRUE,'1. Listing'!$H:$H,"Baidu")/(COUNTIFS('1. Listing'!$H:$H,"Baidu",'1. Listing'!I:I,"&lt;&gt;"))</f>
        <v/>
      </c>
      <c r="E20" s="9">
        <f>COUNTIFS('1. Listing'!R:R,TRUE,'1. Listing'!$H:$H,"Baidu")/(COUNTIFS('1. Listing'!$H:$H,"Baidu",'1. Listing'!I:I,"&lt;&gt;"))</f>
        <v/>
      </c>
      <c r="F20" s="9">
        <f>COUNTIFS('1. Listing'!S:S,TRUE,'1. Listing'!$H:$H,"Baidu")/(COUNTIFS('1. Listing'!$H:$H,"Baidu",'1. Listing'!I:I,"&lt;&gt;"))</f>
        <v/>
      </c>
      <c r="G20" s="9">
        <f>1-COUNTIFS('1. Listing'!J:J,"",'1. Listing'!$H:$H,"Baidu")/COUNTIF('1. Listing'!$H:$H,"Baidu")</f>
        <v/>
      </c>
      <c r="H20" s="41" t="n"/>
      <c r="I20" s="45" t="inlineStr">
        <is>
          <t>3. Publishers Changes</t>
        </is>
      </c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41" t="n"/>
      <c r="AB20" s="41" t="n"/>
      <c r="AC20" s="41" t="n"/>
      <c r="AD20" s="41" t="n"/>
      <c r="AE20" s="41" t="n"/>
      <c r="AF20" s="41" t="n"/>
      <c r="AG20" s="41" t="n"/>
      <c r="AH20" s="41" t="n"/>
      <c r="AI20" s="41" t="n"/>
      <c r="AJ20" s="41" t="n"/>
      <c r="AK20" s="41" t="n"/>
      <c r="AL20" s="41" t="n"/>
      <c r="AM20" s="41" t="n"/>
      <c r="AN20" s="41" t="n"/>
      <c r="AO20" s="41" t="n"/>
      <c r="AP20" s="41" t="n"/>
      <c r="AQ20" s="41" t="n"/>
      <c r="AR20" s="41" t="n"/>
      <c r="AS20" s="41" t="n"/>
      <c r="AT20" s="41" t="n"/>
      <c r="AU20" s="41" t="n"/>
      <c r="AV20" s="41" t="n"/>
      <c r="AW20" s="41" t="n"/>
      <c r="AX20" s="41" t="n"/>
      <c r="AY20" s="41" t="n"/>
      <c r="AZ20" s="41" t="n"/>
      <c r="BA20" s="41" t="n"/>
    </row>
    <row r="21" ht="14.25" customHeight="1" s="32">
      <c r="A21" s="41" t="n"/>
      <c r="B21" s="55" t="inlineStr">
        <is>
          <t>Tencent</t>
        </is>
      </c>
      <c r="C21" s="40" t="n"/>
      <c r="D21" s="9">
        <f>COUNTIFS('1. Listing'!Q:Q,TRUE,'1. Listing'!$H:$H,"Tencent")/(COUNTIFS('1. Listing'!$H:$H,"Tencent",'1. Listing'!I:I,"&lt;&gt;"))</f>
        <v/>
      </c>
      <c r="E21" s="9">
        <f>COUNTIFS('1. Listing'!R:R,TRUE,'1. Listing'!$H:$H,"Tencent")/(COUNTIFS('1. Listing'!$H:$H,"Tencent",'1. Listing'!I:I,"&lt;&gt;"))</f>
        <v/>
      </c>
      <c r="F21" s="9">
        <f>COUNTIFS('1. Listing'!S:S,TRUE,'1. Listing'!$H:$H,"Tencent")/(COUNTIFS('1. Listing'!$H:$H,"Tencent",'1. Listing'!I:I,"&lt;&gt;"))</f>
        <v/>
      </c>
      <c r="G21" s="9">
        <f>1-COUNTIFS('1. Listing'!J:J,"",'1. Listing'!$H:$H,"Tencent")/COUNTIF('1. Listing'!$H:$H,"Tencent")</f>
        <v/>
      </c>
      <c r="H21" s="41" t="n"/>
      <c r="I21" s="41" t="inlineStr">
        <is>
          <t>本月个平台全部门店信息异常变化情况</t>
        </is>
      </c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1" t="n"/>
      <c r="AD21" s="41" t="n"/>
      <c r="AE21" s="41" t="n"/>
      <c r="AF21" s="41" t="n"/>
      <c r="AG21" s="41" t="n"/>
      <c r="AH21" s="41" t="n"/>
      <c r="AI21" s="41" t="n"/>
      <c r="AJ21" s="41" t="n"/>
      <c r="AK21" s="41" t="n"/>
      <c r="AL21" s="41" t="n"/>
      <c r="AM21" s="41" t="n"/>
      <c r="AN21" s="41" t="n"/>
      <c r="AO21" s="41" t="n"/>
      <c r="AP21" s="41" t="n"/>
      <c r="AQ21" s="41" t="n"/>
      <c r="AR21" s="41" t="n"/>
      <c r="AS21" s="41" t="n"/>
      <c r="AT21" s="41" t="n"/>
      <c r="AU21" s="41" t="n"/>
      <c r="AV21" s="41" t="n"/>
      <c r="AW21" s="41" t="n"/>
      <c r="AX21" s="41" t="n"/>
      <c r="AY21" s="41" t="n"/>
      <c r="AZ21" s="41" t="n"/>
      <c r="BA21" s="41" t="n"/>
    </row>
    <row r="22" ht="14.25" customHeight="1" s="32">
      <c r="A22" s="41" t="n"/>
      <c r="B22" s="55" t="inlineStr">
        <is>
          <t>360 Map</t>
        </is>
      </c>
      <c r="C22" s="40" t="n"/>
      <c r="D22" s="9">
        <f>COUNTIFS('1. Listing'!Q:Q,TRUE,'1. Listing'!$H:$H,"360")/(COUNTIFS('1. Listing'!$H:$H,"360",'1. Listing'!I:I,"&lt;&gt;"))</f>
        <v/>
      </c>
      <c r="E22" s="9">
        <f>COUNTIFS('1. Listing'!R:R,TRUE,'1. Listing'!$H:$H,"360")/(COUNTIFS('1. Listing'!$H:$H,"360",'1. Listing'!I:I,"&lt;&gt;"))</f>
        <v/>
      </c>
      <c r="F22" s="9">
        <f>COUNTIFS('1. Listing'!S:S,TRUE,'1. Listing'!$H:$H,"360")/(COUNTIFS('1. Listing'!$H:$H,"360",'1. Listing'!I:I,"&lt;&gt;"))</f>
        <v/>
      </c>
      <c r="G22" s="9">
        <f>1-COUNTIFS('1. Listing'!J:J,"",'1. Listing'!$H:$H,"360")/COUNTIF('1. Listing'!$H:$H,"360")</f>
        <v/>
      </c>
      <c r="H22" s="41" t="n"/>
      <c r="I22" s="41" t="inlineStr">
        <is>
          <t>___________________________________________________________________________</t>
        </is>
      </c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41" t="n"/>
      <c r="AB22" s="41" t="n"/>
      <c r="AC22" s="41" t="n"/>
      <c r="AD22" s="41" t="n"/>
      <c r="AE22" s="41" t="n"/>
      <c r="AF22" s="41" t="n"/>
      <c r="AG22" s="41" t="n"/>
      <c r="AH22" s="41" t="n"/>
      <c r="AI22" s="41" t="n"/>
      <c r="AJ22" s="41" t="n"/>
      <c r="AK22" s="41" t="n"/>
      <c r="AL22" s="41" t="n"/>
      <c r="AM22" s="41" t="n"/>
      <c r="AN22" s="41" t="n"/>
      <c r="AO22" s="41" t="n"/>
      <c r="AP22" s="41" t="n"/>
      <c r="AQ22" s="41" t="n"/>
      <c r="AR22" s="41" t="n"/>
      <c r="AS22" s="41" t="n"/>
      <c r="AT22" s="41" t="n"/>
      <c r="AU22" s="41" t="n"/>
      <c r="AV22" s="41" t="n"/>
      <c r="AW22" s="41" t="n"/>
      <c r="AX22" s="41" t="n"/>
      <c r="AY22" s="41" t="n"/>
      <c r="AZ22" s="41" t="n"/>
      <c r="BA22" s="41" t="n"/>
    </row>
    <row r="23" ht="14.25" customHeight="1" s="32">
      <c r="A23" s="41" t="n"/>
      <c r="B23" s="41" t="n"/>
      <c r="C23" s="41" t="n"/>
      <c r="D23" s="41" t="n"/>
      <c r="E23" s="41" t="n"/>
      <c r="F23" s="41" t="n"/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  <c r="AC23" s="41" t="n"/>
      <c r="AD23" s="41" t="n"/>
      <c r="AE23" s="41" t="n"/>
      <c r="AF23" s="41" t="n"/>
      <c r="AG23" s="41" t="n"/>
      <c r="AH23" s="41" t="n"/>
      <c r="AI23" s="41" t="n"/>
      <c r="AJ23" s="41" t="n"/>
      <c r="AK23" s="41" t="n"/>
      <c r="AL23" s="41" t="n"/>
      <c r="AM23" s="41" t="n"/>
      <c r="AN23" s="41" t="n"/>
      <c r="AO23" s="41" t="n"/>
      <c r="AP23" s="41" t="n"/>
      <c r="AQ23" s="41" t="n"/>
      <c r="AR23" s="41" t="n"/>
      <c r="AS23" s="41" t="n"/>
      <c r="AT23" s="41" t="n"/>
      <c r="AU23" s="41" t="n"/>
      <c r="AV23" s="41" t="n"/>
      <c r="AW23" s="41" t="n"/>
      <c r="AX23" s="41" t="n"/>
      <c r="AY23" s="41" t="n"/>
      <c r="AZ23" s="41" t="n"/>
      <c r="BA23" s="41" t="n"/>
    </row>
    <row r="24" ht="14.25" customHeight="1" s="32">
      <c r="A24" s="41" t="n"/>
      <c r="B24" s="41" t="n"/>
      <c r="C24" s="41" t="n"/>
      <c r="D24" s="41" t="n"/>
      <c r="E24" s="41" t="n"/>
      <c r="F24" s="41" t="n"/>
      <c r="G24" s="41" t="n"/>
      <c r="H24" s="41" t="n"/>
      <c r="I24" s="54" t="inlineStr">
        <is>
          <t>Highlights:</t>
        </is>
      </c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1" t="n"/>
      <c r="AI24" s="41" t="n"/>
      <c r="AJ24" s="41" t="n"/>
      <c r="AK24" s="41" t="n"/>
      <c r="AL24" s="41" t="n"/>
      <c r="AM24" s="41" t="n"/>
      <c r="AN24" s="41" t="n"/>
      <c r="AO24" s="41" t="n"/>
      <c r="AP24" s="41" t="n"/>
      <c r="AQ24" s="41" t="n"/>
      <c r="AR24" s="41" t="n"/>
      <c r="AS24" s="41" t="n"/>
      <c r="AT24" s="41" t="n"/>
      <c r="AU24" s="41" t="n"/>
      <c r="AV24" s="41" t="n"/>
      <c r="AW24" s="41" t="n"/>
      <c r="AX24" s="41" t="n"/>
      <c r="AY24" s="41" t="n"/>
      <c r="AZ24" s="41" t="n"/>
      <c r="BA24" s="41" t="n"/>
    </row>
    <row r="25" ht="14.25" customHeight="1" s="32">
      <c r="A25" s="41" t="n"/>
      <c r="B25" s="41" t="n"/>
      <c r="C25" s="41" t="n"/>
      <c r="D25" s="41" t="n"/>
      <c r="E25" s="41" t="n"/>
      <c r="F25" s="41" t="n"/>
      <c r="G25" s="41" t="n"/>
      <c r="H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  <c r="AC25" s="41" t="n"/>
      <c r="AD25" s="41" t="n"/>
      <c r="AE25" s="41" t="n"/>
      <c r="AF25" s="41" t="n"/>
      <c r="AG25" s="41" t="n"/>
      <c r="AH25" s="41" t="n"/>
      <c r="AI25" s="41" t="n"/>
      <c r="AJ25" s="41" t="n"/>
      <c r="AK25" s="41" t="n"/>
      <c r="AL25" s="41" t="n"/>
      <c r="AM25" s="41" t="n"/>
      <c r="AN25" s="41" t="n"/>
      <c r="AO25" s="41" t="n"/>
      <c r="AP25" s="41" t="n"/>
      <c r="AQ25" s="41" t="n"/>
      <c r="AR25" s="41" t="n"/>
      <c r="AS25" s="41" t="n"/>
      <c r="AT25" s="41" t="n"/>
      <c r="AU25" s="41" t="n"/>
      <c r="AV25" s="41" t="n"/>
      <c r="AW25" s="41" t="n"/>
      <c r="AX25" s="41" t="n"/>
      <c r="AY25" s="41" t="n"/>
      <c r="AZ25" s="41" t="n"/>
      <c r="BA25" s="41" t="n"/>
    </row>
    <row r="26" ht="14.25" customHeight="1" s="32">
      <c r="A26" s="41" t="n"/>
      <c r="B26" s="41" t="n"/>
      <c r="C26" s="41" t="n"/>
      <c r="D26" s="41" t="n"/>
      <c r="E26" s="41" t="n"/>
      <c r="F26" s="41" t="n"/>
      <c r="G26" s="41" t="n"/>
      <c r="H26" s="41" t="n"/>
      <c r="I26" s="41" t="inlineStr">
        <is>
          <t>1.</t>
        </is>
      </c>
      <c r="R26" s="41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41" t="n"/>
      <c r="AB26" s="41" t="n"/>
      <c r="AC26" s="41" t="n"/>
      <c r="AD26" s="41" t="n"/>
      <c r="AE26" s="41" t="n"/>
      <c r="AF26" s="41" t="n"/>
      <c r="AG26" s="41" t="n"/>
      <c r="AH26" s="41" t="n"/>
      <c r="AI26" s="41" t="n"/>
      <c r="AJ26" s="41" t="n"/>
      <c r="AK26" s="41" t="n"/>
      <c r="AL26" s="41" t="n"/>
      <c r="AM26" s="41" t="n"/>
      <c r="AN26" s="41" t="n"/>
      <c r="AO26" s="41" t="n"/>
      <c r="AP26" s="41" t="n"/>
      <c r="AQ26" s="41" t="n"/>
      <c r="AR26" s="41" t="n"/>
      <c r="AS26" s="41" t="n"/>
      <c r="AT26" s="41" t="n"/>
      <c r="AU26" s="41" t="n"/>
      <c r="AV26" s="41" t="n"/>
      <c r="AW26" s="41" t="n"/>
      <c r="AX26" s="41" t="n"/>
      <c r="AY26" s="41" t="n"/>
      <c r="AZ26" s="41" t="n"/>
      <c r="BA26" s="41" t="n"/>
    </row>
    <row r="27" ht="14.25" customHeight="1" s="32">
      <c r="A27" s="41" t="n"/>
      <c r="B27" s="41" t="n"/>
      <c r="C27" s="41" t="n"/>
      <c r="D27" s="41" t="n"/>
      <c r="E27" s="41" t="n"/>
      <c r="F27" s="41" t="n"/>
      <c r="G27" s="41" t="n"/>
      <c r="H27" s="41" t="n"/>
      <c r="I27" s="41" t="inlineStr">
        <is>
          <t>2.</t>
        </is>
      </c>
      <c r="R27" s="41" t="n"/>
      <c r="S27" s="41" t="n"/>
      <c r="T27" s="41" t="n"/>
      <c r="U27" s="41" t="n"/>
      <c r="V27" s="41" t="n"/>
      <c r="W27" s="41" t="n"/>
      <c r="X27" s="41" t="n"/>
      <c r="Y27" s="41" t="n"/>
      <c r="Z27" s="41" t="n"/>
      <c r="AA27" s="41" t="n"/>
      <c r="AB27" s="41" t="n"/>
      <c r="AC27" s="41" t="n"/>
      <c r="AD27" s="41" t="n"/>
      <c r="AE27" s="41" t="n"/>
      <c r="AF27" s="41" t="n"/>
      <c r="AG27" s="41" t="n"/>
      <c r="AH27" s="41" t="n"/>
      <c r="AI27" s="41" t="n"/>
      <c r="AJ27" s="41" t="n"/>
      <c r="AK27" s="41" t="n"/>
      <c r="AL27" s="41" t="n"/>
      <c r="AM27" s="41" t="n"/>
      <c r="AN27" s="41" t="n"/>
      <c r="AO27" s="41" t="n"/>
      <c r="AP27" s="41" t="n"/>
      <c r="AQ27" s="41" t="n"/>
      <c r="AR27" s="41" t="n"/>
      <c r="AS27" s="41" t="n"/>
      <c r="AT27" s="41" t="n"/>
      <c r="AU27" s="41" t="n"/>
      <c r="AV27" s="41" t="n"/>
      <c r="AW27" s="41" t="n"/>
      <c r="AX27" s="41" t="n"/>
      <c r="AY27" s="41" t="n"/>
      <c r="AZ27" s="41" t="n"/>
      <c r="BA27" s="41" t="n"/>
    </row>
    <row r="28" ht="14.25" customHeight="1" s="32">
      <c r="A28" s="41" t="n"/>
      <c r="B28" s="41" t="n"/>
      <c r="C28" s="41" t="n"/>
      <c r="D28" s="41" t="n"/>
      <c r="E28" s="41" t="n"/>
      <c r="F28" s="41" t="n"/>
      <c r="G28" s="41" t="n"/>
      <c r="H28" s="41" t="n"/>
      <c r="I28" s="41" t="inlineStr">
        <is>
          <t>3.</t>
        </is>
      </c>
      <c r="R28" s="41" t="n"/>
      <c r="S28" s="41" t="n"/>
      <c r="T28" s="41" t="n"/>
      <c r="U28" s="41" t="n"/>
      <c r="V28" s="41" t="n"/>
      <c r="W28" s="41" t="n"/>
      <c r="X28" s="41" t="n"/>
      <c r="Y28" s="41" t="n"/>
      <c r="Z28" s="41" t="n"/>
      <c r="AA28" s="41" t="n"/>
      <c r="AB28" s="41" t="n"/>
      <c r="AC28" s="41" t="n"/>
      <c r="AD28" s="41" t="n"/>
      <c r="AE28" s="41" t="n"/>
      <c r="AF28" s="41" t="n"/>
      <c r="AG28" s="41" t="n"/>
      <c r="AH28" s="41" t="n"/>
      <c r="AI28" s="41" t="n"/>
      <c r="AJ28" s="41" t="n"/>
      <c r="AK28" s="41" t="n"/>
      <c r="AL28" s="41" t="n"/>
      <c r="AM28" s="41" t="n"/>
      <c r="AN28" s="41" t="n"/>
      <c r="AO28" s="41" t="n"/>
      <c r="AP28" s="41" t="n"/>
      <c r="AQ28" s="41" t="n"/>
      <c r="AR28" s="41" t="n"/>
      <c r="AS28" s="41" t="n"/>
      <c r="AT28" s="41" t="n"/>
      <c r="AU28" s="41" t="n"/>
      <c r="AV28" s="41" t="n"/>
      <c r="AW28" s="41" t="n"/>
      <c r="AX28" s="41" t="n"/>
      <c r="AY28" s="41" t="n"/>
      <c r="AZ28" s="41" t="n"/>
      <c r="BA28" s="41" t="n"/>
    </row>
    <row r="29" ht="14.25" customHeight="1" s="32">
      <c r="A29" s="41" t="n"/>
      <c r="B29" s="41" t="n"/>
      <c r="C29" s="41" t="n"/>
      <c r="D29" s="41" t="n"/>
      <c r="E29" s="41" t="n"/>
      <c r="F29" s="41" t="n"/>
      <c r="G29" s="41" t="n"/>
      <c r="H29" s="41" t="n"/>
      <c r="I29" s="41" t="n"/>
      <c r="R29" s="41" t="n"/>
      <c r="S29" s="41" t="n"/>
      <c r="T29" s="41" t="n"/>
      <c r="U29" s="41" t="n"/>
      <c r="V29" s="41" t="n"/>
      <c r="W29" s="41" t="n"/>
      <c r="X29" s="41" t="n"/>
      <c r="Y29" s="41" t="n"/>
      <c r="Z29" s="41" t="n"/>
      <c r="AA29" s="41" t="n"/>
      <c r="AB29" s="41" t="n"/>
      <c r="AC29" s="41" t="n"/>
      <c r="AD29" s="41" t="n"/>
      <c r="AE29" s="41" t="n"/>
      <c r="AF29" s="41" t="n"/>
      <c r="AG29" s="41" t="n"/>
      <c r="AH29" s="41" t="n"/>
      <c r="AI29" s="41" t="n"/>
      <c r="AJ29" s="41" t="n"/>
      <c r="AK29" s="41" t="n"/>
      <c r="AL29" s="41" t="n"/>
      <c r="AM29" s="41" t="n"/>
      <c r="AN29" s="41" t="n"/>
      <c r="AO29" s="41" t="n"/>
      <c r="AP29" s="41" t="n"/>
      <c r="AQ29" s="41" t="n"/>
      <c r="AR29" s="41" t="n"/>
      <c r="AS29" s="41" t="n"/>
      <c r="AT29" s="41" t="n"/>
      <c r="AU29" s="41" t="n"/>
      <c r="AV29" s="41" t="n"/>
      <c r="AW29" s="41" t="n"/>
      <c r="AX29" s="41" t="n"/>
      <c r="AY29" s="41" t="n"/>
      <c r="AZ29" s="41" t="n"/>
      <c r="BA29" s="41" t="n"/>
    </row>
    <row r="30" ht="14.25" customHeight="1" s="32">
      <c r="A30" s="41" t="n"/>
      <c r="B30" s="41" t="n"/>
      <c r="C30" s="41" t="n"/>
      <c r="D30" s="41" t="n"/>
      <c r="E30" s="41" t="n"/>
      <c r="F30" s="41" t="n"/>
      <c r="G30" s="41" t="n"/>
      <c r="H30" s="41" t="n"/>
      <c r="I30" s="41" t="n"/>
      <c r="R30" s="41" t="n"/>
      <c r="S30" s="41" t="n"/>
      <c r="T30" s="41" t="n"/>
      <c r="U30" s="41" t="n"/>
      <c r="V30" s="41" t="n"/>
      <c r="W30" s="41" t="n"/>
      <c r="X30" s="41" t="n"/>
      <c r="Y30" s="41" t="n"/>
      <c r="Z30" s="41" t="n"/>
      <c r="AA30" s="41" t="n"/>
      <c r="AB30" s="41" t="n"/>
      <c r="AC30" s="41" t="n"/>
      <c r="AD30" s="41" t="n"/>
      <c r="AE30" s="41" t="n"/>
      <c r="AF30" s="41" t="n"/>
      <c r="AG30" s="41" t="n"/>
      <c r="AH30" s="41" t="n"/>
      <c r="AI30" s="41" t="n"/>
      <c r="AJ30" s="41" t="n"/>
      <c r="AK30" s="41" t="n"/>
      <c r="AL30" s="41" t="n"/>
      <c r="AM30" s="41" t="n"/>
      <c r="AN30" s="41" t="n"/>
      <c r="AO30" s="41" t="n"/>
      <c r="AP30" s="41" t="n"/>
      <c r="AQ30" s="41" t="n"/>
      <c r="AR30" s="41" t="n"/>
      <c r="AS30" s="41" t="n"/>
      <c r="AT30" s="41" t="n"/>
      <c r="AU30" s="41" t="n"/>
      <c r="AV30" s="41" t="n"/>
      <c r="AW30" s="41" t="n"/>
      <c r="AX30" s="41" t="n"/>
      <c r="AY30" s="41" t="n"/>
      <c r="AZ30" s="41" t="n"/>
      <c r="BA30" s="41" t="n"/>
    </row>
    <row r="31" ht="14.25" customHeight="1" s="32">
      <c r="A31" s="41" t="n"/>
      <c r="B31" s="41" t="n"/>
      <c r="C31" s="41" t="n"/>
      <c r="D31" s="41" t="n"/>
      <c r="E31" s="41" t="n"/>
      <c r="F31" s="41" t="n"/>
      <c r="G31" s="41" t="n"/>
      <c r="H31" s="41" t="n"/>
      <c r="I31" s="41" t="n"/>
      <c r="R31" s="41" t="n"/>
      <c r="S31" s="41" t="n"/>
      <c r="T31" s="41" t="n"/>
      <c r="U31" s="41" t="n"/>
      <c r="V31" s="41" t="n"/>
      <c r="W31" s="41" t="n"/>
      <c r="X31" s="41" t="n"/>
      <c r="Y31" s="41" t="n"/>
      <c r="Z31" s="41" t="n"/>
      <c r="AA31" s="41" t="n"/>
      <c r="AB31" s="41" t="n"/>
      <c r="AC31" s="41" t="n"/>
      <c r="AD31" s="41" t="n"/>
      <c r="AE31" s="41" t="n"/>
      <c r="AF31" s="41" t="n"/>
      <c r="AG31" s="41" t="n"/>
      <c r="AH31" s="41" t="n"/>
      <c r="AI31" s="41" t="n"/>
      <c r="AJ31" s="41" t="n"/>
      <c r="AK31" s="41" t="n"/>
      <c r="AL31" s="41" t="n"/>
      <c r="AM31" s="41" t="n"/>
      <c r="AN31" s="41" t="n"/>
      <c r="AO31" s="41" t="n"/>
      <c r="AP31" s="41" t="n"/>
      <c r="AQ31" s="41" t="n"/>
      <c r="AR31" s="41" t="n"/>
      <c r="AS31" s="41" t="n"/>
      <c r="AT31" s="41" t="n"/>
      <c r="AU31" s="41" t="n"/>
      <c r="AV31" s="41" t="n"/>
      <c r="AW31" s="41" t="n"/>
      <c r="AX31" s="41" t="n"/>
      <c r="AY31" s="41" t="n"/>
      <c r="AZ31" s="41" t="n"/>
      <c r="BA31" s="41" t="n"/>
    </row>
    <row r="32" ht="14.25" customHeight="1" s="32">
      <c r="A32" s="41" t="n"/>
      <c r="B32" s="41" t="n"/>
      <c r="C32" s="41" t="n"/>
      <c r="D32" s="41" t="n"/>
      <c r="E32" s="41" t="n"/>
      <c r="F32" s="41" t="n"/>
      <c r="G32" s="41" t="n"/>
      <c r="H32" s="41" t="n"/>
      <c r="I32" s="41" t="n"/>
      <c r="R32" s="41" t="n"/>
      <c r="S32" s="41" t="n"/>
      <c r="T32" s="41" t="n"/>
      <c r="U32" s="41" t="n"/>
      <c r="V32" s="41" t="n"/>
      <c r="W32" s="41" t="n"/>
      <c r="X32" s="41" t="n"/>
      <c r="Y32" s="41" t="n"/>
      <c r="Z32" s="41" t="n"/>
      <c r="AA32" s="41" t="n"/>
      <c r="AB32" s="41" t="n"/>
      <c r="AC32" s="41" t="n"/>
      <c r="AD32" s="41" t="n"/>
      <c r="AE32" s="41" t="n"/>
      <c r="AF32" s="41" t="n"/>
      <c r="AG32" s="41" t="n"/>
      <c r="AH32" s="41" t="n"/>
      <c r="AI32" s="41" t="n"/>
      <c r="AJ32" s="41" t="n"/>
      <c r="AK32" s="41" t="n"/>
      <c r="AL32" s="41" t="n"/>
      <c r="AM32" s="41" t="n"/>
      <c r="AN32" s="41" t="n"/>
      <c r="AO32" s="41" t="n"/>
      <c r="AP32" s="41" t="n"/>
      <c r="AQ32" s="41" t="n"/>
      <c r="AR32" s="41" t="n"/>
      <c r="AS32" s="41" t="n"/>
      <c r="AT32" s="41" t="n"/>
      <c r="AU32" s="41" t="n"/>
      <c r="AV32" s="41" t="n"/>
      <c r="AW32" s="41" t="n"/>
      <c r="AX32" s="41" t="n"/>
      <c r="AY32" s="41" t="n"/>
      <c r="AZ32" s="41" t="n"/>
      <c r="BA32" s="41" t="n"/>
    </row>
    <row r="33" ht="14.25" customHeight="1" s="32">
      <c r="A33" s="41" t="n"/>
      <c r="B33" s="41" t="n"/>
      <c r="C33" s="41" t="n"/>
      <c r="D33" s="41" t="n"/>
      <c r="E33" s="41" t="n"/>
      <c r="F33" s="41" t="n"/>
      <c r="G33" s="41" t="n"/>
      <c r="H33" s="41" t="n"/>
      <c r="I33" s="41" t="n"/>
      <c r="R33" s="41" t="n"/>
      <c r="S33" s="41" t="n"/>
      <c r="T33" s="41" t="n"/>
      <c r="U33" s="41" t="n"/>
      <c r="V33" s="41" t="n"/>
      <c r="W33" s="41" t="n"/>
      <c r="X33" s="41" t="n"/>
      <c r="Y33" s="41" t="n"/>
      <c r="Z33" s="41" t="n"/>
      <c r="AA33" s="41" t="n"/>
      <c r="AB33" s="41" t="n"/>
      <c r="AC33" s="41" t="n"/>
      <c r="AD33" s="41" t="n"/>
      <c r="AE33" s="41" t="n"/>
      <c r="AF33" s="41" t="n"/>
      <c r="AG33" s="41" t="n"/>
      <c r="AH33" s="41" t="n"/>
      <c r="AI33" s="41" t="n"/>
      <c r="AJ33" s="41" t="n"/>
      <c r="AK33" s="41" t="n"/>
      <c r="AL33" s="41" t="n"/>
      <c r="AM33" s="41" t="n"/>
      <c r="AN33" s="41" t="n"/>
      <c r="AO33" s="41" t="n"/>
      <c r="AP33" s="41" t="n"/>
      <c r="AQ33" s="41" t="n"/>
      <c r="AR33" s="41" t="n"/>
      <c r="AS33" s="41" t="n"/>
      <c r="AT33" s="41" t="n"/>
      <c r="AU33" s="41" t="n"/>
      <c r="AV33" s="41" t="n"/>
      <c r="AW33" s="41" t="n"/>
      <c r="AX33" s="41" t="n"/>
      <c r="AY33" s="41" t="n"/>
      <c r="AZ33" s="41" t="n"/>
      <c r="BA33" s="41" t="n"/>
    </row>
    <row r="34" ht="14.25" customHeight="1" s="32">
      <c r="A34" s="41" t="n"/>
      <c r="B34" s="41" t="n"/>
      <c r="C34" s="41" t="n"/>
      <c r="D34" s="41" t="n"/>
      <c r="E34" s="41" t="n"/>
      <c r="F34" s="41" t="n"/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  <c r="Q34" s="41" t="n"/>
      <c r="R34" s="41" t="n"/>
      <c r="S34" s="41" t="n"/>
      <c r="T34" s="41" t="n"/>
      <c r="U34" s="41" t="n"/>
      <c r="V34" s="41" t="n"/>
      <c r="W34" s="41" t="n"/>
      <c r="X34" s="41" t="n"/>
      <c r="Y34" s="41" t="n"/>
      <c r="Z34" s="41" t="n"/>
      <c r="AA34" s="41" t="n"/>
      <c r="AB34" s="41" t="n"/>
      <c r="AC34" s="41" t="n"/>
      <c r="AD34" s="41" t="n"/>
      <c r="AE34" s="41" t="n"/>
      <c r="AF34" s="41" t="n"/>
      <c r="AG34" s="41" t="n"/>
      <c r="AH34" s="41" t="n"/>
      <c r="AI34" s="41" t="n"/>
      <c r="AJ34" s="41" t="n"/>
      <c r="AK34" s="41" t="n"/>
      <c r="AL34" s="41" t="n"/>
      <c r="AM34" s="41" t="n"/>
      <c r="AN34" s="41" t="n"/>
      <c r="AO34" s="41" t="n"/>
      <c r="AP34" s="41" t="n"/>
      <c r="AQ34" s="41" t="n"/>
      <c r="AR34" s="41" t="n"/>
      <c r="AS34" s="41" t="n"/>
      <c r="AT34" s="41" t="n"/>
      <c r="AU34" s="41" t="n"/>
      <c r="AV34" s="41" t="n"/>
      <c r="AW34" s="41" t="n"/>
      <c r="AX34" s="41" t="n"/>
      <c r="AY34" s="41" t="n"/>
      <c r="AZ34" s="41" t="n"/>
      <c r="BA34" s="41" t="n"/>
    </row>
    <row r="35" ht="14.25" customHeight="1" s="32">
      <c r="A35" s="41" t="n"/>
      <c r="B35" s="41" t="n"/>
      <c r="C35" s="41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41" t="n"/>
      <c r="AB35" s="41" t="n"/>
      <c r="AC35" s="41" t="n"/>
      <c r="AD35" s="41" t="n"/>
      <c r="AE35" s="41" t="n"/>
      <c r="AF35" s="41" t="n"/>
      <c r="AG35" s="41" t="n"/>
      <c r="AH35" s="41" t="n"/>
      <c r="AI35" s="41" t="n"/>
      <c r="AJ35" s="41" t="n"/>
      <c r="AK35" s="41" t="n"/>
      <c r="AL35" s="41" t="n"/>
      <c r="AM35" s="41" t="n"/>
      <c r="AN35" s="41" t="n"/>
      <c r="AO35" s="41" t="n"/>
      <c r="AP35" s="41" t="n"/>
      <c r="AQ35" s="41" t="n"/>
      <c r="AR35" s="41" t="n"/>
      <c r="AS35" s="41" t="n"/>
      <c r="AT35" s="41" t="n"/>
      <c r="AU35" s="41" t="n"/>
      <c r="AV35" s="41" t="n"/>
      <c r="AW35" s="41" t="n"/>
      <c r="AX35" s="41" t="n"/>
      <c r="AY35" s="41" t="n"/>
      <c r="AZ35" s="41" t="n"/>
      <c r="BA35" s="41" t="n"/>
    </row>
    <row r="36" ht="14.25" customHeight="1" s="32">
      <c r="A36" s="41" t="n"/>
      <c r="B36" s="41" t="n"/>
      <c r="C36" s="41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41" t="n"/>
      <c r="AB36" s="41" t="n"/>
      <c r="AC36" s="41" t="n"/>
      <c r="AD36" s="41" t="n"/>
      <c r="AE36" s="41" t="n"/>
      <c r="AF36" s="41" t="n"/>
      <c r="AG36" s="41" t="n"/>
      <c r="AH36" s="41" t="n"/>
      <c r="AI36" s="41" t="n"/>
      <c r="AJ36" s="41" t="n"/>
      <c r="AK36" s="41" t="n"/>
      <c r="AL36" s="41" t="n"/>
      <c r="AM36" s="41" t="n"/>
      <c r="AN36" s="41" t="n"/>
      <c r="AO36" s="41" t="n"/>
      <c r="AP36" s="41" t="n"/>
      <c r="AQ36" s="41" t="n"/>
      <c r="AR36" s="41" t="n"/>
      <c r="AS36" s="41" t="n"/>
      <c r="AT36" s="41" t="n"/>
      <c r="AU36" s="41" t="n"/>
      <c r="AV36" s="41" t="n"/>
      <c r="AW36" s="41" t="n"/>
      <c r="AX36" s="41" t="n"/>
      <c r="AY36" s="41" t="n"/>
      <c r="AZ36" s="41" t="n"/>
      <c r="BA36" s="41" t="n"/>
    </row>
    <row r="37" ht="14.25" customHeight="1" s="32">
      <c r="A37" s="41" t="n"/>
      <c r="B37" s="41" t="n"/>
      <c r="C37" s="41" t="n"/>
      <c r="D37" s="41" t="n"/>
      <c r="E37" s="41" t="n"/>
      <c r="F37" s="41" t="n"/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1" t="n"/>
      <c r="AI37" s="41" t="n"/>
      <c r="AJ37" s="41" t="n"/>
      <c r="AK37" s="41" t="n"/>
      <c r="AL37" s="41" t="n"/>
      <c r="AM37" s="41" t="n"/>
      <c r="AN37" s="41" t="n"/>
      <c r="AO37" s="41" t="n"/>
      <c r="AP37" s="41" t="n"/>
      <c r="AQ37" s="41" t="n"/>
      <c r="AR37" s="41" t="n"/>
      <c r="AS37" s="41" t="n"/>
      <c r="AT37" s="41" t="n"/>
      <c r="AU37" s="41" t="n"/>
      <c r="AV37" s="41" t="n"/>
      <c r="AW37" s="41" t="n"/>
      <c r="AX37" s="41" t="n"/>
      <c r="AY37" s="41" t="n"/>
      <c r="AZ37" s="41" t="n"/>
      <c r="BA37" s="41" t="n"/>
    </row>
    <row r="38" ht="14.25" customHeight="1" s="32">
      <c r="A38" s="41" t="n"/>
      <c r="B38" s="41" t="n"/>
      <c r="C38" s="41" t="n"/>
      <c r="D38" s="41" t="n"/>
      <c r="E38" s="41" t="n"/>
      <c r="F38" s="41" t="n"/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  <c r="AI38" s="41" t="n"/>
      <c r="AJ38" s="41" t="n"/>
      <c r="AK38" s="41" t="n"/>
      <c r="AL38" s="41" t="n"/>
      <c r="AM38" s="41" t="n"/>
      <c r="AN38" s="41" t="n"/>
      <c r="AO38" s="41" t="n"/>
      <c r="AP38" s="41" t="n"/>
      <c r="AQ38" s="41" t="n"/>
      <c r="AR38" s="41" t="n"/>
      <c r="AS38" s="41" t="n"/>
      <c r="AT38" s="41" t="n"/>
      <c r="AU38" s="41" t="n"/>
      <c r="AV38" s="41" t="n"/>
      <c r="AW38" s="41" t="n"/>
      <c r="AX38" s="41" t="n"/>
      <c r="AY38" s="41" t="n"/>
      <c r="AZ38" s="41" t="n"/>
      <c r="BA38" s="41" t="n"/>
    </row>
    <row r="39" ht="18" customHeight="1" s="32">
      <c r="A39" s="41" t="n"/>
      <c r="B39" s="44" t="inlineStr">
        <is>
          <t>2. Store Changes</t>
        </is>
      </c>
      <c r="H39" s="41" t="n"/>
      <c r="I39" s="44" t="inlineStr">
        <is>
          <t>3. Publisher Changes</t>
        </is>
      </c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  <c r="AI39" s="41" t="n"/>
      <c r="AJ39" s="41" t="n"/>
      <c r="AK39" s="41" t="n"/>
      <c r="AL39" s="41" t="n"/>
      <c r="AM39" s="41" t="n"/>
      <c r="AN39" s="41" t="n"/>
      <c r="AO39" s="41" t="n"/>
      <c r="AP39" s="41" t="n"/>
      <c r="AQ39" s="41" t="n"/>
      <c r="AR39" s="41" t="n"/>
      <c r="AS39" s="41" t="n"/>
      <c r="AT39" s="41" t="n"/>
      <c r="AU39" s="41" t="n"/>
      <c r="AV39" s="41" t="n"/>
      <c r="AW39" s="41" t="n"/>
      <c r="AX39" s="41" t="n"/>
      <c r="AY39" s="41" t="n"/>
      <c r="AZ39" s="41" t="n"/>
      <c r="BA39" s="41" t="n"/>
    </row>
    <row r="40" ht="14.25" customHeight="1" s="32">
      <c r="A40" s="41" t="n"/>
      <c r="B40" s="41" t="n"/>
      <c r="C40" s="41" t="n"/>
      <c r="D40" s="41" t="n"/>
      <c r="E40" s="41" t="n"/>
      <c r="F40" s="41" t="n"/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  <c r="AI40" s="41" t="n"/>
      <c r="AJ40" s="41" t="n"/>
      <c r="AK40" s="41" t="n"/>
      <c r="AL40" s="41" t="n"/>
      <c r="AM40" s="41" t="n"/>
      <c r="AN40" s="41" t="n"/>
      <c r="AO40" s="41" t="n"/>
      <c r="AP40" s="41" t="n"/>
      <c r="AQ40" s="41" t="n"/>
      <c r="AR40" s="41" t="n"/>
      <c r="AS40" s="41" t="n"/>
      <c r="AT40" s="41" t="n"/>
      <c r="AU40" s="41" t="n"/>
      <c r="AV40" s="41" t="n"/>
      <c r="AW40" s="41" t="n"/>
      <c r="AX40" s="41" t="n"/>
      <c r="AY40" s="41" t="n"/>
      <c r="AZ40" s="41" t="n"/>
      <c r="BA40" s="41" t="n"/>
    </row>
    <row r="41" ht="14.25" customHeight="1" s="32">
      <c r="A41" s="41" t="n"/>
      <c r="B41" s="42" t="inlineStr">
        <is>
          <t>Name</t>
        </is>
      </c>
      <c r="C41" s="43" t="n"/>
      <c r="D41" s="10" t="inlineStr">
        <is>
          <t>Address</t>
        </is>
      </c>
      <c r="E41" s="10" t="inlineStr">
        <is>
          <t>Phone</t>
        </is>
      </c>
      <c r="F41" s="10" t="inlineStr">
        <is>
          <t>New</t>
        </is>
      </c>
      <c r="G41" s="11" t="inlineStr">
        <is>
          <t>Closed</t>
        </is>
      </c>
      <c r="H41" s="41" t="n"/>
      <c r="I41" s="12" t="n"/>
      <c r="J41" s="47" t="inlineStr">
        <is>
          <t>Name</t>
        </is>
      </c>
      <c r="K41" s="47" t="inlineStr">
        <is>
          <t>Address</t>
        </is>
      </c>
      <c r="L41" s="47" t="inlineStr">
        <is>
          <t>Phone</t>
        </is>
      </c>
      <c r="M41" s="56" t="inlineStr">
        <is>
          <t>Not Existing</t>
        </is>
      </c>
      <c r="N41" s="48" t="n"/>
      <c r="O41" s="47" t="inlineStr">
        <is>
          <t>New</t>
        </is>
      </c>
      <c r="P41" s="57" t="inlineStr">
        <is>
          <t>Total</t>
        </is>
      </c>
      <c r="Q41" s="53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14" t="inlineStr">
        <is>
          <t>Category</t>
        </is>
      </c>
      <c r="AA41" s="14" t="inlineStr">
        <is>
          <t>value</t>
        </is>
      </c>
      <c r="AB41" s="41" t="n"/>
      <c r="AC41" s="41" t="n"/>
      <c r="AD41" s="41" t="n"/>
      <c r="AE41" s="41" t="n"/>
      <c r="AF41" s="41" t="n"/>
      <c r="AG41" s="41" t="n"/>
      <c r="AH41" s="41" t="n"/>
      <c r="AI41" s="41" t="n"/>
      <c r="AJ41" s="41" t="n"/>
      <c r="AK41" s="41" t="n"/>
      <c r="AL41" s="41" t="n"/>
      <c r="AM41" s="41" t="n"/>
      <c r="AN41" s="41" t="n"/>
      <c r="AO41" s="41" t="n"/>
      <c r="AP41" s="41" t="n"/>
      <c r="AQ41" s="41" t="n"/>
      <c r="AR41" s="41" t="n"/>
      <c r="AS41" s="41" t="n"/>
      <c r="AT41" s="41" t="n"/>
      <c r="AU41" s="41" t="n"/>
      <c r="AV41" s="41" t="n"/>
      <c r="AW41" s="41" t="n"/>
      <c r="AX41" s="41" t="n"/>
      <c r="AY41" s="41" t="n"/>
      <c r="AZ41" s="41" t="n"/>
      <c r="BA41" s="41" t="n"/>
    </row>
    <row r="42" ht="14.25" customHeight="1" s="32">
      <c r="A42" s="41" t="n"/>
      <c r="B42" s="50">
        <f>COUNTIF('2. 门店信息变动监测表'!$F:$F,Overview!B$41)</f>
        <v/>
      </c>
      <c r="C42" s="38" t="n"/>
      <c r="D42" s="15">
        <f>COUNTIF('2. 门店信息变动监测表'!$F:$F,Overview!D$41)</f>
        <v/>
      </c>
      <c r="E42" s="15">
        <f>COUNTIF('2. 门店信息变动监测表'!$F:$F,Overview!E$41)</f>
        <v/>
      </c>
      <c r="F42" s="15">
        <f>COUNTIF('2. 门店信息变动监测表'!$F:$F,Overview!F$41)</f>
        <v/>
      </c>
      <c r="G42" s="16">
        <f>COUNTIF('2. 门店信息变动监测表'!$F:$F,Overview!G$41)</f>
        <v/>
      </c>
      <c r="H42" s="41" t="n"/>
      <c r="I42" s="17" t="inlineStr">
        <is>
          <t>Autonavi</t>
        </is>
      </c>
      <c r="J42" s="46">
        <f>COUNTIFS('3. 平台异常监测表'!$F:$F,"Autonavi",'3. 平台异常监测表'!$G:$G,"Name")</f>
        <v/>
      </c>
      <c r="K42" s="46">
        <f>COUNTIFS('3. 平台异常监测表'!F:F,"Autonavi",'3. 平台异常监测表'!G:G,"Address")</f>
        <v/>
      </c>
      <c r="L42" s="46">
        <f>COUNTIFS('3. 平台异常监测表'!$F:$F,"Autonavi",'3. 平台异常监测表'!$G:$G,"Phone")</f>
        <v/>
      </c>
      <c r="M42" s="46">
        <f>COUNTIFS('3. 平台异常监测表'!$F:$F,"Autonavi",'3. 平台异常监测表'!$G:$G,"Not Existing")</f>
        <v/>
      </c>
      <c r="O42" s="46">
        <f>COUNTIFS('3. 平台异常监测表'!$F:$F,"Autonavi",'3. 平台异常监测表'!$G:$G,"New")</f>
        <v/>
      </c>
      <c r="P42" s="58">
        <f>SUM(J42:O42)</f>
        <v/>
      </c>
      <c r="Q42" s="35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14" t="inlineStr">
        <is>
          <t>Name</t>
        </is>
      </c>
      <c r="AA42" s="14">
        <f>COUNTIF('2. 门店信息变动监测表'!$F:$F,Overview!B$41)</f>
        <v/>
      </c>
      <c r="AB42" s="41" t="n"/>
      <c r="AC42" s="41" t="n"/>
      <c r="AD42" s="41" t="n"/>
      <c r="AE42" s="41" t="n"/>
      <c r="AF42" s="41" t="n"/>
      <c r="AG42" s="41" t="n"/>
      <c r="AH42" s="41" t="n"/>
      <c r="AI42" s="41" t="n"/>
      <c r="AJ42" s="41" t="n"/>
      <c r="AK42" s="41" t="n"/>
      <c r="AL42" s="41" t="n"/>
      <c r="AM42" s="41" t="n"/>
      <c r="AN42" s="41" t="n"/>
      <c r="AO42" s="41" t="n"/>
      <c r="AP42" s="41" t="n"/>
      <c r="AQ42" s="41" t="n"/>
      <c r="AR42" s="41" t="n"/>
      <c r="AS42" s="41" t="n"/>
      <c r="AT42" s="41" t="n"/>
      <c r="AU42" s="41" t="n"/>
      <c r="AV42" s="41" t="n"/>
      <c r="AW42" s="41" t="n"/>
      <c r="AX42" s="41" t="n"/>
      <c r="AY42" s="41" t="n"/>
      <c r="AZ42" s="41" t="n"/>
      <c r="BA42" s="41" t="n"/>
    </row>
    <row r="43" ht="14.25" customHeight="1" s="32">
      <c r="A43" s="41" t="n"/>
      <c r="B43" s="41" t="n"/>
      <c r="C43" s="41" t="n"/>
      <c r="D43" s="41" t="n"/>
      <c r="E43" s="41" t="n"/>
      <c r="F43" s="41" t="n"/>
      <c r="G43" s="41" t="n"/>
      <c r="H43" s="41" t="n"/>
      <c r="I43" s="17" t="inlineStr">
        <is>
          <t>Baidu</t>
        </is>
      </c>
      <c r="J43" s="46">
        <f>COUNTIFS('3. 平台异常监测表'!$F:$F,"Baidu",'3. 平台异常监测表'!$G:$G,"Name")</f>
        <v/>
      </c>
      <c r="K43" s="46">
        <f>COUNTIFS('3. 平台异常监测表'!F:F,"Baidu",'3. 平台异常监测表'!G:G,"Address")</f>
        <v/>
      </c>
      <c r="L43" s="46">
        <f>COUNTIFS('3. 平台异常监测表'!$F:$F,"Baidu",'3. 平台异常监测表'!$G:$G,"Phone")</f>
        <v/>
      </c>
      <c r="M43" s="46">
        <f>COUNTIFS('3. 平台异常监测表'!$F:$F,"Baidu",'3. 平台异常监测表'!$G:$G,"Not Existing")</f>
        <v/>
      </c>
      <c r="O43" s="46">
        <f>COUNTIFS('3. 平台异常监测表'!$F:$F,"Baidu",'3. 平台异常监测表'!$G:$G,"New")</f>
        <v/>
      </c>
      <c r="P43" s="58">
        <f>SUM(J43:O43)</f>
        <v/>
      </c>
      <c r="Q43" s="35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14" t="inlineStr">
        <is>
          <t>Address</t>
        </is>
      </c>
      <c r="AA43" s="14">
        <f>COUNTIF('2. 门店信息变动监测表'!$F:$F,Overview!D$41)</f>
        <v/>
      </c>
      <c r="AB43" s="41" t="n"/>
      <c r="AC43" s="41" t="n"/>
      <c r="AD43" s="41" t="n"/>
      <c r="AE43" s="41" t="n"/>
      <c r="AF43" s="41" t="n"/>
      <c r="AG43" s="41" t="n"/>
      <c r="AH43" s="41" t="n"/>
      <c r="AI43" s="41" t="n"/>
      <c r="AJ43" s="41" t="n"/>
      <c r="AK43" s="41" t="n"/>
      <c r="AL43" s="41" t="n"/>
      <c r="AM43" s="41" t="n"/>
      <c r="AN43" s="41" t="n"/>
      <c r="AO43" s="41" t="n"/>
      <c r="AP43" s="41" t="n"/>
      <c r="AQ43" s="41" t="n"/>
      <c r="AR43" s="41" t="n"/>
      <c r="AS43" s="41" t="n"/>
      <c r="AT43" s="41" t="n"/>
      <c r="AU43" s="41" t="n"/>
      <c r="AV43" s="41" t="n"/>
      <c r="AW43" s="41" t="n"/>
      <c r="AX43" s="41" t="n"/>
      <c r="AY43" s="41" t="n"/>
      <c r="AZ43" s="41" t="n"/>
      <c r="BA43" s="41" t="n"/>
    </row>
    <row r="44" ht="14.25" customHeight="1" s="32">
      <c r="A44" s="41" t="n"/>
      <c r="B44" s="41" t="n"/>
      <c r="C44" s="41" t="n"/>
      <c r="D44" s="41" t="n"/>
      <c r="E44" s="41" t="n"/>
      <c r="F44" s="41" t="n"/>
      <c r="G44" s="41" t="n"/>
      <c r="H44" s="41" t="n"/>
      <c r="I44" s="17" t="inlineStr">
        <is>
          <t>Tencent</t>
        </is>
      </c>
      <c r="J44" s="46">
        <f>COUNTIFS('3. 平台异常监测表'!$F:$F,"Tencent",'3. 平台异常监测表'!$G:$G,"Name")</f>
        <v/>
      </c>
      <c r="K44" s="46">
        <f>COUNTIFS('3. 平台异常监测表'!F:F,"Tencent",'3. 平台异常监测表'!G:G,"Address")</f>
        <v/>
      </c>
      <c r="L44" s="46">
        <f>COUNTIFS('3. 平台异常监测表'!$F:$F,"Tencent",'3. 平台异常监测表'!$G:$G,"Phone")</f>
        <v/>
      </c>
      <c r="M44" s="46">
        <f>COUNTIFS('3. 平台异常监测表'!$F:$F,"Tencent",'3. 平台异常监测表'!$G:$G,"Not Existing")</f>
        <v/>
      </c>
      <c r="O44" s="46">
        <f>COUNTIFS('3. 平台异常监测表'!$F:$F,"Tencent",'3. 平台异常监测表'!$G:$G,"New")</f>
        <v/>
      </c>
      <c r="P44" s="58">
        <f>SUM(J44:O44)</f>
        <v/>
      </c>
      <c r="Q44" s="35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14" t="inlineStr">
        <is>
          <t>Phone</t>
        </is>
      </c>
      <c r="AA44" s="14">
        <f>COUNTIF('2. 门店信息变动监测表'!$F:$F,Overview!E$41)</f>
        <v/>
      </c>
      <c r="AB44" s="41" t="n"/>
      <c r="AC44" s="41" t="n"/>
      <c r="AD44" s="41" t="n"/>
      <c r="AE44" s="41" t="n"/>
      <c r="AF44" s="41" t="n"/>
      <c r="AG44" s="41" t="n"/>
      <c r="AH44" s="41" t="n"/>
      <c r="AI44" s="41" t="n"/>
      <c r="AJ44" s="41" t="n"/>
      <c r="AK44" s="41" t="n"/>
      <c r="AL44" s="41" t="n"/>
      <c r="AM44" s="41" t="n"/>
      <c r="AN44" s="41" t="n"/>
      <c r="AO44" s="41" t="n"/>
      <c r="AP44" s="41" t="n"/>
      <c r="AQ44" s="41" t="n"/>
      <c r="AR44" s="41" t="n"/>
      <c r="AS44" s="41" t="n"/>
      <c r="AT44" s="41" t="n"/>
      <c r="AU44" s="41" t="n"/>
      <c r="AV44" s="41" t="n"/>
      <c r="AW44" s="41" t="n"/>
      <c r="AX44" s="41" t="n"/>
      <c r="AY44" s="41" t="n"/>
      <c r="AZ44" s="41" t="n"/>
      <c r="BA44" s="41" t="n"/>
    </row>
    <row r="45" ht="14.25" customHeight="1" s="32">
      <c r="A45" s="41" t="n"/>
      <c r="B45" s="41" t="n"/>
      <c r="C45" s="41" t="n"/>
      <c r="D45" s="41" t="n"/>
      <c r="E45" s="41" t="n"/>
      <c r="F45" s="41" t="n"/>
      <c r="G45" s="41" t="n"/>
      <c r="H45" s="41" t="n"/>
      <c r="I45" s="17" t="inlineStr">
        <is>
          <t>360 Map</t>
        </is>
      </c>
      <c r="J45" s="46">
        <f>COUNTIFS('3. 平台异常监测表'!$F:$F,"360 Map",'3. 平台异常监测表'!$G:$G,"Name")</f>
        <v/>
      </c>
      <c r="K45" s="46">
        <f>COUNTIFS('3. 平台异常监测表'!F:F,"360 Map",'3. 平台异常监测表'!G:G,"Address")</f>
        <v/>
      </c>
      <c r="L45" s="46">
        <f>COUNTIFS('3. 平台异常监测表'!$F:$F,"360 Map",'3. 平台异常监测表'!$G:$G,"Phone")</f>
        <v/>
      </c>
      <c r="M45" s="46">
        <f>COUNTIFS('3. 平台异常监测表'!$F:$F,"360 Map",'3. 平台异常监测表'!$G:$G,"Not Existing")</f>
        <v/>
      </c>
      <c r="O45" s="46">
        <f>COUNTIFS('3. 平台异常监测表'!$F:$F,"360 Map",'3. 平台异常监测表'!$G:$G,"New")</f>
        <v/>
      </c>
      <c r="P45" s="58">
        <f>SUM(J45:O45)</f>
        <v/>
      </c>
      <c r="Q45" s="35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14" t="inlineStr">
        <is>
          <t>New</t>
        </is>
      </c>
      <c r="AA45" s="14">
        <f>COUNTIF('2. 门店信息变动监测表'!$F:$F,Overview!F$41)</f>
        <v/>
      </c>
      <c r="AB45" s="41" t="n"/>
      <c r="AC45" s="41" t="n"/>
      <c r="AD45" s="41" t="n"/>
      <c r="AE45" s="41" t="n"/>
      <c r="AF45" s="41" t="n"/>
      <c r="AG45" s="41" t="n"/>
      <c r="AH45" s="41" t="n"/>
      <c r="AI45" s="41" t="n"/>
      <c r="AJ45" s="41" t="n"/>
      <c r="AK45" s="41" t="n"/>
      <c r="AL45" s="41" t="n"/>
      <c r="AM45" s="41" t="n"/>
      <c r="AN45" s="41" t="n"/>
      <c r="AO45" s="41" t="n"/>
      <c r="AP45" s="41" t="n"/>
      <c r="AQ45" s="41" t="n"/>
      <c r="AR45" s="41" t="n"/>
      <c r="AS45" s="41" t="n"/>
      <c r="AT45" s="41" t="n"/>
      <c r="AU45" s="41" t="n"/>
      <c r="AV45" s="41" t="n"/>
      <c r="AW45" s="41" t="n"/>
      <c r="AX45" s="41" t="n"/>
      <c r="AY45" s="41" t="n"/>
      <c r="AZ45" s="41" t="n"/>
      <c r="BA45" s="41" t="n"/>
    </row>
    <row r="46" ht="14.25" customHeight="1" s="32">
      <c r="A46" s="41" t="n"/>
      <c r="B46" s="41" t="n"/>
      <c r="C46" s="41" t="n"/>
      <c r="D46" s="41" t="n"/>
      <c r="E46" s="41" t="n"/>
      <c r="F46" s="41" t="n"/>
      <c r="G46" s="41" t="n"/>
      <c r="H46" s="41" t="n"/>
      <c r="I46" s="17" t="inlineStr">
        <is>
          <t>Dianping</t>
        </is>
      </c>
      <c r="J46" s="46">
        <f>COUNTIFS('3. 平台异常监测表'!$F:$F,"Dianping",'3. 平台异常监测表'!$G:$G,"Name")</f>
        <v/>
      </c>
      <c r="K46" s="46">
        <f>COUNTIFS('3. 平台异常监测表'!F:F,"Dianping",'3. 平台异常监测表'!G:G,"Address")</f>
        <v/>
      </c>
      <c r="L46" s="46">
        <f>COUNTIFS('3. 平台异常监测表'!$F:$F,"Dianping",'3. 平台异常监测表'!$G:$G,"Phone")</f>
        <v/>
      </c>
      <c r="M46" s="46">
        <f>COUNTIFS('3. 平台异常监测表'!$F:$F,"Dianping",'3. 平台异常监测表'!$G:$G,"Not Existing")</f>
        <v/>
      </c>
      <c r="O46" s="46">
        <f>COUNTIFS('3. 平台异常监测表'!$F:$F,"Dianping",'3. 平台异常监测表'!$G:$G,"New")</f>
        <v/>
      </c>
      <c r="P46" s="58">
        <f>SUM(J46:O46)</f>
        <v/>
      </c>
      <c r="Q46" s="35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14" t="inlineStr">
        <is>
          <t>Closed</t>
        </is>
      </c>
      <c r="AA46" s="14">
        <f>COUNTIF('2. 门店信息变动监测表'!$F:$F,Overview!G$41)</f>
        <v/>
      </c>
      <c r="AB46" s="41" t="n"/>
      <c r="AC46" s="41" t="n"/>
      <c r="AD46" s="41" t="n"/>
      <c r="AE46" s="41" t="n"/>
      <c r="AF46" s="41" t="n"/>
      <c r="AG46" s="41" t="n"/>
      <c r="AH46" s="41" t="n"/>
      <c r="AI46" s="41" t="n"/>
      <c r="AJ46" s="41" t="n"/>
      <c r="AK46" s="41" t="n"/>
      <c r="AL46" s="41" t="n"/>
      <c r="AM46" s="41" t="n"/>
      <c r="AN46" s="41" t="n"/>
      <c r="AO46" s="41" t="n"/>
      <c r="AP46" s="41" t="n"/>
      <c r="AQ46" s="41" t="n"/>
      <c r="AR46" s="41" t="n"/>
      <c r="AS46" s="41" t="n"/>
      <c r="AT46" s="41" t="n"/>
      <c r="AU46" s="41" t="n"/>
      <c r="AV46" s="41" t="n"/>
      <c r="AW46" s="41" t="n"/>
      <c r="AX46" s="41" t="n"/>
      <c r="AY46" s="41" t="n"/>
      <c r="AZ46" s="41" t="n"/>
      <c r="BA46" s="41" t="n"/>
    </row>
    <row r="47" ht="14.25" customHeight="1" s="32">
      <c r="A47" s="41" t="n"/>
      <c r="B47" s="41" t="n"/>
      <c r="C47" s="41" t="n"/>
      <c r="D47" s="41" t="n"/>
      <c r="E47" s="41" t="n"/>
      <c r="F47" s="41" t="n"/>
      <c r="G47" s="41" t="n"/>
      <c r="H47" s="41" t="n"/>
      <c r="I47" s="19" t="inlineStr">
        <is>
          <t>Total</t>
        </is>
      </c>
      <c r="J47" s="37">
        <f>SUM(J42:J46)</f>
        <v/>
      </c>
      <c r="K47" s="37">
        <f>SUM(K42:K46)</f>
        <v/>
      </c>
      <c r="L47" s="37">
        <f>SUM(L42:L46)</f>
        <v/>
      </c>
      <c r="M47" s="59">
        <f>SUM(M42:M46)</f>
        <v/>
      </c>
      <c r="N47" s="38" t="n"/>
      <c r="O47" s="37">
        <f>SUM(O42:O46)</f>
        <v/>
      </c>
      <c r="P47" s="60">
        <f>SUM(P42:P46)</f>
        <v/>
      </c>
      <c r="Q47" s="30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  <c r="AI47" s="41" t="n"/>
      <c r="AJ47" s="41" t="n"/>
      <c r="AK47" s="41" t="n"/>
      <c r="AL47" s="41" t="n"/>
      <c r="AM47" s="41" t="n"/>
      <c r="AN47" s="41" t="n"/>
      <c r="AO47" s="41" t="n"/>
      <c r="AP47" s="41" t="n"/>
      <c r="AQ47" s="41" t="n"/>
      <c r="AR47" s="41" t="n"/>
      <c r="AS47" s="41" t="n"/>
      <c r="AT47" s="41" t="n"/>
      <c r="AU47" s="41" t="n"/>
      <c r="AV47" s="41" t="n"/>
      <c r="AW47" s="41" t="n"/>
      <c r="AX47" s="41" t="n"/>
      <c r="AY47" s="41" t="n"/>
      <c r="AZ47" s="41" t="n"/>
      <c r="BA47" s="41" t="n"/>
    </row>
    <row r="48" ht="14.25" customHeight="1" s="32">
      <c r="A48" s="41" t="n"/>
      <c r="B48" s="41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  <c r="AI48" s="41" t="n"/>
      <c r="AJ48" s="41" t="n"/>
      <c r="AK48" s="41" t="n"/>
      <c r="AL48" s="41" t="n"/>
      <c r="AM48" s="41" t="n"/>
      <c r="AN48" s="41" t="n"/>
      <c r="AO48" s="41" t="n"/>
      <c r="AP48" s="41" t="n"/>
      <c r="AQ48" s="41" t="n"/>
      <c r="AR48" s="41" t="n"/>
      <c r="AS48" s="41" t="n"/>
      <c r="AT48" s="41" t="n"/>
      <c r="AU48" s="41" t="n"/>
      <c r="AV48" s="41" t="n"/>
      <c r="AW48" s="41" t="n"/>
      <c r="AX48" s="41" t="n"/>
      <c r="AY48" s="41" t="n"/>
      <c r="AZ48" s="41" t="n"/>
      <c r="BA48" s="41" t="n"/>
    </row>
    <row r="49" ht="14.25" customHeight="1" s="32">
      <c r="A49" s="41" t="n"/>
      <c r="B49" s="41" t="n"/>
      <c r="C49" s="41" t="n"/>
      <c r="D49" s="41" t="n"/>
      <c r="E49" s="41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  <c r="AI49" s="41" t="n"/>
      <c r="AJ49" s="41" t="n"/>
      <c r="AK49" s="41" t="n"/>
      <c r="AL49" s="41" t="n"/>
      <c r="AM49" s="41" t="n"/>
      <c r="AN49" s="41" t="n"/>
      <c r="AO49" s="41" t="n"/>
      <c r="AP49" s="41" t="n"/>
      <c r="AQ49" s="41" t="n"/>
      <c r="AR49" s="41" t="n"/>
      <c r="AS49" s="41" t="n"/>
      <c r="AT49" s="41" t="n"/>
      <c r="AU49" s="41" t="n"/>
      <c r="AV49" s="41" t="n"/>
      <c r="AW49" s="41" t="n"/>
      <c r="AX49" s="41" t="n"/>
      <c r="AY49" s="41" t="n"/>
      <c r="AZ49" s="41" t="n"/>
      <c r="BA49" s="41" t="n"/>
    </row>
    <row r="50" ht="14.25" customHeight="1" s="32">
      <c r="A50" s="41" t="n"/>
      <c r="B50" s="41" t="n"/>
      <c r="C50" s="41" t="n"/>
      <c r="D50" s="41" t="n"/>
      <c r="E50" s="41" t="n"/>
      <c r="F50" s="41" t="n"/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  <c r="AI50" s="41" t="n"/>
      <c r="AJ50" s="41" t="n"/>
      <c r="AK50" s="41" t="n"/>
      <c r="AL50" s="41" t="n"/>
      <c r="AM50" s="41" t="n"/>
      <c r="AN50" s="41" t="n"/>
      <c r="AO50" s="41" t="n"/>
      <c r="AP50" s="41" t="n"/>
      <c r="AQ50" s="41" t="n"/>
      <c r="AR50" s="41" t="n"/>
      <c r="AS50" s="41" t="n"/>
      <c r="AT50" s="41" t="n"/>
      <c r="AU50" s="41" t="n"/>
      <c r="AV50" s="41" t="n"/>
      <c r="AW50" s="41" t="n"/>
      <c r="AX50" s="41" t="n"/>
      <c r="AY50" s="41" t="n"/>
      <c r="AZ50" s="41" t="n"/>
      <c r="BA50" s="41" t="n"/>
    </row>
    <row r="51" ht="14.25" customHeight="1" s="32">
      <c r="A51" s="41" t="n"/>
      <c r="B51" s="41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  <c r="AI51" s="41" t="n"/>
      <c r="AJ51" s="41" t="n"/>
      <c r="AK51" s="41" t="n"/>
      <c r="AL51" s="41" t="n"/>
      <c r="AM51" s="41" t="n"/>
      <c r="AN51" s="41" t="n"/>
      <c r="AO51" s="41" t="n"/>
      <c r="AP51" s="41" t="n"/>
      <c r="AQ51" s="41" t="n"/>
      <c r="AR51" s="41" t="n"/>
      <c r="AS51" s="41" t="n"/>
      <c r="AT51" s="41" t="n"/>
      <c r="AU51" s="41" t="n"/>
      <c r="AV51" s="41" t="n"/>
      <c r="AW51" s="41" t="n"/>
      <c r="AX51" s="41" t="n"/>
      <c r="AY51" s="41" t="n"/>
      <c r="AZ51" s="41" t="n"/>
      <c r="BA51" s="41" t="n"/>
    </row>
    <row r="52" ht="14.25" customHeight="1" s="32">
      <c r="A52" s="41" t="n"/>
      <c r="B52" s="41" t="n"/>
      <c r="C52" s="41" t="n"/>
      <c r="D52" s="41" t="n"/>
      <c r="E52" s="41" t="n"/>
      <c r="F52" s="41" t="n"/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  <c r="AI52" s="41" t="n"/>
      <c r="AJ52" s="41" t="n"/>
      <c r="AK52" s="41" t="n"/>
      <c r="AL52" s="41" t="n"/>
      <c r="AM52" s="41" t="n"/>
      <c r="AN52" s="41" t="n"/>
      <c r="AO52" s="41" t="n"/>
      <c r="AP52" s="41" t="n"/>
      <c r="AQ52" s="41" t="n"/>
      <c r="AR52" s="41" t="n"/>
      <c r="AS52" s="41" t="n"/>
      <c r="AT52" s="41" t="n"/>
      <c r="AU52" s="41" t="n"/>
      <c r="AV52" s="41" t="n"/>
      <c r="AW52" s="41" t="n"/>
      <c r="AX52" s="41" t="n"/>
      <c r="AY52" s="41" t="n"/>
      <c r="AZ52" s="41" t="n"/>
      <c r="BA52" s="41" t="n"/>
    </row>
    <row r="53" ht="14.25" customHeight="1" s="32">
      <c r="A53" s="41" t="n"/>
      <c r="B53" s="41" t="n"/>
      <c r="C53" s="41" t="n"/>
      <c r="D53" s="41" t="n"/>
      <c r="E53" s="41" t="n"/>
      <c r="F53" s="41" t="n"/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  <c r="AI53" s="41" t="n"/>
      <c r="AJ53" s="41" t="n"/>
      <c r="AK53" s="41" t="n"/>
      <c r="AL53" s="41" t="n"/>
      <c r="AM53" s="41" t="n"/>
      <c r="AN53" s="41" t="n"/>
      <c r="AO53" s="41" t="n"/>
      <c r="AP53" s="41" t="n"/>
      <c r="AQ53" s="41" t="n"/>
      <c r="AR53" s="41" t="n"/>
      <c r="AS53" s="41" t="n"/>
      <c r="AT53" s="41" t="n"/>
      <c r="AU53" s="41" t="n"/>
      <c r="AV53" s="41" t="n"/>
      <c r="AW53" s="41" t="n"/>
      <c r="AX53" s="41" t="n"/>
      <c r="AY53" s="41" t="n"/>
      <c r="AZ53" s="41" t="n"/>
      <c r="BA53" s="41" t="n"/>
    </row>
    <row r="54" ht="14.25" customHeight="1" s="32">
      <c r="A54" s="41" t="n"/>
      <c r="B54" s="41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  <c r="AI54" s="41" t="n"/>
      <c r="AJ54" s="41" t="n"/>
      <c r="AK54" s="41" t="n"/>
      <c r="AL54" s="41" t="n"/>
      <c r="AM54" s="41" t="n"/>
      <c r="AN54" s="41" t="n"/>
      <c r="AO54" s="41" t="n"/>
      <c r="AP54" s="41" t="n"/>
      <c r="AQ54" s="41" t="n"/>
      <c r="AR54" s="41" t="n"/>
      <c r="AS54" s="41" t="n"/>
      <c r="AT54" s="41" t="n"/>
      <c r="AU54" s="41" t="n"/>
      <c r="AV54" s="41" t="n"/>
      <c r="AW54" s="41" t="n"/>
      <c r="AX54" s="41" t="n"/>
      <c r="AY54" s="41" t="n"/>
      <c r="AZ54" s="41" t="n"/>
      <c r="BA54" s="41" t="n"/>
    </row>
    <row r="55" ht="14.25" customHeight="1" s="32">
      <c r="A55" s="41" t="n"/>
      <c r="B55" s="41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  <c r="AI55" s="41" t="n"/>
      <c r="AJ55" s="41" t="n"/>
      <c r="AK55" s="41" t="n"/>
      <c r="AL55" s="41" t="n"/>
      <c r="AM55" s="41" t="n"/>
      <c r="AN55" s="41" t="n"/>
      <c r="AO55" s="41" t="n"/>
      <c r="AP55" s="41" t="n"/>
      <c r="AQ55" s="41" t="n"/>
      <c r="AR55" s="41" t="n"/>
      <c r="AS55" s="41" t="n"/>
      <c r="AT55" s="41" t="n"/>
      <c r="AU55" s="41" t="n"/>
      <c r="AV55" s="41" t="n"/>
      <c r="AW55" s="41" t="n"/>
      <c r="AX55" s="41" t="n"/>
      <c r="AY55" s="41" t="n"/>
      <c r="AZ55" s="41" t="n"/>
      <c r="BA55" s="41" t="n"/>
    </row>
    <row r="56" ht="14.25" customHeight="1" s="32">
      <c r="A56" s="41" t="n"/>
      <c r="B56" s="41" t="n"/>
      <c r="C56" s="41" t="n"/>
      <c r="D56" s="41" t="n"/>
      <c r="E56" s="41" t="n"/>
      <c r="F56" s="41" t="n"/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  <c r="AI56" s="41" t="n"/>
      <c r="AJ56" s="41" t="n"/>
      <c r="AK56" s="41" t="n"/>
      <c r="AL56" s="41" t="n"/>
      <c r="AM56" s="41" t="n"/>
      <c r="AN56" s="41" t="n"/>
      <c r="AO56" s="41" t="n"/>
      <c r="AP56" s="41" t="n"/>
      <c r="AQ56" s="41" t="n"/>
      <c r="AR56" s="41" t="n"/>
      <c r="AS56" s="41" t="n"/>
      <c r="AT56" s="41" t="n"/>
      <c r="AU56" s="41" t="n"/>
      <c r="AV56" s="41" t="n"/>
      <c r="AW56" s="41" t="n"/>
      <c r="AX56" s="41" t="n"/>
      <c r="AY56" s="41" t="n"/>
      <c r="AZ56" s="41" t="n"/>
      <c r="BA56" s="41" t="n"/>
    </row>
    <row r="57" ht="14.25" customHeight="1" s="32">
      <c r="A57" s="41" t="n"/>
      <c r="B57" s="41" t="n"/>
      <c r="C57" s="41" t="n"/>
      <c r="D57" s="41" t="n"/>
      <c r="E57" s="41" t="n"/>
      <c r="F57" s="41" t="n"/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  <c r="AI57" s="41" t="n"/>
      <c r="AJ57" s="41" t="n"/>
      <c r="AK57" s="41" t="n"/>
      <c r="AL57" s="41" t="n"/>
      <c r="AM57" s="41" t="n"/>
      <c r="AN57" s="41" t="n"/>
      <c r="AO57" s="41" t="n"/>
      <c r="AP57" s="41" t="n"/>
      <c r="AQ57" s="41" t="n"/>
      <c r="AR57" s="41" t="n"/>
      <c r="AS57" s="41" t="n"/>
      <c r="AT57" s="41" t="n"/>
      <c r="AU57" s="41" t="n"/>
      <c r="AV57" s="41" t="n"/>
      <c r="AW57" s="41" t="n"/>
      <c r="AX57" s="41" t="n"/>
      <c r="AY57" s="41" t="n"/>
      <c r="AZ57" s="41" t="n"/>
      <c r="BA57" s="41" t="n"/>
    </row>
    <row r="58" ht="14.25" customHeight="1" s="32">
      <c r="A58" s="41" t="n"/>
      <c r="B58" s="41" t="n"/>
      <c r="C58" s="41" t="n"/>
      <c r="D58" s="41" t="n"/>
      <c r="E58" s="41" t="n"/>
      <c r="F58" s="41" t="n"/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  <c r="AI58" s="41" t="n"/>
      <c r="AJ58" s="41" t="n"/>
      <c r="AK58" s="41" t="n"/>
      <c r="AL58" s="41" t="n"/>
      <c r="AM58" s="41" t="n"/>
      <c r="AN58" s="41" t="n"/>
      <c r="AO58" s="41" t="n"/>
      <c r="AP58" s="41" t="n"/>
      <c r="AQ58" s="41" t="n"/>
      <c r="AR58" s="41" t="n"/>
      <c r="AS58" s="41" t="n"/>
      <c r="AT58" s="41" t="n"/>
      <c r="AU58" s="41" t="n"/>
      <c r="AV58" s="41" t="n"/>
      <c r="AW58" s="41" t="n"/>
      <c r="AX58" s="41" t="n"/>
      <c r="AY58" s="41" t="n"/>
      <c r="AZ58" s="41" t="n"/>
      <c r="BA58" s="41" t="n"/>
    </row>
    <row r="59" ht="14.25" customHeight="1" s="32">
      <c r="A59" s="41" t="n"/>
      <c r="B59" s="41" t="n"/>
      <c r="C59" s="41" t="n"/>
      <c r="D59" s="41" t="n"/>
      <c r="E59" s="41" t="n"/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  <c r="AI59" s="41" t="n"/>
      <c r="AJ59" s="41" t="n"/>
      <c r="AK59" s="41" t="n"/>
      <c r="AL59" s="41" t="n"/>
      <c r="AM59" s="41" t="n"/>
      <c r="AN59" s="41" t="n"/>
      <c r="AO59" s="41" t="n"/>
      <c r="AP59" s="41" t="n"/>
      <c r="AQ59" s="41" t="n"/>
      <c r="AR59" s="41" t="n"/>
      <c r="AS59" s="41" t="n"/>
      <c r="AT59" s="41" t="n"/>
      <c r="AU59" s="41" t="n"/>
      <c r="AV59" s="41" t="n"/>
      <c r="AW59" s="41" t="n"/>
      <c r="AX59" s="41" t="n"/>
      <c r="AY59" s="41" t="n"/>
      <c r="AZ59" s="41" t="n"/>
      <c r="BA59" s="41" t="n"/>
    </row>
    <row r="60" ht="14.25" customHeight="1" s="32">
      <c r="A60" s="41" t="n"/>
      <c r="B60" s="41" t="n"/>
      <c r="C60" s="41" t="n"/>
      <c r="D60" s="41" t="n"/>
      <c r="E60" s="41" t="n"/>
      <c r="F60" s="41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  <c r="AI60" s="41" t="n"/>
      <c r="AJ60" s="41" t="n"/>
      <c r="AK60" s="41" t="n"/>
      <c r="AL60" s="41" t="n"/>
      <c r="AM60" s="41" t="n"/>
      <c r="AN60" s="41" t="n"/>
      <c r="AO60" s="41" t="n"/>
      <c r="AP60" s="41" t="n"/>
      <c r="AQ60" s="41" t="n"/>
      <c r="AR60" s="41" t="n"/>
      <c r="AS60" s="41" t="n"/>
      <c r="AT60" s="41" t="n"/>
      <c r="AU60" s="41" t="n"/>
      <c r="AV60" s="41" t="n"/>
      <c r="AW60" s="41" t="n"/>
      <c r="AX60" s="41" t="n"/>
      <c r="AY60" s="41" t="n"/>
      <c r="AZ60" s="41" t="n"/>
      <c r="BA60" s="41" t="n"/>
    </row>
    <row r="61" ht="14.25" customHeight="1" s="32">
      <c r="A61" s="41" t="n"/>
      <c r="B61" s="41" t="n"/>
      <c r="C61" s="41" t="n"/>
      <c r="D61" s="41" t="n"/>
      <c r="E61" s="41" t="n"/>
      <c r="F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  <c r="AI61" s="41" t="n"/>
      <c r="AJ61" s="41" t="n"/>
      <c r="AK61" s="41" t="n"/>
      <c r="AL61" s="41" t="n"/>
      <c r="AM61" s="41" t="n"/>
      <c r="AN61" s="41" t="n"/>
      <c r="AO61" s="41" t="n"/>
      <c r="AP61" s="41" t="n"/>
      <c r="AQ61" s="41" t="n"/>
      <c r="AR61" s="41" t="n"/>
      <c r="AS61" s="41" t="n"/>
      <c r="AT61" s="41" t="n"/>
      <c r="AU61" s="41" t="n"/>
      <c r="AV61" s="41" t="n"/>
      <c r="AW61" s="41" t="n"/>
      <c r="AX61" s="41" t="n"/>
      <c r="AY61" s="41" t="n"/>
      <c r="AZ61" s="41" t="n"/>
      <c r="BA61" s="41" t="n"/>
    </row>
    <row r="62" ht="14.25" customHeight="1" s="32">
      <c r="A62" s="41" t="n"/>
      <c r="B62" s="41" t="n"/>
      <c r="C62" s="41" t="n"/>
      <c r="D62" s="41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  <c r="AI62" s="41" t="n"/>
      <c r="AJ62" s="41" t="n"/>
      <c r="AK62" s="41" t="n"/>
      <c r="AL62" s="41" t="n"/>
      <c r="AM62" s="41" t="n"/>
      <c r="AN62" s="41" t="n"/>
      <c r="AO62" s="41" t="n"/>
      <c r="AP62" s="41" t="n"/>
      <c r="AQ62" s="41" t="n"/>
      <c r="AR62" s="41" t="n"/>
      <c r="AS62" s="41" t="n"/>
      <c r="AT62" s="41" t="n"/>
      <c r="AU62" s="41" t="n"/>
      <c r="AV62" s="41" t="n"/>
      <c r="AW62" s="41" t="n"/>
      <c r="AX62" s="41" t="n"/>
      <c r="AY62" s="41" t="n"/>
      <c r="AZ62" s="41" t="n"/>
      <c r="BA62" s="41" t="n"/>
    </row>
    <row r="63" ht="14.25" customHeight="1" s="32">
      <c r="A63" s="41" t="n"/>
      <c r="B63" s="41" t="n"/>
      <c r="C63" s="41" t="n"/>
      <c r="D63" s="41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  <c r="AI63" s="41" t="n"/>
      <c r="AJ63" s="41" t="n"/>
      <c r="AK63" s="41" t="n"/>
      <c r="AL63" s="41" t="n"/>
      <c r="AM63" s="41" t="n"/>
      <c r="AN63" s="41" t="n"/>
      <c r="AO63" s="41" t="n"/>
      <c r="AP63" s="41" t="n"/>
      <c r="AQ63" s="41" t="n"/>
      <c r="AR63" s="41" t="n"/>
      <c r="AS63" s="41" t="n"/>
      <c r="AT63" s="41" t="n"/>
      <c r="AU63" s="41" t="n"/>
      <c r="AV63" s="41" t="n"/>
      <c r="AW63" s="41" t="n"/>
      <c r="AX63" s="41" t="n"/>
      <c r="AY63" s="41" t="n"/>
      <c r="AZ63" s="41" t="n"/>
      <c r="BA63" s="41" t="n"/>
    </row>
    <row r="64" ht="14.25" customHeight="1" s="32">
      <c r="A64" s="41" t="n"/>
      <c r="B64" s="41" t="n"/>
      <c r="C64" s="41" t="n"/>
      <c r="D64" s="41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  <c r="AI64" s="41" t="n"/>
      <c r="AJ64" s="41" t="n"/>
      <c r="AK64" s="41" t="n"/>
      <c r="AL64" s="41" t="n"/>
      <c r="AM64" s="41" t="n"/>
      <c r="AN64" s="41" t="n"/>
      <c r="AO64" s="41" t="n"/>
      <c r="AP64" s="41" t="n"/>
      <c r="AQ64" s="41" t="n"/>
      <c r="AR64" s="41" t="n"/>
      <c r="AS64" s="41" t="n"/>
      <c r="AT64" s="41" t="n"/>
      <c r="AU64" s="41" t="n"/>
      <c r="AV64" s="41" t="n"/>
      <c r="AW64" s="41" t="n"/>
      <c r="AX64" s="41" t="n"/>
      <c r="AY64" s="41" t="n"/>
      <c r="AZ64" s="41" t="n"/>
      <c r="BA64" s="41" t="n"/>
    </row>
    <row r="65" ht="14.25" customHeight="1" s="32">
      <c r="A65" s="41" t="n"/>
      <c r="B65" s="41" t="n"/>
      <c r="C65" s="41" t="n"/>
      <c r="D65" s="41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  <c r="AI65" s="41" t="n"/>
      <c r="AJ65" s="41" t="n"/>
      <c r="AK65" s="41" t="n"/>
      <c r="AL65" s="41" t="n"/>
      <c r="AM65" s="41" t="n"/>
      <c r="AN65" s="41" t="n"/>
      <c r="AO65" s="41" t="n"/>
      <c r="AP65" s="41" t="n"/>
      <c r="AQ65" s="41" t="n"/>
      <c r="AR65" s="41" t="n"/>
      <c r="AS65" s="41" t="n"/>
      <c r="AT65" s="41" t="n"/>
      <c r="AU65" s="41" t="n"/>
      <c r="AV65" s="41" t="n"/>
      <c r="AW65" s="41" t="n"/>
      <c r="AX65" s="41" t="n"/>
      <c r="AY65" s="41" t="n"/>
      <c r="AZ65" s="41" t="n"/>
      <c r="BA65" s="41" t="n"/>
    </row>
    <row r="66" ht="14.25" customHeight="1" s="32">
      <c r="A66" s="41" t="n"/>
      <c r="B66" s="41" t="n"/>
      <c r="C66" s="41" t="n"/>
      <c r="D66" s="41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  <c r="AI66" s="41" t="n"/>
      <c r="AJ66" s="41" t="n"/>
      <c r="AK66" s="41" t="n"/>
      <c r="AL66" s="41" t="n"/>
      <c r="AM66" s="41" t="n"/>
      <c r="AN66" s="41" t="n"/>
      <c r="AO66" s="41" t="n"/>
      <c r="AP66" s="41" t="n"/>
      <c r="AQ66" s="41" t="n"/>
      <c r="AR66" s="41" t="n"/>
      <c r="AS66" s="41" t="n"/>
      <c r="AT66" s="41" t="n"/>
      <c r="AU66" s="41" t="n"/>
      <c r="AV66" s="41" t="n"/>
      <c r="AW66" s="41" t="n"/>
      <c r="AX66" s="41" t="n"/>
      <c r="AY66" s="41" t="n"/>
      <c r="AZ66" s="41" t="n"/>
      <c r="BA66" s="41" t="n"/>
    </row>
    <row r="67" ht="14.25" customHeight="1" s="32">
      <c r="A67" s="41" t="n"/>
      <c r="B67" s="41" t="n"/>
      <c r="C67" s="41" t="n"/>
      <c r="D67" s="41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  <c r="AI67" s="41" t="n"/>
      <c r="AJ67" s="41" t="n"/>
      <c r="AK67" s="41" t="n"/>
      <c r="AL67" s="41" t="n"/>
      <c r="AM67" s="41" t="n"/>
      <c r="AN67" s="41" t="n"/>
      <c r="AO67" s="41" t="n"/>
      <c r="AP67" s="41" t="n"/>
      <c r="AQ67" s="41" t="n"/>
      <c r="AR67" s="41" t="n"/>
      <c r="AS67" s="41" t="n"/>
      <c r="AT67" s="41" t="n"/>
      <c r="AU67" s="41" t="n"/>
      <c r="AV67" s="41" t="n"/>
      <c r="AW67" s="41" t="n"/>
      <c r="AX67" s="41" t="n"/>
      <c r="AY67" s="41" t="n"/>
      <c r="AZ67" s="41" t="n"/>
      <c r="BA67" s="41" t="n"/>
    </row>
    <row r="68" ht="14.25" customHeight="1" s="32">
      <c r="A68" s="41" t="n"/>
      <c r="B68" s="41" t="n"/>
      <c r="C68" s="41" t="n"/>
      <c r="D68" s="41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  <c r="AI68" s="41" t="n"/>
      <c r="AJ68" s="41" t="n"/>
      <c r="AK68" s="41" t="n"/>
      <c r="AL68" s="41" t="n"/>
      <c r="AM68" s="41" t="n"/>
      <c r="AN68" s="41" t="n"/>
      <c r="AO68" s="41" t="n"/>
      <c r="AP68" s="41" t="n"/>
      <c r="AQ68" s="41" t="n"/>
      <c r="AR68" s="41" t="n"/>
      <c r="AS68" s="41" t="n"/>
      <c r="AT68" s="41" t="n"/>
      <c r="AU68" s="41" t="n"/>
      <c r="AV68" s="41" t="n"/>
      <c r="AW68" s="41" t="n"/>
      <c r="AX68" s="41" t="n"/>
      <c r="AY68" s="41" t="n"/>
      <c r="AZ68" s="41" t="n"/>
      <c r="BA68" s="41" t="n"/>
    </row>
    <row r="69" ht="14.25" customHeight="1" s="32">
      <c r="A69" s="41" t="n"/>
      <c r="B69" s="41" t="n"/>
      <c r="C69" s="41" t="n"/>
      <c r="D69" s="41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  <c r="AI69" s="41" t="n"/>
      <c r="AJ69" s="41" t="n"/>
      <c r="AK69" s="41" t="n"/>
      <c r="AL69" s="41" t="n"/>
      <c r="AM69" s="41" t="n"/>
      <c r="AN69" s="41" t="n"/>
      <c r="AO69" s="41" t="n"/>
      <c r="AP69" s="41" t="n"/>
      <c r="AQ69" s="41" t="n"/>
      <c r="AR69" s="41" t="n"/>
      <c r="AS69" s="41" t="n"/>
      <c r="AT69" s="41" t="n"/>
      <c r="AU69" s="41" t="n"/>
      <c r="AV69" s="41" t="n"/>
      <c r="AW69" s="41" t="n"/>
      <c r="AX69" s="41" t="n"/>
      <c r="AY69" s="41" t="n"/>
      <c r="AZ69" s="41" t="n"/>
      <c r="BA69" s="41" t="n"/>
    </row>
    <row r="70" ht="14.25" customHeight="1" s="32">
      <c r="A70" s="41" t="n"/>
      <c r="B70" s="41" t="n"/>
      <c r="C70" s="41" t="n"/>
      <c r="D70" s="41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  <c r="AI70" s="41" t="n"/>
      <c r="AJ70" s="41" t="n"/>
      <c r="AK70" s="41" t="n"/>
      <c r="AL70" s="41" t="n"/>
      <c r="AM70" s="41" t="n"/>
      <c r="AN70" s="41" t="n"/>
      <c r="AO70" s="41" t="n"/>
      <c r="AP70" s="41" t="n"/>
      <c r="AQ70" s="41" t="n"/>
      <c r="AR70" s="41" t="n"/>
      <c r="AS70" s="41" t="n"/>
      <c r="AT70" s="41" t="n"/>
      <c r="AU70" s="41" t="n"/>
      <c r="AV70" s="41" t="n"/>
      <c r="AW70" s="41" t="n"/>
      <c r="AX70" s="41" t="n"/>
      <c r="AY70" s="41" t="n"/>
      <c r="AZ70" s="41" t="n"/>
      <c r="BA70" s="41" t="n"/>
    </row>
    <row r="71" ht="14.25" customHeight="1" s="32">
      <c r="A71" s="41" t="n"/>
      <c r="B71" s="41" t="n"/>
      <c r="C71" s="41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  <c r="AI71" s="41" t="n"/>
      <c r="AJ71" s="41" t="n"/>
      <c r="AK71" s="41" t="n"/>
      <c r="AL71" s="41" t="n"/>
      <c r="AM71" s="41" t="n"/>
      <c r="AN71" s="41" t="n"/>
      <c r="AO71" s="41" t="n"/>
      <c r="AP71" s="41" t="n"/>
      <c r="AQ71" s="41" t="n"/>
      <c r="AR71" s="41" t="n"/>
      <c r="AS71" s="41" t="n"/>
      <c r="AT71" s="41" t="n"/>
      <c r="AU71" s="41" t="n"/>
      <c r="AV71" s="41" t="n"/>
      <c r="AW71" s="41" t="n"/>
      <c r="AX71" s="41" t="n"/>
      <c r="AY71" s="41" t="n"/>
      <c r="AZ71" s="41" t="n"/>
      <c r="BA71" s="41" t="n"/>
    </row>
    <row r="72" ht="14.25" customHeight="1" s="32">
      <c r="A72" s="41" t="n"/>
      <c r="B72" s="41" t="n"/>
      <c r="C72" s="41" t="n"/>
      <c r="D72" s="41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  <c r="AI72" s="41" t="n"/>
      <c r="AJ72" s="41" t="n"/>
      <c r="AK72" s="41" t="n"/>
      <c r="AL72" s="41" t="n"/>
      <c r="AM72" s="41" t="n"/>
      <c r="AN72" s="41" t="n"/>
      <c r="AO72" s="41" t="n"/>
      <c r="AP72" s="41" t="n"/>
      <c r="AQ72" s="41" t="n"/>
      <c r="AR72" s="41" t="n"/>
      <c r="AS72" s="41" t="n"/>
      <c r="AT72" s="41" t="n"/>
      <c r="AU72" s="41" t="n"/>
      <c r="AV72" s="41" t="n"/>
      <c r="AW72" s="41" t="n"/>
      <c r="AX72" s="41" t="n"/>
      <c r="AY72" s="41" t="n"/>
      <c r="AZ72" s="41" t="n"/>
      <c r="BA72" s="41" t="n"/>
    </row>
    <row r="73" ht="14.25" customHeight="1" s="32">
      <c r="A73" s="41" t="n"/>
      <c r="B73" s="41" t="n"/>
      <c r="C73" s="41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  <c r="AI73" s="41" t="n"/>
      <c r="AJ73" s="41" t="n"/>
      <c r="AK73" s="41" t="n"/>
      <c r="AL73" s="41" t="n"/>
      <c r="AM73" s="41" t="n"/>
      <c r="AN73" s="41" t="n"/>
      <c r="AO73" s="41" t="n"/>
      <c r="AP73" s="41" t="n"/>
      <c r="AQ73" s="41" t="n"/>
      <c r="AR73" s="41" t="n"/>
      <c r="AS73" s="41" t="n"/>
      <c r="AT73" s="41" t="n"/>
      <c r="AU73" s="41" t="n"/>
      <c r="AV73" s="41" t="n"/>
      <c r="AW73" s="41" t="n"/>
      <c r="AX73" s="41" t="n"/>
      <c r="AY73" s="41" t="n"/>
      <c r="AZ73" s="41" t="n"/>
      <c r="BA73" s="41" t="n"/>
    </row>
    <row r="74" ht="14.25" customHeight="1" s="32">
      <c r="A74" s="41" t="n"/>
      <c r="B74" s="41" t="n"/>
      <c r="C74" s="41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  <c r="AI74" s="41" t="n"/>
      <c r="AJ74" s="41" t="n"/>
      <c r="AK74" s="41" t="n"/>
      <c r="AL74" s="41" t="n"/>
      <c r="AM74" s="41" t="n"/>
      <c r="AN74" s="41" t="n"/>
      <c r="AO74" s="41" t="n"/>
      <c r="AP74" s="41" t="n"/>
      <c r="AQ74" s="41" t="n"/>
      <c r="AR74" s="41" t="n"/>
      <c r="AS74" s="41" t="n"/>
      <c r="AT74" s="41" t="n"/>
      <c r="AU74" s="41" t="n"/>
      <c r="AV74" s="41" t="n"/>
      <c r="AW74" s="41" t="n"/>
      <c r="AX74" s="41" t="n"/>
      <c r="AY74" s="41" t="n"/>
      <c r="AZ74" s="41" t="n"/>
      <c r="BA74" s="41" t="n"/>
    </row>
    <row r="75" ht="14.25" customHeight="1" s="32">
      <c r="A75" s="41" t="n"/>
      <c r="B75" s="41" t="n"/>
      <c r="C75" s="41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  <c r="AI75" s="41" t="n"/>
      <c r="AJ75" s="41" t="n"/>
      <c r="AK75" s="41" t="n"/>
      <c r="AL75" s="41" t="n"/>
      <c r="AM75" s="41" t="n"/>
      <c r="AN75" s="41" t="n"/>
      <c r="AO75" s="41" t="n"/>
      <c r="AP75" s="41" t="n"/>
      <c r="AQ75" s="41" t="n"/>
      <c r="AR75" s="41" t="n"/>
      <c r="AS75" s="41" t="n"/>
      <c r="AT75" s="41" t="n"/>
      <c r="AU75" s="41" t="n"/>
      <c r="AV75" s="41" t="n"/>
      <c r="AW75" s="41" t="n"/>
      <c r="AX75" s="41" t="n"/>
      <c r="AY75" s="41" t="n"/>
      <c r="AZ75" s="41" t="n"/>
      <c r="BA75" s="41" t="n"/>
    </row>
    <row r="76" ht="14.25" customHeight="1" s="32">
      <c r="A76" s="41" t="n"/>
      <c r="B76" s="41" t="n"/>
      <c r="C76" s="41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  <c r="AI76" s="41" t="n"/>
      <c r="AJ76" s="41" t="n"/>
      <c r="AK76" s="41" t="n"/>
      <c r="AL76" s="41" t="n"/>
      <c r="AM76" s="41" t="n"/>
      <c r="AN76" s="41" t="n"/>
      <c r="AO76" s="41" t="n"/>
      <c r="AP76" s="41" t="n"/>
      <c r="AQ76" s="41" t="n"/>
      <c r="AR76" s="41" t="n"/>
      <c r="AS76" s="41" t="n"/>
      <c r="AT76" s="41" t="n"/>
      <c r="AU76" s="41" t="n"/>
      <c r="AV76" s="41" t="n"/>
      <c r="AW76" s="41" t="n"/>
      <c r="AX76" s="41" t="n"/>
      <c r="AY76" s="41" t="n"/>
      <c r="AZ76" s="41" t="n"/>
      <c r="BA76" s="41" t="n"/>
    </row>
    <row r="77" ht="14.25" customHeight="1" s="32">
      <c r="A77" s="41" t="n"/>
      <c r="B77" s="41" t="n"/>
      <c r="C77" s="41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  <c r="AI77" s="41" t="n"/>
      <c r="AJ77" s="41" t="n"/>
      <c r="AK77" s="41" t="n"/>
      <c r="AL77" s="41" t="n"/>
      <c r="AM77" s="41" t="n"/>
      <c r="AN77" s="41" t="n"/>
      <c r="AO77" s="41" t="n"/>
      <c r="AP77" s="41" t="n"/>
      <c r="AQ77" s="41" t="n"/>
      <c r="AR77" s="41" t="n"/>
      <c r="AS77" s="41" t="n"/>
      <c r="AT77" s="41" t="n"/>
      <c r="AU77" s="41" t="n"/>
      <c r="AV77" s="41" t="n"/>
      <c r="AW77" s="41" t="n"/>
      <c r="AX77" s="41" t="n"/>
      <c r="AY77" s="41" t="n"/>
      <c r="AZ77" s="41" t="n"/>
      <c r="BA77" s="41" t="n"/>
    </row>
    <row r="78" ht="14.25" customHeight="1" s="32">
      <c r="A78" s="41" t="n"/>
      <c r="B78" s="41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  <c r="AI78" s="41" t="n"/>
      <c r="AJ78" s="41" t="n"/>
      <c r="AK78" s="41" t="n"/>
      <c r="AL78" s="41" t="n"/>
      <c r="AM78" s="41" t="n"/>
      <c r="AN78" s="41" t="n"/>
      <c r="AO78" s="41" t="n"/>
      <c r="AP78" s="41" t="n"/>
      <c r="AQ78" s="41" t="n"/>
      <c r="AR78" s="41" t="n"/>
      <c r="AS78" s="41" t="n"/>
      <c r="AT78" s="41" t="n"/>
      <c r="AU78" s="41" t="n"/>
      <c r="AV78" s="41" t="n"/>
      <c r="AW78" s="41" t="n"/>
      <c r="AX78" s="41" t="n"/>
      <c r="AY78" s="41" t="n"/>
      <c r="AZ78" s="41" t="n"/>
      <c r="BA78" s="41" t="n"/>
    </row>
    <row r="79" ht="14.25" customHeight="1" s="32">
      <c r="A79" s="41" t="n"/>
      <c r="B79" s="41" t="n"/>
      <c r="C79" s="41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  <c r="AI79" s="41" t="n"/>
      <c r="AJ79" s="41" t="n"/>
      <c r="AK79" s="41" t="n"/>
      <c r="AL79" s="41" t="n"/>
      <c r="AM79" s="41" t="n"/>
      <c r="AN79" s="41" t="n"/>
      <c r="AO79" s="41" t="n"/>
      <c r="AP79" s="41" t="n"/>
      <c r="AQ79" s="41" t="n"/>
      <c r="AR79" s="41" t="n"/>
      <c r="AS79" s="41" t="n"/>
      <c r="AT79" s="41" t="n"/>
      <c r="AU79" s="41" t="n"/>
      <c r="AV79" s="41" t="n"/>
      <c r="AW79" s="41" t="n"/>
      <c r="AX79" s="41" t="n"/>
      <c r="AY79" s="41" t="n"/>
      <c r="AZ79" s="41" t="n"/>
      <c r="BA79" s="41" t="n"/>
    </row>
    <row r="80" ht="14.25" customHeight="1" s="32">
      <c r="A80" s="41" t="n"/>
      <c r="B80" s="41" t="n"/>
      <c r="C80" s="4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  <c r="AI80" s="41" t="n"/>
      <c r="AJ80" s="41" t="n"/>
      <c r="AK80" s="41" t="n"/>
      <c r="AL80" s="41" t="n"/>
      <c r="AM80" s="41" t="n"/>
      <c r="AN80" s="41" t="n"/>
      <c r="AO80" s="41" t="n"/>
      <c r="AP80" s="41" t="n"/>
      <c r="AQ80" s="41" t="n"/>
      <c r="AR80" s="41" t="n"/>
      <c r="AS80" s="41" t="n"/>
      <c r="AT80" s="41" t="n"/>
      <c r="AU80" s="41" t="n"/>
      <c r="AV80" s="41" t="n"/>
      <c r="AW80" s="41" t="n"/>
      <c r="AX80" s="41" t="n"/>
      <c r="AY80" s="41" t="n"/>
      <c r="AZ80" s="41" t="n"/>
      <c r="BA80" s="41" t="n"/>
    </row>
    <row r="81" ht="14.25" customHeight="1" s="32">
      <c r="A81" s="41" t="n"/>
      <c r="B81" s="41" t="n"/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  <c r="AI81" s="41" t="n"/>
      <c r="AJ81" s="41" t="n"/>
      <c r="AK81" s="41" t="n"/>
      <c r="AL81" s="41" t="n"/>
      <c r="AM81" s="41" t="n"/>
      <c r="AN81" s="41" t="n"/>
      <c r="AO81" s="41" t="n"/>
      <c r="AP81" s="41" t="n"/>
      <c r="AQ81" s="41" t="n"/>
      <c r="AR81" s="41" t="n"/>
      <c r="AS81" s="41" t="n"/>
      <c r="AT81" s="41" t="n"/>
      <c r="AU81" s="41" t="n"/>
      <c r="AV81" s="41" t="n"/>
      <c r="AW81" s="41" t="n"/>
      <c r="AX81" s="41" t="n"/>
      <c r="AY81" s="41" t="n"/>
      <c r="AZ81" s="41" t="n"/>
      <c r="BA81" s="41" t="n"/>
    </row>
    <row r="82" ht="14.25" customHeight="1" s="32">
      <c r="A82" s="41" t="n"/>
      <c r="B82" s="41" t="n"/>
      <c r="C82" s="4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  <c r="AI82" s="41" t="n"/>
      <c r="AJ82" s="41" t="n"/>
      <c r="AK82" s="41" t="n"/>
      <c r="AL82" s="41" t="n"/>
      <c r="AM82" s="41" t="n"/>
      <c r="AN82" s="41" t="n"/>
      <c r="AO82" s="41" t="n"/>
      <c r="AP82" s="41" t="n"/>
      <c r="AQ82" s="41" t="n"/>
      <c r="AR82" s="41" t="n"/>
      <c r="AS82" s="41" t="n"/>
      <c r="AT82" s="41" t="n"/>
      <c r="AU82" s="41" t="n"/>
      <c r="AV82" s="41" t="n"/>
      <c r="AW82" s="41" t="n"/>
      <c r="AX82" s="41" t="n"/>
      <c r="AY82" s="41" t="n"/>
      <c r="AZ82" s="41" t="n"/>
      <c r="BA82" s="41" t="n"/>
    </row>
    <row r="83" ht="14.25" customHeight="1" s="32">
      <c r="A83" s="41" t="n"/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  <c r="AI83" s="41" t="n"/>
      <c r="AJ83" s="41" t="n"/>
      <c r="AK83" s="41" t="n"/>
      <c r="AL83" s="41" t="n"/>
      <c r="AM83" s="41" t="n"/>
      <c r="AN83" s="41" t="n"/>
      <c r="AO83" s="41" t="n"/>
      <c r="AP83" s="41" t="n"/>
      <c r="AQ83" s="41" t="n"/>
      <c r="AR83" s="41" t="n"/>
      <c r="AS83" s="41" t="n"/>
      <c r="AT83" s="41" t="n"/>
      <c r="AU83" s="41" t="n"/>
      <c r="AV83" s="41" t="n"/>
      <c r="AW83" s="41" t="n"/>
      <c r="AX83" s="41" t="n"/>
      <c r="AY83" s="41" t="n"/>
      <c r="AZ83" s="41" t="n"/>
      <c r="BA83" s="41" t="n"/>
    </row>
    <row r="84" ht="14.25" customHeight="1" s="32">
      <c r="A84" s="41" t="n"/>
      <c r="B84" s="41" t="n"/>
      <c r="C84" s="4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  <c r="AI84" s="41" t="n"/>
      <c r="AJ84" s="41" t="n"/>
      <c r="AK84" s="41" t="n"/>
      <c r="AL84" s="41" t="n"/>
      <c r="AM84" s="41" t="n"/>
      <c r="AN84" s="41" t="n"/>
      <c r="AO84" s="41" t="n"/>
      <c r="AP84" s="41" t="n"/>
      <c r="AQ84" s="41" t="n"/>
      <c r="AR84" s="41" t="n"/>
      <c r="AS84" s="41" t="n"/>
      <c r="AT84" s="41" t="n"/>
      <c r="AU84" s="41" t="n"/>
      <c r="AV84" s="41" t="n"/>
      <c r="AW84" s="41" t="n"/>
      <c r="AX84" s="41" t="n"/>
      <c r="AY84" s="41" t="n"/>
      <c r="AZ84" s="41" t="n"/>
      <c r="BA84" s="41" t="n"/>
    </row>
    <row r="85" ht="14.25" customHeight="1" s="32">
      <c r="A85" s="41" t="n"/>
      <c r="B85" s="41" t="n"/>
      <c r="C85" s="41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  <c r="AI85" s="41" t="n"/>
      <c r="AJ85" s="41" t="n"/>
      <c r="AK85" s="41" t="n"/>
      <c r="AL85" s="41" t="n"/>
      <c r="AM85" s="41" t="n"/>
      <c r="AN85" s="41" t="n"/>
      <c r="AO85" s="41" t="n"/>
      <c r="AP85" s="41" t="n"/>
      <c r="AQ85" s="41" t="n"/>
      <c r="AR85" s="41" t="n"/>
      <c r="AS85" s="41" t="n"/>
      <c r="AT85" s="41" t="n"/>
      <c r="AU85" s="41" t="n"/>
      <c r="AV85" s="41" t="n"/>
      <c r="AW85" s="41" t="n"/>
      <c r="AX85" s="41" t="n"/>
      <c r="AY85" s="41" t="n"/>
      <c r="AZ85" s="41" t="n"/>
      <c r="BA85" s="41" t="n"/>
    </row>
    <row r="86" ht="14.25" customHeight="1" s="32">
      <c r="A86" s="41" t="n"/>
      <c r="B86" s="41" t="n"/>
      <c r="C86" s="41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  <c r="AI86" s="41" t="n"/>
      <c r="AJ86" s="41" t="n"/>
      <c r="AK86" s="41" t="n"/>
      <c r="AL86" s="41" t="n"/>
      <c r="AM86" s="41" t="n"/>
      <c r="AN86" s="41" t="n"/>
      <c r="AO86" s="41" t="n"/>
      <c r="AP86" s="41" t="n"/>
      <c r="AQ86" s="41" t="n"/>
      <c r="AR86" s="41" t="n"/>
      <c r="AS86" s="41" t="n"/>
      <c r="AT86" s="41" t="n"/>
      <c r="AU86" s="41" t="n"/>
      <c r="AV86" s="41" t="n"/>
      <c r="AW86" s="41" t="n"/>
      <c r="AX86" s="41" t="n"/>
      <c r="AY86" s="41" t="n"/>
      <c r="AZ86" s="41" t="n"/>
      <c r="BA86" s="41" t="n"/>
    </row>
    <row r="87" ht="14.25" customHeight="1" s="32">
      <c r="A87" s="41" t="n"/>
      <c r="B87" s="41" t="n"/>
      <c r="C87" s="41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  <c r="AI87" s="41" t="n"/>
      <c r="AJ87" s="41" t="n"/>
      <c r="AK87" s="41" t="n"/>
      <c r="AL87" s="41" t="n"/>
      <c r="AM87" s="41" t="n"/>
      <c r="AN87" s="41" t="n"/>
      <c r="AO87" s="41" t="n"/>
      <c r="AP87" s="41" t="n"/>
      <c r="AQ87" s="41" t="n"/>
      <c r="AR87" s="41" t="n"/>
      <c r="AS87" s="41" t="n"/>
      <c r="AT87" s="41" t="n"/>
      <c r="AU87" s="41" t="n"/>
      <c r="AV87" s="41" t="n"/>
      <c r="AW87" s="41" t="n"/>
      <c r="AX87" s="41" t="n"/>
      <c r="AY87" s="41" t="n"/>
      <c r="AZ87" s="41" t="n"/>
      <c r="BA87" s="41" t="n"/>
    </row>
    <row r="88" ht="14.25" customHeight="1" s="32">
      <c r="A88" s="41" t="n"/>
      <c r="B88" s="41" t="n"/>
      <c r="C88" s="41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  <c r="AI88" s="41" t="n"/>
      <c r="AJ88" s="41" t="n"/>
      <c r="AK88" s="41" t="n"/>
      <c r="AL88" s="41" t="n"/>
      <c r="AM88" s="41" t="n"/>
      <c r="AN88" s="41" t="n"/>
      <c r="AO88" s="41" t="n"/>
      <c r="AP88" s="41" t="n"/>
      <c r="AQ88" s="41" t="n"/>
      <c r="AR88" s="41" t="n"/>
      <c r="AS88" s="41" t="n"/>
      <c r="AT88" s="41" t="n"/>
      <c r="AU88" s="41" t="n"/>
      <c r="AV88" s="41" t="n"/>
      <c r="AW88" s="41" t="n"/>
      <c r="AX88" s="41" t="n"/>
      <c r="AY88" s="41" t="n"/>
      <c r="AZ88" s="41" t="n"/>
      <c r="BA88" s="41" t="n"/>
    </row>
    <row r="89" ht="14.25" customHeight="1" s="32">
      <c r="A89" s="41" t="n"/>
      <c r="B89" s="41" t="n"/>
      <c r="C89" s="41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  <c r="AI89" s="41" t="n"/>
      <c r="AJ89" s="41" t="n"/>
      <c r="AK89" s="41" t="n"/>
      <c r="AL89" s="41" t="n"/>
      <c r="AM89" s="41" t="n"/>
      <c r="AN89" s="41" t="n"/>
      <c r="AO89" s="41" t="n"/>
      <c r="AP89" s="41" t="n"/>
      <c r="AQ89" s="41" t="n"/>
      <c r="AR89" s="41" t="n"/>
      <c r="AS89" s="41" t="n"/>
      <c r="AT89" s="41" t="n"/>
      <c r="AU89" s="41" t="n"/>
      <c r="AV89" s="41" t="n"/>
      <c r="AW89" s="41" t="n"/>
      <c r="AX89" s="41" t="n"/>
      <c r="AY89" s="41" t="n"/>
      <c r="AZ89" s="41" t="n"/>
      <c r="BA89" s="41" t="n"/>
    </row>
    <row r="90" ht="14.25" customHeight="1" s="32">
      <c r="A90" s="41" t="n"/>
      <c r="B90" s="41" t="n"/>
      <c r="C90" s="41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  <c r="AI90" s="41" t="n"/>
      <c r="AJ90" s="41" t="n"/>
      <c r="AK90" s="41" t="n"/>
      <c r="AL90" s="41" t="n"/>
      <c r="AM90" s="41" t="n"/>
      <c r="AN90" s="41" t="n"/>
      <c r="AO90" s="41" t="n"/>
      <c r="AP90" s="41" t="n"/>
      <c r="AQ90" s="41" t="n"/>
      <c r="AR90" s="41" t="n"/>
      <c r="AS90" s="41" t="n"/>
      <c r="AT90" s="41" t="n"/>
      <c r="AU90" s="41" t="n"/>
      <c r="AV90" s="41" t="n"/>
      <c r="AW90" s="41" t="n"/>
      <c r="AX90" s="41" t="n"/>
      <c r="AY90" s="41" t="n"/>
      <c r="AZ90" s="41" t="n"/>
      <c r="BA90" s="41" t="n"/>
    </row>
    <row r="91" ht="14.25" customHeight="1" s="32">
      <c r="A91" s="41" t="n"/>
      <c r="B91" s="41" t="n"/>
      <c r="C91" s="41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  <c r="AI91" s="41" t="n"/>
      <c r="AJ91" s="41" t="n"/>
      <c r="AK91" s="41" t="n"/>
      <c r="AL91" s="41" t="n"/>
      <c r="AM91" s="41" t="n"/>
      <c r="AN91" s="41" t="n"/>
      <c r="AO91" s="41" t="n"/>
      <c r="AP91" s="41" t="n"/>
      <c r="AQ91" s="41" t="n"/>
      <c r="AR91" s="41" t="n"/>
      <c r="AS91" s="41" t="n"/>
      <c r="AT91" s="41" t="n"/>
      <c r="AU91" s="41" t="n"/>
      <c r="AV91" s="41" t="n"/>
      <c r="AW91" s="41" t="n"/>
      <c r="AX91" s="41" t="n"/>
      <c r="AY91" s="41" t="n"/>
      <c r="AZ91" s="41" t="n"/>
      <c r="BA91" s="41" t="n"/>
    </row>
    <row r="92" ht="14.25" customHeight="1" s="32">
      <c r="A92" s="41" t="n"/>
      <c r="B92" s="41" t="n"/>
      <c r="C92" s="41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  <c r="AI92" s="41" t="n"/>
      <c r="AJ92" s="41" t="n"/>
      <c r="AK92" s="41" t="n"/>
      <c r="AL92" s="41" t="n"/>
      <c r="AM92" s="41" t="n"/>
      <c r="AN92" s="41" t="n"/>
      <c r="AO92" s="41" t="n"/>
      <c r="AP92" s="41" t="n"/>
      <c r="AQ92" s="41" t="n"/>
      <c r="AR92" s="41" t="n"/>
      <c r="AS92" s="41" t="n"/>
      <c r="AT92" s="41" t="n"/>
      <c r="AU92" s="41" t="n"/>
      <c r="AV92" s="41" t="n"/>
      <c r="AW92" s="41" t="n"/>
      <c r="AX92" s="41" t="n"/>
      <c r="AY92" s="41" t="n"/>
      <c r="AZ92" s="41" t="n"/>
      <c r="BA92" s="41" t="n"/>
    </row>
    <row r="93" ht="14.25" customHeight="1" s="32">
      <c r="A93" s="41" t="n"/>
      <c r="B93" s="41" t="n"/>
      <c r="C93" s="41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  <c r="AI93" s="41" t="n"/>
      <c r="AJ93" s="41" t="n"/>
      <c r="AK93" s="41" t="n"/>
      <c r="AL93" s="41" t="n"/>
      <c r="AM93" s="41" t="n"/>
      <c r="AN93" s="41" t="n"/>
      <c r="AO93" s="41" t="n"/>
      <c r="AP93" s="41" t="n"/>
      <c r="AQ93" s="41" t="n"/>
      <c r="AR93" s="41" t="n"/>
      <c r="AS93" s="41" t="n"/>
      <c r="AT93" s="41" t="n"/>
      <c r="AU93" s="41" t="n"/>
      <c r="AV93" s="41" t="n"/>
      <c r="AW93" s="41" t="n"/>
      <c r="AX93" s="41" t="n"/>
      <c r="AY93" s="41" t="n"/>
      <c r="AZ93" s="41" t="n"/>
      <c r="BA93" s="41" t="n"/>
    </row>
    <row r="94" ht="14.25" customHeight="1" s="32">
      <c r="A94" s="41" t="n"/>
      <c r="B94" s="41" t="n"/>
      <c r="C94" s="41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  <c r="AI94" s="41" t="n"/>
      <c r="AJ94" s="41" t="n"/>
      <c r="AK94" s="41" t="n"/>
      <c r="AL94" s="41" t="n"/>
      <c r="AM94" s="41" t="n"/>
      <c r="AN94" s="41" t="n"/>
      <c r="AO94" s="41" t="n"/>
      <c r="AP94" s="41" t="n"/>
      <c r="AQ94" s="41" t="n"/>
      <c r="AR94" s="41" t="n"/>
      <c r="AS94" s="41" t="n"/>
      <c r="AT94" s="41" t="n"/>
      <c r="AU94" s="41" t="n"/>
      <c r="AV94" s="41" t="n"/>
      <c r="AW94" s="41" t="n"/>
      <c r="AX94" s="41" t="n"/>
      <c r="AY94" s="41" t="n"/>
      <c r="AZ94" s="41" t="n"/>
      <c r="BA94" s="41" t="n"/>
    </row>
    <row r="95" ht="14.25" customHeight="1" s="32">
      <c r="A95" s="41" t="n"/>
      <c r="B95" s="41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  <c r="AI95" s="41" t="n"/>
      <c r="AJ95" s="41" t="n"/>
      <c r="AK95" s="41" t="n"/>
      <c r="AL95" s="41" t="n"/>
      <c r="AM95" s="41" t="n"/>
      <c r="AN95" s="41" t="n"/>
      <c r="AO95" s="41" t="n"/>
      <c r="AP95" s="41" t="n"/>
      <c r="AQ95" s="41" t="n"/>
      <c r="AR95" s="41" t="n"/>
      <c r="AS95" s="41" t="n"/>
      <c r="AT95" s="41" t="n"/>
      <c r="AU95" s="41" t="n"/>
      <c r="AV95" s="41" t="n"/>
      <c r="AW95" s="41" t="n"/>
      <c r="AX95" s="41" t="n"/>
      <c r="AY95" s="41" t="n"/>
      <c r="AZ95" s="41" t="n"/>
      <c r="BA95" s="41" t="n"/>
    </row>
    <row r="96" ht="14.25" customHeight="1" s="32">
      <c r="A96" s="41" t="n"/>
      <c r="B96" s="41" t="n"/>
      <c r="C96" s="41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  <c r="AI96" s="41" t="n"/>
      <c r="AJ96" s="41" t="n"/>
      <c r="AK96" s="41" t="n"/>
      <c r="AL96" s="41" t="n"/>
      <c r="AM96" s="41" t="n"/>
      <c r="AN96" s="41" t="n"/>
      <c r="AO96" s="41" t="n"/>
      <c r="AP96" s="41" t="n"/>
      <c r="AQ96" s="41" t="n"/>
      <c r="AR96" s="41" t="n"/>
      <c r="AS96" s="41" t="n"/>
      <c r="AT96" s="41" t="n"/>
      <c r="AU96" s="41" t="n"/>
      <c r="AV96" s="41" t="n"/>
      <c r="AW96" s="41" t="n"/>
      <c r="AX96" s="41" t="n"/>
      <c r="AY96" s="41" t="n"/>
      <c r="AZ96" s="41" t="n"/>
      <c r="BA96" s="41" t="n"/>
    </row>
    <row r="97" ht="14.25" customHeight="1" s="32">
      <c r="A97" s="41" t="n"/>
      <c r="B97" s="41" t="n"/>
      <c r="C97" s="41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  <c r="AI97" s="41" t="n"/>
      <c r="AJ97" s="41" t="n"/>
      <c r="AK97" s="41" t="n"/>
      <c r="AL97" s="41" t="n"/>
      <c r="AM97" s="41" t="n"/>
      <c r="AN97" s="41" t="n"/>
      <c r="AO97" s="41" t="n"/>
      <c r="AP97" s="41" t="n"/>
      <c r="AQ97" s="41" t="n"/>
      <c r="AR97" s="41" t="n"/>
      <c r="AS97" s="41" t="n"/>
      <c r="AT97" s="41" t="n"/>
      <c r="AU97" s="41" t="n"/>
      <c r="AV97" s="41" t="n"/>
      <c r="AW97" s="41" t="n"/>
      <c r="AX97" s="41" t="n"/>
      <c r="AY97" s="41" t="n"/>
      <c r="AZ97" s="41" t="n"/>
      <c r="BA97" s="41" t="n"/>
    </row>
    <row r="98" ht="14.25" customHeight="1" s="32">
      <c r="A98" s="41" t="n"/>
      <c r="B98" s="41" t="n"/>
      <c r="C98" s="41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  <c r="AI98" s="41" t="n"/>
      <c r="AJ98" s="41" t="n"/>
      <c r="AK98" s="41" t="n"/>
      <c r="AL98" s="41" t="n"/>
      <c r="AM98" s="41" t="n"/>
      <c r="AN98" s="41" t="n"/>
      <c r="AO98" s="41" t="n"/>
      <c r="AP98" s="41" t="n"/>
      <c r="AQ98" s="41" t="n"/>
      <c r="AR98" s="41" t="n"/>
      <c r="AS98" s="41" t="n"/>
      <c r="AT98" s="41" t="n"/>
      <c r="AU98" s="41" t="n"/>
      <c r="AV98" s="41" t="n"/>
      <c r="AW98" s="41" t="n"/>
      <c r="AX98" s="41" t="n"/>
      <c r="AY98" s="41" t="n"/>
      <c r="AZ98" s="41" t="n"/>
      <c r="BA98" s="41" t="n"/>
    </row>
    <row r="99" ht="14.25" customHeight="1" s="32">
      <c r="A99" s="41" t="n"/>
      <c r="B99" s="41" t="n"/>
      <c r="C99" s="41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  <c r="AI99" s="41" t="n"/>
      <c r="AJ99" s="41" t="n"/>
      <c r="AK99" s="41" t="n"/>
      <c r="AL99" s="41" t="n"/>
      <c r="AM99" s="41" t="n"/>
      <c r="AN99" s="41" t="n"/>
      <c r="AO99" s="41" t="n"/>
      <c r="AP99" s="41" t="n"/>
      <c r="AQ99" s="41" t="n"/>
      <c r="AR99" s="41" t="n"/>
      <c r="AS99" s="41" t="n"/>
      <c r="AT99" s="41" t="n"/>
      <c r="AU99" s="41" t="n"/>
      <c r="AV99" s="41" t="n"/>
      <c r="AW99" s="41" t="n"/>
      <c r="AX99" s="41" t="n"/>
      <c r="AY99" s="41" t="n"/>
      <c r="AZ99" s="41" t="n"/>
      <c r="BA99" s="41" t="n"/>
    </row>
    <row r="100" ht="14.25" customHeight="1" s="32">
      <c r="A100" s="41" t="n"/>
      <c r="B100" s="41" t="n"/>
      <c r="C100" s="41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  <c r="AI100" s="41" t="n"/>
      <c r="AJ100" s="41" t="n"/>
      <c r="AK100" s="41" t="n"/>
      <c r="AL100" s="41" t="n"/>
      <c r="AM100" s="41" t="n"/>
      <c r="AN100" s="41" t="n"/>
      <c r="AO100" s="41" t="n"/>
      <c r="AP100" s="41" t="n"/>
      <c r="AQ100" s="41" t="n"/>
      <c r="AR100" s="41" t="n"/>
      <c r="AS100" s="41" t="n"/>
      <c r="AT100" s="41" t="n"/>
      <c r="AU100" s="41" t="n"/>
      <c r="AV100" s="41" t="n"/>
      <c r="AW100" s="41" t="n"/>
      <c r="AX100" s="41" t="n"/>
      <c r="AY100" s="41" t="n"/>
      <c r="AZ100" s="41" t="n"/>
      <c r="BA100" s="41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5" t="n"/>
      <c r="AW101" s="5" t="n"/>
      <c r="AX101" s="5" t="n"/>
      <c r="AY101" s="5" t="n"/>
      <c r="AZ101" s="5" t="n"/>
      <c r="BA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5" t="n"/>
      <c r="AW102" s="5" t="n"/>
      <c r="AX102" s="5" t="n"/>
      <c r="AY102" s="5" t="n"/>
      <c r="AZ102" s="5" t="n"/>
      <c r="BA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5" t="n"/>
      <c r="AW103" s="5" t="n"/>
      <c r="AX103" s="5" t="n"/>
      <c r="AY103" s="5" t="n"/>
      <c r="AZ103" s="5" t="n"/>
      <c r="BA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  <c r="AX104" s="5" t="n"/>
      <c r="AY104" s="5" t="n"/>
      <c r="AZ104" s="5" t="n"/>
      <c r="BA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5" t="n"/>
      <c r="AT105" s="5" t="n"/>
      <c r="AU105" s="5" t="n"/>
      <c r="AV105" s="5" t="n"/>
      <c r="AW105" s="5" t="n"/>
      <c r="AX105" s="5" t="n"/>
      <c r="AY105" s="5" t="n"/>
      <c r="AZ105" s="5" t="n"/>
      <c r="BA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  <c r="AM106" s="5" t="n"/>
      <c r="AN106" s="5" t="n"/>
      <c r="AO106" s="5" t="n"/>
      <c r="AP106" s="5" t="n"/>
      <c r="AQ106" s="5" t="n"/>
      <c r="AR106" s="5" t="n"/>
      <c r="AS106" s="5" t="n"/>
      <c r="AT106" s="5" t="n"/>
      <c r="AU106" s="5" t="n"/>
      <c r="AV106" s="5" t="n"/>
      <c r="AW106" s="5" t="n"/>
      <c r="AX106" s="5" t="n"/>
      <c r="AY106" s="5" t="n"/>
      <c r="AZ106" s="5" t="n"/>
      <c r="BA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5" t="n"/>
      <c r="AY110" s="5" t="n"/>
      <c r="AZ110" s="5" t="n"/>
      <c r="BA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5" t="n"/>
      <c r="AX111" s="5" t="n"/>
      <c r="AY111" s="5" t="n"/>
      <c r="AZ111" s="5" t="n"/>
      <c r="BA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  <c r="AX112" s="5" t="n"/>
      <c r="AY112" s="5" t="n"/>
      <c r="AZ112" s="5" t="n"/>
      <c r="BA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5" t="n"/>
      <c r="AZ113" s="5" t="n"/>
      <c r="BA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5" t="n"/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5" t="n"/>
      <c r="AX114" s="5" t="n"/>
      <c r="AY114" s="5" t="n"/>
      <c r="AZ114" s="5" t="n"/>
      <c r="BA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5" t="n"/>
      <c r="AX115" s="5" t="n"/>
      <c r="AY115" s="5" t="n"/>
      <c r="AZ115" s="5" t="n"/>
      <c r="BA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  <c r="AX116" s="5" t="n"/>
      <c r="AY116" s="5" t="n"/>
      <c r="AZ116" s="5" t="n"/>
      <c r="BA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5" t="n"/>
      <c r="AW117" s="5" t="n"/>
      <c r="AX117" s="5" t="n"/>
      <c r="AY117" s="5" t="n"/>
      <c r="AZ117" s="5" t="n"/>
      <c r="BA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  <c r="AM118" s="5" t="n"/>
      <c r="AN118" s="5" t="n"/>
      <c r="AO118" s="5" t="n"/>
      <c r="AP118" s="5" t="n"/>
      <c r="AQ118" s="5" t="n"/>
      <c r="AR118" s="5" t="n"/>
      <c r="AS118" s="5" t="n"/>
      <c r="AT118" s="5" t="n"/>
      <c r="AU118" s="5" t="n"/>
      <c r="AV118" s="5" t="n"/>
      <c r="AW118" s="5" t="n"/>
      <c r="AX118" s="5" t="n"/>
      <c r="AY118" s="5" t="n"/>
      <c r="AZ118" s="5" t="n"/>
      <c r="BA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5" t="n"/>
      <c r="AZ119" s="5" t="n"/>
      <c r="BA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  <c r="AX120" s="5" t="n"/>
      <c r="AY120" s="5" t="n"/>
      <c r="AZ120" s="5" t="n"/>
      <c r="BA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5" t="n"/>
      <c r="AZ121" s="5" t="n"/>
      <c r="BA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5" t="n"/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  <c r="AX124" s="5" t="n"/>
      <c r="AY124" s="5" t="n"/>
      <c r="AZ124" s="5" t="n"/>
      <c r="BA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5" t="n"/>
      <c r="AW125" s="5" t="n"/>
      <c r="AX125" s="5" t="n"/>
      <c r="AY125" s="5" t="n"/>
      <c r="AZ125" s="5" t="n"/>
      <c r="BA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  <c r="AX128" s="5" t="n"/>
      <c r="AY128" s="5" t="n"/>
      <c r="AZ128" s="5" t="n"/>
      <c r="BA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5" t="n"/>
      <c r="AX129" s="5" t="n"/>
      <c r="AY129" s="5" t="n"/>
      <c r="AZ129" s="5" t="n"/>
      <c r="BA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5" t="n"/>
      <c r="AV130" s="5" t="n"/>
      <c r="AW130" s="5" t="n"/>
      <c r="AX130" s="5" t="n"/>
      <c r="AY130" s="5" t="n"/>
      <c r="AZ130" s="5" t="n"/>
      <c r="BA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5" t="n"/>
      <c r="AW131" s="5" t="n"/>
      <c r="AX131" s="5" t="n"/>
      <c r="AY131" s="5" t="n"/>
      <c r="AZ131" s="5" t="n"/>
      <c r="BA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5" t="n"/>
      <c r="AU132" s="5" t="n"/>
      <c r="AV132" s="5" t="n"/>
      <c r="AW132" s="5" t="n"/>
      <c r="AX132" s="5" t="n"/>
      <c r="AY132" s="5" t="n"/>
      <c r="AZ132" s="5" t="n"/>
      <c r="BA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5" t="n"/>
      <c r="AZ133" s="5" t="n"/>
      <c r="BA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5" t="n"/>
      <c r="AZ134" s="5" t="n"/>
      <c r="BA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5" t="n"/>
      <c r="AZ135" s="5" t="n"/>
      <c r="BA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5" t="n"/>
      <c r="AZ136" s="5" t="n"/>
      <c r="BA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5" t="n"/>
      <c r="AZ137" s="5" t="n"/>
      <c r="BA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5" t="n"/>
      <c r="AZ138" s="5" t="n"/>
      <c r="BA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5" t="n"/>
      <c r="AZ139" s="5" t="n"/>
      <c r="BA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5" t="n"/>
      <c r="AZ140" s="5" t="n"/>
      <c r="BA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5" t="n"/>
      <c r="AZ141" s="5" t="n"/>
      <c r="BA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  <c r="AR142" s="5" t="n"/>
      <c r="AS142" s="5" t="n"/>
      <c r="AT142" s="5" t="n"/>
      <c r="AU142" s="5" t="n"/>
      <c r="AV142" s="5" t="n"/>
      <c r="AW142" s="5" t="n"/>
      <c r="AX142" s="5" t="n"/>
      <c r="AY142" s="5" t="n"/>
      <c r="AZ142" s="5" t="n"/>
      <c r="BA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5" t="n"/>
      <c r="AY143" s="5" t="n"/>
      <c r="AZ143" s="5" t="n"/>
      <c r="BA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5" t="n"/>
      <c r="AV144" s="5" t="n"/>
      <c r="AW144" s="5" t="n"/>
      <c r="AX144" s="5" t="n"/>
      <c r="AY144" s="5" t="n"/>
      <c r="AZ144" s="5" t="n"/>
      <c r="BA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5" t="n"/>
      <c r="AS145" s="5" t="n"/>
      <c r="AT145" s="5" t="n"/>
      <c r="AU145" s="5" t="n"/>
      <c r="AV145" s="5" t="n"/>
      <c r="AW145" s="5" t="n"/>
      <c r="AX145" s="5" t="n"/>
      <c r="AY145" s="5" t="n"/>
      <c r="AZ145" s="5" t="n"/>
      <c r="BA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5" t="n"/>
      <c r="AT146" s="5" t="n"/>
      <c r="AU146" s="5" t="n"/>
      <c r="AV146" s="5" t="n"/>
      <c r="AW146" s="5" t="n"/>
      <c r="AX146" s="5" t="n"/>
      <c r="AY146" s="5" t="n"/>
      <c r="AZ146" s="5" t="n"/>
      <c r="BA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5" t="n"/>
      <c r="AT147" s="5" t="n"/>
      <c r="AU147" s="5" t="n"/>
      <c r="AV147" s="5" t="n"/>
      <c r="AW147" s="5" t="n"/>
      <c r="AX147" s="5" t="n"/>
      <c r="AY147" s="5" t="n"/>
      <c r="AZ147" s="5" t="n"/>
      <c r="BA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5" t="n"/>
      <c r="AT148" s="5" t="n"/>
      <c r="AU148" s="5" t="n"/>
      <c r="AV148" s="5" t="n"/>
      <c r="AW148" s="5" t="n"/>
      <c r="AX148" s="5" t="n"/>
      <c r="AY148" s="5" t="n"/>
      <c r="AZ148" s="5" t="n"/>
      <c r="BA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5" t="n"/>
      <c r="AU150" s="5" t="n"/>
      <c r="AV150" s="5" t="n"/>
      <c r="AW150" s="5" t="n"/>
      <c r="AX150" s="5" t="n"/>
      <c r="AY150" s="5" t="n"/>
      <c r="AZ150" s="5" t="n"/>
      <c r="BA150" s="5" t="n"/>
    </row>
  </sheetData>
  <mergeCells count="52">
    <mergeCell ref="I16:Q16"/>
    <mergeCell ref="I32:Q32"/>
    <mergeCell ref="M43:N43"/>
    <mergeCell ref="I24:J25"/>
    <mergeCell ref="M44:N44"/>
    <mergeCell ref="L10:M11"/>
    <mergeCell ref="I22:Q22"/>
    <mergeCell ref="B22:C22"/>
    <mergeCell ref="I28:Q28"/>
    <mergeCell ref="P44:Q44"/>
    <mergeCell ref="O9:P9"/>
    <mergeCell ref="I18:Q18"/>
    <mergeCell ref="P41:Q41"/>
    <mergeCell ref="E3:G4"/>
    <mergeCell ref="I21:Q21"/>
    <mergeCell ref="B21:C21"/>
    <mergeCell ref="E2:G2"/>
    <mergeCell ref="I33:Q33"/>
    <mergeCell ref="I10:J11"/>
    <mergeCell ref="B42:C42"/>
    <mergeCell ref="P46:Q46"/>
    <mergeCell ref="I17:Q17"/>
    <mergeCell ref="O10:P11"/>
    <mergeCell ref="I39:Q39"/>
    <mergeCell ref="B15:G15"/>
    <mergeCell ref="C3:D4"/>
    <mergeCell ref="I29:Q29"/>
    <mergeCell ref="I20:Q20"/>
    <mergeCell ref="C2:D2"/>
    <mergeCell ref="I19:Q19"/>
    <mergeCell ref="B19:C19"/>
    <mergeCell ref="M46:N46"/>
    <mergeCell ref="F10:G11"/>
    <mergeCell ref="I31:Q31"/>
    <mergeCell ref="M42:N42"/>
    <mergeCell ref="M45:N45"/>
    <mergeCell ref="M41:N41"/>
    <mergeCell ref="I30:Q30"/>
    <mergeCell ref="P47:Q47"/>
    <mergeCell ref="F9:G9"/>
    <mergeCell ref="L9:M9"/>
    <mergeCell ref="P43:Q43"/>
    <mergeCell ref="C10:D11"/>
    <mergeCell ref="M47:N47"/>
    <mergeCell ref="B20:C20"/>
    <mergeCell ref="I27:Q27"/>
    <mergeCell ref="P42:Q42"/>
    <mergeCell ref="I26:Q26"/>
    <mergeCell ref="B41:C41"/>
    <mergeCell ref="P45:Q45"/>
    <mergeCell ref="I9:J9"/>
    <mergeCell ref="B39:G39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T305"/>
  <sheetViews>
    <sheetView tabSelected="1" workbookViewId="0">
      <selection activeCell="S184" sqref="S184"/>
    </sheetView>
  </sheetViews>
  <sheetFormatPr baseColWidth="8" defaultRowHeight="13.5"/>
  <cols>
    <col width="25" customWidth="1" style="32" min="2" max="2"/>
    <col width="45" customWidth="1" style="32" min="3" max="3"/>
    <col width="8" customWidth="1" style="32" min="4" max="6"/>
    <col width="15" customWidth="1" style="32" min="7" max="7"/>
    <col width="30" customWidth="1" style="32" min="9" max="9"/>
    <col width="3.125" customWidth="1" style="32" min="10" max="10"/>
    <col width="35" customWidth="1" style="32" min="11" max="11"/>
    <col width="45" customWidth="1" style="32" min="12" max="12"/>
  </cols>
  <sheetData>
    <row r="1" ht="14.25" customHeight="1" s="32">
      <c r="A1" s="25" t="inlineStr">
        <is>
          <t>YSID</t>
        </is>
      </c>
      <c r="B1" s="25" t="inlineStr">
        <is>
          <t>名称</t>
        </is>
      </c>
      <c r="C1" s="25" t="inlineStr">
        <is>
          <t>地址</t>
        </is>
      </c>
      <c r="D1" s="25" t="inlineStr">
        <is>
          <t>区</t>
        </is>
      </c>
      <c r="E1" s="25" t="inlineStr">
        <is>
          <t>市</t>
        </is>
      </c>
      <c r="F1" s="25" t="inlineStr">
        <is>
          <t>省</t>
        </is>
      </c>
      <c r="G1" s="25" t="inlineStr">
        <is>
          <t>电话</t>
        </is>
      </c>
      <c r="H1" s="26" t="inlineStr">
        <is>
          <t>平台</t>
        </is>
      </c>
      <c r="I1" s="26" t="inlineStr">
        <is>
          <t>平台ID</t>
        </is>
      </c>
      <c r="J1" s="26" t="inlineStr">
        <is>
          <t>URL</t>
        </is>
      </c>
      <c r="K1" s="26" t="inlineStr">
        <is>
          <t>平台名称</t>
        </is>
      </c>
      <c r="L1" s="26" t="inlineStr">
        <is>
          <t>平台地址</t>
        </is>
      </c>
      <c r="M1" s="26" t="inlineStr">
        <is>
          <t>平台区</t>
        </is>
      </c>
      <c r="N1" s="26" t="inlineStr">
        <is>
          <t>平台市</t>
        </is>
      </c>
      <c r="O1" s="26" t="inlineStr">
        <is>
          <t>平台省</t>
        </is>
      </c>
      <c r="P1" s="26" t="inlineStr">
        <is>
          <t>平台电话</t>
        </is>
      </c>
      <c r="Q1" s="27" t="inlineStr">
        <is>
          <t>Name</t>
        </is>
      </c>
      <c r="R1" s="27" t="inlineStr">
        <is>
          <t>Address</t>
        </is>
      </c>
      <c r="S1" s="27" t="inlineStr">
        <is>
          <t>Phone</t>
        </is>
      </c>
      <c r="T1" t="inlineStr">
        <is>
          <t>Comment</t>
        </is>
      </c>
    </row>
    <row r="2" hidden="1" ht="14.25" customHeight="1" s="32">
      <c r="A2" s="23" t="n">
        <v>27850095</v>
      </c>
      <c r="B2" s="23" t="inlineStr">
        <is>
          <t>MIU MIU(SKP箱包饰品店)</t>
        </is>
      </c>
      <c r="C2" s="23" t="inlineStr">
        <is>
          <t>建国路87号北京SKP一层M1019号店铺</t>
        </is>
      </c>
      <c r="D2" s="23" t="inlineStr">
        <is>
          <t>朝阳区</t>
        </is>
      </c>
      <c r="E2" s="23" t="inlineStr">
        <is>
          <t>北京市</t>
        </is>
      </c>
      <c r="F2" s="23" t="inlineStr">
        <is>
          <t>北京市</t>
        </is>
      </c>
      <c r="G2" s="23" t="n">
        <v>1085973011</v>
      </c>
      <c r="H2" s="23" t="inlineStr">
        <is>
          <t>tencent</t>
        </is>
      </c>
      <c r="I2" s="23" t="inlineStr">
        <is>
          <t>16115004848002688723</t>
        </is>
      </c>
      <c r="J2" s="23" t="inlineStr">
        <is>
          <t>https://mapapi.qq.com/web/mapComponents/locationMarker/v/index.html?marker=coord%3A39.9099282%2C116.4787767%3Btitle%3AMIU MIU(SKP箱包饰品店)%3Baddr%3A建国路87号北京SKP一层M1019号店铺</t>
        </is>
      </c>
      <c r="K2" s="23" t="inlineStr">
        <is>
          <t>MIU MIU(SKP箱包饰品店)</t>
        </is>
      </c>
      <c r="L2" s="23" t="inlineStr">
        <is>
          <t>建国路87号北京SKP一层M1019号店铺</t>
        </is>
      </c>
      <c r="M2" s="23" t="inlineStr">
        <is>
          <t>朝阳区</t>
        </is>
      </c>
      <c r="N2" s="23" t="inlineStr">
        <is>
          <t>北京市</t>
        </is>
      </c>
      <c r="O2" s="23" t="inlineStr">
        <is>
          <t>北京市</t>
        </is>
      </c>
      <c r="P2" s="23" t="inlineStr">
        <is>
          <t>1085973011</t>
        </is>
      </c>
      <c r="Q2" s="23" t="b">
        <v>1</v>
      </c>
      <c r="R2" s="23" t="b">
        <v>1</v>
      </c>
      <c r="S2" s="23" t="b">
        <v>1</v>
      </c>
      <c r="T2">
        <f>OR(Q2=FALSE,R2=FALSE,S2=FALSE)</f>
        <v/>
      </c>
    </row>
    <row r="3" hidden="1" ht="14.25" customHeight="1" s="32">
      <c r="A3" s="23" t="n">
        <v>27850094</v>
      </c>
      <c r="B3" s="23" t="inlineStr">
        <is>
          <t>MIU MIU(北京SKP成衣与鞋履店)</t>
        </is>
      </c>
      <c r="C3" s="23" t="inlineStr">
        <is>
          <t>建国路87号北京SKP四层D4030号店铺</t>
        </is>
      </c>
      <c r="D3" s="23" t="inlineStr">
        <is>
          <t>朝阳区</t>
        </is>
      </c>
      <c r="E3" s="23" t="inlineStr">
        <is>
          <t>北京市</t>
        </is>
      </c>
      <c r="F3" s="23" t="inlineStr">
        <is>
          <t>北京市</t>
        </is>
      </c>
      <c r="G3" s="23" t="n">
        <v>1085972587</v>
      </c>
      <c r="H3" s="23" t="inlineStr">
        <is>
          <t>tencent</t>
        </is>
      </c>
      <c r="I3" s="23" t="inlineStr">
        <is>
          <t>683929728890271159</t>
        </is>
      </c>
      <c r="J3" s="23" t="inlineStr">
        <is>
          <t>https://mapapi.qq.com/web/mapComponents/locationMarker/v/index.html?marker=coord%3A39.909211%2C116.478432%3Btitle%3AMIU MIU(北京SKP成衣与鞋履店)%3Baddr%3A建国路87号北京SKP四层D4030号店铺</t>
        </is>
      </c>
      <c r="K3" s="23" t="inlineStr">
        <is>
          <t>MIU MIU(北京SKP成衣与鞋履店)</t>
        </is>
      </c>
      <c r="L3" s="23" t="inlineStr">
        <is>
          <t>建国路87号北京SKP四层D4030号店铺</t>
        </is>
      </c>
      <c r="M3" s="23" t="inlineStr">
        <is>
          <t>朝阳区</t>
        </is>
      </c>
      <c r="N3" s="23" t="inlineStr">
        <is>
          <t>北京市</t>
        </is>
      </c>
      <c r="O3" s="23" t="inlineStr">
        <is>
          <t>北京市</t>
        </is>
      </c>
      <c r="P3" s="23" t="inlineStr">
        <is>
          <t>1085972587</t>
        </is>
      </c>
      <c r="Q3" s="23" t="b">
        <v>1</v>
      </c>
      <c r="R3" s="23" t="b">
        <v>1</v>
      </c>
      <c r="S3" s="23" t="b">
        <v>1</v>
      </c>
      <c r="T3">
        <f>OR(Q3=FALSE,R3=FALSE,S3=FALSE)</f>
        <v/>
      </c>
    </row>
    <row r="4" hidden="1" ht="14.25" customHeight="1" s="32">
      <c r="A4" s="23" t="n">
        <v>50700005</v>
      </c>
      <c r="B4" s="23" t="inlineStr">
        <is>
          <t>MIU MIU(大连恒隆广场店)</t>
        </is>
      </c>
      <c r="C4" s="23" t="inlineStr">
        <is>
          <t>五四路66号，大连恒隆广场173号商铺</t>
        </is>
      </c>
      <c r="D4" s="23" t="inlineStr">
        <is>
          <t>西岗区</t>
        </is>
      </c>
      <c r="E4" s="23" t="inlineStr">
        <is>
          <t>大连市</t>
        </is>
      </c>
      <c r="F4" s="23" t="inlineStr">
        <is>
          <t>辽宁省</t>
        </is>
      </c>
      <c r="G4" s="23" t="n">
        <v>41139604148</v>
      </c>
      <c r="H4" s="23" t="inlineStr">
        <is>
          <t>tencent</t>
        </is>
      </c>
      <c r="I4" s="23" t="inlineStr">
        <is>
          <t>2770651600943005398</t>
        </is>
      </c>
      <c r="J4" s="23" t="inlineStr">
        <is>
          <t>https://mapapi.qq.com/web/mapComponents/locationMarker/v/index.html?marker=coord%3A38.906954%2C121.609269%3Btitle%3AMIU MIU(大连恒隆广场店)%3Baddr%3A五四路66号，大连恒隆广场173号商铺</t>
        </is>
      </c>
      <c r="K4" s="23" t="inlineStr">
        <is>
          <t>MIU MIU(大连恒隆广场店)</t>
        </is>
      </c>
      <c r="L4" s="23" t="inlineStr">
        <is>
          <t>五四路66号,大连恒隆广场173号商铺</t>
        </is>
      </c>
      <c r="M4" s="23" t="inlineStr">
        <is>
          <t>西岗区</t>
        </is>
      </c>
      <c r="N4" s="23" t="inlineStr">
        <is>
          <t>大连市</t>
        </is>
      </c>
      <c r="O4" s="23" t="inlineStr">
        <is>
          <t>辽宁省</t>
        </is>
      </c>
      <c r="P4" s="23" t="inlineStr">
        <is>
          <t>41139604148</t>
        </is>
      </c>
      <c r="Q4" s="23" t="b">
        <v>1</v>
      </c>
      <c r="R4" s="23" t="b">
        <v>1</v>
      </c>
      <c r="S4" s="23" t="b">
        <v>1</v>
      </c>
      <c r="T4">
        <f>OR(Q4=FALSE,R4=FALSE,S4=FALSE)</f>
        <v/>
      </c>
    </row>
    <row r="5" hidden="1" ht="14.25" customHeight="1" s="32">
      <c r="A5" s="23" t="n">
        <v>27850124</v>
      </c>
      <c r="B5" s="23" t="inlineStr">
        <is>
          <t>MIU MIU(哈尔滨卓展店)</t>
        </is>
      </c>
      <c r="C5" s="23" t="inlineStr">
        <is>
          <t>安隆街106号卓展购物中心1137号店铺</t>
        </is>
      </c>
      <c r="D5" s="23" t="inlineStr">
        <is>
          <t>道里区</t>
        </is>
      </c>
      <c r="E5" s="23" t="inlineStr">
        <is>
          <t>哈尔滨市</t>
        </is>
      </c>
      <c r="F5" s="23" t="inlineStr">
        <is>
          <t>黑龙江省</t>
        </is>
      </c>
      <c r="G5" s="23" t="n">
        <v>45187736064</v>
      </c>
      <c r="H5" s="23" t="inlineStr">
        <is>
          <t>tencent</t>
        </is>
      </c>
      <c r="I5" s="23" t="inlineStr">
        <is>
          <t>3014618327674274534</t>
        </is>
      </c>
      <c r="J5" s="23" t="inlineStr">
        <is>
          <t>https://mapapi.qq.com/web/mapComponents/locationMarker/v/index.html?marker=coord%3A45.7576430373966%2C126.605662107468%3Btitle%3AMIU MIU(哈尔滨卓展店)%3Baddr%3A安隆街106号卓展购物中心1137号店铺</t>
        </is>
      </c>
      <c r="K5" s="23" t="inlineStr">
        <is>
          <t>MIU MIU(哈尔滨卓展店)</t>
        </is>
      </c>
      <c r="L5" s="23" t="inlineStr">
        <is>
          <t>安隆街106号卓展购物中心1137号店铺</t>
        </is>
      </c>
      <c r="M5" s="23" t="inlineStr">
        <is>
          <t>道里区</t>
        </is>
      </c>
      <c r="N5" s="23" t="inlineStr">
        <is>
          <t>哈尔滨市</t>
        </is>
      </c>
      <c r="O5" s="23" t="inlineStr">
        <is>
          <t>黑龙江省</t>
        </is>
      </c>
      <c r="P5" s="23" t="inlineStr">
        <is>
          <t>45187736064</t>
        </is>
      </c>
      <c r="Q5" s="23" t="b">
        <v>1</v>
      </c>
      <c r="R5" s="23" t="b">
        <v>1</v>
      </c>
      <c r="S5" s="23" t="b">
        <v>1</v>
      </c>
      <c r="T5">
        <f>OR(Q5=FALSE,R5=FALSE,S5=FALSE)</f>
        <v/>
      </c>
    </row>
    <row r="6" hidden="1" ht="14.25" customHeight="1" s="32">
      <c r="A6" s="23" t="n">
        <v>27850100</v>
      </c>
      <c r="B6" s="23" t="inlineStr">
        <is>
          <t>MIU MIU(海信广场店)</t>
        </is>
      </c>
      <c r="C6" s="23" t="inlineStr">
        <is>
          <t>澳门路117号青岛海信广场一层110号店铺</t>
        </is>
      </c>
      <c r="D6" s="23" t="inlineStr">
        <is>
          <t>市南区</t>
        </is>
      </c>
      <c r="E6" s="23" t="inlineStr">
        <is>
          <t>青岛市</t>
        </is>
      </c>
      <c r="F6" s="23" t="inlineStr">
        <is>
          <t>山东省</t>
        </is>
      </c>
      <c r="G6" s="23" t="n">
        <v>53266788511</v>
      </c>
      <c r="H6" s="23" t="inlineStr">
        <is>
          <t>tencent</t>
        </is>
      </c>
      <c r="I6" s="23" t="inlineStr">
        <is>
          <t>7895622047897647768</t>
        </is>
      </c>
      <c r="J6" s="23" t="inlineStr">
        <is>
          <t>https://mapapi.qq.com/web/mapComponents/locationMarker/v/index.html?marker=coord%3A36.0607478208264%2C120.395704507828%3Btitle%3AMIU MIU(海信广场店)%3Baddr%3A澳门路117号青岛海信广场一层110号店铺</t>
        </is>
      </c>
      <c r="K6" s="23" t="inlineStr">
        <is>
          <t>MIU MIU(海信广场店)</t>
        </is>
      </c>
      <c r="L6" s="23" t="inlineStr">
        <is>
          <t>澳门路117号青岛海信广场一层110号店铺</t>
        </is>
      </c>
      <c r="M6" s="23" t="inlineStr">
        <is>
          <t>市南区</t>
        </is>
      </c>
      <c r="N6" s="23" t="inlineStr">
        <is>
          <t>青岛市</t>
        </is>
      </c>
      <c r="O6" s="23" t="inlineStr">
        <is>
          <t>山东省</t>
        </is>
      </c>
      <c r="P6" s="23" t="inlineStr">
        <is>
          <t>53266788511</t>
        </is>
      </c>
      <c r="Q6" s="23" t="b">
        <v>1</v>
      </c>
      <c r="R6" s="23" t="b">
        <v>1</v>
      </c>
      <c r="S6" s="23" t="b">
        <v>1</v>
      </c>
      <c r="T6">
        <f>OR(Q6=FALSE,R6=FALSE,S6=FALSE)</f>
        <v/>
      </c>
    </row>
    <row r="7" hidden="1" ht="14.25" customHeight="1" s="32">
      <c r="A7" s="23" t="n">
        <v>27850104</v>
      </c>
      <c r="B7" s="23" t="inlineStr">
        <is>
          <t>MIU MIU(杭州万象城店)</t>
        </is>
      </c>
      <c r="C7" s="23" t="inlineStr">
        <is>
          <t>钱江新城富春路701号万象城一层135号店铺</t>
        </is>
      </c>
      <c r="D7" s="23" t="inlineStr">
        <is>
          <t>上城区</t>
        </is>
      </c>
      <c r="E7" s="23" t="inlineStr">
        <is>
          <t>杭州市</t>
        </is>
      </c>
      <c r="F7" s="23" t="inlineStr">
        <is>
          <t>浙江省</t>
        </is>
      </c>
      <c r="G7" s="23" t="n">
        <v>57189705995</v>
      </c>
      <c r="H7" s="23" t="inlineStr">
        <is>
          <t>tencent</t>
        </is>
      </c>
      <c r="I7" s="23" t="inlineStr">
        <is>
          <t>14213871571697996851</t>
        </is>
      </c>
      <c r="J7" s="23" t="inlineStr">
        <is>
          <t>https://mapapi.qq.com/web/mapComponents/locationMarker/v/index.html?marker=coord%3A30.25142%2C120.215341%3Btitle%3AMIU MIU(杭州万象城店)%3Baddr%3A钱江新城富春路701号万象城一层135号店铺</t>
        </is>
      </c>
      <c r="K7" s="23" t="inlineStr">
        <is>
          <t>MIU MIU(杭州万象城店)</t>
        </is>
      </c>
      <c r="L7" s="23" t="inlineStr">
        <is>
          <t>钱江新城富春路701号万象城一层135号店铺</t>
        </is>
      </c>
      <c r="M7" s="23" t="inlineStr">
        <is>
          <t>上城区</t>
        </is>
      </c>
      <c r="N7" s="23" t="inlineStr">
        <is>
          <t>杭州市</t>
        </is>
      </c>
      <c r="O7" s="23" t="inlineStr">
        <is>
          <t>浙江省</t>
        </is>
      </c>
      <c r="P7" s="23" t="inlineStr">
        <is>
          <t>57189705995</t>
        </is>
      </c>
      <c r="Q7" s="23" t="b">
        <v>1</v>
      </c>
      <c r="R7" s="23" t="b">
        <v>1</v>
      </c>
      <c r="S7" s="23" t="b">
        <v>1</v>
      </c>
      <c r="T7">
        <f>OR(Q7=FALSE,R7=FALSE,S7=FALSE)</f>
        <v/>
      </c>
    </row>
    <row r="8" hidden="1" ht="14.25" customHeight="1" s="32">
      <c r="A8" s="23" t="n">
        <v>27850090</v>
      </c>
      <c r="B8" s="23" t="inlineStr">
        <is>
          <t>MIU MIU(环贸IAPM店)</t>
        </is>
      </c>
      <c r="C8" s="23" t="inlineStr">
        <is>
          <t>淮海中路999号上海环贸广场商场一层102号店铺</t>
        </is>
      </c>
      <c r="D8" s="23" t="inlineStr">
        <is>
          <t>徐汇区</t>
        </is>
      </c>
      <c r="E8" s="23" t="inlineStr">
        <is>
          <t>上海市</t>
        </is>
      </c>
      <c r="F8" s="23" t="inlineStr">
        <is>
          <t>上海市</t>
        </is>
      </c>
      <c r="G8" s="23" t="n">
        <v>2154665598</v>
      </c>
      <c r="H8" s="23" t="inlineStr">
        <is>
          <t>tencent</t>
        </is>
      </c>
      <c r="I8" s="23" t="inlineStr">
        <is>
          <t>15464439934163601344</t>
        </is>
      </c>
      <c r="J8" s="23" t="inlineStr">
        <is>
          <t>https://mapapi.qq.com/web/mapComponents/locationMarker/v/index.html?marker=coord%3A31.216168%2C121.458358%3Btitle%3AMIU MIU(环贸IAPM店)%3Baddr%3A淮海中路999号上海环贸广场商场一层102号店铺</t>
        </is>
      </c>
      <c r="K8" s="23" t="inlineStr">
        <is>
          <t>miu miu(环贸iapm店)</t>
        </is>
      </c>
      <c r="L8" s="23" t="inlineStr">
        <is>
          <t>淮海中路999号上海环贸广场商场一层102号店铺</t>
        </is>
      </c>
      <c r="M8" s="23" t="inlineStr">
        <is>
          <t>徐汇区</t>
        </is>
      </c>
      <c r="N8" s="23" t="inlineStr">
        <is>
          <t>上海市</t>
        </is>
      </c>
      <c r="O8" s="23" t="inlineStr">
        <is>
          <t>上海市</t>
        </is>
      </c>
      <c r="P8" s="23" t="inlineStr">
        <is>
          <t>2154665598</t>
        </is>
      </c>
      <c r="Q8" s="23" t="b">
        <v>0</v>
      </c>
      <c r="R8" s="23" t="b">
        <v>1</v>
      </c>
      <c r="S8" s="23" t="b">
        <v>1</v>
      </c>
      <c r="T8">
        <f>OR(Q8=FALSE,R8=FALSE,S8=FALSE)</f>
        <v/>
      </c>
    </row>
    <row r="9" hidden="1" ht="14.25" customHeight="1" s="32">
      <c r="A9" s="23" t="n">
        <v>27850098</v>
      </c>
      <c r="B9" s="23" t="inlineStr">
        <is>
          <t>MIU MIU(远洋太古里店)</t>
        </is>
      </c>
      <c r="C9" s="23" t="inlineStr">
        <is>
          <t>中纱帽街8号成都远洋太古里一层1102号店铺</t>
        </is>
      </c>
      <c r="D9" s="23" t="inlineStr">
        <is>
          <t>锦江区</t>
        </is>
      </c>
      <c r="E9" s="23" t="inlineStr">
        <is>
          <t>成都市</t>
        </is>
      </c>
      <c r="F9" s="23" t="inlineStr">
        <is>
          <t>四川省</t>
        </is>
      </c>
      <c r="G9" s="23" t="n">
        <v>2886737619</v>
      </c>
      <c r="H9" s="23" t="inlineStr">
        <is>
          <t>tencent</t>
        </is>
      </c>
      <c r="I9" s="23" t="inlineStr">
        <is>
          <t>5404795070624383620</t>
        </is>
      </c>
      <c r="J9" s="23" t="inlineStr">
        <is>
          <t>https://mapapi.qq.com/web/mapComponents/locationMarker/v/index.html?marker=coord%3A30.653518%2C104.082323%3Btitle%3AMIU MIU(远洋太古里店)%3Baddr%3A中纱帽街8号成都远洋太古里一层1102号店铺</t>
        </is>
      </c>
      <c r="K9" s="23" t="inlineStr">
        <is>
          <t>MIU MIU(远洋太古里店)</t>
        </is>
      </c>
      <c r="L9" s="23" t="inlineStr">
        <is>
          <t>中纱帽街8号成都远洋太古里一层1102号店铺</t>
        </is>
      </c>
      <c r="M9" s="23" t="inlineStr">
        <is>
          <t>锦江区</t>
        </is>
      </c>
      <c r="N9" s="23" t="inlineStr">
        <is>
          <t>成都市</t>
        </is>
      </c>
      <c r="O9" s="23" t="inlineStr">
        <is>
          <t>四川省</t>
        </is>
      </c>
      <c r="P9" s="23" t="inlineStr">
        <is>
          <t>2886737619</t>
        </is>
      </c>
      <c r="Q9" s="23" t="b">
        <v>1</v>
      </c>
      <c r="R9" s="23" t="b">
        <v>1</v>
      </c>
      <c r="S9" s="23" t="b">
        <v>1</v>
      </c>
      <c r="T9">
        <f>OR(Q9=FALSE,R9=FALSE,S9=FALSE)</f>
        <v/>
      </c>
    </row>
    <row r="10" hidden="1" ht="14.25" customHeight="1" s="32">
      <c r="A10" s="23" t="n">
        <v>27850102</v>
      </c>
      <c r="B10" s="23" t="inlineStr">
        <is>
          <t>MIU MIU(南京德基广场店)</t>
        </is>
      </c>
      <c r="C10" s="23" t="inlineStr">
        <is>
          <t>中山路18号南京德基广场二期一层F103号店铺</t>
        </is>
      </c>
      <c r="D10" s="23" t="inlineStr">
        <is>
          <t>玄武区</t>
        </is>
      </c>
      <c r="E10" s="23" t="inlineStr">
        <is>
          <t>南京市</t>
        </is>
      </c>
      <c r="F10" s="23" t="inlineStr">
        <is>
          <t>江苏省</t>
        </is>
      </c>
      <c r="G10" s="23" t="n">
        <v>2586777715</v>
      </c>
      <c r="H10" s="23" t="inlineStr">
        <is>
          <t>tencent</t>
        </is>
      </c>
      <c r="I10" s="23" t="inlineStr">
        <is>
          <t>3581863782127442083</t>
        </is>
      </c>
      <c r="J10" s="23" t="inlineStr">
        <is>
          <t>https://mapapi.qq.com/web/mapComponents/locationMarker/v/index.html?marker=coord%3A32.044033%2C118.784896%3Btitle%3AMIU MIU(南京德基广场店)%3Baddr%3A中山路18号南京德基广场二期一层F103号店铺</t>
        </is>
      </c>
      <c r="K10" s="23" t="inlineStr">
        <is>
          <t>miu miu(德基广场店)</t>
        </is>
      </c>
      <c r="L10" s="23" t="inlineStr">
        <is>
          <t>中山路18号德基广场F1-F103</t>
        </is>
      </c>
      <c r="M10" s="23" t="inlineStr">
        <is>
          <t>玄武区</t>
        </is>
      </c>
      <c r="N10" s="23" t="inlineStr">
        <is>
          <t>南京市</t>
        </is>
      </c>
      <c r="O10" s="23" t="inlineStr">
        <is>
          <t>江苏省</t>
        </is>
      </c>
      <c r="P10" s="23" t="inlineStr">
        <is>
          <t>2586777715</t>
        </is>
      </c>
      <c r="Q10" s="23" t="b">
        <v>0</v>
      </c>
      <c r="R10" s="23" t="b">
        <v>1</v>
      </c>
      <c r="S10" s="23" t="b">
        <v>1</v>
      </c>
      <c r="T10">
        <f>OR(Q10=FALSE,R10=FALSE,S10=FALSE)</f>
        <v/>
      </c>
    </row>
    <row r="11" hidden="1" ht="14.25" customHeight="1" s="32">
      <c r="A11" s="23" t="n">
        <v>27850103</v>
      </c>
      <c r="B11" s="23" t="inlineStr">
        <is>
          <t>MIU MIU(三亚国际免税城店)</t>
        </is>
      </c>
      <c r="C11" s="23" t="inlineStr">
        <is>
          <t>海棠路118号海棠湾国际购物中心B栋一层F106号店铺</t>
        </is>
      </c>
      <c r="D11" s="23" t="inlineStr">
        <is>
          <t>海棠区</t>
        </is>
      </c>
      <c r="E11" s="23" t="inlineStr">
        <is>
          <t>三亚市</t>
        </is>
      </c>
      <c r="F11" s="23" t="inlineStr">
        <is>
          <t>海南省</t>
        </is>
      </c>
      <c r="G11" s="23" t="n">
        <v>89888752635</v>
      </c>
      <c r="H11" s="23" t="inlineStr">
        <is>
          <t>tencent</t>
        </is>
      </c>
      <c r="I11" s="23" t="inlineStr">
        <is>
          <t>14010437767589811710</t>
        </is>
      </c>
      <c r="J11" s="23" t="inlineStr">
        <is>
          <t>https://mapapi.qq.com/web/mapComponents/locationMarker/v/index.html?marker=coord%3A18.372288%2C109.750941%3Btitle%3AMIU MIU(三亚国际免税城店)%3Baddr%3A海棠路118号海棠湾国际购物中心B栋一层F106号店铺</t>
        </is>
      </c>
      <c r="K11" s="23" t="inlineStr">
        <is>
          <t>MIU MIU(三亚国际免税城店)</t>
        </is>
      </c>
      <c r="L11" s="23" t="inlineStr">
        <is>
          <t>海棠路118号海棠湾国际购物中心B栋一层F106号店铺</t>
        </is>
      </c>
      <c r="M11" s="23" t="inlineStr">
        <is>
          <t>海棠区</t>
        </is>
      </c>
      <c r="N11" s="23" t="inlineStr">
        <is>
          <t>三亚市</t>
        </is>
      </c>
      <c r="O11" s="23" t="inlineStr">
        <is>
          <t>海南省</t>
        </is>
      </c>
      <c r="P11" s="23" t="inlineStr">
        <is>
          <t>89888752635</t>
        </is>
      </c>
      <c r="Q11" s="23" t="b">
        <v>1</v>
      </c>
      <c r="R11" s="23" t="b">
        <v>1</v>
      </c>
      <c r="S11" s="23" t="b">
        <v>1</v>
      </c>
      <c r="T11">
        <f>OR(Q11=FALSE,R11=FALSE,S11=FALSE)</f>
        <v/>
      </c>
    </row>
    <row r="12" hidden="1" ht="14.25" customHeight="1" s="32">
      <c r="A12" s="23" t="n">
        <v>27850091</v>
      </c>
      <c r="B12" s="23" t="inlineStr">
        <is>
          <t>MIU MIU(上海国金中心店)</t>
        </is>
      </c>
      <c r="C12" s="23" t="inlineStr">
        <is>
          <t>陆家嘴世纪大道8号国际金融中心一层L1-25-2号店铺</t>
        </is>
      </c>
      <c r="D12" s="23" t="inlineStr">
        <is>
          <t>浦东新区</t>
        </is>
      </c>
      <c r="E12" s="23" t="inlineStr">
        <is>
          <t>上海市</t>
        </is>
      </c>
      <c r="F12" s="23" t="inlineStr">
        <is>
          <t>上海市</t>
        </is>
      </c>
      <c r="G12" s="23" t="n">
        <v>2150120920</v>
      </c>
      <c r="H12" s="23" t="inlineStr">
        <is>
          <t>tencent</t>
        </is>
      </c>
      <c r="I12" s="23" t="inlineStr">
        <is>
          <t>5313845247092186552</t>
        </is>
      </c>
      <c r="J12" s="23" t="inlineStr">
        <is>
          <t>https://mapapi.qq.com/web/mapComponents/locationMarker/v/index.html?marker=coord%3A31.236005%2C121.501754%3Btitle%3AMIU MIU(上海国金中心店)%3Baddr%3A陆家嘴世纪大道8号国际金融中心一层L1-25-2号店铺</t>
        </is>
      </c>
      <c r="K12" s="23" t="inlineStr">
        <is>
          <t>MIU MIU(上海国金中心店)</t>
        </is>
      </c>
      <c r="L12" s="23" t="inlineStr">
        <is>
          <t>陆家嘴世纪大道8号国际金融中心一层L1-25-2号店铺</t>
        </is>
      </c>
      <c r="M12" s="23" t="inlineStr">
        <is>
          <t>浦东新区</t>
        </is>
      </c>
      <c r="N12" s="23" t="inlineStr">
        <is>
          <t>上海市</t>
        </is>
      </c>
      <c r="O12" s="23" t="inlineStr">
        <is>
          <t>上海市</t>
        </is>
      </c>
      <c r="P12" s="23" t="inlineStr">
        <is>
          <t>2150120920</t>
        </is>
      </c>
      <c r="Q12" s="23" t="b">
        <v>1</v>
      </c>
      <c r="R12" s="23" t="b">
        <v>1</v>
      </c>
      <c r="S12" s="23" t="b">
        <v>1</v>
      </c>
      <c r="T12">
        <f>OR(Q12=FALSE,R12=FALSE,S12=FALSE)</f>
        <v/>
      </c>
    </row>
    <row r="13" hidden="1" ht="14.25" customHeight="1" s="32">
      <c r="A13" s="23" t="n">
        <v>50700006</v>
      </c>
      <c r="B13" s="23" t="inlineStr">
        <is>
          <t>MIU MIU(上海恒隆广场店)</t>
        </is>
      </c>
      <c r="C13" s="23" t="inlineStr">
        <is>
          <t>南京西路1266号，恒隆广场226号商铺</t>
        </is>
      </c>
      <c r="D13" s="23" t="inlineStr">
        <is>
          <t>静安区</t>
        </is>
      </c>
      <c r="E13" s="23" t="inlineStr">
        <is>
          <t>上海市</t>
        </is>
      </c>
      <c r="F13" s="23" t="inlineStr">
        <is>
          <t>上海市</t>
        </is>
      </c>
      <c r="G13" s="23" t="n">
        <v>2152997100</v>
      </c>
      <c r="H13" s="23" t="inlineStr">
        <is>
          <t>tencent</t>
        </is>
      </c>
      <c r="I13" s="23" t="inlineStr">
        <is>
          <t>13504910434314345664</t>
        </is>
      </c>
      <c r="J13" s="23" t="inlineStr">
        <is>
          <t>https://mapapi.qq.com/web/mapComponents/locationMarker/v/index.html?marker=coord%3A31.227833%2C121.453488%3Btitle%3AMIU MIU(上海恒隆广场店)%3Baddr%3A南京西路1266号，恒隆广场226号商铺</t>
        </is>
      </c>
      <c r="K13" s="23" t="inlineStr">
        <is>
          <t>MIU MIU(恒隆广场店)</t>
        </is>
      </c>
      <c r="L13" s="23" t="inlineStr">
        <is>
          <t>南京西路1266号恒隆广场F2</t>
        </is>
      </c>
      <c r="M13" s="23" t="inlineStr">
        <is>
          <t>静安区</t>
        </is>
      </c>
      <c r="N13" s="23" t="inlineStr">
        <is>
          <t>上海市</t>
        </is>
      </c>
      <c r="O13" s="23" t="inlineStr">
        <is>
          <t>上海市</t>
        </is>
      </c>
      <c r="P13" s="23" t="inlineStr">
        <is>
          <t>2152997100</t>
        </is>
      </c>
      <c r="Q13" s="23" t="b">
        <v>1</v>
      </c>
      <c r="R13" s="23" t="b">
        <v>1</v>
      </c>
      <c r="S13" s="23" t="b">
        <v>1</v>
      </c>
      <c r="T13">
        <f>OR(Q13=FALSE,R13=FALSE,S13=FALSE)</f>
        <v/>
      </c>
    </row>
    <row r="14" hidden="1" ht="14.25" customHeight="1" s="32">
      <c r="A14" s="23" t="n">
        <v>27850093</v>
      </c>
      <c r="B14" s="23" t="inlineStr">
        <is>
          <t>MIU MIU(上海商城店)</t>
        </is>
      </c>
      <c r="C14" s="23" t="inlineStr">
        <is>
          <t>南京西路1376号上海商城A03号店铺</t>
        </is>
      </c>
      <c r="D14" s="23" t="inlineStr">
        <is>
          <t>静安区</t>
        </is>
      </c>
      <c r="E14" s="23" t="inlineStr">
        <is>
          <t>上海市</t>
        </is>
      </c>
      <c r="F14" s="23" t="inlineStr">
        <is>
          <t>上海市</t>
        </is>
      </c>
      <c r="G14" s="23" t="n">
        <v>2162898057</v>
      </c>
      <c r="H14" s="23" t="inlineStr">
        <is>
          <t>tencent</t>
        </is>
      </c>
      <c r="I14" s="23" t="inlineStr">
        <is>
          <t>6429143647100295090</t>
        </is>
      </c>
      <c r="J14" s="23" t="inlineStr">
        <is>
          <t>https://mapapi.qq.com/web/mapComponents/locationMarker/v/index.html?marker=coord%3A31.226388%2C121.451638%3Btitle%3AMIU MIU(上海商城店)%3Baddr%3A南京西路1376号上海商城A03号店铺</t>
        </is>
      </c>
      <c r="K14" s="23" t="inlineStr">
        <is>
          <t>MIU MIU(上海商城店)</t>
        </is>
      </c>
      <c r="L14" s="23" t="inlineStr">
        <is>
          <t>南京西路1376号上海商城A03号店铺</t>
        </is>
      </c>
      <c r="M14" s="23" t="inlineStr">
        <is>
          <t>静安区</t>
        </is>
      </c>
      <c r="N14" s="23" t="inlineStr">
        <is>
          <t>上海市</t>
        </is>
      </c>
      <c r="O14" s="23" t="inlineStr">
        <is>
          <t>上海市</t>
        </is>
      </c>
      <c r="P14" s="23" t="inlineStr">
        <is>
          <t>2162898057</t>
        </is>
      </c>
      <c r="Q14" s="23" t="b">
        <v>1</v>
      </c>
      <c r="R14" s="23" t="b">
        <v>1</v>
      </c>
      <c r="S14" s="23" t="b">
        <v>1</v>
      </c>
      <c r="T14">
        <f>OR(Q14=FALSE,R14=FALSE,S14=FALSE)</f>
        <v/>
      </c>
    </row>
    <row r="15" hidden="1" ht="14.25" customHeight="1" s="32">
      <c r="A15" s="23" t="n">
        <v>27850101</v>
      </c>
      <c r="B15" s="23" t="inlineStr">
        <is>
          <t>MIU MIU(太古汇店)</t>
        </is>
      </c>
      <c r="C15" s="23" t="inlineStr">
        <is>
          <t>天河路383号太古汇商场裙楼第一层 L118号店铺</t>
        </is>
      </c>
      <c r="D15" s="23" t="inlineStr">
        <is>
          <t>天河区</t>
        </is>
      </c>
      <c r="E15" s="23" t="inlineStr">
        <is>
          <t>广州市</t>
        </is>
      </c>
      <c r="F15" s="23" t="inlineStr">
        <is>
          <t>广东省</t>
        </is>
      </c>
      <c r="G15" s="23" t="n">
        <v>2028086008</v>
      </c>
      <c r="H15" s="23" t="inlineStr">
        <is>
          <t>tencent</t>
        </is>
      </c>
      <c r="I15" s="23" t="inlineStr">
        <is>
          <t>15806054806324536675</t>
        </is>
      </c>
      <c r="J15" s="23" t="inlineStr">
        <is>
          <t>https://mapapi.qq.com/web/mapComponents/locationMarker/v/index.html?marker=coord%3A23.134228%2C113.332847%3Btitle%3AMIU MIU(太古汇店)%3Baddr%3A天河路383号太古汇商场裙楼第一层 L118号店铺</t>
        </is>
      </c>
      <c r="K15" s="23" t="inlineStr">
        <is>
          <t>MIU MIU(太古汇店)</t>
        </is>
      </c>
      <c r="L15" s="23" t="inlineStr">
        <is>
          <t>天河路383号太古汇商场裙楼第一层 L118号店铺</t>
        </is>
      </c>
      <c r="M15" s="23" t="inlineStr">
        <is>
          <t>天河区</t>
        </is>
      </c>
      <c r="N15" s="23" t="inlineStr">
        <is>
          <t>广州市</t>
        </is>
      </c>
      <c r="O15" s="23" t="inlineStr">
        <is>
          <t>广东省</t>
        </is>
      </c>
      <c r="P15" s="23" t="inlineStr">
        <is>
          <t>2028086008</t>
        </is>
      </c>
      <c r="Q15" s="23" t="b">
        <v>1</v>
      </c>
      <c r="R15" s="23" t="b">
        <v>1</v>
      </c>
      <c r="S15" s="23" t="b">
        <v>1</v>
      </c>
      <c r="T15">
        <f>OR(Q15=FALSE,R15=FALSE,S15=FALSE)</f>
        <v/>
      </c>
    </row>
    <row r="16" hidden="1" ht="14.25" customHeight="1" s="32">
      <c r="A16" s="23" t="n">
        <v>27850099</v>
      </c>
      <c r="B16" s="23" t="inlineStr">
        <is>
          <t>MIU MIU(万象城店)</t>
        </is>
      </c>
      <c r="C16" s="23" t="inlineStr">
        <is>
          <t>乐园道9号天津万象城一层010号店铺</t>
        </is>
      </c>
      <c r="D16" s="23" t="inlineStr">
        <is>
          <t>河西区</t>
        </is>
      </c>
      <c r="E16" s="23" t="inlineStr">
        <is>
          <t>天津市</t>
        </is>
      </c>
      <c r="F16" s="23" t="inlineStr">
        <is>
          <t>天津市</t>
        </is>
      </c>
      <c r="G16" s="23" t="n">
        <v>2283887385</v>
      </c>
      <c r="H16" s="23" t="inlineStr">
        <is>
          <t>tencent</t>
        </is>
      </c>
      <c r="I16" s="23" t="inlineStr">
        <is>
          <t>9955397227749009728</t>
        </is>
      </c>
      <c r="J16" s="23" t="inlineStr">
        <is>
          <t>https://mapapi.qq.com/web/mapComponents/locationMarker/v/index.html?marker=coord%3A39.090657%2C117.214701%3Btitle%3AMIU MIU(万象城店)%3Baddr%3A乐园道9号天津万象城一层010号店铺</t>
        </is>
      </c>
      <c r="K16" s="23" t="inlineStr">
        <is>
          <t>MIU MIU(万象城店)</t>
        </is>
      </c>
      <c r="L16" s="23" t="inlineStr">
        <is>
          <t>乐园道9号万象城F1-L1-010</t>
        </is>
      </c>
      <c r="M16" s="23" t="inlineStr">
        <is>
          <t>河西区</t>
        </is>
      </c>
      <c r="N16" s="23" t="inlineStr">
        <is>
          <t>天津市</t>
        </is>
      </c>
      <c r="O16" s="23" t="inlineStr">
        <is>
          <t>天津市</t>
        </is>
      </c>
      <c r="P16" s="23" t="inlineStr">
        <is>
          <t>2283887385</t>
        </is>
      </c>
      <c r="Q16" s="23" t="b">
        <v>1</v>
      </c>
      <c r="R16" s="23" t="b">
        <v>1</v>
      </c>
      <c r="S16" s="23" t="b">
        <v>1</v>
      </c>
      <c r="T16">
        <f>OR(Q16=FALSE,R16=FALSE,S16=FALSE)</f>
        <v/>
      </c>
    </row>
    <row r="17" hidden="1" ht="14.25" customHeight="1" s="32">
      <c r="A17" s="23" t="n">
        <v>27850105</v>
      </c>
      <c r="B17" s="23" t="inlineStr">
        <is>
          <t>MIU MIU(万象城店)</t>
        </is>
      </c>
      <c r="C17" s="23" t="inlineStr">
        <is>
          <t>宝安南路1881号华润中心一期(中区)万象城1层165商铺</t>
        </is>
      </c>
      <c r="D17" s="23" t="inlineStr">
        <is>
          <t>罗湖区</t>
        </is>
      </c>
      <c r="E17" s="23" t="inlineStr">
        <is>
          <t>深圳市</t>
        </is>
      </c>
      <c r="F17" s="23" t="inlineStr">
        <is>
          <t>广东省</t>
        </is>
      </c>
      <c r="G17" s="23" t="n">
        <v>75582668515</v>
      </c>
      <c r="H17" s="23" t="inlineStr">
        <is>
          <t>tencent</t>
        </is>
      </c>
      <c r="I17" s="23" t="inlineStr">
        <is>
          <t>9614452207313390977</t>
        </is>
      </c>
      <c r="J17" s="23" t="inlineStr">
        <is>
          <t>https://mapapi.qq.com/web/mapComponents/locationMarker/v/index.html?marker=coord%3A22.538908%2C114.11115%3Btitle%3AMIU MIU(万象城店)%3Baddr%3A宝安南路1881号华润中心一期(中区)万象城1层165商铺</t>
        </is>
      </c>
      <c r="K17" s="23" t="inlineStr">
        <is>
          <t>MIU MIU(万象城店)</t>
        </is>
      </c>
      <c r="L17" s="23" t="inlineStr">
        <is>
          <t>宝安南路1881号华润中心一期(中区)万象城1层165商铺</t>
        </is>
      </c>
      <c r="M17" s="23" t="inlineStr">
        <is>
          <t>罗湖区</t>
        </is>
      </c>
      <c r="N17" s="23" t="inlineStr">
        <is>
          <t>深圳市</t>
        </is>
      </c>
      <c r="O17" s="23" t="inlineStr">
        <is>
          <t>广东省</t>
        </is>
      </c>
      <c r="P17" s="23" t="inlineStr">
        <is>
          <t>75582668515</t>
        </is>
      </c>
      <c r="Q17" s="23" t="b">
        <v>1</v>
      </c>
      <c r="R17" s="23" t="b">
        <v>1</v>
      </c>
      <c r="S17" s="23" t="b">
        <v>1</v>
      </c>
      <c r="T17">
        <f>OR(Q17=FALSE,R17=FALSE,S17=FALSE)</f>
        <v/>
      </c>
    </row>
    <row r="18" hidden="1" ht="14.25" customHeight="1" s="32">
      <c r="A18" s="23" t="n">
        <v>27850112</v>
      </c>
      <c r="B18" s="23" t="inlineStr">
        <is>
          <t>MIU MIU(万象城店)</t>
        </is>
      </c>
      <c r="C18" s="23" t="inlineStr">
        <is>
          <t>青年大街288号华润万象城一层138号店铺</t>
        </is>
      </c>
      <c r="D18" s="23" t="inlineStr">
        <is>
          <t>和平区</t>
        </is>
      </c>
      <c r="E18" s="23" t="inlineStr">
        <is>
          <t>沈阳市</t>
        </is>
      </c>
      <c r="F18" s="23" t="inlineStr">
        <is>
          <t>辽宁省</t>
        </is>
      </c>
      <c r="G18" s="23" t="n">
        <v>2431379336</v>
      </c>
      <c r="H18" s="23" t="inlineStr">
        <is>
          <t>tencent</t>
        </is>
      </c>
      <c r="I18" s="23" t="inlineStr">
        <is>
          <t>11986878745376770840</t>
        </is>
      </c>
      <c r="J18" s="23" t="inlineStr">
        <is>
          <t>https://mapapi.qq.com/web/mapComponents/locationMarker/v/index.html?marker=coord%3A41.776508%2C123.43451%3Btitle%3AMIU MIU(万象城店)%3Baddr%3A青年大街288号华润万象城一层138号店铺</t>
        </is>
      </c>
      <c r="K18" s="23" t="inlineStr">
        <is>
          <t>MIU MIU(万象城店)</t>
        </is>
      </c>
      <c r="L18" s="23" t="inlineStr">
        <is>
          <t>青年大街288号华润万象城一层138号店铺</t>
        </is>
      </c>
      <c r="M18" s="23" t="inlineStr">
        <is>
          <t>和平区</t>
        </is>
      </c>
      <c r="N18" s="23" t="inlineStr">
        <is>
          <t>沈阳市</t>
        </is>
      </c>
      <c r="O18" s="23" t="inlineStr">
        <is>
          <t>辽宁省</t>
        </is>
      </c>
      <c r="P18" s="23" t="inlineStr">
        <is>
          <t>2431379336</t>
        </is>
      </c>
      <c r="Q18" s="23" t="b">
        <v>1</v>
      </c>
      <c r="R18" s="23" t="b">
        <v>1</v>
      </c>
      <c r="S18" s="23" t="b">
        <v>1</v>
      </c>
      <c r="T18">
        <f>OR(Q18=FALSE,R18=FALSE,S18=FALSE)</f>
        <v/>
      </c>
    </row>
    <row r="19" hidden="1" ht="14.25" customHeight="1" s="32">
      <c r="A19" s="23" t="n">
        <v>27850092</v>
      </c>
      <c r="B19" s="23" t="inlineStr">
        <is>
          <t>MIU MIU(王府井In88店)</t>
        </is>
      </c>
      <c r="C19" s="23" t="inlineStr">
        <is>
          <t>王府井大街88号，北京In88一层117号店铺</t>
        </is>
      </c>
      <c r="D19" s="23" t="inlineStr">
        <is>
          <t>东城区</t>
        </is>
      </c>
      <c r="E19" s="23" t="inlineStr">
        <is>
          <t>北京市</t>
        </is>
      </c>
      <c r="F19" s="23" t="inlineStr">
        <is>
          <t>北京市</t>
        </is>
      </c>
      <c r="G19" s="23" t="n">
        <v>1059785818</v>
      </c>
      <c r="H19" s="23" t="inlineStr">
        <is>
          <t>tencent</t>
        </is>
      </c>
      <c r="I19" s="23" t="inlineStr">
        <is>
          <t>5194587861273331820</t>
        </is>
      </c>
      <c r="J19" s="23" t="inlineStr">
        <is>
          <t>https://mapapi.qq.com/web/mapComponents/locationMarker/v/index.html?marker=coord%3A39.916167%2C116.41162%3Btitle%3AMIU MIU(王府井In88店)%3Baddr%3A王府井大街88号，北京In88一层117号店铺</t>
        </is>
      </c>
      <c r="K19" s="23" t="inlineStr">
        <is>
          <t>MIU MIU(王府井店)</t>
        </is>
      </c>
      <c r="L19" s="23" t="inlineStr">
        <is>
          <t>王府井大街88号北京In88一层117号店铺</t>
        </is>
      </c>
      <c r="M19" s="23" t="inlineStr">
        <is>
          <t>东城区</t>
        </is>
      </c>
      <c r="N19" s="23" t="inlineStr">
        <is>
          <t>北京市</t>
        </is>
      </c>
      <c r="O19" s="23" t="inlineStr">
        <is>
          <t>北京市</t>
        </is>
      </c>
      <c r="P19" s="23" t="inlineStr">
        <is>
          <t>1059785818</t>
        </is>
      </c>
      <c r="Q19" s="23" t="b">
        <v>1</v>
      </c>
      <c r="R19" s="23" t="b">
        <v>1</v>
      </c>
      <c r="S19" s="23" t="b">
        <v>1</v>
      </c>
      <c r="T19">
        <f>OR(Q19=FALSE,R19=FALSE,S19=FALSE)</f>
        <v/>
      </c>
    </row>
    <row r="20" hidden="1" ht="14.25" customHeight="1" s="32">
      <c r="A20" s="23" t="n">
        <v>27850106</v>
      </c>
      <c r="B20" s="23" t="inlineStr">
        <is>
          <t>MIU MIU(武商MALL国广店)</t>
        </is>
      </c>
      <c r="C20" s="23" t="inlineStr">
        <is>
          <t>解放大道690号武汉国际广场C区一楼C1-10B号店铺</t>
        </is>
      </c>
      <c r="D20" s="23" t="inlineStr">
        <is>
          <t>江汉区</t>
        </is>
      </c>
      <c r="E20" s="23" t="inlineStr">
        <is>
          <t>武汉市</t>
        </is>
      </c>
      <c r="F20" s="23" t="inlineStr">
        <is>
          <t>湖北省</t>
        </is>
      </c>
      <c r="G20" s="23" t="n">
        <v>2785585968</v>
      </c>
      <c r="H20" s="23" t="inlineStr">
        <is>
          <t>tencent</t>
        </is>
      </c>
      <c r="I20" s="23" t="inlineStr">
        <is>
          <t>652286799217597625</t>
        </is>
      </c>
      <c r="J20" s="23" t="inlineStr">
        <is>
          <t>https://mapapi.qq.com/web/mapComponents/locationMarker/v/index.html?marker=coord%3A30.579017%2C114.271324%3Btitle%3AMIU MIU(武商MALL国广店)%3Baddr%3A解放大道690号武汉国际广场C区一楼C1-10B号店铺</t>
        </is>
      </c>
      <c r="K20" s="23" t="inlineStr">
        <is>
          <t>miu miu(武汉国际广场店)</t>
        </is>
      </c>
      <c r="L20" s="23" t="inlineStr">
        <is>
          <t>解放大道690号武汉国际广场F1</t>
        </is>
      </c>
      <c r="M20" s="23" t="inlineStr">
        <is>
          <t>江汉区</t>
        </is>
      </c>
      <c r="N20" s="23" t="inlineStr">
        <is>
          <t>武汉市</t>
        </is>
      </c>
      <c r="O20" s="23" t="inlineStr">
        <is>
          <t>湖北省</t>
        </is>
      </c>
      <c r="P20" s="23" t="inlineStr">
        <is>
          <t>2785585968</t>
        </is>
      </c>
      <c r="Q20" s="23" t="b">
        <v>0</v>
      </c>
      <c r="R20" s="23" t="b">
        <v>1</v>
      </c>
      <c r="S20" s="23" t="b">
        <v>1</v>
      </c>
      <c r="T20">
        <f>OR(Q20=FALSE,R20=FALSE,S20=FALSE)</f>
        <v/>
      </c>
    </row>
    <row r="21" hidden="1" ht="14.25" customHeight="1" s="32">
      <c r="A21" s="23" t="n">
        <v>27850116</v>
      </c>
      <c r="B21" s="23" t="inlineStr">
        <is>
          <t>MIU MIU(西安SKP店)</t>
        </is>
      </c>
      <c r="C21" s="23" t="inlineStr">
        <is>
          <t>南关正街111号西安SKP一层A1020号店铺</t>
        </is>
      </c>
      <c r="D21" s="23" t="inlineStr">
        <is>
          <t>碑林区</t>
        </is>
      </c>
      <c r="E21" s="23" t="inlineStr">
        <is>
          <t>西安市</t>
        </is>
      </c>
      <c r="F21" s="23" t="inlineStr">
        <is>
          <t>陕西省</t>
        </is>
      </c>
      <c r="G21" s="23" t="n">
        <v>2983698398</v>
      </c>
      <c r="H21" s="23" t="inlineStr">
        <is>
          <t>tencent</t>
        </is>
      </c>
      <c r="I21" s="23" t="inlineStr">
        <is>
          <t>18361859716841454836</t>
        </is>
      </c>
      <c r="J21" s="23" t="inlineStr">
        <is>
          <t>https://mapapi.qq.com/web/mapComponents/locationMarker/v/index.html?marker=coord%3A34.247217%2C108.947958%3Btitle%3AMIU MIU(西安SKP店)%3Baddr%3A南关正街111号西安SKP一层A1020号店铺</t>
        </is>
      </c>
      <c r="K21" s="23" t="inlineStr">
        <is>
          <t>MIU MIU(西安SKP店)</t>
        </is>
      </c>
      <c r="L21" s="23" t="inlineStr">
        <is>
          <t>南关正街111号西安SKP一层A1020号店铺</t>
        </is>
      </c>
      <c r="M21" s="23" t="inlineStr">
        <is>
          <t>碑林区</t>
        </is>
      </c>
      <c r="N21" s="23" t="inlineStr">
        <is>
          <t>西安市</t>
        </is>
      </c>
      <c r="O21" s="23" t="inlineStr">
        <is>
          <t>陕西省</t>
        </is>
      </c>
      <c r="P21" s="23" t="inlineStr">
        <is>
          <t>2983698398</t>
        </is>
      </c>
      <c r="Q21" s="23" t="b">
        <v>1</v>
      </c>
      <c r="R21" s="23" t="b">
        <v>1</v>
      </c>
      <c r="S21" s="23" t="b">
        <v>1</v>
      </c>
      <c r="T21">
        <f>OR(Q21=FALSE,R21=FALSE,S21=FALSE)</f>
        <v/>
      </c>
    </row>
    <row r="22" hidden="1" ht="14.25" customHeight="1" s="32">
      <c r="A22" s="23" t="n">
        <v>27850114</v>
      </c>
      <c r="B22" s="23" t="inlineStr">
        <is>
          <t>MIU MIU(西安SKP鞋履店)</t>
        </is>
      </c>
      <c r="C22" s="23" t="inlineStr">
        <is>
          <t>南关正街111号西安SKP五层A5009号店铺</t>
        </is>
      </c>
      <c r="D22" s="23" t="inlineStr">
        <is>
          <t>碑林区</t>
        </is>
      </c>
      <c r="E22" s="23" t="inlineStr">
        <is>
          <t>西安市</t>
        </is>
      </c>
      <c r="F22" s="23" t="inlineStr">
        <is>
          <t>陕西省</t>
        </is>
      </c>
      <c r="G22" s="23" t="n">
        <v>2983699181</v>
      </c>
      <c r="H22" s="23" t="inlineStr">
        <is>
          <t>tencent</t>
        </is>
      </c>
      <c r="I22" s="23" t="inlineStr">
        <is>
          <t>5819650700092617930</t>
        </is>
      </c>
      <c r="J22" s="23" t="inlineStr">
        <is>
          <t>https://mapapi.qq.com/web/mapComponents/locationMarker/v/index.html?marker=coord%3A34.247987%2C108.948765%3Btitle%3AMIU MIU(西安SKP鞋履店)%3Baddr%3A南关正街111号西安SKP五层A5009号店铺</t>
        </is>
      </c>
      <c r="K22" s="23" t="inlineStr">
        <is>
          <t>MIU MIU(SKP鞋履店)</t>
        </is>
      </c>
      <c r="L22" s="23" t="inlineStr">
        <is>
          <t>南关正街111号西安SKP五层A5009号店铺</t>
        </is>
      </c>
      <c r="M22" s="23" t="inlineStr">
        <is>
          <t>碑林区</t>
        </is>
      </c>
      <c r="N22" s="23" t="inlineStr">
        <is>
          <t>西安市</t>
        </is>
      </c>
      <c r="O22" s="23" t="inlineStr">
        <is>
          <t>陕西省</t>
        </is>
      </c>
      <c r="P22" s="23" t="inlineStr">
        <is>
          <t>2983699181</t>
        </is>
      </c>
      <c r="Q22" s="23" t="b">
        <v>1</v>
      </c>
      <c r="R22" s="23" t="b">
        <v>1</v>
      </c>
      <c r="S22" s="23" t="b">
        <v>1</v>
      </c>
      <c r="T22">
        <f>OR(Q22=FALSE,R22=FALSE,S22=FALSE)</f>
        <v/>
      </c>
    </row>
    <row r="23" hidden="1" ht="14.25" customHeight="1" s="32">
      <c r="A23" s="23" t="n">
        <v>27850115</v>
      </c>
      <c r="B23" s="23" t="inlineStr">
        <is>
          <t>MIU MIU(重庆WFC店)</t>
        </is>
      </c>
      <c r="C23" s="23" t="inlineStr">
        <is>
          <t>民族路188号重庆环球金融中心一层112号店铺</t>
        </is>
      </c>
      <c r="D23" s="23" t="inlineStr">
        <is>
          <t>渝中区</t>
        </is>
      </c>
      <c r="E23" s="23" t="inlineStr">
        <is>
          <t>重庆市</t>
        </is>
      </c>
      <c r="F23" s="23" t="inlineStr">
        <is>
          <t>重庆市</t>
        </is>
      </c>
      <c r="G23" s="23" t="n">
        <v>2360332685</v>
      </c>
      <c r="H23" s="23" t="inlineStr">
        <is>
          <t>tencent</t>
        </is>
      </c>
      <c r="I23" s="23" t="inlineStr">
        <is>
          <t>2805901591855361538</t>
        </is>
      </c>
      <c r="J23" s="23" t="inlineStr">
        <is>
          <t>https://mapapi.qq.com/web/mapComponents/locationMarker/v/index.html?marker=coord%3A29.558738%2C106.577577%3Btitle%3AMIU MIU(重庆WFC店)%3Baddr%3A民族路188号重庆环球金融中心一层112号店铺</t>
        </is>
      </c>
      <c r="K23" s="23" t="inlineStr">
        <is>
          <t>MIU MIU(重庆WFC店)</t>
        </is>
      </c>
      <c r="L23" s="23" t="inlineStr">
        <is>
          <t>民族路188号重庆环球金融中心一层112号店铺</t>
        </is>
      </c>
      <c r="M23" s="23" t="inlineStr">
        <is>
          <t>渝中区</t>
        </is>
      </c>
      <c r="N23" s="23" t="inlineStr">
        <is>
          <t>重庆市</t>
        </is>
      </c>
      <c r="O23" s="23" t="inlineStr">
        <is>
          <t>重庆市</t>
        </is>
      </c>
      <c r="P23" s="23" t="inlineStr">
        <is>
          <t>2360332685</t>
        </is>
      </c>
      <c r="Q23" s="23" t="b">
        <v>1</v>
      </c>
      <c r="R23" s="23" t="b">
        <v>1</v>
      </c>
      <c r="S23" s="23" t="b">
        <v>1</v>
      </c>
      <c r="T23">
        <f>OR(Q23=FALSE,R23=FALSE,S23=FALSE)</f>
        <v/>
      </c>
    </row>
    <row r="24" hidden="1" ht="14.25" customHeight="1" s="32">
      <c r="A24" s="23" t="n">
        <v>27850113</v>
      </c>
      <c r="B24" s="23" t="inlineStr">
        <is>
          <t>MIU MIU(重庆万象城店)</t>
        </is>
      </c>
      <c r="C24" s="23" t="inlineStr">
        <is>
          <t xml:space="preserve">谢家湾正街49号华润万象城L115号店铺 </t>
        </is>
      </c>
      <c r="D24" s="23" t="inlineStr">
        <is>
          <t>九龙坡区</t>
        </is>
      </c>
      <c r="E24" s="23" t="inlineStr">
        <is>
          <t>重庆市</t>
        </is>
      </c>
      <c r="F24" s="23" t="inlineStr">
        <is>
          <t>重庆市</t>
        </is>
      </c>
      <c r="G24" s="23" t="n">
        <v>2368188901</v>
      </c>
      <c r="H24" s="23" t="inlineStr">
        <is>
          <t>tencent</t>
        </is>
      </c>
      <c r="I24" s="23" t="inlineStr">
        <is>
          <t>5488129329713526172</t>
        </is>
      </c>
      <c r="J24" s="23" t="inlineStr">
        <is>
          <t xml:space="preserve">https://mapapi.qq.com/web/mapComponents/locationMarker/v/index.html?marker=coord%3A29.516797%2C106.518344%3Btitle%3AMIU MIU(重庆万象城店)%3Baddr%3A谢家湾正街49号华润万象城L115号店铺 </t>
        </is>
      </c>
      <c r="K24" s="23" t="inlineStr">
        <is>
          <t>MIU MIU(重庆万象城店)</t>
        </is>
      </c>
      <c r="L24" s="23" t="inlineStr">
        <is>
          <t>谢家湾正街49号华润万象城L115号店铺</t>
        </is>
      </c>
      <c r="M24" s="23" t="inlineStr">
        <is>
          <t>九龙坡区</t>
        </is>
      </c>
      <c r="N24" s="23" t="inlineStr">
        <is>
          <t>重庆市</t>
        </is>
      </c>
      <c r="O24" s="23" t="inlineStr">
        <is>
          <t>重庆市</t>
        </is>
      </c>
      <c r="P24" s="23" t="inlineStr">
        <is>
          <t>2368188901</t>
        </is>
      </c>
      <c r="Q24" s="23" t="b">
        <v>1</v>
      </c>
      <c r="R24" s="23" t="b">
        <v>1</v>
      </c>
      <c r="S24" s="23" t="b">
        <v>1</v>
      </c>
      <c r="T24">
        <f>OR(Q24=FALSE,R24=FALSE,S24=FALSE)</f>
        <v/>
      </c>
    </row>
    <row r="25" hidden="1" ht="14.25" customHeight="1" s="32">
      <c r="A25" s="23" t="n">
        <v>27850096</v>
      </c>
      <c r="B25" s="23" t="inlineStr">
        <is>
          <t>MIU MIU(卓展时代购物中心店)</t>
        </is>
      </c>
      <c r="C25" s="23" t="inlineStr">
        <is>
          <t>重庆路1255号卓展时代购物中心C座一层1118号店铺</t>
        </is>
      </c>
      <c r="D25" s="23" t="inlineStr">
        <is>
          <t>朝阳区</t>
        </is>
      </c>
      <c r="E25" s="23" t="inlineStr">
        <is>
          <t>长春市</t>
        </is>
      </c>
      <c r="F25" s="23" t="inlineStr">
        <is>
          <t>吉林省</t>
        </is>
      </c>
      <c r="G25" s="23" t="n">
        <v>43188483519</v>
      </c>
      <c r="H25" s="23" t="inlineStr">
        <is>
          <t>tencent</t>
        </is>
      </c>
      <c r="I25" s="23" t="inlineStr">
        <is>
          <t>13898274117385591115</t>
        </is>
      </c>
      <c r="J25" s="23" t="inlineStr">
        <is>
          <t>https://mapapi.qq.com/web/mapComponents/locationMarker/v/index.html?marker=coord%3A43.891438%2C125.320151%3Btitle%3AMIU MIU(卓展时代购物中心店)%3Baddr%3A重庆路1255号卓展时代购物中心C座一层1118号店铺</t>
        </is>
      </c>
      <c r="K25" s="23" t="inlineStr">
        <is>
          <t>MIU MIU(卓展时代广场箱包首饰店)</t>
        </is>
      </c>
      <c r="L25" s="23" t="inlineStr">
        <is>
          <t>重庆路1255号卓展时代购物中心C座1层1118号店铺</t>
        </is>
      </c>
      <c r="M25" s="23" t="inlineStr">
        <is>
          <t>朝阳区</t>
        </is>
      </c>
      <c r="N25" s="23" t="inlineStr">
        <is>
          <t>长春市</t>
        </is>
      </c>
      <c r="O25" s="23" t="inlineStr">
        <is>
          <t>吉林省</t>
        </is>
      </c>
      <c r="P25" s="23" t="inlineStr">
        <is>
          <t>43188483519</t>
        </is>
      </c>
      <c r="Q25" s="23" t="b">
        <v>1</v>
      </c>
      <c r="R25" s="23" t="b">
        <v>1</v>
      </c>
      <c r="S25" s="23" t="b">
        <v>1</v>
      </c>
      <c r="T25">
        <f>OR(Q25=FALSE,R25=FALSE,S25=FALSE)</f>
        <v/>
      </c>
    </row>
    <row r="26" hidden="1" ht="14.25" customHeight="1" s="32">
      <c r="A26" s="23" t="n">
        <v>50700008</v>
      </c>
      <c r="B26" s="23" t="inlineStr">
        <is>
          <t>MIU MIU(成都SKP店)</t>
        </is>
      </c>
      <c r="C26" s="23" t="inlineStr">
        <is>
          <t>天府大道北段2001号2层D2162店铺</t>
        </is>
      </c>
      <c r="D26" s="23" t="inlineStr">
        <is>
          <t>武侯区</t>
        </is>
      </c>
      <c r="E26" s="23" t="inlineStr">
        <is>
          <t>成都市</t>
        </is>
      </c>
      <c r="F26" s="23" t="inlineStr">
        <is>
          <t>四川省</t>
        </is>
      </c>
      <c r="G26" s="23" t="n">
        <v>2860831831</v>
      </c>
      <c r="H26" s="23" t="inlineStr">
        <is>
          <t>tencent</t>
        </is>
      </c>
      <c r="I26" s="23" t="inlineStr">
        <is>
          <t>6458539825246309761</t>
        </is>
      </c>
      <c r="J26" s="23" t="inlineStr">
        <is>
          <t>https://mapapi.qq.com/web/mapComponents/locationMarker/v/index.html?marker=coord%3A30.569496%2C104.070374%3Btitle%3AMIU MIU(成都SKP店)%3Baddr%3A天府大道北段2001号2层D2162店铺</t>
        </is>
      </c>
      <c r="K26" s="23" t="inlineStr">
        <is>
          <t>MIU MIU(成都SKP店)</t>
        </is>
      </c>
      <c r="L26" s="23" t="inlineStr">
        <is>
          <t>天府大道北段2001号2层D2162店铺</t>
        </is>
      </c>
      <c r="M26" s="23" t="inlineStr">
        <is>
          <t>武侯区</t>
        </is>
      </c>
      <c r="N26" s="23" t="inlineStr">
        <is>
          <t>成都市</t>
        </is>
      </c>
      <c r="O26" s="23" t="inlineStr">
        <is>
          <t>四川省</t>
        </is>
      </c>
      <c r="P26" s="23" t="inlineStr">
        <is>
          <t>2860831831</t>
        </is>
      </c>
      <c r="Q26" s="23" t="b">
        <v>1</v>
      </c>
      <c r="R26" s="23" t="b">
        <v>1</v>
      </c>
      <c r="S26" s="23" t="b">
        <v>1</v>
      </c>
      <c r="T26">
        <f>OR(Q26=FALSE,R26=FALSE,S26=FALSE)</f>
        <v/>
      </c>
    </row>
    <row r="27" hidden="1" ht="14.25" customHeight="1" s="32">
      <c r="A27" s="23" t="n">
        <v>50700009</v>
      </c>
      <c r="B27" s="23" t="inlineStr">
        <is>
          <t>MIU MIU(成都SKP鞋履店)</t>
        </is>
      </c>
      <c r="C27" s="23" t="inlineStr">
        <is>
          <t>天府大道北段2001号1层D1086店铺</t>
        </is>
      </c>
      <c r="D27" s="23" t="inlineStr">
        <is>
          <t>武侯区</t>
        </is>
      </c>
      <c r="E27" s="23" t="inlineStr">
        <is>
          <t>成都市</t>
        </is>
      </c>
      <c r="F27" s="23" t="inlineStr">
        <is>
          <t>四川省</t>
        </is>
      </c>
      <c r="G27" s="23" t="n">
        <v>2860831813</v>
      </c>
      <c r="H27" s="23" t="inlineStr">
        <is>
          <t>tencent</t>
        </is>
      </c>
      <c r="I27" s="23" t="inlineStr">
        <is>
          <t>5925448949573563119</t>
        </is>
      </c>
      <c r="J27" s="23" t="inlineStr">
        <is>
          <t>https://mapapi.qq.com/web/mapComponents/locationMarker/v/index.html?marker=coord%3A30.567274%2C104.0706%3Btitle%3AMIU MIU(成都SKP鞋履店)%3Baddr%3A天府大道北段2001号1层D1086店铺</t>
        </is>
      </c>
      <c r="K27" s="23" t="inlineStr">
        <is>
          <t>MIU MIU(成都SKP鞋履店)</t>
        </is>
      </c>
      <c r="L27" s="23" t="inlineStr">
        <is>
          <t>天府大道北段2001号1层D1086店铺</t>
        </is>
      </c>
      <c r="M27" s="23" t="inlineStr">
        <is>
          <t>武侯区</t>
        </is>
      </c>
      <c r="N27" s="23" t="inlineStr">
        <is>
          <t>成都市</t>
        </is>
      </c>
      <c r="O27" s="23" t="inlineStr">
        <is>
          <t>四川省</t>
        </is>
      </c>
      <c r="P27" s="23" t="inlineStr">
        <is>
          <t>2860831813</t>
        </is>
      </c>
      <c r="Q27" s="23" t="b">
        <v>1</v>
      </c>
      <c r="R27" s="23" t="b">
        <v>1</v>
      </c>
      <c r="S27" s="23" t="b">
        <v>1</v>
      </c>
      <c r="T27">
        <f>OR(Q27=FALSE,R27=FALSE,S27=FALSE)</f>
        <v/>
      </c>
    </row>
    <row r="28" hidden="1" ht="14.25" customHeight="1" s="32">
      <c r="A28" s="23" t="n">
        <v>27850172</v>
      </c>
      <c r="B28" s="23" t="inlineStr">
        <is>
          <t>PRADA (环球金融中心店)</t>
        </is>
      </c>
      <c r="C28" s="23" t="inlineStr">
        <is>
          <t>民族路188号重庆环球金融中心一层101号店铺</t>
        </is>
      </c>
      <c r="D28" s="23" t="inlineStr">
        <is>
          <t>渝中区</t>
        </is>
      </c>
      <c r="E28" s="23" t="inlineStr">
        <is>
          <t>重庆市</t>
        </is>
      </c>
      <c r="F28" s="23" t="inlineStr">
        <is>
          <t>重庆市</t>
        </is>
      </c>
      <c r="G28" s="23" t="n">
        <v>2360332585</v>
      </c>
      <c r="H28" s="23" t="inlineStr">
        <is>
          <t>tencent</t>
        </is>
      </c>
      <c r="I28" s="28" t="inlineStr">
        <is>
          <t>5288911443474685481</t>
        </is>
      </c>
      <c r="J28" s="23" t="inlineStr">
        <is>
          <t>https://mapapi.qq.com/web/mapComponents/locationMarker/v/index.html?marker=coord%3A30.579017%2C114.271324%3Btitle%3AMIU MIU(武商MALL国广店)%3Baddr%3A解放大道690号武汉国际广场C区一楼C1-10B号店铺</t>
        </is>
      </c>
      <c r="K28" s="23" t="inlineStr">
        <is>
          <t>PRADA (环球金融中心店)</t>
        </is>
      </c>
      <c r="L28" s="23" t="inlineStr">
        <is>
          <t>民族路188号重庆环球金融中心一层101号店铺</t>
        </is>
      </c>
      <c r="M28" s="23" t="inlineStr">
        <is>
          <t>渝中区</t>
        </is>
      </c>
      <c r="N28" s="23" t="inlineStr">
        <is>
          <t>重庆市</t>
        </is>
      </c>
      <c r="O28" s="23" t="inlineStr">
        <is>
          <t>重庆市</t>
        </is>
      </c>
      <c r="P28" s="23" t="n">
        <v>2360332585</v>
      </c>
      <c r="Q28" s="23" t="b">
        <v>1</v>
      </c>
      <c r="R28" s="23" t="b">
        <v>1</v>
      </c>
      <c r="S28" s="23" t="b">
        <v>1</v>
      </c>
      <c r="T28">
        <f>OR(Q28=FALSE,R28=FALSE,S28=FALSE)</f>
        <v/>
      </c>
    </row>
    <row r="29" hidden="1" ht="14.25" customHeight="1" s="32">
      <c r="A29" s="23" t="n">
        <v>27850148</v>
      </c>
      <c r="B29" s="23" t="inlineStr">
        <is>
          <t>PRADA(SKP店)</t>
        </is>
      </c>
      <c r="C29" s="23" t="inlineStr">
        <is>
          <t>建国路87号北京SKP一层M1017号店铺</t>
        </is>
      </c>
      <c r="D29" s="23" t="inlineStr">
        <is>
          <t>朝阳区</t>
        </is>
      </c>
      <c r="E29" s="23" t="inlineStr">
        <is>
          <t>北京市</t>
        </is>
      </c>
      <c r="F29" s="23" t="inlineStr">
        <is>
          <t>北京市</t>
        </is>
      </c>
      <c r="G29" s="23" t="n">
        <v>1065307528</v>
      </c>
      <c r="H29" s="23" t="inlineStr">
        <is>
          <t>tencent</t>
        </is>
      </c>
      <c r="I29" s="23" t="inlineStr">
        <is>
          <t>7474381504307293528</t>
        </is>
      </c>
      <c r="J29" s="23" t="inlineStr">
        <is>
          <t>https://mapapi.qq.com/web/mapComponents/locationMarker/v/index.html?marker=coord%3A39.909402%2C116.478684%3Btitle%3APRADA(SKP店)%3Baddr%3A建国路87号北京SKP一层M1017号店铺</t>
        </is>
      </c>
      <c r="K29" s="23" t="inlineStr">
        <is>
          <t>PRADA(SKP店)</t>
        </is>
      </c>
      <c r="L29" s="23" t="inlineStr">
        <is>
          <t>建国路87号北京SKP一层M1017号店铺</t>
        </is>
      </c>
      <c r="M29" s="23" t="inlineStr">
        <is>
          <t>朝阳区</t>
        </is>
      </c>
      <c r="N29" s="23" t="inlineStr">
        <is>
          <t>北京市</t>
        </is>
      </c>
      <c r="O29" s="23" t="inlineStr">
        <is>
          <t>北京市</t>
        </is>
      </c>
      <c r="P29" s="23" t="inlineStr">
        <is>
          <t>1065307528</t>
        </is>
      </c>
      <c r="Q29" s="23" t="b">
        <v>1</v>
      </c>
      <c r="R29" s="23" t="b">
        <v>1</v>
      </c>
      <c r="S29" s="23" t="b">
        <v>1</v>
      </c>
      <c r="T29">
        <f>OR(Q29=FALSE,R29=FALSE,S29=FALSE)</f>
        <v/>
      </c>
    </row>
    <row r="30" hidden="1" ht="14.25" customHeight="1" s="32">
      <c r="A30" s="23" t="n">
        <v>27850175</v>
      </c>
      <c r="B30" s="23" t="inlineStr">
        <is>
          <t>PRADA(SKP男士店)</t>
        </is>
      </c>
      <c r="C30" s="23" t="inlineStr">
        <is>
          <t>南关正街111号西安SKP一层B1003号店铺</t>
        </is>
      </c>
      <c r="D30" s="23" t="inlineStr">
        <is>
          <t>碑林区</t>
        </is>
      </c>
      <c r="E30" s="23" t="inlineStr">
        <is>
          <t>西安市</t>
        </is>
      </c>
      <c r="F30" s="23" t="inlineStr">
        <is>
          <t>陕西省</t>
        </is>
      </c>
      <c r="G30" s="23" t="n">
        <v>2983699117</v>
      </c>
      <c r="H30" s="23" t="inlineStr">
        <is>
          <t>tencent</t>
        </is>
      </c>
      <c r="I30" s="23" t="inlineStr">
        <is>
          <t>2747250346478268962</t>
        </is>
      </c>
      <c r="J30" s="23" t="inlineStr">
        <is>
          <t>https://mapapi.qq.com/web/mapComponents/locationMarker/v/index.html?marker=coord%3A34.24793%2C108.949955%3Btitle%3APRADA(SKP男士店)%3Baddr%3A南关正街111号西安SKP一层B1003号店铺</t>
        </is>
      </c>
      <c r="K30" s="23" t="inlineStr">
        <is>
          <t>PRADA(SKP男士店)</t>
        </is>
      </c>
      <c r="L30" s="23" t="inlineStr">
        <is>
          <t>南关正街111号西安SKP一层B1003号店铺</t>
        </is>
      </c>
      <c r="M30" s="23" t="inlineStr">
        <is>
          <t>碑林区</t>
        </is>
      </c>
      <c r="N30" s="23" t="inlineStr">
        <is>
          <t>西安市</t>
        </is>
      </c>
      <c r="O30" s="23" t="inlineStr">
        <is>
          <t>陕西省</t>
        </is>
      </c>
      <c r="P30" s="23" t="inlineStr">
        <is>
          <t>2983699117</t>
        </is>
      </c>
      <c r="Q30" s="23" t="b">
        <v>1</v>
      </c>
      <c r="R30" s="23" t="b">
        <v>1</v>
      </c>
      <c r="S30" s="23" t="b">
        <v>1</v>
      </c>
      <c r="T30">
        <f>OR(Q30=FALSE,R30=FALSE,S30=FALSE)</f>
        <v/>
      </c>
    </row>
    <row r="31" hidden="1" ht="14.25" customHeight="1" s="32">
      <c r="A31" s="23" t="n">
        <v>27850146</v>
      </c>
      <c r="B31" s="23" t="inlineStr">
        <is>
          <t>PRADA(SKP南馆店)</t>
        </is>
      </c>
      <c r="C31" s="23" t="inlineStr">
        <is>
          <t>建国路86号SKP南馆一层D1007店铺</t>
        </is>
      </c>
      <c r="D31" s="23" t="inlineStr">
        <is>
          <t>朝阳区</t>
        </is>
      </c>
      <c r="E31" s="23" t="inlineStr">
        <is>
          <t>北京市</t>
        </is>
      </c>
      <c r="F31" s="23" t="inlineStr">
        <is>
          <t>北京市</t>
        </is>
      </c>
      <c r="G31" s="23" t="n">
        <v>1087793988</v>
      </c>
      <c r="H31" s="23" t="inlineStr">
        <is>
          <t>tencent</t>
        </is>
      </c>
      <c r="I31" s="23" t="inlineStr">
        <is>
          <t>9332791660886420205</t>
        </is>
      </c>
      <c r="J31" s="23" t="inlineStr">
        <is>
          <t>https://mapapi.qq.com/web/mapComponents/locationMarker/v/index.html?marker=coord%3A39.907209%2C116.47884%3Btitle%3APRADA(SKP南馆店)%3Baddr%3A建国路86号SKP南馆一层D1007店铺</t>
        </is>
      </c>
      <c r="K31" s="23" t="inlineStr">
        <is>
          <t>PRADA(SKP南馆店)</t>
        </is>
      </c>
      <c r="L31" s="23" t="inlineStr">
        <is>
          <t>建国路86号SKP南馆一层D1007店铺</t>
        </is>
      </c>
      <c r="M31" s="23" t="inlineStr">
        <is>
          <t>朝阳区</t>
        </is>
      </c>
      <c r="N31" s="23" t="inlineStr">
        <is>
          <t>北京市</t>
        </is>
      </c>
      <c r="O31" s="23" t="inlineStr">
        <is>
          <t>北京市</t>
        </is>
      </c>
      <c r="P31" s="23" t="inlineStr">
        <is>
          <t>1087793988</t>
        </is>
      </c>
      <c r="Q31" s="23" t="b">
        <v>1</v>
      </c>
      <c r="R31" s="23" t="b">
        <v>1</v>
      </c>
      <c r="S31" s="23" t="b">
        <v>1</v>
      </c>
      <c r="T31">
        <f>OR(Q31=FALSE,R31=FALSE,S31=FALSE)</f>
        <v/>
      </c>
    </row>
    <row r="32" hidden="1" ht="14.25" customHeight="1" s="32">
      <c r="A32" s="23" t="n">
        <v>50700007</v>
      </c>
      <c r="B32" s="23" t="inlineStr">
        <is>
          <t>PRADA(SKP南馆店)</t>
        </is>
      </c>
      <c r="C32" s="23" t="inlineStr">
        <is>
          <t>南关正街111号西安SKPA栋四层A4012号店铺</t>
        </is>
      </c>
      <c r="D32" s="23" t="inlineStr">
        <is>
          <t>碑林区</t>
        </is>
      </c>
      <c r="E32" s="23" t="inlineStr">
        <is>
          <t>西安市</t>
        </is>
      </c>
      <c r="F32" s="23" t="inlineStr">
        <is>
          <t>陕西省</t>
        </is>
      </c>
      <c r="G32" s="23" t="n">
        <v>2983699126</v>
      </c>
      <c r="H32" s="23" t="inlineStr">
        <is>
          <t>tencent</t>
        </is>
      </c>
      <c r="I32" s="23" t="inlineStr">
        <is>
          <t>7577467290060137249</t>
        </is>
      </c>
      <c r="J32" s="23" t="inlineStr">
        <is>
          <t>https://mapapi.qq.com/web/mapComponents/locationMarker/v/index.html?marker=coord%3A34.248057%2C108.947824%3Btitle%3APRADA(SKP南馆店)%3Baddr%3A南关正街111号西安SKPA栋四层A4012号店铺</t>
        </is>
      </c>
      <c r="K32" s="23" t="inlineStr">
        <is>
          <t>PRADA(SKP南馆店)</t>
        </is>
      </c>
      <c r="L32" s="23" t="inlineStr">
        <is>
          <t>南关正街111号西安SKPA栋四层A4012号店铺</t>
        </is>
      </c>
      <c r="M32" s="23" t="inlineStr">
        <is>
          <t>碑林区</t>
        </is>
      </c>
      <c r="N32" s="23" t="inlineStr">
        <is>
          <t>西安市</t>
        </is>
      </c>
      <c r="O32" s="23" t="inlineStr">
        <is>
          <t>陕西省</t>
        </is>
      </c>
      <c r="P32" s="23" t="inlineStr">
        <is>
          <t>2983699126</t>
        </is>
      </c>
      <c r="Q32" s="23" t="b">
        <v>1</v>
      </c>
      <c r="R32" s="23" t="b">
        <v>1</v>
      </c>
      <c r="S32" s="23" t="b">
        <v>1</v>
      </c>
      <c r="T32">
        <f>OR(Q32=FALSE,R32=FALSE,S32=FALSE)</f>
        <v/>
      </c>
    </row>
    <row r="33" hidden="1" ht="14.25" customHeight="1" s="32">
      <c r="A33" s="23" t="n">
        <v>27850173</v>
      </c>
      <c r="B33" s="23" t="inlineStr">
        <is>
          <t>PRADA(SKP女士店)</t>
        </is>
      </c>
      <c r="C33" s="23" t="inlineStr">
        <is>
          <t>南关正街111号西安SKP一层A1002号店铺</t>
        </is>
      </c>
      <c r="D33" s="23" t="inlineStr">
        <is>
          <t>碑林区</t>
        </is>
      </c>
      <c r="E33" s="23" t="inlineStr">
        <is>
          <t>西安市</t>
        </is>
      </c>
      <c r="F33" s="23" t="inlineStr">
        <is>
          <t>陕西省</t>
        </is>
      </c>
      <c r="G33" s="23" t="n">
        <v>2983699201</v>
      </c>
      <c r="H33" s="23" t="inlineStr">
        <is>
          <t>tencent</t>
        </is>
      </c>
      <c r="I33" s="23" t="inlineStr">
        <is>
          <t>5438685918579846711</t>
        </is>
      </c>
      <c r="J33" s="23" t="inlineStr">
        <is>
          <t>https://mapapi.qq.com/web/mapComponents/locationMarker/v/index.html?marker=coord%3A34.247918%2C108.948223%3Btitle%3APRADA(SKP女士店)%3Baddr%3A南关正街111号西安SKP一层A1002号店铺</t>
        </is>
      </c>
      <c r="K33" s="23" t="inlineStr">
        <is>
          <t>PRADA(SKP女士店)</t>
        </is>
      </c>
      <c r="L33" s="23" t="inlineStr">
        <is>
          <t>南关正街111号西安SKP一层A1002号店铺</t>
        </is>
      </c>
      <c r="M33" s="23" t="inlineStr">
        <is>
          <t>碑林区</t>
        </is>
      </c>
      <c r="N33" s="23" t="inlineStr">
        <is>
          <t>西安市</t>
        </is>
      </c>
      <c r="O33" s="23" t="inlineStr">
        <is>
          <t>陕西省</t>
        </is>
      </c>
      <c r="P33" s="23" t="inlineStr">
        <is>
          <t>2983699201</t>
        </is>
      </c>
      <c r="Q33" s="23" t="b">
        <v>1</v>
      </c>
      <c r="R33" s="23" t="b">
        <v>1</v>
      </c>
      <c r="S33" s="23" t="b">
        <v>1</v>
      </c>
      <c r="T33">
        <f>OR(Q33=FALSE,R33=FALSE,S33=FALSE)</f>
        <v/>
      </c>
    </row>
    <row r="34" hidden="1" ht="14.25" customHeight="1" s="32">
      <c r="A34" s="23" t="n">
        <v>27850147</v>
      </c>
      <c r="B34" s="23" t="inlineStr">
        <is>
          <t>PRADA(SKP女鞋店)</t>
        </is>
      </c>
      <c r="C34" s="23" t="inlineStr">
        <is>
          <t>建国路87号北京SKP四层D4004号店铺</t>
        </is>
      </c>
      <c r="D34" s="23" t="inlineStr">
        <is>
          <t>朝阳区</t>
        </is>
      </c>
      <c r="E34" s="23" t="inlineStr">
        <is>
          <t>北京市</t>
        </is>
      </c>
      <c r="F34" s="23" t="inlineStr">
        <is>
          <t>北京市</t>
        </is>
      </c>
      <c r="G34" s="23" t="n">
        <v>1057382529</v>
      </c>
      <c r="H34" s="23" t="inlineStr">
        <is>
          <t>tencent</t>
        </is>
      </c>
      <c r="I34" s="23" t="inlineStr">
        <is>
          <t>10988011095254387362</t>
        </is>
      </c>
      <c r="J34" s="23" t="inlineStr">
        <is>
          <t>https://mapapi.qq.com/web/mapComponents/locationMarker/v/index.html?marker=coord%3A39.910589%2C116.479307%3Btitle%3APRADA(SKP女鞋店)%3Baddr%3A建国路87号北京SKP四层D4004号店铺</t>
        </is>
      </c>
      <c r="K34" s="23" t="inlineStr">
        <is>
          <t>PRADA(SKP女鞋店)</t>
        </is>
      </c>
      <c r="L34" s="23" t="inlineStr">
        <is>
          <t>建国路87号北京SKP四层D4004号店铺</t>
        </is>
      </c>
      <c r="M34" s="23" t="inlineStr">
        <is>
          <t>朝阳区</t>
        </is>
      </c>
      <c r="N34" s="23" t="inlineStr">
        <is>
          <t>北京市</t>
        </is>
      </c>
      <c r="O34" s="23" t="inlineStr">
        <is>
          <t>北京市</t>
        </is>
      </c>
      <c r="P34" s="23" t="inlineStr">
        <is>
          <t>1057382529</t>
        </is>
      </c>
      <c r="Q34" s="23" t="b">
        <v>1</v>
      </c>
      <c r="R34" s="23" t="b">
        <v>1</v>
      </c>
      <c r="S34" s="23" t="b">
        <v>1</v>
      </c>
      <c r="T34">
        <f>OR(Q34=FALSE,R34=FALSE,S34=FALSE)</f>
        <v/>
      </c>
    </row>
    <row r="35" hidden="1" ht="14.25" customHeight="1" s="32">
      <c r="A35" s="23" t="n">
        <v>27850174</v>
      </c>
      <c r="B35" s="23" t="inlineStr">
        <is>
          <t>PRADA(SKP女鞋店)</t>
        </is>
      </c>
      <c r="C35" s="23" t="inlineStr">
        <is>
          <t>南关正街111号西安SKP五层A5009号店铺</t>
        </is>
      </c>
      <c r="D35" s="23" t="inlineStr">
        <is>
          <t>碑林区</t>
        </is>
      </c>
      <c r="E35" s="23" t="inlineStr">
        <is>
          <t>西安市</t>
        </is>
      </c>
      <c r="F35" s="23" t="inlineStr">
        <is>
          <t>陕西省</t>
        </is>
      </c>
      <c r="G35" s="23" t="n">
        <v>2983698508</v>
      </c>
      <c r="H35" s="23" t="inlineStr">
        <is>
          <t>tencent</t>
        </is>
      </c>
      <c r="I35" s="23" t="inlineStr">
        <is>
          <t>3023695635430662179</t>
        </is>
      </c>
      <c r="J35" s="23" t="inlineStr">
        <is>
          <t>https://mapapi.qq.com/web/mapComponents/locationMarker/v/index.html?marker=coord%3A34.247776%2C108.948915%3Btitle%3APRADA(SKP女鞋店)%3Baddr%3A南关正街111号西安SKP五层A5009号店铺</t>
        </is>
      </c>
      <c r="K35" s="23" t="inlineStr">
        <is>
          <t>PRADA(SKP女鞋店)</t>
        </is>
      </c>
      <c r="L35" s="23" t="inlineStr">
        <is>
          <t>南关正街111号西安SKP五层A5009号店铺</t>
        </is>
      </c>
      <c r="M35" s="23" t="inlineStr">
        <is>
          <t>碑林区</t>
        </is>
      </c>
      <c r="N35" s="23" t="inlineStr">
        <is>
          <t>西安市</t>
        </is>
      </c>
      <c r="O35" s="23" t="inlineStr">
        <is>
          <t>陕西省</t>
        </is>
      </c>
      <c r="P35" s="23" t="inlineStr">
        <is>
          <t>2983698508</t>
        </is>
      </c>
      <c r="Q35" s="23" t="b">
        <v>1</v>
      </c>
      <c r="R35" s="23" t="b">
        <v>1</v>
      </c>
      <c r="S35" s="23" t="b">
        <v>1</v>
      </c>
      <c r="T35">
        <f>OR(Q35=FALSE,R35=FALSE,S35=FALSE)</f>
        <v/>
      </c>
    </row>
    <row r="36" hidden="1" ht="14.25" customHeight="1" s="32">
      <c r="A36" s="23" t="n">
        <v>27850127</v>
      </c>
      <c r="B36" s="23" t="inlineStr">
        <is>
          <t>PRADA(八达岭奥特莱斯店)</t>
        </is>
      </c>
      <c r="C36" s="23" t="inlineStr">
        <is>
          <t>南口镇陈庄村八达岭奥特莱斯一层500-504号店铺</t>
        </is>
      </c>
      <c r="D36" s="23" t="inlineStr">
        <is>
          <t>昌平区</t>
        </is>
      </c>
      <c r="E36" s="23" t="inlineStr">
        <is>
          <t>北京市</t>
        </is>
      </c>
      <c r="F36" s="23" t="inlineStr">
        <is>
          <t>北京市</t>
        </is>
      </c>
      <c r="G36" s="23" t="n">
        <v>1050895761</v>
      </c>
      <c r="H36" s="23" t="inlineStr">
        <is>
          <t>tencent</t>
        </is>
      </c>
      <c r="I36" s="23" t="inlineStr">
        <is>
          <t>1695792844232899107</t>
        </is>
      </c>
      <c r="J36" s="23" t="inlineStr">
        <is>
          <t>https://mapapi.qq.com/web/mapComponents/locationMarker/v/index.html?marker=coord%3A40.235003%2C116.167773%3Btitle%3APRADA(八达岭奥特莱斯店)%3Baddr%3A南口镇陈庄村八达岭奥特莱斯一层500-504号店铺</t>
        </is>
      </c>
      <c r="K36" s="23" t="inlineStr">
        <is>
          <t>PRADA(八达岭奥特莱斯店)</t>
        </is>
      </c>
      <c r="L36" s="23" t="inlineStr">
        <is>
          <t>南口镇陈庄村八达岭奥特莱斯一层500-504号店铺</t>
        </is>
      </c>
      <c r="M36" s="23" t="inlineStr">
        <is>
          <t>昌平区</t>
        </is>
      </c>
      <c r="N36" s="23" t="inlineStr">
        <is>
          <t>北京市</t>
        </is>
      </c>
      <c r="O36" s="23" t="inlineStr">
        <is>
          <t>北京市</t>
        </is>
      </c>
      <c r="P36" s="23" t="inlineStr">
        <is>
          <t>1050895761</t>
        </is>
      </c>
      <c r="Q36" s="23" t="b">
        <v>1</v>
      </c>
      <c r="R36" s="23" t="b">
        <v>1</v>
      </c>
      <c r="S36" s="23" t="b">
        <v>1</v>
      </c>
      <c r="T36">
        <f>OR(Q36=FALSE,R36=FALSE,S36=FALSE)</f>
        <v/>
      </c>
    </row>
    <row r="37" hidden="1" ht="14.25" customHeight="1" s="32">
      <c r="A37" s="23" t="n">
        <v>27850126</v>
      </c>
      <c r="B37" s="23" t="inlineStr">
        <is>
          <t>PRADA(百联奥特莱斯店)</t>
        </is>
      </c>
      <c r="C37" s="23" t="inlineStr">
        <is>
          <t>沪青平公路2888号青浦百联奥特莱斯A102号店铺</t>
        </is>
      </c>
      <c r="D37" s="23" t="inlineStr">
        <is>
          <t>青浦区</t>
        </is>
      </c>
      <c r="E37" s="23" t="inlineStr">
        <is>
          <t>上海市</t>
        </is>
      </c>
      <c r="F37" s="23" t="inlineStr">
        <is>
          <t>上海市</t>
        </is>
      </c>
      <c r="G37" s="23" t="n">
        <v>2169790316</v>
      </c>
      <c r="H37" s="23" t="inlineStr">
        <is>
          <t>tencent</t>
        </is>
      </c>
      <c r="I37" s="23" t="inlineStr">
        <is>
          <t>9277662001485919712</t>
        </is>
      </c>
      <c r="J37" s="23" t="inlineStr">
        <is>
          <t>https://mapapi.qq.com/web/mapComponents/locationMarker/v/index.html?marker=coord%3A31.154809%2C121.228811%3Btitle%3APRADA(百联奥特莱斯店)%3Baddr%3A沪青平公路2888号青浦百联奥特莱斯A102号店铺</t>
        </is>
      </c>
      <c r="K37" s="23" t="inlineStr">
        <is>
          <t>PRADA(百联奥特莱斯店)</t>
        </is>
      </c>
      <c r="L37" s="23" t="inlineStr">
        <is>
          <t>沪青平公路2888号青浦百联奥特莱斯A102号店铺</t>
        </is>
      </c>
      <c r="M37" s="23" t="inlineStr">
        <is>
          <t>青浦区</t>
        </is>
      </c>
      <c r="N37" s="23" t="inlineStr">
        <is>
          <t>上海市</t>
        </is>
      </c>
      <c r="O37" s="23" t="inlineStr">
        <is>
          <t>上海市</t>
        </is>
      </c>
      <c r="P37" s="23" t="inlineStr">
        <is>
          <t>2169790316</t>
        </is>
      </c>
      <c r="Q37" s="23" t="b">
        <v>1</v>
      </c>
      <c r="R37" s="23" t="b">
        <v>1</v>
      </c>
      <c r="S37" s="23" t="b">
        <v>1</v>
      </c>
      <c r="T37">
        <f>OR(Q37=FALSE,R37=FALSE,S37=FALSE)</f>
        <v/>
      </c>
    </row>
    <row r="38" hidden="1" ht="14.25" customHeight="1" s="32">
      <c r="A38" s="23" t="n">
        <v>27850128</v>
      </c>
      <c r="B38" s="23" t="inlineStr">
        <is>
          <t>PRADA(北京奥特莱斯店)</t>
        </is>
      </c>
      <c r="C38" s="23" t="inlineStr">
        <is>
          <t>香江北路28号北京赛特奥特莱斯1-097/098号店铺</t>
        </is>
      </c>
      <c r="D38" s="23" t="inlineStr">
        <is>
          <t>朝阳区</t>
        </is>
      </c>
      <c r="E38" s="23" t="inlineStr">
        <is>
          <t>北京市</t>
        </is>
      </c>
      <c r="F38" s="23" t="inlineStr">
        <is>
          <t>北京市</t>
        </is>
      </c>
      <c r="G38" s="23" t="n">
        <v>1064316086</v>
      </c>
      <c r="H38" s="23" t="inlineStr">
        <is>
          <t>tencent</t>
        </is>
      </c>
      <c r="I38" s="23" t="inlineStr">
        <is>
          <t>12411956324161683794</t>
        </is>
      </c>
      <c r="J38" s="23" t="inlineStr">
        <is>
          <t>https://mapapi.qq.com/web/mapComponents/locationMarker/v/index.html?marker=coord%3A40.036087%2C116.505267%3Btitle%3APRADA(北京奥特莱斯店)%3Baddr%3A香江北路28号北京赛特奥特莱斯1-097/098号店铺</t>
        </is>
      </c>
      <c r="K38" s="23" t="inlineStr">
        <is>
          <t>PRADA(北京赛特奥莱店)</t>
        </is>
      </c>
      <c r="L38" s="23" t="inlineStr">
        <is>
          <t>香江北路28号北京赛特奥莱F1</t>
        </is>
      </c>
      <c r="M38" s="23" t="inlineStr">
        <is>
          <t>朝阳区</t>
        </is>
      </c>
      <c r="N38" s="23" t="inlineStr">
        <is>
          <t>北京市</t>
        </is>
      </c>
      <c r="O38" s="23" t="inlineStr">
        <is>
          <t>北京市</t>
        </is>
      </c>
      <c r="P38" s="23" t="inlineStr">
        <is>
          <t>1064316086</t>
        </is>
      </c>
      <c r="Q38" s="23" t="b">
        <v>1</v>
      </c>
      <c r="R38" s="23" t="b">
        <v>1</v>
      </c>
      <c r="S38" s="23" t="b">
        <v>1</v>
      </c>
      <c r="T38">
        <f>OR(Q38=FALSE,R38=FALSE,S38=FALSE)</f>
        <v/>
      </c>
    </row>
    <row r="39" hidden="1" ht="14.25" customHeight="1" s="32">
      <c r="A39" s="23" t="n">
        <v>27850133</v>
      </c>
      <c r="B39" s="23" t="inlineStr">
        <is>
          <t>PRADA(比斯特店)</t>
        </is>
      </c>
      <c r="C39" s="23" t="inlineStr">
        <is>
          <t>阳澄环路969号比斯特精品购物村C7店铺</t>
        </is>
      </c>
      <c r="D39" s="23" t="inlineStr">
        <is>
          <t>吴中区</t>
        </is>
      </c>
      <c r="E39" s="23" t="inlineStr">
        <is>
          <t>苏州市</t>
        </is>
      </c>
      <c r="F39" s="23" t="inlineStr">
        <is>
          <t>江苏省</t>
        </is>
      </c>
      <c r="G39" s="23" t="n">
        <v>51265001871</v>
      </c>
      <c r="H39" s="23" t="inlineStr">
        <is>
          <t>tencent</t>
        </is>
      </c>
      <c r="I39" s="23" t="inlineStr">
        <is>
          <t>15858813450583778721</t>
        </is>
      </c>
      <c r="J39" s="23" t="inlineStr">
        <is>
          <t>https://mapapi.qq.com/web/mapComponents/locationMarker/v/index.html?marker=coord%3A31.376929%2C120.761408%3Btitle%3APRADA(比斯特店)%3Baddr%3A阳澄环路969号比斯特精品购物村C7店铺</t>
        </is>
      </c>
      <c r="K39" s="23" t="inlineStr">
        <is>
          <t>PRADA(比斯特店)</t>
        </is>
      </c>
      <c r="L39" s="23" t="inlineStr">
        <is>
          <t>阳澄环路969号比斯特精品购物村C7店铺</t>
        </is>
      </c>
      <c r="M39" s="23" t="inlineStr">
        <is>
          <t>姑苏区</t>
        </is>
      </c>
      <c r="N39" s="23" t="inlineStr">
        <is>
          <t>苏州市</t>
        </is>
      </c>
      <c r="O39" s="23" t="inlineStr">
        <is>
          <t>江苏省</t>
        </is>
      </c>
      <c r="P39" s="23" t="inlineStr">
        <is>
          <t>51265001871</t>
        </is>
      </c>
      <c r="Q39" s="23" t="b">
        <v>1</v>
      </c>
      <c r="R39" s="23" t="b">
        <v>1</v>
      </c>
      <c r="S39" s="23" t="b">
        <v>1</v>
      </c>
      <c r="T39">
        <f>OR(Q39=FALSE,R39=FALSE,S39=FALSE)</f>
        <v/>
      </c>
    </row>
    <row r="40" hidden="1" ht="14.25" customHeight="1" s="32">
      <c r="A40" s="23" t="n">
        <v>27850161</v>
      </c>
      <c r="B40" s="23" t="inlineStr">
        <is>
          <t>PRADA(德基广场店)</t>
        </is>
      </c>
      <c r="C40" s="23" t="inlineStr">
        <is>
          <t>中山路18号南京德基广场一层F131号店铺</t>
        </is>
      </c>
      <c r="D40" s="23" t="inlineStr">
        <is>
          <t>玄武区</t>
        </is>
      </c>
      <c r="E40" s="23" t="inlineStr">
        <is>
          <t>南京市</t>
        </is>
      </c>
      <c r="F40" s="23" t="inlineStr">
        <is>
          <t>江苏省</t>
        </is>
      </c>
      <c r="G40" s="23" t="n">
        <v>2586777705</v>
      </c>
      <c r="H40" s="23" t="inlineStr">
        <is>
          <t>tencent</t>
        </is>
      </c>
      <c r="I40" s="23" t="inlineStr">
        <is>
          <t>7415470281764903278</t>
        </is>
      </c>
      <c r="J40" s="23" t="inlineStr">
        <is>
          <t>https://mapapi.qq.com/web/mapComponents/locationMarker/v/index.html?marker=coord%3A32.043718%2C118.784508%3Btitle%3APRADA(德基广场店)%3Baddr%3A中山路18号南京德基广场一层F131号店铺</t>
        </is>
      </c>
      <c r="K40" s="23" t="inlineStr">
        <is>
          <t>PRADA(德基广场店)</t>
        </is>
      </c>
      <c r="L40" s="23" t="inlineStr">
        <is>
          <t>中山路18号德基广场F1-F131</t>
        </is>
      </c>
      <c r="M40" s="23" t="inlineStr">
        <is>
          <t>玄武区</t>
        </is>
      </c>
      <c r="N40" s="23" t="inlineStr">
        <is>
          <t>南京市</t>
        </is>
      </c>
      <c r="O40" s="23" t="inlineStr">
        <is>
          <t>江苏省</t>
        </is>
      </c>
      <c r="P40" s="23" t="inlineStr">
        <is>
          <t>2586777705</t>
        </is>
      </c>
      <c r="Q40" s="23" t="b">
        <v>1</v>
      </c>
      <c r="R40" s="23" t="b">
        <v>1</v>
      </c>
      <c r="S40" s="23" t="b">
        <v>1</v>
      </c>
      <c r="T40">
        <f>OR(Q40=FALSE,R40=FALSE,S40=FALSE)</f>
        <v/>
      </c>
    </row>
    <row r="41" hidden="1" ht="14.25" customHeight="1" s="32">
      <c r="A41" s="23" t="n">
        <v>27850125</v>
      </c>
      <c r="B41" s="23" t="inlineStr">
        <is>
          <t>PRADA(佛罗伦萨小镇店)</t>
        </is>
      </c>
      <c r="C41" s="23" t="inlineStr">
        <is>
          <t>祝桥镇卓耀路58弄佛罗伦萨小镇一层C1号店铺</t>
        </is>
      </c>
      <c r="D41" s="23" t="inlineStr">
        <is>
          <t>浦东新区</t>
        </is>
      </c>
      <c r="E41" s="23" t="inlineStr">
        <is>
          <t>上海市</t>
        </is>
      </c>
      <c r="F41" s="23" t="inlineStr">
        <is>
          <t>上海市</t>
        </is>
      </c>
      <c r="G41" s="23" t="n">
        <v>2120676500</v>
      </c>
      <c r="H41" s="23" t="inlineStr">
        <is>
          <t>tencent</t>
        </is>
      </c>
      <c r="I41" s="23" t="inlineStr">
        <is>
          <t>168654927838647939</t>
        </is>
      </c>
      <c r="J41" s="23" t="inlineStr">
        <is>
          <t>https://mapapi.qq.com/web/mapComponents/locationMarker/v/index.html?marker=coord%3A31.195074%2C121.765109%3Btitle%3APRADA(佛罗伦萨小镇店)%3Baddr%3A祝桥镇卓耀路58弄佛罗伦萨小镇一层C1号店铺</t>
        </is>
      </c>
      <c r="K41" s="23" t="inlineStr">
        <is>
          <t>PRADA(佛罗伦萨小镇店)</t>
        </is>
      </c>
      <c r="L41" s="23" t="inlineStr">
        <is>
          <t>祝桥镇卓耀路58弄佛罗伦萨小镇一层C1号店铺</t>
        </is>
      </c>
      <c r="M41" s="23" t="inlineStr">
        <is>
          <t>浦东新区</t>
        </is>
      </c>
      <c r="N41" s="23" t="inlineStr">
        <is>
          <t>上海市</t>
        </is>
      </c>
      <c r="O41" s="23" t="inlineStr">
        <is>
          <t>上海市</t>
        </is>
      </c>
      <c r="P41" s="23" t="inlineStr">
        <is>
          <t>2120676500</t>
        </is>
      </c>
      <c r="Q41" s="23" t="b">
        <v>1</v>
      </c>
      <c r="R41" s="23" t="b">
        <v>1</v>
      </c>
      <c r="S41" s="23" t="b">
        <v>1</v>
      </c>
      <c r="T41">
        <f>OR(Q41=FALSE,R41=FALSE,S41=FALSE)</f>
        <v/>
      </c>
    </row>
    <row r="42" hidden="1" ht="14.25" customHeight="1" s="32">
      <c r="A42" s="23" t="n">
        <v>27850129</v>
      </c>
      <c r="B42" s="23" t="inlineStr">
        <is>
          <t>PRADA(佛罗伦萨小镇店)</t>
        </is>
      </c>
      <c r="C42" s="23" t="inlineStr">
        <is>
          <t>郫都县银杏路888号佛罗伦萨小镇H03&amp;H04&amp;H08号店铺</t>
        </is>
      </c>
      <c r="D42" s="23" t="inlineStr">
        <is>
          <t>郫都区</t>
        </is>
      </c>
      <c r="E42" s="23" t="inlineStr">
        <is>
          <t>成都市</t>
        </is>
      </c>
      <c r="F42" s="23" t="inlineStr">
        <is>
          <t>四川省</t>
        </is>
      </c>
      <c r="G42" s="23" t="n">
        <v>2862470804</v>
      </c>
      <c r="H42" s="23" t="inlineStr">
        <is>
          <t>tencent</t>
        </is>
      </c>
      <c r="I42" s="23" t="inlineStr">
        <is>
          <t>14873318747993781141</t>
        </is>
      </c>
      <c r="J42" s="23" t="inlineStr">
        <is>
          <t>https://mapapi.qq.com/web/mapComponents/locationMarker/v/index.html?marker=coord%3A30.809099%2C103.83955%3Btitle%3APRADA(佛罗伦萨小镇店)%3Baddr%3A郫都县银杏路888号佛罗伦萨小镇H03&amp;H04&amp;H08号店铺</t>
        </is>
      </c>
      <c r="K42" s="23" t="inlineStr">
        <is>
          <t>PRADA(佛罗伦萨小镇店)</t>
        </is>
      </c>
      <c r="L42" s="23" t="inlineStr">
        <is>
          <t>银杏路888号佛罗伦萨小镇H03&amp;H04&amp;H08号店铺</t>
        </is>
      </c>
      <c r="M42" s="23" t="inlineStr">
        <is>
          <t>郫都区</t>
        </is>
      </c>
      <c r="N42" s="23" t="inlineStr">
        <is>
          <t>成都市</t>
        </is>
      </c>
      <c r="O42" s="23" t="inlineStr">
        <is>
          <t>四川省</t>
        </is>
      </c>
      <c r="P42" s="23" t="inlineStr">
        <is>
          <t>2862470804</t>
        </is>
      </c>
      <c r="Q42" s="23" t="b">
        <v>1</v>
      </c>
      <c r="R42" s="23" t="b">
        <v>1</v>
      </c>
      <c r="S42" s="23" t="b">
        <v>1</v>
      </c>
      <c r="T42">
        <f>OR(Q42=FALSE,R42=FALSE,S42=FALSE)</f>
        <v/>
      </c>
    </row>
    <row r="43" hidden="1" ht="14.25" customHeight="1" s="32">
      <c r="A43" s="23" t="n">
        <v>27850131</v>
      </c>
      <c r="B43" s="23" t="inlineStr">
        <is>
          <t>PRADA(佛罗伦萨小镇店)</t>
        </is>
      </c>
      <c r="C43" s="23" t="inlineStr">
        <is>
          <t>前进北路佛罗伦萨小镇38-39号店铺</t>
        </is>
      </c>
      <c r="D43" s="23" t="inlineStr">
        <is>
          <t>武清区</t>
        </is>
      </c>
      <c r="E43" s="23" t="inlineStr">
        <is>
          <t>天津市</t>
        </is>
      </c>
      <c r="F43" s="23" t="inlineStr">
        <is>
          <t>天津市</t>
        </is>
      </c>
      <c r="G43" s="23" t="n">
        <v>2259698038</v>
      </c>
      <c r="H43" s="23" t="inlineStr">
        <is>
          <t>tencent</t>
        </is>
      </c>
      <c r="I43" s="23" t="inlineStr">
        <is>
          <t>2367286656805426035</t>
        </is>
      </c>
      <c r="J43" s="23" t="inlineStr">
        <is>
          <t>https://mapapi.qq.com/web/mapComponents/locationMarker/v/index.html?marker=coord%3A39.376433%2C117.01475%3Btitle%3APRADA(佛罗伦萨小镇店)%3Baddr%3A前进北路佛罗伦萨小镇38-39号店铺</t>
        </is>
      </c>
      <c r="K43" s="23" t="inlineStr">
        <is>
          <t>PRADA(佛罗伦萨小镇店)</t>
        </is>
      </c>
      <c r="L43" s="23" t="inlineStr">
        <is>
          <t>前进道北侧(距京津城际铁路武清站前100米)佛罗伦萨小镇F1-38</t>
        </is>
      </c>
      <c r="M43" s="23" t="inlineStr">
        <is>
          <t>武清区</t>
        </is>
      </c>
      <c r="N43" s="23" t="inlineStr">
        <is>
          <t>天津市</t>
        </is>
      </c>
      <c r="O43" s="23" t="inlineStr">
        <is>
          <t>天津市</t>
        </is>
      </c>
      <c r="P43" s="23" t="inlineStr">
        <is>
          <t>2259698038</t>
        </is>
      </c>
      <c r="Q43" s="23" t="b">
        <v>1</v>
      </c>
      <c r="R43" s="23" t="b">
        <v>0</v>
      </c>
      <c r="S43" s="23" t="b">
        <v>1</v>
      </c>
      <c r="T43">
        <f>OR(Q43=FALSE,R43=FALSE,S43=FALSE)</f>
        <v/>
      </c>
    </row>
    <row r="44" hidden="1" ht="14.25" customHeight="1" s="32">
      <c r="A44" s="23" t="n">
        <v>27850132</v>
      </c>
      <c r="B44" s="23" t="inlineStr">
        <is>
          <t>PRADA(佛罗伦萨小镇店)</t>
        </is>
      </c>
      <c r="C44" s="23" t="inlineStr">
        <is>
          <t>桂城街道疏港路28号佛罗伦萨小镇G16-G17号店铺</t>
        </is>
      </c>
      <c r="D44" s="23" t="inlineStr">
        <is>
          <t>南海区</t>
        </is>
      </c>
      <c r="E44" s="23" t="inlineStr">
        <is>
          <t>佛山市</t>
        </is>
      </c>
      <c r="F44" s="23" t="inlineStr">
        <is>
          <t>广东省</t>
        </is>
      </c>
      <c r="G44" s="23" t="n">
        <v>75781251145</v>
      </c>
      <c r="H44" s="23" t="inlineStr">
        <is>
          <t>tencent</t>
        </is>
      </c>
      <c r="I44" s="23" t="inlineStr">
        <is>
          <t>1747720053520576129</t>
        </is>
      </c>
      <c r="J44" s="23" t="inlineStr">
        <is>
          <t>https://mapapi.qq.com/web/mapComponents/locationMarker/v/index.html?marker=coord%3A23.005295%2C113.228043%3Btitle%3APRADA(佛罗伦萨小镇店)%3Baddr%3A桂城街道疏港路28号佛罗伦萨小镇G16-G17号店铺</t>
        </is>
      </c>
      <c r="K44" s="23" t="inlineStr">
        <is>
          <t>PRADA(佛罗伦萨小镇疏港路店)</t>
        </is>
      </c>
      <c r="L44" s="23" t="inlineStr">
        <is>
          <t>疏港路28号佛罗伦萨小镇G16-G17号商铺</t>
        </is>
      </c>
      <c r="M44" s="23" t="inlineStr">
        <is>
          <t>南海区</t>
        </is>
      </c>
      <c r="N44" s="23" t="inlineStr">
        <is>
          <t>佛山市</t>
        </is>
      </c>
      <c r="O44" s="23" t="inlineStr">
        <is>
          <t>广东省</t>
        </is>
      </c>
      <c r="P44" s="23" t="inlineStr">
        <is>
          <t>75781251145</t>
        </is>
      </c>
      <c r="Q44" s="23" t="b">
        <v>1</v>
      </c>
      <c r="R44" s="23" t="b">
        <v>1</v>
      </c>
      <c r="S44" s="23" t="b">
        <v>1</v>
      </c>
      <c r="T44">
        <f>OR(Q44=FALSE,R44=FALSE,S44=FALSE)</f>
        <v/>
      </c>
    </row>
    <row r="45" hidden="1" ht="14.25" customHeight="1" s="32">
      <c r="A45" s="23" t="n">
        <v>27850167</v>
      </c>
      <c r="B45" s="23" t="inlineStr">
        <is>
          <t>PRADA(武商MALL店)</t>
        </is>
      </c>
      <c r="C45" s="23" t="inlineStr">
        <is>
          <t>解放大道690号武汉国际广场C区一楼C109号店铺</t>
        </is>
      </c>
      <c r="D45" s="23" t="inlineStr">
        <is>
          <t>江汉区</t>
        </is>
      </c>
      <c r="E45" s="23" t="inlineStr">
        <is>
          <t>武汉市</t>
        </is>
      </c>
      <c r="F45" s="23" t="inlineStr">
        <is>
          <t>湖北省</t>
        </is>
      </c>
      <c r="G45" s="23" t="n">
        <v>2785583036</v>
      </c>
      <c r="H45" s="23" t="inlineStr">
        <is>
          <t>tencent</t>
        </is>
      </c>
      <c r="I45" s="23" t="inlineStr">
        <is>
          <t>12035576922688677057</t>
        </is>
      </c>
      <c r="J45" s="23" t="inlineStr">
        <is>
          <t>https://mapapi.qq.com/web/mapComponents/locationMarker/v/index.html?marker=coord%3A30.579289%2C114.271264%3Btitle%3APRADA(武商MALL店)%3Baddr%3A解放大道690号武汉国际广场C区一楼C109号店铺</t>
        </is>
      </c>
      <c r="K45" s="23" t="inlineStr">
        <is>
          <t>PRADA(武汉国际广场店)</t>
        </is>
      </c>
      <c r="L45" s="23" t="inlineStr">
        <is>
          <t>解放大道690号武汉国际广场F1</t>
        </is>
      </c>
      <c r="M45" s="23" t="inlineStr">
        <is>
          <t>江汉区</t>
        </is>
      </c>
      <c r="N45" s="23" t="inlineStr">
        <is>
          <t>武汉市</t>
        </is>
      </c>
      <c r="O45" s="23" t="inlineStr">
        <is>
          <t>湖北省</t>
        </is>
      </c>
      <c r="P45" s="23" t="inlineStr">
        <is>
          <t>2785583036</t>
        </is>
      </c>
      <c r="Q45" s="23" t="b">
        <v>1</v>
      </c>
      <c r="R45" s="23" t="b">
        <v>0</v>
      </c>
      <c r="S45" s="23" t="b">
        <v>1</v>
      </c>
      <c r="T45">
        <f>OR(Q45=FALSE,R45=FALSE,S45=FALSE)</f>
        <v/>
      </c>
    </row>
    <row r="46" hidden="1" ht="14.25" customHeight="1" s="32">
      <c r="A46" s="23" t="n">
        <v>27850152</v>
      </c>
      <c r="B46" s="23" t="inlineStr">
        <is>
          <t>PRADA(国际金融中心店)</t>
        </is>
      </c>
      <c r="C46" s="23" t="inlineStr">
        <is>
          <t>红星路三段1号成都国际金融中心一层L106号店铺</t>
        </is>
      </c>
      <c r="D46" s="23" t="inlineStr">
        <is>
          <t>锦江区</t>
        </is>
      </c>
      <c r="E46" s="23" t="inlineStr">
        <is>
          <t>成都市</t>
        </is>
      </c>
      <c r="F46" s="23" t="inlineStr">
        <is>
          <t>四川省</t>
        </is>
      </c>
      <c r="G46" s="23" t="n">
        <v>2886655089</v>
      </c>
      <c r="H46" s="23" t="inlineStr">
        <is>
          <t>tencent</t>
        </is>
      </c>
      <c r="I46" s="23" t="inlineStr">
        <is>
          <t>2188754084099789307</t>
        </is>
      </c>
      <c r="J46" s="23" t="inlineStr">
        <is>
          <t>https://mapapi.qq.com/web/mapComponents/locationMarker/v/index.html?marker=coord%3A30.655004%2C104.080659%3Btitle%3APRADA(国际金融中心店)%3Baddr%3A红星路三段1号成都国际金融中心一层L106号店铺</t>
        </is>
      </c>
      <c r="K46" s="23" t="inlineStr">
        <is>
          <t>PRADA(IFS国际金融中心店)</t>
        </is>
      </c>
      <c r="L46" s="23" t="inlineStr">
        <is>
          <t>红星路三段1号IFS国际金融中心L1-106,L2-L206号</t>
        </is>
      </c>
      <c r="M46" s="23" t="inlineStr">
        <is>
          <t>锦江区</t>
        </is>
      </c>
      <c r="N46" s="23" t="inlineStr">
        <is>
          <t>成都市</t>
        </is>
      </c>
      <c r="O46" s="23" t="inlineStr">
        <is>
          <t>四川省</t>
        </is>
      </c>
      <c r="P46" s="23" t="inlineStr">
        <is>
          <t>2886655089</t>
        </is>
      </c>
      <c r="Q46" s="23" t="b">
        <v>1</v>
      </c>
      <c r="R46" s="23" t="b">
        <v>1</v>
      </c>
      <c r="S46" s="23" t="b">
        <v>1</v>
      </c>
      <c r="T46">
        <f>OR(Q46=FALSE,R46=FALSE,S46=FALSE)</f>
        <v/>
      </c>
    </row>
    <row r="47" hidden="1" ht="14.25" customHeight="1" s="32">
      <c r="A47" s="23" t="n">
        <v>27850142</v>
      </c>
      <c r="B47" s="23" t="inlineStr">
        <is>
          <t>PRADA(国金中心店)</t>
        </is>
      </c>
      <c r="C47" s="23" t="inlineStr">
        <is>
          <t>浦东陆家嘴世纪大道8号国际金融中心一层L1-25号店铺</t>
        </is>
      </c>
      <c r="D47" s="23" t="inlineStr">
        <is>
          <t>浦东新区</t>
        </is>
      </c>
      <c r="E47" s="23" t="inlineStr">
        <is>
          <t>上海市</t>
        </is>
      </c>
      <c r="F47" s="23" t="inlineStr">
        <is>
          <t>上海市</t>
        </is>
      </c>
      <c r="G47" s="23" t="n">
        <v>2150120901</v>
      </c>
      <c r="H47" s="23" t="inlineStr">
        <is>
          <t>tencent</t>
        </is>
      </c>
      <c r="I47" s="23" t="inlineStr">
        <is>
          <t>1981270365796086632</t>
        </is>
      </c>
      <c r="J47" s="23" t="inlineStr">
        <is>
          <t>https://mapapi.qq.com/web/mapComponents/locationMarker/v/index.html?marker=coord%3A31.235968%2C121.501549%3Btitle%3APRADA(国金中心店)%3Baddr%3A浦东陆家嘴世纪大道8号国际金融中心一层L1-25号店铺</t>
        </is>
      </c>
      <c r="K47" s="23" t="inlineStr">
        <is>
          <t>PRADA(国金中心商场店)</t>
        </is>
      </c>
      <c r="L47" s="23" t="inlineStr">
        <is>
          <t>世纪大道8号国金中心商场L1-L1-25&amp;L2-25</t>
        </is>
      </c>
      <c r="M47" s="23" t="inlineStr">
        <is>
          <t>浦东新区</t>
        </is>
      </c>
      <c r="N47" s="23" t="inlineStr">
        <is>
          <t>上海市</t>
        </is>
      </c>
      <c r="O47" s="23" t="inlineStr">
        <is>
          <t>上海市</t>
        </is>
      </c>
      <c r="P47" s="23" t="inlineStr">
        <is>
          <t>2150120901</t>
        </is>
      </c>
      <c r="Q47" s="23" t="b">
        <v>1</v>
      </c>
      <c r="R47" s="23" t="b">
        <v>1</v>
      </c>
      <c r="S47" s="23" t="b">
        <v>1</v>
      </c>
      <c r="T47">
        <f>OR(Q47=FALSE,R47=FALSE,S47=FALSE)</f>
        <v/>
      </c>
    </row>
    <row r="48" hidden="1" ht="14.25" customHeight="1" s="32">
      <c r="A48" s="23" t="n">
        <v>27850168</v>
      </c>
      <c r="B48" s="23" t="inlineStr">
        <is>
          <t>PRADA(国金中心店)</t>
        </is>
      </c>
      <c r="C48" s="23" t="inlineStr">
        <is>
          <t>解放西路188号长沙国金中心一层L124号店铺</t>
        </is>
      </c>
      <c r="D48" s="23" t="inlineStr">
        <is>
          <t>芙蓉区</t>
        </is>
      </c>
      <c r="E48" s="23" t="inlineStr">
        <is>
          <t>长沙市</t>
        </is>
      </c>
      <c r="F48" s="23" t="inlineStr">
        <is>
          <t>湖南省</t>
        </is>
      </c>
      <c r="G48" s="23" t="n">
        <v>73184163928</v>
      </c>
      <c r="H48" s="23" t="inlineStr">
        <is>
          <t>tencent</t>
        </is>
      </c>
      <c r="I48" s="23" t="inlineStr">
        <is>
          <t>11962530357602703153</t>
        </is>
      </c>
      <c r="J48" s="23" t="inlineStr">
        <is>
          <t>https://mapapi.qq.com/web/mapComponents/locationMarker/v/index.html?marker=coord%3A28.192356%2C112.97959%3Btitle%3APRADA(国金中心店)%3Baddr%3A解放西路188号长沙国金中心一层L124号店铺</t>
        </is>
      </c>
      <c r="K48" s="23" t="inlineStr">
        <is>
          <t>PRADA(国金中心店)</t>
        </is>
      </c>
      <c r="L48" s="23" t="inlineStr">
        <is>
          <t>解放西路188号长沙国金中心一层L124号店铺</t>
        </is>
      </c>
      <c r="M48" s="23" t="inlineStr">
        <is>
          <t>芙蓉区</t>
        </is>
      </c>
      <c r="N48" s="23" t="inlineStr">
        <is>
          <t>长沙市</t>
        </is>
      </c>
      <c r="O48" s="23" t="inlineStr">
        <is>
          <t>湖南省</t>
        </is>
      </c>
      <c r="P48" s="23" t="inlineStr">
        <is>
          <t>73184163928</t>
        </is>
      </c>
      <c r="Q48" s="23" t="b">
        <v>1</v>
      </c>
      <c r="R48" s="23" t="b">
        <v>1</v>
      </c>
      <c r="S48" s="23" t="b">
        <v>1</v>
      </c>
      <c r="T48">
        <f>OR(Q48=FALSE,R48=FALSE,S48=FALSE)</f>
        <v/>
      </c>
    </row>
    <row r="49" hidden="1" ht="14.25" customHeight="1" s="32">
      <c r="A49" s="23" t="n">
        <v>27850140</v>
      </c>
      <c r="B49" s="23" t="inlineStr">
        <is>
          <t>PRADA(国贸汇店)</t>
        </is>
      </c>
      <c r="C49" s="23" t="inlineStr">
        <is>
          <t>华山路1901号国贸汇L1-117&amp;118店铺</t>
        </is>
      </c>
      <c r="D49" s="23" t="inlineStr">
        <is>
          <t>徐汇区</t>
        </is>
      </c>
      <c r="E49" s="23" t="inlineStr">
        <is>
          <t>上海市</t>
        </is>
      </c>
      <c r="F49" s="23" t="inlineStr">
        <is>
          <t>上海市</t>
        </is>
      </c>
      <c r="G49" s="23" t="n">
        <v>2164281060</v>
      </c>
      <c r="H49" s="23" t="inlineStr">
        <is>
          <t>tencent</t>
        </is>
      </c>
      <c r="I49" s="23" t="inlineStr">
        <is>
          <t>879577300747180349</t>
        </is>
      </c>
      <c r="J49" s="23" t="inlineStr">
        <is>
          <t>https://mapapi.qq.com/web/mapComponents/locationMarker/v/index.html?marker=coord%3A31.197531%2C121.437805%3Btitle%3APRADA(国贸汇店)%3Baddr%3A华山路1901号国贸汇L1-117&amp;118店铺</t>
        </is>
      </c>
      <c r="K49" s="23" t="inlineStr">
        <is>
          <t>PRADA(One ITC店)</t>
        </is>
      </c>
      <c r="L49" s="23" t="inlineStr">
        <is>
          <t>华山路1901号国贸汇L1-117&amp;118店铺</t>
        </is>
      </c>
      <c r="M49" s="23" t="inlineStr">
        <is>
          <t>徐汇区</t>
        </is>
      </c>
      <c r="N49" s="23" t="inlineStr">
        <is>
          <t>上海市</t>
        </is>
      </c>
      <c r="O49" s="23" t="inlineStr">
        <is>
          <t>上海市</t>
        </is>
      </c>
      <c r="P49" s="23" t="inlineStr">
        <is>
          <t>2164281060</t>
        </is>
      </c>
      <c r="Q49" s="23" t="b">
        <v>1</v>
      </c>
      <c r="R49" s="23" t="b">
        <v>1</v>
      </c>
      <c r="S49" s="23" t="b">
        <v>1</v>
      </c>
      <c r="T49">
        <f>OR(Q49=FALSE,R49=FALSE,S49=FALSE)</f>
        <v/>
      </c>
    </row>
    <row r="50" hidden="1" ht="14.25" customHeight="1" s="32">
      <c r="A50" s="23" t="n">
        <v>27850149</v>
      </c>
      <c r="B50" s="23" t="inlineStr">
        <is>
          <t>PRADA(国贸商城店)</t>
        </is>
      </c>
      <c r="C50" s="23" t="inlineStr">
        <is>
          <t>建国门外大街1号国贸商城一层L105-106号店铺</t>
        </is>
      </c>
      <c r="D50" s="23" t="inlineStr">
        <is>
          <t>朝阳区</t>
        </is>
      </c>
      <c r="E50" s="23" t="inlineStr">
        <is>
          <t>北京市</t>
        </is>
      </c>
      <c r="F50" s="23" t="inlineStr">
        <is>
          <t>北京市</t>
        </is>
      </c>
      <c r="G50" s="23" t="n">
        <v>1065358106</v>
      </c>
      <c r="H50" s="23" t="inlineStr">
        <is>
          <t>tencent</t>
        </is>
      </c>
      <c r="I50" s="23" t="inlineStr">
        <is>
          <t>9222623368978416212</t>
        </is>
      </c>
      <c r="J50" s="23" t="inlineStr">
        <is>
          <t>https://mapapi.qq.com/web/mapComponents/locationMarker/v/index.html?marker=coord%3A39.909578%2C116.459482%3Btitle%3APRADA(国贸商城店)%3Baddr%3A建国门外大街1号国贸商城一层L105-106号店铺</t>
        </is>
      </c>
      <c r="K50" s="23" t="inlineStr">
        <is>
          <t>PRADA(国贸商城店)</t>
        </is>
      </c>
      <c r="L50" s="23" t="inlineStr">
        <is>
          <t>建国门外大街1号国贸商城一层L105-106号店铺</t>
        </is>
      </c>
      <c r="M50" s="23" t="inlineStr">
        <is>
          <t>朝阳区</t>
        </is>
      </c>
      <c r="N50" s="23" t="inlineStr">
        <is>
          <t>北京市</t>
        </is>
      </c>
      <c r="O50" s="23" t="inlineStr">
        <is>
          <t>北京市</t>
        </is>
      </c>
      <c r="P50" s="23" t="inlineStr">
        <is>
          <t>1065358106</t>
        </is>
      </c>
      <c r="Q50" s="23" t="b">
        <v>1</v>
      </c>
      <c r="R50" s="23" t="b">
        <v>1</v>
      </c>
      <c r="S50" s="23" t="b">
        <v>1</v>
      </c>
      <c r="T50">
        <f>OR(Q50=FALSE,R50=FALSE,S50=FALSE)</f>
        <v/>
      </c>
    </row>
    <row r="51" hidden="1" ht="14.25" customHeight="1" s="32">
      <c r="A51" s="23" t="n">
        <v>50700004</v>
      </c>
      <c r="B51" s="23" t="inlineStr">
        <is>
          <t>PRADA(海口美兰国际机场店)</t>
        </is>
      </c>
      <c r="C51" s="23" t="inlineStr">
        <is>
          <t>海口美兰国际机场T1航站楼国内出发厅二楼美兰免税中街F17号店铺</t>
        </is>
      </c>
      <c r="D51" s="23" t="inlineStr">
        <is>
          <t>美兰区</t>
        </is>
      </c>
      <c r="E51" s="23" t="inlineStr">
        <is>
          <t>海口市</t>
        </is>
      </c>
      <c r="F51" s="23" t="inlineStr">
        <is>
          <t>海南省</t>
        </is>
      </c>
      <c r="G51" s="23" t="n"/>
      <c r="H51" s="23" t="inlineStr">
        <is>
          <t>tencent</t>
        </is>
      </c>
      <c r="I51" s="23" t="inlineStr">
        <is>
          <t>4102094857321376707</t>
        </is>
      </c>
      <c r="J51" s="23" t="inlineStr">
        <is>
          <t>https://mapapi.qq.com/web/mapComponents/locationMarker/v/index.html?marker=coord%3A19.93919%2C110.460986%3Btitle%3APRADA(海口美兰国际机场店)%3Baddr%3A海口美兰国际机场T1航站楼国内出发厅二楼美兰免税中街F17号店铺</t>
        </is>
      </c>
      <c r="K51" s="23" t="inlineStr">
        <is>
          <t>PRADA(海口美兰国际机场店)</t>
        </is>
      </c>
      <c r="L51" s="23" t="inlineStr">
        <is>
          <t>海口美兰国际机场T1航站楼国内出发厅二楼美兰免税中街F17号店铺</t>
        </is>
      </c>
      <c r="M51" s="23" t="inlineStr">
        <is>
          <t>美兰区</t>
        </is>
      </c>
      <c r="N51" s="23" t="inlineStr">
        <is>
          <t>海口市</t>
        </is>
      </c>
      <c r="O51" s="23" t="inlineStr">
        <is>
          <t>海南省</t>
        </is>
      </c>
      <c r="P51" s="23" t="inlineStr">
        <is>
          <t>89865567625;89865323685</t>
        </is>
      </c>
      <c r="Q51" s="23" t="b">
        <v>1</v>
      </c>
      <c r="R51" s="23" t="b">
        <v>1</v>
      </c>
      <c r="S51" s="23" t="b">
        <v>1</v>
      </c>
      <c r="T51">
        <f>OR(Q51=FALSE,R51=FALSE,S51=FALSE)</f>
        <v/>
      </c>
    </row>
    <row r="52" hidden="1" ht="14.25" customHeight="1" s="32">
      <c r="A52" s="23" t="n">
        <v>27850165</v>
      </c>
      <c r="B52" s="23" t="inlineStr">
        <is>
          <t>PRADA(海棠湾国际购物中心店)</t>
        </is>
      </c>
      <c r="C52" s="23" t="inlineStr">
        <is>
          <t>海棠路118号海棠湾国际购物中心B栋一层F101号店铺</t>
        </is>
      </c>
      <c r="D52" s="23" t="inlineStr">
        <is>
          <t>海棠区</t>
        </is>
      </c>
      <c r="E52" s="23" t="inlineStr">
        <is>
          <t>三亚市</t>
        </is>
      </c>
      <c r="F52" s="23" t="inlineStr">
        <is>
          <t>海南省</t>
        </is>
      </c>
      <c r="G52" s="23" t="n">
        <v>89888590759</v>
      </c>
      <c r="H52" s="23" t="inlineStr">
        <is>
          <t>tencent</t>
        </is>
      </c>
      <c r="I52" s="23" t="inlineStr">
        <is>
          <t>13052198009419102790</t>
        </is>
      </c>
      <c r="J52" s="23" t="inlineStr">
        <is>
          <t>https://mapapi.qq.com/web/mapComponents/locationMarker/v/index.html?marker=coord%3A18.372464%2C109.75073%3Btitle%3APRADA(海棠湾国际购物中心店)%3Baddr%3A海棠路118号海棠湾国际购物中心B栋一层F101号店铺</t>
        </is>
      </c>
      <c r="K52" s="23" t="inlineStr">
        <is>
          <t>PRADA(海棠湾国际购物中心店)</t>
        </is>
      </c>
      <c r="L52" s="23" t="inlineStr">
        <is>
          <t>海棠路118号海棠湾国际购物中心B栋一层F101号店铺</t>
        </is>
      </c>
      <c r="M52" s="23" t="inlineStr">
        <is>
          <t>海棠区</t>
        </is>
      </c>
      <c r="N52" s="23" t="inlineStr">
        <is>
          <t>三亚市</t>
        </is>
      </c>
      <c r="O52" s="23" t="inlineStr">
        <is>
          <t>海南省</t>
        </is>
      </c>
      <c r="P52" s="23" t="inlineStr">
        <is>
          <t>89888590759</t>
        </is>
      </c>
      <c r="Q52" s="23" t="b">
        <v>1</v>
      </c>
      <c r="R52" s="23" t="b">
        <v>1</v>
      </c>
      <c r="S52" s="23" t="b">
        <v>1</v>
      </c>
      <c r="T52">
        <f>OR(Q52=FALSE,R52=FALSE,S52=FALSE)</f>
        <v/>
      </c>
    </row>
    <row r="53" hidden="1" ht="14.25" customHeight="1" s="32">
      <c r="A53" s="23" t="n">
        <v>27850156</v>
      </c>
      <c r="B53" s="23" t="inlineStr">
        <is>
          <t>PRADA(海信广场店)</t>
        </is>
      </c>
      <c r="C53" s="23" t="inlineStr">
        <is>
          <t>澳门路117号青岛海信广场一层101,103,105号店铺</t>
        </is>
      </c>
      <c r="D53" s="23" t="inlineStr">
        <is>
          <t>市南区</t>
        </is>
      </c>
      <c r="E53" s="23" t="inlineStr">
        <is>
          <t>青岛市</t>
        </is>
      </c>
      <c r="F53" s="23" t="inlineStr">
        <is>
          <t>山东省</t>
        </is>
      </c>
      <c r="G53" s="23" t="n">
        <v>53266788188</v>
      </c>
      <c r="H53" s="23" t="inlineStr">
        <is>
          <t>tencent</t>
        </is>
      </c>
      <c r="I53" s="23" t="inlineStr">
        <is>
          <t>8728876498447907265</t>
        </is>
      </c>
      <c r="J53" s="23" t="inlineStr">
        <is>
          <t>https://mapapi.qq.com/web/mapComponents/locationMarker/v/index.html?marker=coord%3A36.061264%2C120.395741%3Btitle%3APRADA(海信广场店)%3Baddr%3A澳门路117号青岛海信广场一层101,103,105号店铺</t>
        </is>
      </c>
      <c r="K53" s="23" t="inlineStr">
        <is>
          <t>PRADA(海信广场店)</t>
        </is>
      </c>
      <c r="L53" s="23" t="inlineStr">
        <is>
          <t>澳门路117号青岛海信广场一层101,103,105号店铺</t>
        </is>
      </c>
      <c r="M53" s="23" t="inlineStr">
        <is>
          <t>市南区</t>
        </is>
      </c>
      <c r="N53" s="23" t="inlineStr">
        <is>
          <t>青岛市</t>
        </is>
      </c>
      <c r="O53" s="23" t="inlineStr">
        <is>
          <t>山东省</t>
        </is>
      </c>
      <c r="P53" s="23" t="inlineStr">
        <is>
          <t>53266788188</t>
        </is>
      </c>
      <c r="Q53" s="23" t="b">
        <v>1</v>
      </c>
      <c r="R53" s="23" t="b">
        <v>1</v>
      </c>
      <c r="S53" s="23" t="b">
        <v>1</v>
      </c>
      <c r="T53">
        <f>OR(Q53=FALSE,R53=FALSE,S53=FALSE)</f>
        <v/>
      </c>
    </row>
    <row r="54" hidden="1" ht="14.25" customHeight="1" s="32">
      <c r="A54" s="23" t="n">
        <v>27850164</v>
      </c>
      <c r="B54" s="23" t="inlineStr">
        <is>
          <t>PRADA(杭州大厦店)</t>
        </is>
      </c>
      <c r="C54" s="23" t="inlineStr">
        <is>
          <t>武林广场1号杭州大厦A幢一层A1005号店铺</t>
        </is>
      </c>
      <c r="D54" s="23" t="inlineStr">
        <is>
          <t>拱墅区</t>
        </is>
      </c>
      <c r="E54" s="23" t="inlineStr">
        <is>
          <t>杭州市</t>
        </is>
      </c>
      <c r="F54" s="23" t="inlineStr">
        <is>
          <t>浙江省</t>
        </is>
      </c>
      <c r="G54" s="23" t="n">
        <v>57186738310</v>
      </c>
      <c r="H54" s="23" t="inlineStr">
        <is>
          <t>tencent</t>
        </is>
      </c>
      <c r="I54" s="23" t="inlineStr">
        <is>
          <t>1358594724115006638</t>
        </is>
      </c>
      <c r="J54" s="23" t="inlineStr">
        <is>
          <t>https://mapapi.qq.com/web/mapComponents/locationMarker/v/index.html?marker=coord%3A30.271698%2C120.161648%3Btitle%3APRADA(杭州大厦店)%3Baddr%3A武林广场1号杭州大厦A幢一层A1005号店铺</t>
        </is>
      </c>
      <c r="K54" s="23" t="inlineStr">
        <is>
          <t>PRADA(杭州大厦店)</t>
        </is>
      </c>
      <c r="L54" s="23" t="inlineStr">
        <is>
          <t>武林广场1号杭州大厦A幢一层A1005号店铺</t>
        </is>
      </c>
      <c r="M54" s="23" t="inlineStr">
        <is>
          <t>拱墅区</t>
        </is>
      </c>
      <c r="N54" s="23" t="inlineStr">
        <is>
          <t>杭州市</t>
        </is>
      </c>
      <c r="O54" s="23" t="inlineStr">
        <is>
          <t>浙江省</t>
        </is>
      </c>
      <c r="P54" s="23" t="inlineStr">
        <is>
          <t>57186738310</t>
        </is>
      </c>
      <c r="Q54" s="23" t="b">
        <v>1</v>
      </c>
      <c r="R54" s="23" t="b">
        <v>1</v>
      </c>
      <c r="S54" s="23" t="b">
        <v>1</v>
      </c>
      <c r="T54">
        <f>OR(Q54=FALSE,R54=FALSE,S54=FALSE)</f>
        <v/>
      </c>
    </row>
    <row r="55" hidden="1" ht="14.25" customHeight="1" s="32">
      <c r="A55" s="23" t="n">
        <v>27850135</v>
      </c>
      <c r="B55" s="23" t="inlineStr">
        <is>
          <t>PRADA(杭州下沙百联奥特莱斯店)</t>
        </is>
      </c>
      <c r="C55" s="23" t="inlineStr">
        <is>
          <t>启潮路199号杭州下沙奥特莱斯A144-A145号店铺</t>
        </is>
      </c>
      <c r="D55" s="23" t="inlineStr">
        <is>
          <t>海宁市</t>
        </is>
      </c>
      <c r="E55" s="23" t="inlineStr">
        <is>
          <t>嘉兴市</t>
        </is>
      </c>
      <c r="F55" s="23" t="inlineStr">
        <is>
          <t>浙江省</t>
        </is>
      </c>
      <c r="G55" s="23" t="n">
        <v>57185370207</v>
      </c>
      <c r="H55" s="23" t="inlineStr">
        <is>
          <t>tencent</t>
        </is>
      </c>
      <c r="I55" s="23" t="inlineStr">
        <is>
          <t>1260642139656490698</t>
        </is>
      </c>
      <c r="J55" s="23" t="inlineStr">
        <is>
          <t>https://mapapi.qq.com/web/mapComponents/locationMarker/v/index.html?marker=coord%3A30.344433%2C120.382747%3Btitle%3APRADA(杭州下沙百联奥特莱斯店)%3Baddr%3A启潮路199号杭州下沙奥特莱斯A144-A145号店铺</t>
        </is>
      </c>
      <c r="K55" s="23" t="inlineStr">
        <is>
          <t>PRADA(百联奥特莱斯广场店)</t>
        </is>
      </c>
      <c r="L55" s="23" t="inlineStr">
        <is>
          <t>下沙镇启潮路199号百联奥特莱斯广场F1</t>
        </is>
      </c>
      <c r="M55" s="23" t="inlineStr">
        <is>
          <t>海宁市</t>
        </is>
      </c>
      <c r="N55" s="23" t="inlineStr">
        <is>
          <t>嘉兴市</t>
        </is>
      </c>
      <c r="O55" s="23" t="inlineStr">
        <is>
          <t>浙江省</t>
        </is>
      </c>
      <c r="P55" s="23" t="inlineStr">
        <is>
          <t>57185370207</t>
        </is>
      </c>
      <c r="Q55" s="23" t="b">
        <v>1</v>
      </c>
      <c r="R55" s="23" t="b">
        <v>0</v>
      </c>
      <c r="S55" s="23" t="b">
        <v>1</v>
      </c>
      <c r="T55">
        <f>OR(Q55=FALSE,R55=FALSE,S55=FALSE)</f>
        <v/>
      </c>
    </row>
    <row r="56" hidden="1" ht="14.25" customHeight="1" s="32">
      <c r="A56" s="23" t="n">
        <v>27850141</v>
      </c>
      <c r="B56" s="23" t="inlineStr">
        <is>
          <t>PRADA(环贸IAPM店)</t>
        </is>
      </c>
      <c r="C56" s="23" t="inlineStr">
        <is>
          <t>淮海中路999号上海环贸广场商场一层101号店铺</t>
        </is>
      </c>
      <c r="D56" s="23" t="inlineStr">
        <is>
          <t>徐汇区</t>
        </is>
      </c>
      <c r="E56" s="23" t="inlineStr">
        <is>
          <t>上海市</t>
        </is>
      </c>
      <c r="F56" s="23" t="inlineStr">
        <is>
          <t>上海市</t>
        </is>
      </c>
      <c r="G56" s="23" t="n">
        <v>2154665299</v>
      </c>
      <c r="H56" s="23" t="inlineStr">
        <is>
          <t>tencent</t>
        </is>
      </c>
      <c r="I56" s="23" t="inlineStr">
        <is>
          <t>17268605062402552826</t>
        </is>
      </c>
      <c r="J56" s="23" t="inlineStr">
        <is>
          <t>https://mapapi.qq.com/web/mapComponents/locationMarker/v/index.html?marker=coord%3A31.216159%2C121.458608%3Btitle%3APRADA(环贸IAPM店)%3Baddr%3A淮海中路999号上海环贸广场商场一层101号店铺</t>
        </is>
      </c>
      <c r="K56" s="23" t="inlineStr">
        <is>
          <t>PRADA(环贸iapm店)</t>
        </is>
      </c>
      <c r="L56" s="23" t="inlineStr">
        <is>
          <t>淮海中路999号上海环贸广场商场一层101号店铺</t>
        </is>
      </c>
      <c r="M56" s="23" t="inlineStr">
        <is>
          <t>徐汇区</t>
        </is>
      </c>
      <c r="N56" s="23" t="inlineStr">
        <is>
          <t>上海市</t>
        </is>
      </c>
      <c r="O56" s="23" t="inlineStr">
        <is>
          <t>上海市</t>
        </is>
      </c>
      <c r="P56" s="23" t="inlineStr">
        <is>
          <t>2154665299</t>
        </is>
      </c>
      <c r="Q56" s="23" t="b">
        <v>1</v>
      </c>
      <c r="R56" s="23" t="b">
        <v>1</v>
      </c>
      <c r="S56" s="23" t="b">
        <v>1</v>
      </c>
      <c r="T56">
        <f>OR(Q56=FALSE,R56=FALSE,S56=FALSE)</f>
        <v/>
      </c>
    </row>
    <row r="57" hidden="1" ht="14.25" customHeight="1" s="32">
      <c r="A57" s="23" t="n">
        <v>27850162</v>
      </c>
      <c r="B57" s="23" t="inlineStr">
        <is>
          <t>PRADA(美罗百货观前店)</t>
        </is>
      </c>
      <c r="C57" s="23" t="inlineStr">
        <is>
          <t>观前街245号美罗百货观前店一层1006号店铺</t>
        </is>
      </c>
      <c r="D57" s="23" t="inlineStr">
        <is>
          <t>姑苏区</t>
        </is>
      </c>
      <c r="E57" s="23" t="inlineStr">
        <is>
          <t>苏州市</t>
        </is>
      </c>
      <c r="F57" s="23" t="inlineStr">
        <is>
          <t>江苏省</t>
        </is>
      </c>
      <c r="G57" s="23" t="n">
        <v>51269161250</v>
      </c>
      <c r="H57" s="23" t="inlineStr">
        <is>
          <t>tencent</t>
        </is>
      </c>
      <c r="I57" s="23" t="inlineStr">
        <is>
          <t>17826618767719890195</t>
        </is>
      </c>
      <c r="J57" s="23" t="inlineStr">
        <is>
          <t>https://mapapi.qq.com/web/mapComponents/locationMarker/v/index.html?marker=coord%3A31.310214%2C120.621796%3Btitle%3APRADA(美罗百货观前店)%3Baddr%3A观前街245号美罗百货观前店一层1006号店铺</t>
        </is>
      </c>
      <c r="K57" s="23" t="inlineStr">
        <is>
          <t>PRADA(美罗百货观前店)</t>
        </is>
      </c>
      <c r="L57" s="23" t="inlineStr">
        <is>
          <t>观前街245号美罗百货观前店一层1006号店铺</t>
        </is>
      </c>
      <c r="M57" s="23" t="inlineStr">
        <is>
          <t>姑苏区</t>
        </is>
      </c>
      <c r="N57" s="23" t="inlineStr">
        <is>
          <t>苏州市</t>
        </is>
      </c>
      <c r="O57" s="23" t="inlineStr">
        <is>
          <t>江苏省</t>
        </is>
      </c>
      <c r="P57" s="23" t="inlineStr">
        <is>
          <t>51269161250</t>
        </is>
      </c>
      <c r="Q57" s="23" t="b">
        <v>1</v>
      </c>
      <c r="R57" s="23" t="b">
        <v>1</v>
      </c>
      <c r="S57" s="23" t="b">
        <v>1</v>
      </c>
      <c r="T57">
        <f>OR(Q57=FALSE,R57=FALSE,S57=FALSE)</f>
        <v/>
      </c>
    </row>
    <row r="58" hidden="1" ht="14.25" customHeight="1" s="32">
      <c r="A58" s="23" t="n">
        <v>27850151</v>
      </c>
      <c r="B58" s="23" t="inlineStr">
        <is>
          <t>PRADA(仁恒置地店)</t>
        </is>
      </c>
      <c r="C58" s="23" t="inlineStr">
        <is>
          <t>人民南路二段1号仁恒置地广场购物中心A区一层106B,107号店铺</t>
        </is>
      </c>
      <c r="D58" s="23" t="inlineStr">
        <is>
          <t>锦江区</t>
        </is>
      </c>
      <c r="E58" s="23" t="inlineStr">
        <is>
          <t>成都市</t>
        </is>
      </c>
      <c r="F58" s="23" t="inlineStr">
        <is>
          <t>四川省</t>
        </is>
      </c>
      <c r="G58" s="23" t="n">
        <v>2886677568</v>
      </c>
      <c r="H58" s="23" t="inlineStr">
        <is>
          <t>tencent</t>
        </is>
      </c>
      <c r="I58" s="23" t="inlineStr">
        <is>
          <t>16342538529089257712</t>
        </is>
      </c>
      <c r="J58" s="23" t="inlineStr">
        <is>
          <t>https://mapapi.qq.com/web/mapComponents/locationMarker/v/index.html?marker=coord%3A30.652191%2C104.066993%3Btitle%3APRADA(仁恒置地店)%3Baddr%3A人民南路二段1号仁恒置地广场购物中心A区一层106B,107号店铺</t>
        </is>
      </c>
      <c r="K58" s="23" t="inlineStr">
        <is>
          <t>PRADA(仁恒置地店)</t>
        </is>
      </c>
      <c r="L58" s="23" t="inlineStr">
        <is>
          <t>人民南路二段1号仁恒置地广场购物中心A区一层106B,107号店铺</t>
        </is>
      </c>
      <c r="M58" s="23" t="inlineStr">
        <is>
          <t>锦江区</t>
        </is>
      </c>
      <c r="N58" s="23" t="inlineStr">
        <is>
          <t>成都市</t>
        </is>
      </c>
      <c r="O58" s="23" t="inlineStr">
        <is>
          <t>四川省</t>
        </is>
      </c>
      <c r="P58" s="23" t="inlineStr">
        <is>
          <t>2886677568</t>
        </is>
      </c>
      <c r="Q58" s="23" t="b">
        <v>1</v>
      </c>
      <c r="R58" s="23" t="b">
        <v>1</v>
      </c>
      <c r="S58" s="23" t="b">
        <v>1</v>
      </c>
      <c r="T58">
        <f>OR(Q58=FALSE,R58=FALSE,S58=FALSE)</f>
        <v/>
      </c>
    </row>
    <row r="59" hidden="1" ht="14.25" customHeight="1" s="32">
      <c r="A59" s="23" t="n">
        <v>27850166</v>
      </c>
      <c r="B59" s="23" t="inlineStr">
        <is>
          <t>PRADA(日月广场免税店)</t>
        </is>
      </c>
      <c r="C59" s="23" t="inlineStr">
        <is>
          <t>国兴大道8号海口日月广场双子座CDF市内免税店1层中庭</t>
        </is>
      </c>
      <c r="D59" s="23" t="inlineStr">
        <is>
          <t>琼山区</t>
        </is>
      </c>
      <c r="E59" s="23" t="inlineStr">
        <is>
          <t>海口市</t>
        </is>
      </c>
      <c r="F59" s="23" t="inlineStr">
        <is>
          <t>海南省</t>
        </is>
      </c>
      <c r="G59" s="23" t="n">
        <v>89865323685</v>
      </c>
      <c r="H59" s="23" t="inlineStr">
        <is>
          <t>tencent</t>
        </is>
      </c>
      <c r="I59" s="23" t="inlineStr">
        <is>
          <t>4120212843031258454</t>
        </is>
      </c>
      <c r="J59" s="23" t="inlineStr">
        <is>
          <t>https://mapapi.qq.com/web/mapComponents/locationMarker/v/index.html?marker=coord%3A20.016392%2C110.346805%3Btitle%3APRADA(日月广场免税店)%3Baddr%3A国兴大道8号海口日月广场双子座CDF市内免税店1层中庭</t>
        </is>
      </c>
      <c r="K59" s="23" t="inlineStr">
        <is>
          <t>PRADA(日月广场免税店)</t>
        </is>
      </c>
      <c r="L59" s="23" t="inlineStr">
        <is>
          <t>国兴大道8号海口日月广场双子座CDF市内免税店1层中庭</t>
        </is>
      </c>
      <c r="M59" s="23" t="inlineStr">
        <is>
          <t>琼山区</t>
        </is>
      </c>
      <c r="N59" s="23" t="inlineStr">
        <is>
          <t>海口市</t>
        </is>
      </c>
      <c r="O59" s="23" t="inlineStr">
        <is>
          <t>海南省</t>
        </is>
      </c>
      <c r="P59" s="23" t="inlineStr">
        <is>
          <t>89865323685</t>
        </is>
      </c>
      <c r="Q59" s="23" t="b">
        <v>1</v>
      </c>
      <c r="R59" s="23" t="b">
        <v>1</v>
      </c>
      <c r="S59" s="23" t="b">
        <v>1</v>
      </c>
      <c r="T59">
        <f>OR(Q59=FALSE,R59=FALSE,S59=FALSE)</f>
        <v/>
      </c>
    </row>
    <row r="60" hidden="1" ht="14.25" customHeight="1" s="32">
      <c r="A60" s="23" t="n">
        <v>27850137</v>
      </c>
      <c r="B60" s="23" t="inlineStr">
        <is>
          <t>PRADA(赛特奥特莱斯店)</t>
        </is>
      </c>
      <c r="C60" s="23" t="inlineStr">
        <is>
          <t>东部棋盘山双园路36号沈阳赛特奥特莱斯C1-105号店铺</t>
        </is>
      </c>
      <c r="D60" s="23" t="inlineStr">
        <is>
          <t>浑南区</t>
        </is>
      </c>
      <c r="E60" s="23" t="inlineStr">
        <is>
          <t>沈阳市</t>
        </is>
      </c>
      <c r="F60" s="23" t="inlineStr">
        <is>
          <t>辽宁省</t>
        </is>
      </c>
      <c r="G60" s="23" t="n">
        <v>2431215109</v>
      </c>
      <c r="H60" s="23" t="inlineStr">
        <is>
          <t>tencent</t>
        </is>
      </c>
      <c r="I60" s="23" t="inlineStr">
        <is>
          <t>11466664449274039545</t>
        </is>
      </c>
      <c r="J60" s="23" t="inlineStr">
        <is>
          <t>https://mapapi.qq.com/web/mapComponents/locationMarker/v/index.html?marker=coord%3A41.844149%2C123.621005%3Btitle%3APRADA(赛特奥特莱斯店)%3Baddr%3A东部棋盘山双园路36号沈阳赛特奥特莱斯C1-105号店铺</t>
        </is>
      </c>
      <c r="K60" s="23" t="inlineStr">
        <is>
          <t>PRADA(赛特奥特莱斯店)</t>
        </is>
      </c>
      <c r="L60" s="23" t="inlineStr">
        <is>
          <t>东部棋盘山双园路36号沈阳赛特奥特莱斯C1-105号店铺</t>
        </is>
      </c>
      <c r="M60" s="23" t="inlineStr">
        <is>
          <t>浑南区</t>
        </is>
      </c>
      <c r="N60" s="23" t="inlineStr">
        <is>
          <t>沈阳市</t>
        </is>
      </c>
      <c r="O60" s="23" t="inlineStr">
        <is>
          <t>辽宁省</t>
        </is>
      </c>
      <c r="P60" s="23" t="inlineStr">
        <is>
          <t>2431215109</t>
        </is>
      </c>
      <c r="Q60" s="23" t="b">
        <v>1</v>
      </c>
      <c r="R60" s="23" t="b">
        <v>1</v>
      </c>
      <c r="S60" s="23" t="b">
        <v>1</v>
      </c>
      <c r="T60">
        <f>OR(Q60=FALSE,R60=FALSE,S60=FALSE)</f>
        <v/>
      </c>
    </row>
    <row r="61" hidden="1" ht="14.25" customHeight="1" s="32">
      <c r="A61" s="23" t="n">
        <v>50700003</v>
      </c>
      <c r="B61" s="23" t="inlineStr">
        <is>
          <t>PRADA(三亚凤凰国际机场店)</t>
        </is>
      </c>
      <c r="C61" s="23" t="inlineStr">
        <is>
          <t>凤凰路三亚凤凰城国际机场T1航站楼国内出发厅二层208登机口旁</t>
        </is>
      </c>
      <c r="D61" s="23" t="inlineStr">
        <is>
          <t>天涯区</t>
        </is>
      </c>
      <c r="E61" s="23" t="inlineStr">
        <is>
          <t>三亚市</t>
        </is>
      </c>
      <c r="F61" s="23" t="inlineStr">
        <is>
          <t>海南省</t>
        </is>
      </c>
      <c r="G61" s="23" t="n"/>
      <c r="H61" s="23" t="inlineStr">
        <is>
          <t>tencent</t>
        </is>
      </c>
      <c r="I61" s="23" t="inlineStr">
        <is>
          <t>16931189869490196719</t>
        </is>
      </c>
      <c r="J61" s="23" t="inlineStr">
        <is>
          <t>https://mapapi.qq.com/web/mapComponents/locationMarker/v/index.html?marker=coord%3A18.303716%2C109.411081%3Btitle%3APRADA(三亚凤凰国际机场店)%3Baddr%3A凤凰路三亚凤凰城国际机场T1航站楼国内出发厅二层208登机口旁</t>
        </is>
      </c>
      <c r="K61" s="23" t="inlineStr">
        <is>
          <t>PRADA(三亚凤凰国际机场店)</t>
        </is>
      </c>
      <c r="L61" s="23" t="inlineStr">
        <is>
          <t>凤凰路三亚凤凰城国际机场T1航站楼国内出发厅二层208登机口旁</t>
        </is>
      </c>
      <c r="M61" s="23" t="inlineStr">
        <is>
          <t>天涯区</t>
        </is>
      </c>
      <c r="N61" s="23" t="inlineStr">
        <is>
          <t>三亚市</t>
        </is>
      </c>
      <c r="O61" s="23" t="inlineStr">
        <is>
          <t>海南省</t>
        </is>
      </c>
      <c r="P61" s="23" t="n"/>
      <c r="Q61" s="23" t="b">
        <v>1</v>
      </c>
      <c r="R61" s="23" t="b">
        <v>1</v>
      </c>
      <c r="S61" s="23" t="b">
        <v>1</v>
      </c>
      <c r="T61">
        <f>OR(Q61=FALSE,R61=FALSE,S61=FALSE)</f>
        <v/>
      </c>
    </row>
    <row r="62" hidden="1" ht="14.25" customHeight="1" s="32">
      <c r="A62" s="23" t="n">
        <v>27850143</v>
      </c>
      <c r="B62" s="23" t="inlineStr">
        <is>
          <t>PRADA(尚嘉中心店)</t>
        </is>
      </c>
      <c r="C62" s="23" t="inlineStr">
        <is>
          <t>仙霞路99号尚嘉中心一层L106号店铺</t>
        </is>
      </c>
      <c r="D62" s="23" t="inlineStr">
        <is>
          <t>长宁区</t>
        </is>
      </c>
      <c r="E62" s="23" t="inlineStr">
        <is>
          <t>上海市</t>
        </is>
      </c>
      <c r="F62" s="23" t="inlineStr">
        <is>
          <t>上海市</t>
        </is>
      </c>
      <c r="G62" s="23" t="n">
        <v>2160673990</v>
      </c>
      <c r="H62" s="23" t="inlineStr">
        <is>
          <t>tencent</t>
        </is>
      </c>
      <c r="I62" s="23" t="inlineStr">
        <is>
          <t>14640377286274503919</t>
        </is>
      </c>
      <c r="J62" s="23" t="inlineStr">
        <is>
          <t>https://mapapi.qq.com/web/mapComponents/locationMarker/v/index.html?marker=coord%3A31.20529%2C121.407497%3Btitle%3APRADA(尚嘉中心店)%3Baddr%3A仙霞路99号尚嘉中心一层L106号店铺</t>
        </is>
      </c>
      <c r="K62" s="23" t="inlineStr">
        <is>
          <t>PRADA(尚嘉中心店)</t>
        </is>
      </c>
      <c r="L62" s="23" t="inlineStr">
        <is>
          <t>仙霞路99号尚嘉中心F1-L106-107</t>
        </is>
      </c>
      <c r="M62" s="23" t="inlineStr">
        <is>
          <t>长宁区</t>
        </is>
      </c>
      <c r="N62" s="23" t="inlineStr">
        <is>
          <t>上海市</t>
        </is>
      </c>
      <c r="O62" s="23" t="inlineStr">
        <is>
          <t>上海市</t>
        </is>
      </c>
      <c r="P62" s="23" t="inlineStr">
        <is>
          <t>2160673990</t>
        </is>
      </c>
      <c r="Q62" s="23" t="b">
        <v>1</v>
      </c>
      <c r="R62" s="23" t="b">
        <v>1</v>
      </c>
      <c r="S62" s="23" t="b">
        <v>1</v>
      </c>
      <c r="T62">
        <f>OR(Q62=FALSE,R62=FALSE,S62=FALSE)</f>
        <v/>
      </c>
    </row>
    <row r="63" hidden="1" ht="14.25" customHeight="1" s="32">
      <c r="A63" s="23" t="n">
        <v>27850169</v>
      </c>
      <c r="B63" s="23" t="inlineStr">
        <is>
          <t>PRADA(时代广场店)</t>
        </is>
      </c>
      <c r="C63" s="23" t="inlineStr">
        <is>
          <t>人民路50号时代广场一层L103-L104号店铺</t>
        </is>
      </c>
      <c r="D63" s="23" t="inlineStr">
        <is>
          <t>中山区</t>
        </is>
      </c>
      <c r="E63" s="23" t="inlineStr">
        <is>
          <t>大连市</t>
        </is>
      </c>
      <c r="F63" s="23" t="inlineStr">
        <is>
          <t>辽宁省</t>
        </is>
      </c>
      <c r="G63" s="23" t="n">
        <v>41188079118</v>
      </c>
      <c r="H63" s="23" t="inlineStr">
        <is>
          <t>tencent</t>
        </is>
      </c>
      <c r="I63" s="23" t="inlineStr">
        <is>
          <t>16715332279807428232</t>
        </is>
      </c>
      <c r="J63" s="23" t="inlineStr">
        <is>
          <t>https://mapapi.qq.com/web/mapComponents/locationMarker/v/index.html?marker=coord%3A38.923877%2C121.650373%3Btitle%3APRADA(时代广场店)%3Baddr%3A人民路50号时代广场一层L103-L104号店铺</t>
        </is>
      </c>
      <c r="K63" s="23" t="inlineStr">
        <is>
          <t>PRADA(时代广场店)</t>
        </is>
      </c>
      <c r="L63" s="23" t="inlineStr">
        <is>
          <t>人民路50号时代广场一层L103-L104号店铺</t>
        </is>
      </c>
      <c r="M63" s="23" t="inlineStr">
        <is>
          <t>中山区</t>
        </is>
      </c>
      <c r="N63" s="23" t="inlineStr">
        <is>
          <t>大连市</t>
        </is>
      </c>
      <c r="O63" s="23" t="inlineStr">
        <is>
          <t>辽宁省</t>
        </is>
      </c>
      <c r="P63" s="23" t="inlineStr">
        <is>
          <t>41188079118</t>
        </is>
      </c>
      <c r="Q63" s="23" t="b">
        <v>1</v>
      </c>
      <c r="R63" s="23" t="b">
        <v>1</v>
      </c>
      <c r="S63" s="23" t="b">
        <v>1</v>
      </c>
      <c r="T63">
        <f>OR(Q63=FALSE,R63=FALSE,S63=FALSE)</f>
        <v/>
      </c>
    </row>
    <row r="64" hidden="1" ht="14.25" customHeight="1" s="32">
      <c r="A64" s="23" t="n">
        <v>27850158</v>
      </c>
      <c r="B64" s="23" t="inlineStr">
        <is>
          <t>PRADA(太古汇店)</t>
        </is>
      </c>
      <c r="C64" s="23" t="inlineStr">
        <is>
          <t>天河路383号太古汇商场L1,L2</t>
        </is>
      </c>
      <c r="D64" s="23" t="inlineStr">
        <is>
          <t>天河区</t>
        </is>
      </c>
      <c r="E64" s="23" t="inlineStr">
        <is>
          <t>广州市</t>
        </is>
      </c>
      <c r="F64" s="23" t="inlineStr">
        <is>
          <t>广东省</t>
        </is>
      </c>
      <c r="G64" s="23" t="n">
        <v>2028086018</v>
      </c>
      <c r="H64" s="23" t="inlineStr">
        <is>
          <t>tencent</t>
        </is>
      </c>
      <c r="I64" s="23" t="inlineStr">
        <is>
          <t>8016197480496033295</t>
        </is>
      </c>
      <c r="J64" s="23" t="inlineStr">
        <is>
          <t>https://mapapi.qq.com/web/mapComponents/locationMarker/v/index.html?marker=coord%3A23.134449%2C113.332603%3Btitle%3APRADA(太古汇店)%3Baddr%3A天河路383号太古汇商场L1,L2</t>
        </is>
      </c>
      <c r="K64" s="23" t="inlineStr">
        <is>
          <t>PRADA(太古汇店)</t>
        </is>
      </c>
      <c r="L64" s="23" t="inlineStr">
        <is>
          <t>天河路383号太古汇商场L1,L2</t>
        </is>
      </c>
      <c r="M64" s="23" t="inlineStr">
        <is>
          <t>天河区</t>
        </is>
      </c>
      <c r="N64" s="23" t="inlineStr">
        <is>
          <t>广州市</t>
        </is>
      </c>
      <c r="O64" s="23" t="inlineStr">
        <is>
          <t>广东省</t>
        </is>
      </c>
      <c r="P64" s="23" t="inlineStr">
        <is>
          <t>2028086018</t>
        </is>
      </c>
      <c r="Q64" s="23" t="b">
        <v>1</v>
      </c>
      <c r="R64" s="23" t="b">
        <v>1</v>
      </c>
      <c r="S64" s="23" t="b">
        <v>1</v>
      </c>
      <c r="T64">
        <f>OR(Q64=FALSE,R64=FALSE,S64=FALSE)</f>
        <v/>
      </c>
    </row>
    <row r="65" hidden="1" ht="14.25" customHeight="1" s="32">
      <c r="A65" s="23" t="n">
        <v>27850157</v>
      </c>
      <c r="B65" s="23" t="inlineStr">
        <is>
          <t>PRADA(天美店)</t>
        </is>
      </c>
      <c r="C65" s="23" t="inlineStr">
        <is>
          <t>长风街113号天美新天地购物中心101号商铺</t>
        </is>
      </c>
      <c r="D65" s="23" t="inlineStr">
        <is>
          <t>小店区</t>
        </is>
      </c>
      <c r="E65" s="23" t="inlineStr">
        <is>
          <t>太原市</t>
        </is>
      </c>
      <c r="F65" s="23" t="inlineStr">
        <is>
          <t>山西省</t>
        </is>
      </c>
      <c r="G65" s="23" t="n">
        <v>3518376145</v>
      </c>
      <c r="H65" s="23" t="inlineStr">
        <is>
          <t>tencent</t>
        </is>
      </c>
      <c r="I65" s="23" t="inlineStr">
        <is>
          <t>4048817508104799219</t>
        </is>
      </c>
      <c r="J65" s="23" t="inlineStr">
        <is>
          <t>https://mapapi.qq.com/web/mapComponents/locationMarker/v/index.html?marker=coord%3A37.819124%2C112.56426%3Btitle%3APRADA(天美店)%3Baddr%3A长风街113号天美新天地购物中心101号商铺</t>
        </is>
      </c>
      <c r="K65" s="23" t="inlineStr">
        <is>
          <t>PRADA(天美新天地店)</t>
        </is>
      </c>
      <c r="L65" s="23" t="inlineStr">
        <is>
          <t>长风街113号天美新天地F1-101</t>
        </is>
      </c>
      <c r="M65" s="23" t="inlineStr">
        <is>
          <t>小店区</t>
        </is>
      </c>
      <c r="N65" s="23" t="inlineStr">
        <is>
          <t>太原市</t>
        </is>
      </c>
      <c r="O65" s="23" t="inlineStr">
        <is>
          <t>山西省</t>
        </is>
      </c>
      <c r="P65" s="23" t="inlineStr">
        <is>
          <t>3518376145</t>
        </is>
      </c>
      <c r="Q65" s="23" t="b">
        <v>1</v>
      </c>
      <c r="R65" s="23" t="b">
        <v>1</v>
      </c>
      <c r="S65" s="23" t="b">
        <v>1</v>
      </c>
      <c r="T65">
        <f>OR(Q65=FALSE,R65=FALSE,S65=FALSE)</f>
        <v/>
      </c>
    </row>
    <row r="66" hidden="1" ht="14.25" customHeight="1" s="32">
      <c r="A66" s="23" t="n">
        <v>27850153</v>
      </c>
      <c r="B66" s="23" t="inlineStr">
        <is>
          <t>PRADA(万象城店)</t>
        </is>
      </c>
      <c r="C66" s="23" t="inlineStr">
        <is>
          <t>乐园道9号天津万象城一层008-009号店铺</t>
        </is>
      </c>
      <c r="D66" s="23" t="inlineStr">
        <is>
          <t>河西区</t>
        </is>
      </c>
      <c r="E66" s="23" t="inlineStr">
        <is>
          <t>天津市</t>
        </is>
      </c>
      <c r="F66" s="23" t="inlineStr">
        <is>
          <t>天津市</t>
        </is>
      </c>
      <c r="G66" s="23" t="n">
        <v>2283887403</v>
      </c>
      <c r="H66" s="23" t="inlineStr">
        <is>
          <t>tencent</t>
        </is>
      </c>
      <c r="I66" s="23" t="inlineStr">
        <is>
          <t>14008344253762845876</t>
        </is>
      </c>
      <c r="J66" s="23" t="inlineStr">
        <is>
          <t>https://mapapi.qq.com/web/mapComponents/locationMarker/v/index.html?marker=coord%3A39.090597%2C117.214997%3Btitle%3APRADA(万象城店)%3Baddr%3A乐园道9号天津万象城一层008-009号店铺</t>
        </is>
      </c>
      <c r="K66" s="23" t="inlineStr">
        <is>
          <t>PRADA(万象城店)</t>
        </is>
      </c>
      <c r="L66" s="23" t="inlineStr">
        <is>
          <t>乐园道9号天津万象城一层008-009号店铺</t>
        </is>
      </c>
      <c r="M66" s="23" t="inlineStr">
        <is>
          <t>河西区</t>
        </is>
      </c>
      <c r="N66" s="23" t="inlineStr">
        <is>
          <t>天津市</t>
        </is>
      </c>
      <c r="O66" s="23" t="inlineStr">
        <is>
          <t>天津市</t>
        </is>
      </c>
      <c r="P66" s="23" t="inlineStr">
        <is>
          <t>2283887403</t>
        </is>
      </c>
      <c r="Q66" s="23" t="b">
        <v>1</v>
      </c>
      <c r="R66" s="23" t="b">
        <v>1</v>
      </c>
      <c r="S66" s="23" t="b">
        <v>1</v>
      </c>
      <c r="T66">
        <f>OR(Q66=FALSE,R66=FALSE,S66=FALSE)</f>
        <v/>
      </c>
    </row>
    <row r="67" hidden="1" ht="14.25" customHeight="1" s="32">
      <c r="A67" s="23" t="n">
        <v>27850159</v>
      </c>
      <c r="B67" s="23" t="inlineStr">
        <is>
          <t>PRADA(万象城店)</t>
        </is>
      </c>
      <c r="C67" s="23" t="inlineStr">
        <is>
          <t>宝安南路1881号华润中心一期(中区)万象城一层170-268号店铺</t>
        </is>
      </c>
      <c r="D67" s="23" t="inlineStr">
        <is>
          <t>罗湖区</t>
        </is>
      </c>
      <c r="E67" s="23" t="inlineStr">
        <is>
          <t>深圳市</t>
        </is>
      </c>
      <c r="F67" s="23" t="inlineStr">
        <is>
          <t>广东省</t>
        </is>
      </c>
      <c r="G67" s="23" t="n">
        <v>75582690085</v>
      </c>
      <c r="H67" s="23" t="inlineStr">
        <is>
          <t>tencent</t>
        </is>
      </c>
      <c r="I67" s="23" t="inlineStr">
        <is>
          <t>13752655288543264859</t>
        </is>
      </c>
      <c r="J67" s="23" t="inlineStr">
        <is>
          <t>https://mapapi.qq.com/web/mapComponents/locationMarker/v/index.html?marker=coord%3A22.539138%2C114.111385%3Btitle%3APRADA(万象城店)%3Baddr%3A宝安南路1881号华润中心一期(中区)万象城一层170-268号店铺</t>
        </is>
      </c>
      <c r="K67" s="23" t="inlineStr">
        <is>
          <t>PRADA(the mix c 万象城店)</t>
        </is>
      </c>
      <c r="L67" s="23" t="inlineStr">
        <is>
          <t>宝安南路1881号华润中心一期万象城1层170-268号</t>
        </is>
      </c>
      <c r="M67" s="23" t="inlineStr">
        <is>
          <t>罗湖区</t>
        </is>
      </c>
      <c r="N67" s="23" t="inlineStr">
        <is>
          <t>深圳市</t>
        </is>
      </c>
      <c r="O67" s="23" t="inlineStr">
        <is>
          <t>广东省</t>
        </is>
      </c>
      <c r="P67" s="23" t="inlineStr">
        <is>
          <t>75582690085</t>
        </is>
      </c>
      <c r="Q67" s="23" t="b">
        <v>1</v>
      </c>
      <c r="R67" s="23" t="b">
        <v>1</v>
      </c>
      <c r="S67" s="23" t="b">
        <v>1</v>
      </c>
      <c r="T67">
        <f>OR(Q67=FALSE,R67=FALSE,S67=FALSE)</f>
        <v/>
      </c>
    </row>
    <row r="68" hidden="1" ht="14.25" customHeight="1" s="32">
      <c r="A68" s="23" t="n">
        <v>27850160</v>
      </c>
      <c r="B68" s="23" t="inlineStr">
        <is>
          <t>PRADA(万象城店)</t>
        </is>
      </c>
      <c r="C68" s="23" t="inlineStr">
        <is>
          <t>民族大道136号南宁华润中心万象城一层130号店铺</t>
        </is>
      </c>
      <c r="D68" s="23" t="inlineStr">
        <is>
          <t>青秀区</t>
        </is>
      </c>
      <c r="E68" s="23" t="inlineStr">
        <is>
          <t>南宁市</t>
        </is>
      </c>
      <c r="F68" s="23" t="inlineStr">
        <is>
          <t>广西壮族自治区</t>
        </is>
      </c>
      <c r="G68" s="23" t="n">
        <v>7715782880</v>
      </c>
      <c r="H68" s="23" t="inlineStr">
        <is>
          <t>tencent</t>
        </is>
      </c>
      <c r="I68" s="23" t="inlineStr">
        <is>
          <t>4016408880974989506</t>
        </is>
      </c>
      <c r="J68" s="23" t="inlineStr">
        <is>
          <t>https://mapapi.qq.com/web/mapComponents/locationMarker/v/index.html?marker=coord%3A22.812508%2C108.3929%3Btitle%3APRADA(万象城店)%3Baddr%3A民族大道136号南宁华润中心万象城一层130号店铺</t>
        </is>
      </c>
      <c r="K68" s="23" t="inlineStr">
        <is>
          <t>PRADA(万象城店)</t>
        </is>
      </c>
      <c r="L68" s="23" t="inlineStr">
        <is>
          <t>民族大道136号万象城F1-130</t>
        </is>
      </c>
      <c r="M68" s="23" t="inlineStr">
        <is>
          <t>青秀区</t>
        </is>
      </c>
      <c r="N68" s="23" t="inlineStr">
        <is>
          <t>南宁市</t>
        </is>
      </c>
      <c r="O68" s="23" t="inlineStr">
        <is>
          <t>广西壮族自治区</t>
        </is>
      </c>
      <c r="P68" s="23" t="inlineStr">
        <is>
          <t>7715782880</t>
        </is>
      </c>
      <c r="Q68" s="23" t="b">
        <v>1</v>
      </c>
      <c r="R68" s="23" t="b">
        <v>1</v>
      </c>
      <c r="S68" s="23" t="b">
        <v>1</v>
      </c>
      <c r="T68">
        <f>OR(Q68=FALSE,R68=FALSE,S68=FALSE)</f>
        <v/>
      </c>
    </row>
    <row r="69" hidden="1" ht="14.25" customHeight="1" s="32">
      <c r="A69" s="23" t="n">
        <v>27850163</v>
      </c>
      <c r="B69" s="23" t="inlineStr">
        <is>
          <t>PRADA(万象城店)</t>
        </is>
      </c>
      <c r="C69" s="23" t="inlineStr">
        <is>
          <t>钱江新城富春路701号万象城一层156号店铺</t>
        </is>
      </c>
      <c r="D69" s="23" t="inlineStr">
        <is>
          <t>上城区</t>
        </is>
      </c>
      <c r="E69" s="23" t="inlineStr">
        <is>
          <t>杭州市</t>
        </is>
      </c>
      <c r="F69" s="23" t="inlineStr">
        <is>
          <t>浙江省</t>
        </is>
      </c>
      <c r="G69" s="23" t="n">
        <v>57189705950</v>
      </c>
      <c r="H69" s="23" t="inlineStr">
        <is>
          <t>tencent</t>
        </is>
      </c>
      <c r="I69" s="23" t="inlineStr">
        <is>
          <t>1946611014917118861</t>
        </is>
      </c>
      <c r="J69" s="23" t="inlineStr">
        <is>
          <t>https://mapapi.qq.com/web/mapComponents/locationMarker/v/index.html?marker=coord%3A30.25197%2C120.214446%3Btitle%3APRADA(万象城店)%3Baddr%3A钱江新城富春路701号万象城一层156号店铺</t>
        </is>
      </c>
      <c r="K69" s="23" t="inlineStr">
        <is>
          <t>PRADA(万象城店)</t>
        </is>
      </c>
      <c r="L69" s="23" t="inlineStr">
        <is>
          <t>钱江新城富春路701号万象城一层156号店铺</t>
        </is>
      </c>
      <c r="M69" s="23" t="inlineStr">
        <is>
          <t>上城区</t>
        </is>
      </c>
      <c r="N69" s="23" t="inlineStr">
        <is>
          <t>杭州市</t>
        </is>
      </c>
      <c r="O69" s="23" t="inlineStr">
        <is>
          <t>浙江省</t>
        </is>
      </c>
      <c r="P69" s="23" t="inlineStr">
        <is>
          <t>57189705950</t>
        </is>
      </c>
      <c r="Q69" s="23" t="b">
        <v>1</v>
      </c>
      <c r="R69" s="23" t="b">
        <v>1</v>
      </c>
      <c r="S69" s="23" t="b">
        <v>1</v>
      </c>
      <c r="T69">
        <f>OR(Q69=FALSE,R69=FALSE,S69=FALSE)</f>
        <v/>
      </c>
    </row>
    <row r="70" hidden="1" ht="14.25" customHeight="1" s="32">
      <c r="A70" s="23" t="n">
        <v>27850170</v>
      </c>
      <c r="B70" s="23" t="inlineStr">
        <is>
          <t>PRADA(万象城店)</t>
        </is>
      </c>
      <c r="C70" s="23" t="inlineStr">
        <is>
          <t>青年大街288号华润万象城一层185号店铺</t>
        </is>
      </c>
      <c r="D70" s="23" t="inlineStr">
        <is>
          <t>和平区</t>
        </is>
      </c>
      <c r="E70" s="23" t="inlineStr">
        <is>
          <t>沈阳市</t>
        </is>
      </c>
      <c r="F70" s="23" t="inlineStr">
        <is>
          <t>辽宁省</t>
        </is>
      </c>
      <c r="G70" s="23" t="n">
        <v>2431379198</v>
      </c>
      <c r="H70" s="23" t="inlineStr">
        <is>
          <t>tencent</t>
        </is>
      </c>
      <c r="I70" s="23" t="inlineStr">
        <is>
          <t>4910662608235735608</t>
        </is>
      </c>
      <c r="J70" s="23" t="inlineStr">
        <is>
          <t>https://mapapi.qq.com/web/mapComponents/locationMarker/v/index.html?marker=coord%3A41.775939%2C123.434958%3Btitle%3APRADA(万象城店)%3Baddr%3A青年大街288号华润万象城一层185号店铺</t>
        </is>
      </c>
      <c r="K70" s="23" t="inlineStr">
        <is>
          <t>PRADA(万象城店)</t>
        </is>
      </c>
      <c r="L70" s="23" t="inlineStr">
        <is>
          <t>青年大街288号万象城F1-185</t>
        </is>
      </c>
      <c r="M70" s="23" t="inlineStr">
        <is>
          <t>和平区</t>
        </is>
      </c>
      <c r="N70" s="23" t="inlineStr">
        <is>
          <t>沈阳市</t>
        </is>
      </c>
      <c r="O70" s="23" t="inlineStr">
        <is>
          <t>辽宁省</t>
        </is>
      </c>
      <c r="P70" s="23" t="inlineStr">
        <is>
          <t>2431379198</t>
        </is>
      </c>
      <c r="Q70" s="23" t="b">
        <v>1</v>
      </c>
      <c r="R70" s="23" t="b">
        <v>1</v>
      </c>
      <c r="S70" s="23" t="b">
        <v>1</v>
      </c>
      <c r="T70">
        <f>OR(Q70=FALSE,R70=FALSE,S70=FALSE)</f>
        <v/>
      </c>
    </row>
    <row r="71" hidden="1" ht="14.25" customHeight="1" s="32">
      <c r="A71" s="23" t="n">
        <v>27850171</v>
      </c>
      <c r="B71" s="23" t="inlineStr">
        <is>
          <t>PRADA(万象城店)</t>
        </is>
      </c>
      <c r="C71" s="23" t="inlineStr">
        <is>
          <t>谢家湾正街49号华润万象城L182号店铺</t>
        </is>
      </c>
      <c r="D71" s="23" t="inlineStr">
        <is>
          <t>九龙坡区</t>
        </is>
      </c>
      <c r="E71" s="23" t="inlineStr">
        <is>
          <t>重庆市</t>
        </is>
      </c>
      <c r="F71" s="23" t="inlineStr">
        <is>
          <t>重庆市</t>
        </is>
      </c>
      <c r="G71" s="23" t="n">
        <v>2368188801</v>
      </c>
      <c r="H71" s="23" t="inlineStr">
        <is>
          <t>tencent</t>
        </is>
      </c>
      <c r="I71" s="23" t="inlineStr">
        <is>
          <t>1248349804019875912</t>
        </is>
      </c>
      <c r="J71" s="23" t="inlineStr">
        <is>
          <t>https://mapapi.qq.com/web/mapComponents/locationMarker/v/index.html?marker=coord%3A29.517696%2C106.517912%3Btitle%3APRADA(万象城店)%3Baddr%3A谢家湾正街49号华润万象城L182号店铺</t>
        </is>
      </c>
      <c r="K71" s="23" t="inlineStr">
        <is>
          <t>PRADA(华润万象城店)</t>
        </is>
      </c>
      <c r="L71" s="23" t="inlineStr">
        <is>
          <t>谢家湾正街55号华润万象城L1</t>
        </is>
      </c>
      <c r="M71" s="23" t="inlineStr">
        <is>
          <t>九龙坡区</t>
        </is>
      </c>
      <c r="N71" s="23" t="inlineStr">
        <is>
          <t>重庆市</t>
        </is>
      </c>
      <c r="O71" s="23" t="inlineStr">
        <is>
          <t>重庆市</t>
        </is>
      </c>
      <c r="P71" s="23" t="inlineStr">
        <is>
          <t>2368188801</t>
        </is>
      </c>
      <c r="Q71" s="23" t="b">
        <v>1</v>
      </c>
      <c r="R71" s="23" t="b">
        <v>1</v>
      </c>
      <c r="S71" s="23" t="b">
        <v>1</v>
      </c>
      <c r="T71">
        <f>OR(Q71=FALSE,R71=FALSE,S71=FALSE)</f>
        <v/>
      </c>
    </row>
    <row r="72" hidden="1" ht="14.25" customHeight="1" s="32">
      <c r="A72" s="23" t="n">
        <v>27850145</v>
      </c>
      <c r="B72" s="23" t="inlineStr">
        <is>
          <t>PRADA(王府井In88店)</t>
        </is>
      </c>
      <c r="C72" s="23" t="inlineStr">
        <is>
          <t>王府井大街88号北京In88一层116号店铺</t>
        </is>
      </c>
      <c r="D72" s="23" t="inlineStr">
        <is>
          <t>东城区</t>
        </is>
      </c>
      <c r="E72" s="23" t="inlineStr">
        <is>
          <t>北京市</t>
        </is>
      </c>
      <c r="F72" s="23" t="inlineStr">
        <is>
          <t>北京市</t>
        </is>
      </c>
      <c r="G72" s="23" t="n">
        <v>1059785628</v>
      </c>
      <c r="H72" s="23" t="inlineStr">
        <is>
          <t>tencent</t>
        </is>
      </c>
      <c r="I72" s="23" t="inlineStr">
        <is>
          <t>10614399713208285431</t>
        </is>
      </c>
      <c r="J72" s="23" t="inlineStr">
        <is>
          <t>https://mapapi.qq.com/web/mapComponents/locationMarker/v/index.html?marker=coord%3A39.915974%2C116.411641%3Btitle%3APRADA(王府井In88店)%3Baddr%3A王府井大街88号北京In88一层116号店铺</t>
        </is>
      </c>
      <c r="K72" s="23" t="inlineStr">
        <is>
          <t>PRADA(王府井In88店)</t>
        </is>
      </c>
      <c r="L72" s="23" t="inlineStr">
        <is>
          <t>王府井大街88号北京In88一层116号店铺</t>
        </is>
      </c>
      <c r="M72" s="23" t="inlineStr">
        <is>
          <t>东城区</t>
        </is>
      </c>
      <c r="N72" s="23" t="inlineStr">
        <is>
          <t>北京市</t>
        </is>
      </c>
      <c r="O72" s="23" t="inlineStr">
        <is>
          <t>北京市</t>
        </is>
      </c>
      <c r="P72" s="23" t="inlineStr">
        <is>
          <t>1059785628</t>
        </is>
      </c>
      <c r="Q72" s="23" t="b">
        <v>1</v>
      </c>
      <c r="R72" s="23" t="b">
        <v>1</v>
      </c>
      <c r="S72" s="23" t="b">
        <v>1</v>
      </c>
      <c r="T72">
        <f>OR(Q72=FALSE,R72=FALSE,S72=FALSE)</f>
        <v/>
      </c>
    </row>
    <row r="73" hidden="1" ht="14.25" customHeight="1" s="32">
      <c r="A73" s="23" t="n">
        <v>27850154</v>
      </c>
      <c r="B73" s="23" t="inlineStr">
        <is>
          <t>PRADA(银泰中心店)</t>
        </is>
      </c>
      <c r="C73" s="23" t="inlineStr">
        <is>
          <t>长江中路98号合肥银泰中心一层115号店铺</t>
        </is>
      </c>
      <c r="D73" s="23" t="inlineStr">
        <is>
          <t>庐阳区</t>
        </is>
      </c>
      <c r="E73" s="23" t="inlineStr">
        <is>
          <t>合肥市</t>
        </is>
      </c>
      <c r="F73" s="23" t="inlineStr">
        <is>
          <t>安徽省</t>
        </is>
      </c>
      <c r="G73" s="23" t="n">
        <v>55162698825</v>
      </c>
      <c r="H73" s="23" t="inlineStr">
        <is>
          <t>tencent</t>
        </is>
      </c>
      <c r="I73" s="23" t="inlineStr">
        <is>
          <t>11491112670169210422</t>
        </is>
      </c>
      <c r="J73" s="23" t="inlineStr">
        <is>
          <t>https://mapapi.qq.com/web/mapComponents/locationMarker/v/index.html?marker=coord%3A31.862833578955%2C117.292595207691%3Btitle%3APRADA(银泰中心店)%3Baddr%3A长江中路98号合肥银泰中心一层115号店铺</t>
        </is>
      </c>
      <c r="K73" s="23" t="inlineStr">
        <is>
          <t>PRADA银泰中心</t>
        </is>
      </c>
      <c r="L73" s="23" t="inlineStr">
        <is>
          <t>长江中路98号银泰中心F1</t>
        </is>
      </c>
      <c r="M73" s="23" t="inlineStr">
        <is>
          <t>庐阳区</t>
        </is>
      </c>
      <c r="N73" s="23" t="inlineStr">
        <is>
          <t>合肥市</t>
        </is>
      </c>
      <c r="O73" s="23" t="inlineStr">
        <is>
          <t>安徽省</t>
        </is>
      </c>
      <c r="P73" s="23" t="inlineStr">
        <is>
          <t>55162698825</t>
        </is>
      </c>
      <c r="Q73" s="23" t="b">
        <v>0</v>
      </c>
      <c r="R73" s="23" t="b">
        <v>0</v>
      </c>
      <c r="S73" s="23" t="b">
        <v>1</v>
      </c>
      <c r="T73">
        <f>OR(Q73=FALSE,R73=FALSE,S73=FALSE)</f>
        <v/>
      </c>
    </row>
    <row r="74" hidden="1" ht="14.25" customHeight="1" s="32">
      <c r="A74" s="23" t="n">
        <v>27850155</v>
      </c>
      <c r="B74" s="23" t="inlineStr">
        <is>
          <t>PRADA(银座商城店)</t>
        </is>
      </c>
      <c r="C74" s="23" t="inlineStr">
        <is>
          <t>泺源大街66号济南银座商城一层L113号店铺</t>
        </is>
      </c>
      <c r="D74" s="23" t="inlineStr">
        <is>
          <t>历下区</t>
        </is>
      </c>
      <c r="E74" s="23" t="inlineStr">
        <is>
          <t>济南市</t>
        </is>
      </c>
      <c r="F74" s="23" t="inlineStr">
        <is>
          <t>山东省</t>
        </is>
      </c>
      <c r="G74" s="23" t="n">
        <v>53166228025</v>
      </c>
      <c r="H74" s="23" t="inlineStr">
        <is>
          <t>tencent</t>
        </is>
      </c>
      <c r="I74" s="23" t="inlineStr">
        <is>
          <t>9438155386057920969</t>
        </is>
      </c>
      <c r="J74" s="23" t="inlineStr">
        <is>
          <t>https://mapapi.qq.com/web/mapComponents/locationMarker/v/index.html?marker=coord%3A36.659939%2C117.031378%3Btitle%3APRADA(银座商城店)%3Baddr%3A泺源大街66号济南银座商城一层L113号店铺</t>
        </is>
      </c>
      <c r="K74" s="23" t="inlineStr">
        <is>
          <t>PRADA(银座商城店)</t>
        </is>
      </c>
      <c r="L74" s="23" t="inlineStr">
        <is>
          <t>泺源大街66号银座商城1层L113号店铺</t>
        </is>
      </c>
      <c r="M74" s="23" t="inlineStr">
        <is>
          <t>历下区</t>
        </is>
      </c>
      <c r="N74" s="23" t="inlineStr">
        <is>
          <t>济南市</t>
        </is>
      </c>
      <c r="O74" s="23" t="inlineStr">
        <is>
          <t>山东省</t>
        </is>
      </c>
      <c r="P74" s="23" t="inlineStr">
        <is>
          <t>53166228025</t>
        </is>
      </c>
      <c r="Q74" s="23" t="b">
        <v>1</v>
      </c>
      <c r="R74" s="23" t="b">
        <v>1</v>
      </c>
      <c r="S74" s="23" t="b">
        <v>1</v>
      </c>
      <c r="T74">
        <f>OR(Q74=FALSE,R74=FALSE,S74=FALSE)</f>
        <v/>
      </c>
    </row>
    <row r="75" hidden="1" ht="14.25" customHeight="1" s="32">
      <c r="A75" s="23" t="n">
        <v>27850176</v>
      </c>
      <c r="B75" s="23" t="inlineStr">
        <is>
          <t>PRADA(卓展购物中心店)</t>
        </is>
      </c>
      <c r="C75" s="23" t="inlineStr">
        <is>
          <t>安隆街106号卓展购物中心1102号店铺</t>
        </is>
      </c>
      <c r="D75" s="23" t="inlineStr">
        <is>
          <t>道里区</t>
        </is>
      </c>
      <c r="E75" s="23" t="inlineStr">
        <is>
          <t>哈尔滨市</t>
        </is>
      </c>
      <c r="F75" s="23" t="inlineStr">
        <is>
          <t>黑龙江省</t>
        </is>
      </c>
      <c r="G75" s="23" t="n">
        <v>45187736201</v>
      </c>
      <c r="H75" s="23" t="inlineStr">
        <is>
          <t>tencent</t>
        </is>
      </c>
      <c r="I75" s="23" t="inlineStr">
        <is>
          <t>14288583492445970396</t>
        </is>
      </c>
      <c r="J75" s="23" t="inlineStr">
        <is>
          <t>https://mapapi.qq.com/web/mapComponents/locationMarker/v/index.html?marker=coord%3A45.757556%2C126.605096%3Btitle%3APRADA(卓展购物中心店)%3Baddr%3A安隆街106号卓展购物中心1102号店铺</t>
        </is>
      </c>
      <c r="K75" s="23" t="inlineStr">
        <is>
          <t>PRADA(卓展购物中心店)</t>
        </is>
      </c>
      <c r="L75" s="23" t="inlineStr">
        <is>
          <t>安隆街106号卓展购物中心1102号店铺</t>
        </is>
      </c>
      <c r="M75" s="23" t="inlineStr">
        <is>
          <t>道里区</t>
        </is>
      </c>
      <c r="N75" s="23" t="inlineStr">
        <is>
          <t>哈尔滨市</t>
        </is>
      </c>
      <c r="O75" s="23" t="inlineStr">
        <is>
          <t>黑龙江省</t>
        </is>
      </c>
      <c r="P75" s="23" t="inlineStr">
        <is>
          <t>45187736201</t>
        </is>
      </c>
      <c r="Q75" s="23" t="b">
        <v>1</v>
      </c>
      <c r="R75" s="23" t="b">
        <v>1</v>
      </c>
      <c r="S75" s="23" t="b">
        <v>1</v>
      </c>
      <c r="T75">
        <f>OR(Q75=FALSE,R75=FALSE,S75=FALSE)</f>
        <v/>
      </c>
    </row>
    <row r="76" hidden="1" ht="14.25" customHeight="1" s="32">
      <c r="A76" s="23" t="n">
        <v>27850150</v>
      </c>
      <c r="B76" s="23" t="inlineStr">
        <is>
          <t>PRADA(卓展时代购物中心店)</t>
        </is>
      </c>
      <c r="C76" s="23" t="inlineStr">
        <is>
          <t>重庆路1255号卓展时代购物中心B座一层B1104号店铺</t>
        </is>
      </c>
      <c r="D76" s="23" t="inlineStr">
        <is>
          <t>朝阳区</t>
        </is>
      </c>
      <c r="E76" s="23" t="inlineStr">
        <is>
          <t>长春市</t>
        </is>
      </c>
      <c r="F76" s="23" t="inlineStr">
        <is>
          <t>吉林省</t>
        </is>
      </c>
      <c r="G76" s="23" t="n">
        <v>43188483345</v>
      </c>
      <c r="H76" s="23" t="inlineStr">
        <is>
          <t>tencent</t>
        </is>
      </c>
      <c r="I76" s="23" t="inlineStr">
        <is>
          <t>14086392809023648153</t>
        </is>
      </c>
      <c r="J76" s="23" t="inlineStr">
        <is>
          <t>https://mapapi.qq.com/web/mapComponents/locationMarker/v/index.html?marker=coord%3A43.891434%2C125.320105%3Btitle%3APRADA(卓展时代购物中心店)%3Baddr%3A重庆路1255号卓展时代购物中心B座一层B1104号店铺</t>
        </is>
      </c>
      <c r="K76" s="23" t="inlineStr">
        <is>
          <t>PRADA(卓展时代购物中心店)</t>
        </is>
      </c>
      <c r="L76" s="23" t="inlineStr">
        <is>
          <t>重庆路1255号卓展时代购物中心B座一层B1104号店铺</t>
        </is>
      </c>
      <c r="M76" s="23" t="inlineStr">
        <is>
          <t>朝阳区</t>
        </is>
      </c>
      <c r="N76" s="23" t="inlineStr">
        <is>
          <t>长春市</t>
        </is>
      </c>
      <c r="O76" s="23" t="inlineStr">
        <is>
          <t>吉林省</t>
        </is>
      </c>
      <c r="P76" s="23" t="inlineStr">
        <is>
          <t>43188483345</t>
        </is>
      </c>
      <c r="Q76" s="23" t="b">
        <v>1</v>
      </c>
      <c r="R76" s="23" t="b">
        <v>1</v>
      </c>
      <c r="S76" s="23" t="b">
        <v>1</v>
      </c>
      <c r="T76">
        <f>OR(Q76=FALSE,R76=FALSE,S76=FALSE)</f>
        <v/>
      </c>
    </row>
    <row r="77" hidden="1" ht="14.25" customHeight="1" s="32">
      <c r="A77" s="23" t="n">
        <v>50700001</v>
      </c>
      <c r="B77" s="23" t="inlineStr">
        <is>
          <t>PRADA(荣宅)</t>
        </is>
      </c>
      <c r="C77" s="23" t="inlineStr">
        <is>
          <t>陕西北路186号</t>
        </is>
      </c>
      <c r="D77" s="23" t="inlineStr">
        <is>
          <t>静安区</t>
        </is>
      </c>
      <c r="E77" s="23" t="inlineStr">
        <is>
          <t>上海市</t>
        </is>
      </c>
      <c r="F77" s="23" t="inlineStr">
        <is>
          <t>上海市</t>
        </is>
      </c>
      <c r="G77" s="23" t="n">
        <v>2122180200</v>
      </c>
      <c r="H77" s="23" t="inlineStr">
        <is>
          <t>tencent</t>
        </is>
      </c>
      <c r="I77" s="23" t="inlineStr">
        <is>
          <t>15310600141205414766</t>
        </is>
      </c>
      <c r="J77" s="23" t="inlineStr">
        <is>
          <t>https://mapapi.qq.com/web/mapComponents/locationMarker/v/index.html?marker=coord%3A31.226875%2C121.45575%3Btitle%3APRADA(荣宅)%3Baddr%3A陕西北路186号</t>
        </is>
      </c>
      <c r="K77" s="23" t="inlineStr">
        <is>
          <t>PRADA(陕西北路店)</t>
        </is>
      </c>
      <c r="L77" s="23" t="inlineStr">
        <is>
          <t>陕西北路186号荣宅内</t>
        </is>
      </c>
      <c r="M77" s="23" t="inlineStr">
        <is>
          <t>静安区</t>
        </is>
      </c>
      <c r="N77" s="23" t="inlineStr">
        <is>
          <t>上海市</t>
        </is>
      </c>
      <c r="O77" s="23" t="inlineStr">
        <is>
          <t>上海市</t>
        </is>
      </c>
      <c r="P77" s="23" t="inlineStr">
        <is>
          <t>2122180200</t>
        </is>
      </c>
      <c r="Q77" s="23" t="b">
        <v>1</v>
      </c>
      <c r="R77" s="23" t="b">
        <v>1</v>
      </c>
      <c r="S77" s="23" t="b">
        <v>1</v>
      </c>
      <c r="T77">
        <f>OR(Q77=FALSE,R77=FALSE,S77=FALSE)</f>
        <v/>
      </c>
    </row>
    <row r="78" hidden="1" ht="14.25" customHeight="1" s="32">
      <c r="A78" s="23" t="n">
        <v>27850095</v>
      </c>
      <c r="B78" s="23" t="inlineStr">
        <is>
          <t>MIU MIU(SKP箱包饰品店)</t>
        </is>
      </c>
      <c r="C78" s="23" t="inlineStr">
        <is>
          <t>建国路87号北京SKP一层M1019号店铺</t>
        </is>
      </c>
      <c r="D78" s="23" t="inlineStr">
        <is>
          <t>朝阳区</t>
        </is>
      </c>
      <c r="E78" s="23" t="inlineStr">
        <is>
          <t>北京市</t>
        </is>
      </c>
      <c r="F78" s="23" t="inlineStr">
        <is>
          <t>北京市</t>
        </is>
      </c>
      <c r="G78" s="23" t="n">
        <v>1085973011</v>
      </c>
      <c r="H78" s="23" t="inlineStr">
        <is>
          <t>autonavi</t>
        </is>
      </c>
      <c r="I78" s="23" t="inlineStr">
        <is>
          <t>B0FFFFYZSH</t>
        </is>
      </c>
      <c r="J78" s="23" t="inlineStr">
        <is>
          <t>https://www.amap.com/place/B0FFFFYZSH</t>
        </is>
      </c>
      <c r="K78" s="23" t="inlineStr">
        <is>
          <t>MIU MIU(SKP箱包饰品店)</t>
        </is>
      </c>
      <c r="L78" s="23" t="inlineStr">
        <is>
          <t>建国路87号北京SKP一层M1019号店铺</t>
        </is>
      </c>
      <c r="M78" s="23" t="inlineStr">
        <is>
          <t>朝阳区</t>
        </is>
      </c>
      <c r="N78" s="23" t="inlineStr">
        <is>
          <t>北京市</t>
        </is>
      </c>
      <c r="O78" s="23" t="inlineStr">
        <is>
          <t>北京市</t>
        </is>
      </c>
      <c r="P78" s="23" t="inlineStr">
        <is>
          <t>1085973011</t>
        </is>
      </c>
      <c r="Q78" s="23" t="b">
        <v>1</v>
      </c>
      <c r="R78" s="23" t="b">
        <v>1</v>
      </c>
      <c r="S78" s="23" t="b">
        <v>1</v>
      </c>
      <c r="T78">
        <f>OR(Q78=FALSE,R78=FALSE,S78=FALSE)</f>
        <v/>
      </c>
    </row>
    <row r="79" hidden="1" ht="14.25" customHeight="1" s="32">
      <c r="A79" s="23" t="n">
        <v>27850094</v>
      </c>
      <c r="B79" s="23" t="inlineStr">
        <is>
          <t>MIU MIU(北京SKP成衣与鞋履店)</t>
        </is>
      </c>
      <c r="C79" s="23" t="inlineStr">
        <is>
          <t>建国路87号北京SKP四层D4030号店铺</t>
        </is>
      </c>
      <c r="D79" s="23" t="inlineStr">
        <is>
          <t>朝阳区</t>
        </is>
      </c>
      <c r="E79" s="23" t="inlineStr">
        <is>
          <t>北京市</t>
        </is>
      </c>
      <c r="F79" s="23" t="inlineStr">
        <is>
          <t>北京市</t>
        </is>
      </c>
      <c r="G79" s="23" t="n">
        <v>1085972587</v>
      </c>
      <c r="H79" s="23" t="inlineStr">
        <is>
          <t>autonavi</t>
        </is>
      </c>
      <c r="I79" s="23" t="inlineStr">
        <is>
          <t>B0FFJDWMPW</t>
        </is>
      </c>
      <c r="J79" s="23" t="inlineStr">
        <is>
          <t>https://www.amap.com/place/B0FFJDWMPW</t>
        </is>
      </c>
      <c r="K79" s="23" t="inlineStr">
        <is>
          <t>MIU MIU(北京SKP成衣与鞋履店)</t>
        </is>
      </c>
      <c r="L79" s="23" t="inlineStr">
        <is>
          <t>建国路87号北京SKP四层D4030号店铺</t>
        </is>
      </c>
      <c r="M79" s="23" t="inlineStr">
        <is>
          <t>朝阳区</t>
        </is>
      </c>
      <c r="N79" s="23" t="inlineStr">
        <is>
          <t>北京市</t>
        </is>
      </c>
      <c r="O79" s="23" t="inlineStr">
        <is>
          <t>北京市</t>
        </is>
      </c>
      <c r="P79" s="23" t="inlineStr">
        <is>
          <t>1085972587</t>
        </is>
      </c>
      <c r="Q79" s="23" t="b">
        <v>1</v>
      </c>
      <c r="R79" s="23" t="b">
        <v>1</v>
      </c>
      <c r="S79" s="23" t="b">
        <v>1</v>
      </c>
      <c r="T79">
        <f>OR(Q79=FALSE,R79=FALSE,S79=FALSE)</f>
        <v/>
      </c>
    </row>
    <row r="80" hidden="1" ht="14.25" customHeight="1" s="32">
      <c r="A80" s="23" t="n">
        <v>50700005</v>
      </c>
      <c r="B80" s="23" t="inlineStr">
        <is>
          <t>MIU MIU(大连恒隆广场店)</t>
        </is>
      </c>
      <c r="C80" s="23" t="inlineStr">
        <is>
          <t>五四路66号，大连恒隆广场173号商铺</t>
        </is>
      </c>
      <c r="D80" s="23" t="inlineStr">
        <is>
          <t>西岗区</t>
        </is>
      </c>
      <c r="E80" s="23" t="inlineStr">
        <is>
          <t>大连市</t>
        </is>
      </c>
      <c r="F80" s="23" t="inlineStr">
        <is>
          <t>辽宁省</t>
        </is>
      </c>
      <c r="G80" s="23" t="n">
        <v>41139604148</v>
      </c>
      <c r="H80" s="23" t="inlineStr">
        <is>
          <t>autonavi</t>
        </is>
      </c>
      <c r="I80" s="23" t="inlineStr">
        <is>
          <t>B0IR6CMW6V</t>
        </is>
      </c>
      <c r="J80" s="23" t="inlineStr">
        <is>
          <t>https://www.amap.com/place/B0IR6CMW6V</t>
        </is>
      </c>
      <c r="K80" s="23" t="inlineStr">
        <is>
          <t>MIU MIU(大连恒隆广场店)</t>
        </is>
      </c>
      <c r="L80" s="23" t="inlineStr">
        <is>
          <t>五四路66号大连恒隆广场173号商铺</t>
        </is>
      </c>
      <c r="M80" s="23" t="inlineStr">
        <is>
          <t>西岗区</t>
        </is>
      </c>
      <c r="N80" s="23" t="inlineStr">
        <is>
          <t>大连市</t>
        </is>
      </c>
      <c r="O80" s="23" t="inlineStr">
        <is>
          <t>辽宁省</t>
        </is>
      </c>
      <c r="P80" s="23" t="inlineStr">
        <is>
          <t>41139604148</t>
        </is>
      </c>
      <c r="Q80" s="23" t="b">
        <v>1</v>
      </c>
      <c r="R80" s="23" t="b">
        <v>1</v>
      </c>
      <c r="S80" s="23" t="b">
        <v>1</v>
      </c>
      <c r="T80">
        <f>OR(Q80=FALSE,R80=FALSE,S80=FALSE)</f>
        <v/>
      </c>
    </row>
    <row r="81" hidden="1" ht="14.25" customHeight="1" s="32">
      <c r="A81" s="23" t="n">
        <v>27850124</v>
      </c>
      <c r="B81" s="23" t="inlineStr">
        <is>
          <t>MIU MIU(哈尔滨卓展店)</t>
        </is>
      </c>
      <c r="C81" s="23" t="inlineStr">
        <is>
          <t>安隆街106号卓展购物中心1137号店铺</t>
        </is>
      </c>
      <c r="D81" s="23" t="inlineStr">
        <is>
          <t>道里区</t>
        </is>
      </c>
      <c r="E81" s="23" t="inlineStr">
        <is>
          <t>哈尔滨市</t>
        </is>
      </c>
      <c r="F81" s="23" t="inlineStr">
        <is>
          <t>黑龙江省</t>
        </is>
      </c>
      <c r="G81" s="23" t="n">
        <v>45187736064</v>
      </c>
      <c r="H81" s="23" t="inlineStr">
        <is>
          <t>autonavi</t>
        </is>
      </c>
      <c r="I81" s="23" t="inlineStr">
        <is>
          <t>B0FFIYAQ8U</t>
        </is>
      </c>
      <c r="J81" s="23" t="inlineStr">
        <is>
          <t>https://www.amap.com/place/B0FFIYAQ8U</t>
        </is>
      </c>
      <c r="K81" s="23" t="inlineStr">
        <is>
          <t>MIU MIU(哈尔滨卓展店)</t>
        </is>
      </c>
      <c r="L81" s="23" t="inlineStr">
        <is>
          <t>安隆街106号卓展购物中心1137号店铺</t>
        </is>
      </c>
      <c r="M81" s="23" t="inlineStr">
        <is>
          <t>道里区</t>
        </is>
      </c>
      <c r="N81" s="23" t="inlineStr">
        <is>
          <t>哈尔滨市</t>
        </is>
      </c>
      <c r="O81" s="23" t="inlineStr">
        <is>
          <t>黑龙江省</t>
        </is>
      </c>
      <c r="P81" s="23" t="inlineStr">
        <is>
          <t>45187736064</t>
        </is>
      </c>
      <c r="Q81" s="23" t="b">
        <v>1</v>
      </c>
      <c r="R81" s="23" t="b">
        <v>1</v>
      </c>
      <c r="S81" s="23" t="b">
        <v>1</v>
      </c>
      <c r="T81">
        <f>OR(Q81=FALSE,R81=FALSE,S81=FALSE)</f>
        <v/>
      </c>
    </row>
    <row r="82" hidden="1" ht="14.25" customHeight="1" s="32">
      <c r="A82" s="23" t="n">
        <v>27850100</v>
      </c>
      <c r="B82" s="23" t="inlineStr">
        <is>
          <t>MIU MIU(海信广场店)</t>
        </is>
      </c>
      <c r="C82" s="23" t="inlineStr">
        <is>
          <t>澳门路117号青岛海信广场一层110号店铺</t>
        </is>
      </c>
      <c r="D82" s="23" t="inlineStr">
        <is>
          <t>市南区</t>
        </is>
      </c>
      <c r="E82" s="23" t="inlineStr">
        <is>
          <t>青岛市</t>
        </is>
      </c>
      <c r="F82" s="23" t="inlineStr">
        <is>
          <t>山东省</t>
        </is>
      </c>
      <c r="G82" s="23" t="n">
        <v>53266788511</v>
      </c>
      <c r="H82" s="23" t="inlineStr">
        <is>
          <t>autonavi</t>
        </is>
      </c>
      <c r="I82" s="23" t="inlineStr">
        <is>
          <t>B021412FCE</t>
        </is>
      </c>
      <c r="J82" s="23" t="inlineStr">
        <is>
          <t>https://www.amap.com/place/B021412FCE</t>
        </is>
      </c>
      <c r="K82" s="23" t="inlineStr">
        <is>
          <t>MIU MIU(海信广场店)</t>
        </is>
      </c>
      <c r="L82" s="23" t="inlineStr">
        <is>
          <t>澳门路117号青岛海信广场一层110号店铺</t>
        </is>
      </c>
      <c r="M82" s="23" t="inlineStr">
        <is>
          <t>市南区</t>
        </is>
      </c>
      <c r="N82" s="23" t="inlineStr">
        <is>
          <t>青岛市</t>
        </is>
      </c>
      <c r="O82" s="23" t="inlineStr">
        <is>
          <t>山东省</t>
        </is>
      </c>
      <c r="P82" s="23" t="inlineStr">
        <is>
          <t>53266788511</t>
        </is>
      </c>
      <c r="Q82" s="23" t="b">
        <v>1</v>
      </c>
      <c r="R82" s="23" t="b">
        <v>1</v>
      </c>
      <c r="S82" s="23" t="b">
        <v>1</v>
      </c>
      <c r="T82">
        <f>OR(Q82=FALSE,R82=FALSE,S82=FALSE)</f>
        <v/>
      </c>
    </row>
    <row r="83" hidden="1" ht="14.25" customHeight="1" s="32">
      <c r="A83" s="23" t="n">
        <v>27850104</v>
      </c>
      <c r="B83" s="23" t="inlineStr">
        <is>
          <t>MIU MIU(杭州万象城店)</t>
        </is>
      </c>
      <c r="C83" s="23" t="inlineStr">
        <is>
          <t>钱江新城富春路701号万象城一层135号店铺</t>
        </is>
      </c>
      <c r="D83" s="23" t="inlineStr">
        <is>
          <t>上城区</t>
        </is>
      </c>
      <c r="E83" s="23" t="inlineStr">
        <is>
          <t>杭州市</t>
        </is>
      </c>
      <c r="F83" s="23" t="inlineStr">
        <is>
          <t>浙江省</t>
        </is>
      </c>
      <c r="G83" s="23" t="n">
        <v>57189705995</v>
      </c>
      <c r="H83" s="23" t="inlineStr">
        <is>
          <t>autonavi</t>
        </is>
      </c>
      <c r="I83" s="23" t="inlineStr">
        <is>
          <t>B023B14KLV</t>
        </is>
      </c>
      <c r="J83" s="23" t="inlineStr">
        <is>
          <t>https://www.amap.com/place/B023B14KLV</t>
        </is>
      </c>
      <c r="K83" s="23" t="inlineStr">
        <is>
          <t>MIU MIU(杭州万象城店)</t>
        </is>
      </c>
      <c r="L83" s="23" t="inlineStr">
        <is>
          <t>钱江新城富春路701号万象城一层135号店铺</t>
        </is>
      </c>
      <c r="M83" s="23" t="inlineStr">
        <is>
          <t>上城区</t>
        </is>
      </c>
      <c r="N83" s="23" t="inlineStr">
        <is>
          <t>杭州市</t>
        </is>
      </c>
      <c r="O83" s="23" t="inlineStr">
        <is>
          <t>浙江省</t>
        </is>
      </c>
      <c r="P83" s="23" t="inlineStr">
        <is>
          <t>57189705995</t>
        </is>
      </c>
      <c r="Q83" s="23" t="b">
        <v>1</v>
      </c>
      <c r="R83" s="23" t="b">
        <v>1</v>
      </c>
      <c r="S83" s="23" t="b">
        <v>1</v>
      </c>
      <c r="T83">
        <f>OR(Q83=FALSE,R83=FALSE,S83=FALSE)</f>
        <v/>
      </c>
    </row>
    <row r="84" hidden="1" ht="14.25" customHeight="1" s="32">
      <c r="A84" s="23" t="n">
        <v>27850090</v>
      </c>
      <c r="B84" s="23" t="inlineStr">
        <is>
          <t>MIU MIU(环贸IAPM店)</t>
        </is>
      </c>
      <c r="C84" s="23" t="inlineStr">
        <is>
          <t>淮海中路999号上海环贸广场商场一层102号店铺</t>
        </is>
      </c>
      <c r="D84" s="23" t="inlineStr">
        <is>
          <t>徐汇区</t>
        </is>
      </c>
      <c r="E84" s="23" t="inlineStr">
        <is>
          <t>上海市</t>
        </is>
      </c>
      <c r="F84" s="23" t="inlineStr">
        <is>
          <t>上海市</t>
        </is>
      </c>
      <c r="G84" s="23" t="n">
        <v>2154665598</v>
      </c>
      <c r="H84" s="23" t="inlineStr">
        <is>
          <t>autonavi</t>
        </is>
      </c>
      <c r="I84" s="23" t="inlineStr">
        <is>
          <t>B0FFF00EJH</t>
        </is>
      </c>
      <c r="J84" s="23" t="inlineStr">
        <is>
          <t>https://www.amap.com/place/B0FFF00EJH</t>
        </is>
      </c>
      <c r="K84" s="23" t="inlineStr">
        <is>
          <t>MIU MIU(环贸IAPM店)</t>
        </is>
      </c>
      <c r="L84" s="23" t="inlineStr">
        <is>
          <t>淮海中路999号上海环贸广场商场一层102号店铺</t>
        </is>
      </c>
      <c r="M84" s="23" t="inlineStr">
        <is>
          <t>徐汇区</t>
        </is>
      </c>
      <c r="N84" s="23" t="inlineStr">
        <is>
          <t>上海市</t>
        </is>
      </c>
      <c r="O84" s="23" t="inlineStr">
        <is>
          <t>上海市</t>
        </is>
      </c>
      <c r="P84" s="23" t="inlineStr">
        <is>
          <t>2154665598</t>
        </is>
      </c>
      <c r="Q84" s="23" t="b">
        <v>1</v>
      </c>
      <c r="R84" s="23" t="b">
        <v>1</v>
      </c>
      <c r="S84" s="23" t="b">
        <v>1</v>
      </c>
      <c r="T84">
        <f>OR(Q84=FALSE,R84=FALSE,S84=FALSE)</f>
        <v/>
      </c>
    </row>
    <row r="85" hidden="1" ht="14.25" customHeight="1" s="32">
      <c r="A85" s="23" t="n">
        <v>27850098</v>
      </c>
      <c r="B85" s="23" t="inlineStr">
        <is>
          <t>MIU MIU(远洋太古里店)</t>
        </is>
      </c>
      <c r="C85" s="23" t="inlineStr">
        <is>
          <t>中纱帽街8号成都远洋太古里一层1102号店铺</t>
        </is>
      </c>
      <c r="D85" s="23" t="inlineStr">
        <is>
          <t>锦江区</t>
        </is>
      </c>
      <c r="E85" s="23" t="inlineStr">
        <is>
          <t>成都市</t>
        </is>
      </c>
      <c r="F85" s="23" t="inlineStr">
        <is>
          <t>四川省</t>
        </is>
      </c>
      <c r="G85" s="23" t="n">
        <v>2886737619</v>
      </c>
      <c r="H85" s="23" t="inlineStr">
        <is>
          <t>autonavi</t>
        </is>
      </c>
      <c r="I85" s="23" t="inlineStr">
        <is>
          <t>B0I07UQTB1</t>
        </is>
      </c>
      <c r="J85" s="23" t="inlineStr">
        <is>
          <t>https://www.amap.com/place/B0I07UQTB1</t>
        </is>
      </c>
      <c r="K85" s="23" t="inlineStr">
        <is>
          <t>MIU MIU(远洋太古里店)</t>
        </is>
      </c>
      <c r="L85" s="23" t="inlineStr">
        <is>
          <t>中纱帽街8号成都远洋太古里一层1102号店铺</t>
        </is>
      </c>
      <c r="M85" s="23" t="inlineStr">
        <is>
          <t>锦江区</t>
        </is>
      </c>
      <c r="N85" s="23" t="inlineStr">
        <is>
          <t>成都市</t>
        </is>
      </c>
      <c r="O85" s="23" t="inlineStr">
        <is>
          <t>四川省</t>
        </is>
      </c>
      <c r="P85" s="23" t="inlineStr">
        <is>
          <t>2886737619</t>
        </is>
      </c>
      <c r="Q85" s="23" t="b">
        <v>1</v>
      </c>
      <c r="R85" s="23" t="b">
        <v>1</v>
      </c>
      <c r="S85" s="23" t="b">
        <v>1</v>
      </c>
      <c r="T85">
        <f>OR(Q85=FALSE,R85=FALSE,S85=FALSE)</f>
        <v/>
      </c>
    </row>
    <row r="86" hidden="1" ht="14.25" customHeight="1" s="32">
      <c r="A86" s="23" t="n">
        <v>27850102</v>
      </c>
      <c r="B86" s="23" t="inlineStr">
        <is>
          <t>MIU MIU(南京德基广场店)</t>
        </is>
      </c>
      <c r="C86" s="23" t="inlineStr">
        <is>
          <t>中山路18号南京德基广场二期一层F103号店铺</t>
        </is>
      </c>
      <c r="D86" s="23" t="inlineStr">
        <is>
          <t>玄武区</t>
        </is>
      </c>
      <c r="E86" s="23" t="inlineStr">
        <is>
          <t>南京市</t>
        </is>
      </c>
      <c r="F86" s="23" t="inlineStr">
        <is>
          <t>江苏省</t>
        </is>
      </c>
      <c r="G86" s="23" t="n">
        <v>2586777715</v>
      </c>
      <c r="H86" s="23" t="inlineStr">
        <is>
          <t>autonavi</t>
        </is>
      </c>
      <c r="I86" s="23" t="inlineStr">
        <is>
          <t>B0FFF6XAUU</t>
        </is>
      </c>
      <c r="J86" s="23" t="inlineStr">
        <is>
          <t>https://www.amap.com/place/B0FFF6XAUU</t>
        </is>
      </c>
      <c r="K86" s="23" t="inlineStr">
        <is>
          <t>MIU MIU(南京德基广场店)</t>
        </is>
      </c>
      <c r="L86" s="23" t="inlineStr">
        <is>
          <t>中山路18号南京德基广场二期一层F103号店铺</t>
        </is>
      </c>
      <c r="M86" s="23" t="inlineStr">
        <is>
          <t>玄武区</t>
        </is>
      </c>
      <c r="N86" s="23" t="inlineStr">
        <is>
          <t>南京市</t>
        </is>
      </c>
      <c r="O86" s="23" t="inlineStr">
        <is>
          <t>江苏省</t>
        </is>
      </c>
      <c r="P86" s="23" t="inlineStr">
        <is>
          <t>2586777715</t>
        </is>
      </c>
      <c r="Q86" s="23" t="b">
        <v>1</v>
      </c>
      <c r="R86" s="23" t="b">
        <v>1</v>
      </c>
      <c r="S86" s="23" t="b">
        <v>1</v>
      </c>
      <c r="T86">
        <f>OR(Q86=FALSE,R86=FALSE,S86=FALSE)</f>
        <v/>
      </c>
    </row>
    <row r="87" hidden="1" ht="14.25" customHeight="1" s="32">
      <c r="A87" s="23" t="n">
        <v>27850103</v>
      </c>
      <c r="B87" s="23" t="inlineStr">
        <is>
          <t>MIU MIU(三亚国际免税城店)</t>
        </is>
      </c>
      <c r="C87" s="23" t="inlineStr">
        <is>
          <t>海棠路118号海棠湾国际购物中心B栋一层F106号店铺</t>
        </is>
      </c>
      <c r="D87" s="23" t="inlineStr">
        <is>
          <t>海棠区</t>
        </is>
      </c>
      <c r="E87" s="23" t="inlineStr">
        <is>
          <t>三亚市</t>
        </is>
      </c>
      <c r="F87" s="23" t="inlineStr">
        <is>
          <t>海南省</t>
        </is>
      </c>
      <c r="G87" s="23" t="n">
        <v>89888752635</v>
      </c>
      <c r="H87" s="23" t="inlineStr">
        <is>
          <t>autonavi</t>
        </is>
      </c>
      <c r="I87" s="23" t="inlineStr">
        <is>
          <t>B0FFGF49H6</t>
        </is>
      </c>
      <c r="J87" s="23" t="inlineStr">
        <is>
          <t>https://www.amap.com/place/B0FFGF49H6</t>
        </is>
      </c>
      <c r="K87" s="23" t="inlineStr">
        <is>
          <t>MIU MIU(三亚国际免税城店)</t>
        </is>
      </c>
      <c r="L87" s="23" t="inlineStr">
        <is>
          <t>海棠路118号海棠湾国际购物中心B栋一层F106号店铺</t>
        </is>
      </c>
      <c r="M87" s="23" t="inlineStr">
        <is>
          <t>海棠区</t>
        </is>
      </c>
      <c r="N87" s="23" t="inlineStr">
        <is>
          <t>三亚市</t>
        </is>
      </c>
      <c r="O87" s="23" t="inlineStr">
        <is>
          <t>海南省</t>
        </is>
      </c>
      <c r="P87" s="23" t="inlineStr">
        <is>
          <t>89888752635</t>
        </is>
      </c>
      <c r="Q87" s="23" t="b">
        <v>1</v>
      </c>
      <c r="R87" s="23" t="b">
        <v>1</v>
      </c>
      <c r="S87" s="23" t="b">
        <v>1</v>
      </c>
      <c r="T87">
        <f>OR(Q87=FALSE,R87=FALSE,S87=FALSE)</f>
        <v/>
      </c>
    </row>
    <row r="88" hidden="1" ht="14.25" customHeight="1" s="32">
      <c r="A88" s="23" t="n">
        <v>27850091</v>
      </c>
      <c r="B88" s="23" t="inlineStr">
        <is>
          <t>MIU MIU(上海国金中心店)</t>
        </is>
      </c>
      <c r="C88" s="23" t="inlineStr">
        <is>
          <t>陆家嘴世纪大道8号国际金融中心一层L1-25-2号店铺</t>
        </is>
      </c>
      <c r="D88" s="23" t="inlineStr">
        <is>
          <t>浦东新区</t>
        </is>
      </c>
      <c r="E88" s="23" t="inlineStr">
        <is>
          <t>上海市</t>
        </is>
      </c>
      <c r="F88" s="23" t="inlineStr">
        <is>
          <t>上海市</t>
        </is>
      </c>
      <c r="G88" s="23" t="n">
        <v>2150120920</v>
      </c>
      <c r="H88" s="23" t="inlineStr">
        <is>
          <t>autonavi</t>
        </is>
      </c>
      <c r="I88" s="23" t="inlineStr">
        <is>
          <t>B00156EYI4</t>
        </is>
      </c>
      <c r="J88" s="23" t="inlineStr">
        <is>
          <t>https://www.amap.com/place/B00156EYI4</t>
        </is>
      </c>
      <c r="K88" s="23" t="inlineStr">
        <is>
          <t>MIU MIU(上海国金中心店)</t>
        </is>
      </c>
      <c r="L88" s="23" t="inlineStr">
        <is>
          <t>陆家嘴世纪大道8号国际金融中心一层L1-25-2号店铺</t>
        </is>
      </c>
      <c r="M88" s="23" t="inlineStr">
        <is>
          <t>浦东新区</t>
        </is>
      </c>
      <c r="N88" s="23" t="inlineStr">
        <is>
          <t>上海市</t>
        </is>
      </c>
      <c r="O88" s="23" t="inlineStr">
        <is>
          <t>上海市</t>
        </is>
      </c>
      <c r="P88" s="23" t="inlineStr">
        <is>
          <t>2150120920</t>
        </is>
      </c>
      <c r="Q88" s="23" t="b">
        <v>1</v>
      </c>
      <c r="R88" s="23" t="b">
        <v>1</v>
      </c>
      <c r="S88" s="23" t="b">
        <v>1</v>
      </c>
      <c r="T88">
        <f>OR(Q88=FALSE,R88=FALSE,S88=FALSE)</f>
        <v/>
      </c>
    </row>
    <row r="89" hidden="1" ht="14.25" customHeight="1" s="32">
      <c r="A89" s="23" t="n">
        <v>50700006</v>
      </c>
      <c r="B89" s="23" t="inlineStr">
        <is>
          <t>MIU MIU(上海恒隆广场店)</t>
        </is>
      </c>
      <c r="C89" s="23" t="inlineStr">
        <is>
          <t>南京西路1266号，恒隆广场226号商铺</t>
        </is>
      </c>
      <c r="D89" s="23" t="inlineStr">
        <is>
          <t>静安区</t>
        </is>
      </c>
      <c r="E89" s="23" t="inlineStr">
        <is>
          <t>上海市</t>
        </is>
      </c>
      <c r="F89" s="23" t="inlineStr">
        <is>
          <t>上海市</t>
        </is>
      </c>
      <c r="G89" s="23" t="n">
        <v>2152997100</v>
      </c>
      <c r="H89" s="23" t="inlineStr">
        <is>
          <t>autonavi</t>
        </is>
      </c>
      <c r="I89" s="23" t="inlineStr">
        <is>
          <t>B0I17ZPLOU</t>
        </is>
      </c>
      <c r="J89" s="23" t="inlineStr">
        <is>
          <t>https://www.amap.com/place/B0I17ZPLOU</t>
        </is>
      </c>
      <c r="K89" s="23" t="inlineStr">
        <is>
          <t>MIU MIU(上海恒隆广场店)</t>
        </is>
      </c>
      <c r="L89" s="23" t="inlineStr">
        <is>
          <t>南京西路1266号恒隆广场226号商铺</t>
        </is>
      </c>
      <c r="M89" s="23" t="inlineStr">
        <is>
          <t>静安区</t>
        </is>
      </c>
      <c r="N89" s="23" t="inlineStr">
        <is>
          <t>上海市</t>
        </is>
      </c>
      <c r="O89" s="23" t="inlineStr">
        <is>
          <t>上海市</t>
        </is>
      </c>
      <c r="P89" s="23" t="inlineStr">
        <is>
          <t>2152997100</t>
        </is>
      </c>
      <c r="Q89" s="23" t="b">
        <v>1</v>
      </c>
      <c r="R89" s="23" t="b">
        <v>1</v>
      </c>
      <c r="S89" s="23" t="b">
        <v>1</v>
      </c>
      <c r="T89">
        <f>OR(Q89=FALSE,R89=FALSE,S89=FALSE)</f>
        <v/>
      </c>
    </row>
    <row r="90" hidden="1" ht="14.25" customHeight="1" s="32">
      <c r="A90" s="23" t="n">
        <v>27850093</v>
      </c>
      <c r="B90" s="23" t="inlineStr">
        <is>
          <t>MIU MIU(上海商城店)</t>
        </is>
      </c>
      <c r="C90" s="23" t="inlineStr">
        <is>
          <t>南京西路1376号上海商城A03号店铺</t>
        </is>
      </c>
      <c r="D90" s="23" t="inlineStr">
        <is>
          <t>静安区</t>
        </is>
      </c>
      <c r="E90" s="23" t="inlineStr">
        <is>
          <t>上海市</t>
        </is>
      </c>
      <c r="F90" s="23" t="inlineStr">
        <is>
          <t>上海市</t>
        </is>
      </c>
      <c r="G90" s="23" t="n">
        <v>2162898057</v>
      </c>
      <c r="H90" s="23" t="inlineStr">
        <is>
          <t>autonavi</t>
        </is>
      </c>
      <c r="I90" s="23" t="inlineStr">
        <is>
          <t>B0FFHCZHMY</t>
        </is>
      </c>
      <c r="J90" s="23" t="inlineStr">
        <is>
          <t>https://www.amap.com/place/B0FFHCZHMY</t>
        </is>
      </c>
      <c r="K90" s="23" t="inlineStr">
        <is>
          <t>MIU MIU(上海商城店)</t>
        </is>
      </c>
      <c r="L90" s="23" t="inlineStr">
        <is>
          <t>南京西路1376号上海商城A03号店铺</t>
        </is>
      </c>
      <c r="M90" s="23" t="inlineStr">
        <is>
          <t>静安区</t>
        </is>
      </c>
      <c r="N90" s="23" t="inlineStr">
        <is>
          <t>上海市</t>
        </is>
      </c>
      <c r="O90" s="23" t="inlineStr">
        <is>
          <t>上海市</t>
        </is>
      </c>
      <c r="P90" s="23" t="inlineStr">
        <is>
          <t>2162898057</t>
        </is>
      </c>
      <c r="Q90" s="23" t="b">
        <v>1</v>
      </c>
      <c r="R90" s="23" t="b">
        <v>1</v>
      </c>
      <c r="S90" s="23" t="b">
        <v>1</v>
      </c>
      <c r="T90">
        <f>OR(Q90=FALSE,R90=FALSE,S90=FALSE)</f>
        <v/>
      </c>
    </row>
    <row r="91" hidden="1" ht="14.25" customHeight="1" s="32">
      <c r="A91" s="23" t="n">
        <v>27850101</v>
      </c>
      <c r="B91" s="23" t="inlineStr">
        <is>
          <t>MIU MIU(太古汇店)</t>
        </is>
      </c>
      <c r="C91" s="23" t="inlineStr">
        <is>
          <t>天河路383号太古汇商场裙楼第一层 L118号店铺</t>
        </is>
      </c>
      <c r="D91" s="23" t="inlineStr">
        <is>
          <t>天河区</t>
        </is>
      </c>
      <c r="E91" s="23" t="inlineStr">
        <is>
          <t>广州市</t>
        </is>
      </c>
      <c r="F91" s="23" t="inlineStr">
        <is>
          <t>广东省</t>
        </is>
      </c>
      <c r="G91" s="23" t="n">
        <v>2028086008</v>
      </c>
      <c r="H91" s="23" t="inlineStr">
        <is>
          <t>autonavi</t>
        </is>
      </c>
      <c r="I91" s="23" t="inlineStr">
        <is>
          <t>B00141K3ID</t>
        </is>
      </c>
      <c r="J91" s="23" t="inlineStr">
        <is>
          <t>https://www.amap.com/place/B00141K3ID</t>
        </is>
      </c>
      <c r="K91" s="23" t="inlineStr">
        <is>
          <t>MIU MIU(太古汇店)</t>
        </is>
      </c>
      <c r="L91" s="23" t="inlineStr">
        <is>
          <t>天河路383号太古汇商场裙楼第一层L118号店铺</t>
        </is>
      </c>
      <c r="M91" s="23" t="inlineStr">
        <is>
          <t>天河区</t>
        </is>
      </c>
      <c r="N91" s="23" t="inlineStr">
        <is>
          <t>广州市</t>
        </is>
      </c>
      <c r="O91" s="23" t="inlineStr">
        <is>
          <t>广东省</t>
        </is>
      </c>
      <c r="P91" s="23" t="inlineStr">
        <is>
          <t>2028086008</t>
        </is>
      </c>
      <c r="Q91" s="23" t="b">
        <v>1</v>
      </c>
      <c r="R91" s="23" t="b">
        <v>1</v>
      </c>
      <c r="S91" s="23" t="b">
        <v>1</v>
      </c>
      <c r="T91">
        <f>OR(Q91=FALSE,R91=FALSE,S91=FALSE)</f>
        <v/>
      </c>
    </row>
    <row r="92" hidden="1" ht="14.25" customHeight="1" s="32">
      <c r="A92" s="23" t="n">
        <v>27850099</v>
      </c>
      <c r="B92" s="23" t="inlineStr">
        <is>
          <t>MIU MIU(万象城店)</t>
        </is>
      </c>
      <c r="C92" s="23" t="inlineStr">
        <is>
          <t>乐园道9号天津万象城一层010号店铺</t>
        </is>
      </c>
      <c r="D92" s="23" t="inlineStr">
        <is>
          <t>河西区</t>
        </is>
      </c>
      <c r="E92" s="23" t="inlineStr">
        <is>
          <t>天津市</t>
        </is>
      </c>
      <c r="F92" s="23" t="inlineStr">
        <is>
          <t>天津市</t>
        </is>
      </c>
      <c r="G92" s="23" t="n">
        <v>2283887385</v>
      </c>
      <c r="H92" s="23" t="inlineStr">
        <is>
          <t>autonavi</t>
        </is>
      </c>
      <c r="I92" s="23" t="inlineStr">
        <is>
          <t>B00161AQW0</t>
        </is>
      </c>
      <c r="J92" s="23" t="inlineStr">
        <is>
          <t>https://www.amap.com/place/B00161AQW0</t>
        </is>
      </c>
      <c r="K92" s="23" t="inlineStr">
        <is>
          <t>MIU MIU(万象城店)</t>
        </is>
      </c>
      <c r="L92" s="23" t="inlineStr">
        <is>
          <t>乐园道9号天津万象城一层010号店铺</t>
        </is>
      </c>
      <c r="M92" s="23" t="inlineStr">
        <is>
          <t>河西区</t>
        </is>
      </c>
      <c r="N92" s="23" t="inlineStr">
        <is>
          <t>天津市</t>
        </is>
      </c>
      <c r="O92" s="23" t="inlineStr">
        <is>
          <t>天津市</t>
        </is>
      </c>
      <c r="P92" s="23" t="inlineStr">
        <is>
          <t>2283887385</t>
        </is>
      </c>
      <c r="Q92" s="23" t="b">
        <v>1</v>
      </c>
      <c r="R92" s="23" t="b">
        <v>1</v>
      </c>
      <c r="S92" s="23" t="b">
        <v>1</v>
      </c>
      <c r="T92">
        <f>OR(Q92=FALSE,R92=FALSE,S92=FALSE)</f>
        <v/>
      </c>
    </row>
    <row r="93" hidden="1" ht="14.25" customHeight="1" s="32">
      <c r="A93" s="23" t="n">
        <v>27850105</v>
      </c>
      <c r="B93" s="23" t="inlineStr">
        <is>
          <t>MIU MIU(万象城店)</t>
        </is>
      </c>
      <c r="C93" s="23" t="inlineStr">
        <is>
          <t>宝安南路1881号华润中心一期(中区)万象城1层165商铺</t>
        </is>
      </c>
      <c r="D93" s="23" t="inlineStr">
        <is>
          <t>罗湖区</t>
        </is>
      </c>
      <c r="E93" s="23" t="inlineStr">
        <is>
          <t>深圳市</t>
        </is>
      </c>
      <c r="F93" s="23" t="inlineStr">
        <is>
          <t>广东省</t>
        </is>
      </c>
      <c r="G93" s="23" t="n">
        <v>75582668515</v>
      </c>
      <c r="H93" s="23" t="inlineStr">
        <is>
          <t>autonavi</t>
        </is>
      </c>
      <c r="I93" s="23" t="inlineStr">
        <is>
          <t>B02F37VX0G</t>
        </is>
      </c>
      <c r="J93" s="23" t="inlineStr">
        <is>
          <t>https://www.amap.com/place/B02F37VX0G</t>
        </is>
      </c>
      <c r="K93" s="23" t="inlineStr">
        <is>
          <t>MIU MIU(万象城店)</t>
        </is>
      </c>
      <c r="L93" s="23" t="inlineStr">
        <is>
          <t>宝安南路1881号华润中心一期(中区)万象城1层165商铺</t>
        </is>
      </c>
      <c r="M93" s="23" t="inlineStr">
        <is>
          <t>罗湖区</t>
        </is>
      </c>
      <c r="N93" s="23" t="inlineStr">
        <is>
          <t>深圳市</t>
        </is>
      </c>
      <c r="O93" s="23" t="inlineStr">
        <is>
          <t>广东省</t>
        </is>
      </c>
      <c r="P93" s="23" t="inlineStr">
        <is>
          <t>75582668266;75582668515</t>
        </is>
      </c>
      <c r="Q93" s="23" t="b">
        <v>1</v>
      </c>
      <c r="R93" s="23" t="b">
        <v>1</v>
      </c>
      <c r="S93" s="23" t="b">
        <v>1</v>
      </c>
      <c r="T93">
        <f>OR(Q93=FALSE,R93=FALSE,S93=FALSE)</f>
        <v/>
      </c>
    </row>
    <row r="94" hidden="1" ht="14.25" customHeight="1" s="32">
      <c r="A94" s="23" t="n">
        <v>27850112</v>
      </c>
      <c r="B94" s="23" t="inlineStr">
        <is>
          <t>MIU MIU(万象城店)</t>
        </is>
      </c>
      <c r="C94" s="23" t="inlineStr">
        <is>
          <t>青年大街288号华润万象城一层138号店铺</t>
        </is>
      </c>
      <c r="D94" s="23" t="inlineStr">
        <is>
          <t>和平区</t>
        </is>
      </c>
      <c r="E94" s="23" t="inlineStr">
        <is>
          <t>沈阳市</t>
        </is>
      </c>
      <c r="F94" s="23" t="inlineStr">
        <is>
          <t>辽宁省</t>
        </is>
      </c>
      <c r="G94" s="23" t="n">
        <v>2431379336</v>
      </c>
      <c r="H94" s="23" t="inlineStr">
        <is>
          <t>autonavi</t>
        </is>
      </c>
      <c r="I94" s="23" t="inlineStr">
        <is>
          <t>B0FFF6XAUW</t>
        </is>
      </c>
      <c r="J94" s="23" t="inlineStr">
        <is>
          <t>https://www.amap.com/place/B0FFF6XAUW</t>
        </is>
      </c>
      <c r="K94" s="23" t="inlineStr">
        <is>
          <t>MIU MIU(万象城店)</t>
        </is>
      </c>
      <c r="L94" s="23" t="inlineStr">
        <is>
          <t>青年大街288号华润万象城一层138号店铺</t>
        </is>
      </c>
      <c r="M94" s="23" t="inlineStr">
        <is>
          <t>和平区</t>
        </is>
      </c>
      <c r="N94" s="23" t="inlineStr">
        <is>
          <t>沈阳市</t>
        </is>
      </c>
      <c r="O94" s="23" t="inlineStr">
        <is>
          <t>辽宁省</t>
        </is>
      </c>
      <c r="P94" s="23" t="inlineStr">
        <is>
          <t>2431379336</t>
        </is>
      </c>
      <c r="Q94" s="23" t="b">
        <v>1</v>
      </c>
      <c r="R94" s="23" t="b">
        <v>1</v>
      </c>
      <c r="S94" s="23" t="b">
        <v>1</v>
      </c>
      <c r="T94">
        <f>OR(Q94=FALSE,R94=FALSE,S94=FALSE)</f>
        <v/>
      </c>
    </row>
    <row r="95" hidden="1" ht="14.25" customHeight="1" s="32">
      <c r="A95" s="23" t="n">
        <v>27850092</v>
      </c>
      <c r="B95" s="23" t="inlineStr">
        <is>
          <t>MIU MIU(王府井In88店)</t>
        </is>
      </c>
      <c r="C95" s="23" t="inlineStr">
        <is>
          <t>王府井大街88号，北京In88一层117号店铺</t>
        </is>
      </c>
      <c r="D95" s="23" t="inlineStr">
        <is>
          <t>东城区</t>
        </is>
      </c>
      <c r="E95" s="23" t="inlineStr">
        <is>
          <t>北京市</t>
        </is>
      </c>
      <c r="F95" s="23" t="inlineStr">
        <is>
          <t>北京市</t>
        </is>
      </c>
      <c r="G95" s="23" t="n">
        <v>1059785818</v>
      </c>
      <c r="H95" s="23" t="inlineStr">
        <is>
          <t>autonavi</t>
        </is>
      </c>
      <c r="I95" s="23" t="inlineStr">
        <is>
          <t>B0FFF3Z05O</t>
        </is>
      </c>
      <c r="J95" s="23" t="n"/>
      <c r="K95" s="23" t="n"/>
      <c r="L95" s="23" t="n"/>
      <c r="M95" s="23" t="n"/>
      <c r="N95" s="23" t="n"/>
      <c r="O95" s="23" t="n"/>
      <c r="P95" s="23" t="n"/>
      <c r="Q95" s="23" t="b">
        <v>0</v>
      </c>
      <c r="R95" s="23" t="b">
        <v>0</v>
      </c>
      <c r="S95" s="23" t="b">
        <v>0</v>
      </c>
      <c r="T95">
        <f>OR(Q95=FALSE,R95=FALSE,S95=FALSE)</f>
        <v/>
      </c>
    </row>
    <row r="96" hidden="1" ht="14.25" customHeight="1" s="32">
      <c r="A96" s="23" t="n">
        <v>27850106</v>
      </c>
      <c r="B96" s="23" t="inlineStr">
        <is>
          <t>MIU MIU(武商MALL国广店)</t>
        </is>
      </c>
      <c r="C96" s="23" t="inlineStr">
        <is>
          <t>解放大道690号武汉国际广场C区一楼C1-10B号店铺</t>
        </is>
      </c>
      <c r="D96" s="23" t="inlineStr">
        <is>
          <t>江汉区</t>
        </is>
      </c>
      <c r="E96" s="23" t="inlineStr">
        <is>
          <t>武汉市</t>
        </is>
      </c>
      <c r="F96" s="23" t="inlineStr">
        <is>
          <t>湖北省</t>
        </is>
      </c>
      <c r="G96" s="23" t="n">
        <v>2785585968</v>
      </c>
      <c r="H96" s="23" t="inlineStr">
        <is>
          <t>autonavi</t>
        </is>
      </c>
      <c r="I96" s="23" t="inlineStr">
        <is>
          <t>B0FFFT0Q78</t>
        </is>
      </c>
      <c r="J96" s="23" t="inlineStr">
        <is>
          <t>https://www.amap.com/place/B0FFFT0Q78</t>
        </is>
      </c>
      <c r="K96" s="23" t="inlineStr">
        <is>
          <t>MIU MIU(武汉国际广场店)</t>
        </is>
      </c>
      <c r="L96" s="23" t="inlineStr">
        <is>
          <t>解放大道690号武汉国际广场C区一楼C1-10B号店铺</t>
        </is>
      </c>
      <c r="M96" s="23" t="inlineStr">
        <is>
          <t>江汉区</t>
        </is>
      </c>
      <c r="N96" s="23" t="inlineStr">
        <is>
          <t>武汉市</t>
        </is>
      </c>
      <c r="O96" s="23" t="inlineStr">
        <is>
          <t>湖北省</t>
        </is>
      </c>
      <c r="P96" s="23" t="inlineStr">
        <is>
          <t>2785585968</t>
        </is>
      </c>
      <c r="Q96" s="23" t="b">
        <v>1</v>
      </c>
      <c r="R96" s="23" t="b">
        <v>1</v>
      </c>
      <c r="S96" s="23" t="b">
        <v>1</v>
      </c>
      <c r="T96">
        <f>OR(Q96=FALSE,R96=FALSE,S96=FALSE)</f>
        <v/>
      </c>
    </row>
    <row r="97" hidden="1" ht="14.25" customHeight="1" s="32">
      <c r="A97" s="23" t="n">
        <v>27850116</v>
      </c>
      <c r="B97" s="23" t="inlineStr">
        <is>
          <t>MIU MIU(西安SKP店)</t>
        </is>
      </c>
      <c r="C97" s="23" t="inlineStr">
        <is>
          <t>南关正街111号西安SKP一层A1020号店铺</t>
        </is>
      </c>
      <c r="D97" s="23" t="inlineStr">
        <is>
          <t>碑林区</t>
        </is>
      </c>
      <c r="E97" s="23" t="inlineStr">
        <is>
          <t>西安市</t>
        </is>
      </c>
      <c r="F97" s="23" t="inlineStr">
        <is>
          <t>陕西省</t>
        </is>
      </c>
      <c r="G97" s="23" t="n">
        <v>2983698398</v>
      </c>
      <c r="H97" s="23" t="inlineStr">
        <is>
          <t>autonavi</t>
        </is>
      </c>
      <c r="I97" s="23" t="inlineStr">
        <is>
          <t>B0I14U8IKE</t>
        </is>
      </c>
      <c r="J97" s="23" t="inlineStr">
        <is>
          <t>https://www.amap.com/place/B0I14U8IKE</t>
        </is>
      </c>
      <c r="K97" s="23" t="inlineStr">
        <is>
          <t>MIU MIU(西安SKP店)</t>
        </is>
      </c>
      <c r="L97" s="23" t="inlineStr">
        <is>
          <t>南关正街111号西安SKP一层A1020号店铺</t>
        </is>
      </c>
      <c r="M97" s="23" t="inlineStr">
        <is>
          <t>碑林区</t>
        </is>
      </c>
      <c r="N97" s="23" t="inlineStr">
        <is>
          <t>西安市</t>
        </is>
      </c>
      <c r="O97" s="23" t="inlineStr">
        <is>
          <t>陕西省</t>
        </is>
      </c>
      <c r="P97" s="23" t="inlineStr">
        <is>
          <t>2983698398</t>
        </is>
      </c>
      <c r="Q97" s="23" t="b">
        <v>1</v>
      </c>
      <c r="R97" s="23" t="b">
        <v>1</v>
      </c>
      <c r="S97" s="23" t="b">
        <v>1</v>
      </c>
      <c r="T97">
        <f>OR(Q97=FALSE,R97=FALSE,S97=FALSE)</f>
        <v/>
      </c>
    </row>
    <row r="98" hidden="1" ht="14.25" customHeight="1" s="32">
      <c r="A98" s="23" t="n">
        <v>27850114</v>
      </c>
      <c r="B98" s="23" t="inlineStr">
        <is>
          <t>MIU MIU(西安SKP鞋履店)</t>
        </is>
      </c>
      <c r="C98" s="23" t="inlineStr">
        <is>
          <t>南关正街111号西安SKP五层A5009号店铺</t>
        </is>
      </c>
      <c r="D98" s="23" t="inlineStr">
        <is>
          <t>碑林区</t>
        </is>
      </c>
      <c r="E98" s="23" t="inlineStr">
        <is>
          <t>西安市</t>
        </is>
      </c>
      <c r="F98" s="23" t="inlineStr">
        <is>
          <t>陕西省</t>
        </is>
      </c>
      <c r="G98" s="23" t="n">
        <v>2983699181</v>
      </c>
      <c r="H98" s="23" t="inlineStr">
        <is>
          <t>autonavi</t>
        </is>
      </c>
      <c r="I98" s="23" t="inlineStr">
        <is>
          <t>B0FFJZ0CCW</t>
        </is>
      </c>
      <c r="J98" s="23" t="inlineStr">
        <is>
          <t>https://www.amap.com/place/B0FFJZ0CCW</t>
        </is>
      </c>
      <c r="K98" s="23" t="inlineStr">
        <is>
          <t>MIU MIU(西安SKP鞋履店)</t>
        </is>
      </c>
      <c r="L98" s="23" t="inlineStr">
        <is>
          <t>南关正街111号西安SKP五层A5009号店铺</t>
        </is>
      </c>
      <c r="M98" s="23" t="inlineStr">
        <is>
          <t>碑林区</t>
        </is>
      </c>
      <c r="N98" s="23" t="inlineStr">
        <is>
          <t>西安市</t>
        </is>
      </c>
      <c r="O98" s="23" t="inlineStr">
        <is>
          <t>陕西省</t>
        </is>
      </c>
      <c r="P98" s="23" t="inlineStr">
        <is>
          <t>2983699181</t>
        </is>
      </c>
      <c r="Q98" s="23" t="b">
        <v>1</v>
      </c>
      <c r="R98" s="23" t="b">
        <v>1</v>
      </c>
      <c r="S98" s="23" t="b">
        <v>1</v>
      </c>
      <c r="T98">
        <f>OR(Q98=FALSE,R98=FALSE,S98=FALSE)</f>
        <v/>
      </c>
    </row>
    <row r="99" hidden="1" ht="14.25" customHeight="1" s="32">
      <c r="A99" s="23" t="n">
        <v>27850115</v>
      </c>
      <c r="B99" s="23" t="inlineStr">
        <is>
          <t>MIU MIU(重庆WFC店)</t>
        </is>
      </c>
      <c r="C99" s="23" t="inlineStr">
        <is>
          <t>民族路188号重庆环球金融中心一层112号店铺</t>
        </is>
      </c>
      <c r="D99" s="23" t="inlineStr">
        <is>
          <t>渝中区</t>
        </is>
      </c>
      <c r="E99" s="23" t="inlineStr">
        <is>
          <t>重庆市</t>
        </is>
      </c>
      <c r="F99" s="23" t="inlineStr">
        <is>
          <t>重庆市</t>
        </is>
      </c>
      <c r="G99" s="23" t="n">
        <v>2360332685</v>
      </c>
      <c r="H99" s="23" t="inlineStr">
        <is>
          <t>autonavi</t>
        </is>
      </c>
      <c r="I99" s="23" t="inlineStr">
        <is>
          <t>B0FFJRIANW</t>
        </is>
      </c>
      <c r="J99" s="23" t="inlineStr">
        <is>
          <t>https://www.amap.com/place/B0FFJRIANW</t>
        </is>
      </c>
      <c r="K99" s="23" t="inlineStr">
        <is>
          <t>MIU MIU(重庆WFC店)</t>
        </is>
      </c>
      <c r="L99" s="23" t="inlineStr">
        <is>
          <t>民族路188号重庆环球金融中心一层112号店铺</t>
        </is>
      </c>
      <c r="M99" s="23" t="inlineStr">
        <is>
          <t>渝中区</t>
        </is>
      </c>
      <c r="N99" s="23" t="inlineStr">
        <is>
          <t>重庆市</t>
        </is>
      </c>
      <c r="O99" s="23" t="inlineStr">
        <is>
          <t>重庆市</t>
        </is>
      </c>
      <c r="P99" s="23" t="inlineStr">
        <is>
          <t>2360332685</t>
        </is>
      </c>
      <c r="Q99" s="23" t="b">
        <v>1</v>
      </c>
      <c r="R99" s="23" t="b">
        <v>1</v>
      </c>
      <c r="S99" s="23" t="b">
        <v>1</v>
      </c>
      <c r="T99">
        <f>OR(Q99=FALSE,R99=FALSE,S99=FALSE)</f>
        <v/>
      </c>
    </row>
    <row r="100" hidden="1" ht="14.25" customHeight="1" s="32">
      <c r="A100" s="23" t="n">
        <v>27850113</v>
      </c>
      <c r="B100" s="23" t="inlineStr">
        <is>
          <t>MIU MIU(重庆万象城店)</t>
        </is>
      </c>
      <c r="C100" s="23" t="inlineStr">
        <is>
          <t xml:space="preserve">谢家湾正街49号华润万象城L115号店铺 </t>
        </is>
      </c>
      <c r="D100" s="23" t="inlineStr">
        <is>
          <t>九龙坡区</t>
        </is>
      </c>
      <c r="E100" s="23" t="inlineStr">
        <is>
          <t>重庆市</t>
        </is>
      </c>
      <c r="F100" s="23" t="inlineStr">
        <is>
          <t>重庆市</t>
        </is>
      </c>
      <c r="G100" s="23" t="n">
        <v>2368188901</v>
      </c>
      <c r="H100" s="23" t="inlineStr">
        <is>
          <t>autonavi</t>
        </is>
      </c>
      <c r="I100" s="23" t="inlineStr">
        <is>
          <t>B0HGNCMTXR</t>
        </is>
      </c>
      <c r="J100" s="23" t="inlineStr">
        <is>
          <t>https://www.amap.com/place/B0HGNCMTXR</t>
        </is>
      </c>
      <c r="K100" s="23" t="inlineStr">
        <is>
          <t>MIU MIU(重庆万象城店)</t>
        </is>
      </c>
      <c r="L100" s="23" t="inlineStr">
        <is>
          <t>谢家湾正街49号华润万象城L115号店铺</t>
        </is>
      </c>
      <c r="M100" s="23" t="inlineStr">
        <is>
          <t>九龙坡区</t>
        </is>
      </c>
      <c r="N100" s="23" t="inlineStr">
        <is>
          <t>重庆市</t>
        </is>
      </c>
      <c r="O100" s="23" t="inlineStr">
        <is>
          <t>重庆市</t>
        </is>
      </c>
      <c r="P100" s="23" t="inlineStr">
        <is>
          <t>2368188901</t>
        </is>
      </c>
      <c r="Q100" s="23" t="b">
        <v>1</v>
      </c>
      <c r="R100" s="23" t="b">
        <v>1</v>
      </c>
      <c r="S100" s="23" t="b">
        <v>1</v>
      </c>
      <c r="T100">
        <f>OR(Q100=FALSE,R100=FALSE,S100=FALSE)</f>
        <v/>
      </c>
    </row>
    <row r="101" hidden="1" ht="14.25" customHeight="1" s="32">
      <c r="A101" s="23" t="n">
        <v>27850096</v>
      </c>
      <c r="B101" s="23" t="inlineStr">
        <is>
          <t>MIU MIU(卓展时代购物中心店)</t>
        </is>
      </c>
      <c r="C101" s="23" t="inlineStr">
        <is>
          <t>重庆路1255号卓展时代购物中心C座一层1118号店铺</t>
        </is>
      </c>
      <c r="D101" s="23" t="inlineStr">
        <is>
          <t>朝阳区</t>
        </is>
      </c>
      <c r="E101" s="23" t="inlineStr">
        <is>
          <t>长春市</t>
        </is>
      </c>
      <c r="F101" s="23" t="inlineStr">
        <is>
          <t>吉林省</t>
        </is>
      </c>
      <c r="G101" s="23" t="n">
        <v>43188483519</v>
      </c>
      <c r="H101" s="23" t="inlineStr">
        <is>
          <t>autonavi</t>
        </is>
      </c>
      <c r="I101" s="23" t="inlineStr">
        <is>
          <t>B0FFHU70MZ</t>
        </is>
      </c>
      <c r="J101" s="23" t="inlineStr">
        <is>
          <t>https://www.amap.com/place/B0FFHU70MZ</t>
        </is>
      </c>
      <c r="K101" s="23" t="inlineStr">
        <is>
          <t>MIU MIU(卓展时代购物中心店)</t>
        </is>
      </c>
      <c r="L101" s="23" t="inlineStr">
        <is>
          <t>重庆路1255号卓展时代购物中心C座一层1118号店铺</t>
        </is>
      </c>
      <c r="M101" s="23" t="inlineStr">
        <is>
          <t>朝阳区</t>
        </is>
      </c>
      <c r="N101" s="23" t="inlineStr">
        <is>
          <t>长春市</t>
        </is>
      </c>
      <c r="O101" s="23" t="inlineStr">
        <is>
          <t>吉林省</t>
        </is>
      </c>
      <c r="P101" s="23" t="inlineStr">
        <is>
          <t>43188483519</t>
        </is>
      </c>
      <c r="Q101" s="23" t="b">
        <v>1</v>
      </c>
      <c r="R101" s="23" t="b">
        <v>1</v>
      </c>
      <c r="S101" s="23" t="b">
        <v>1</v>
      </c>
      <c r="T101">
        <f>OR(Q101=FALSE,R101=FALSE,S101=FALSE)</f>
        <v/>
      </c>
    </row>
    <row r="102" hidden="1" ht="14.25" customHeight="1" s="32">
      <c r="A102" s="23" t="n">
        <v>50700008</v>
      </c>
      <c r="B102" s="23" t="inlineStr">
        <is>
          <t>MIU MIU(成都SKP店)</t>
        </is>
      </c>
      <c r="C102" s="23" t="inlineStr">
        <is>
          <t>天府大道北段2001号2层D2162店铺</t>
        </is>
      </c>
      <c r="D102" s="23" t="inlineStr">
        <is>
          <t>武侯区</t>
        </is>
      </c>
      <c r="E102" s="23" t="inlineStr">
        <is>
          <t>成都市</t>
        </is>
      </c>
      <c r="F102" s="23" t="inlineStr">
        <is>
          <t>四川省</t>
        </is>
      </c>
      <c r="G102" s="23" t="n">
        <v>2860831831</v>
      </c>
      <c r="H102" s="23" t="inlineStr">
        <is>
          <t>autonavi</t>
        </is>
      </c>
      <c r="I102" s="23" t="inlineStr">
        <is>
          <t>B0JATAT708</t>
        </is>
      </c>
      <c r="J102" s="23" t="inlineStr">
        <is>
          <t>https://www.amap.com/place/B0JATAT708</t>
        </is>
      </c>
      <c r="K102" s="23" t="inlineStr">
        <is>
          <t>MIU MIU(成都SKP店)</t>
        </is>
      </c>
      <c r="L102" s="23" t="inlineStr">
        <is>
          <t>天府大道北段2001号2层D2162店铺</t>
        </is>
      </c>
      <c r="M102" s="23" t="inlineStr">
        <is>
          <t>武侯区</t>
        </is>
      </c>
      <c r="N102" s="23" t="inlineStr">
        <is>
          <t>成都市</t>
        </is>
      </c>
      <c r="O102" s="23" t="inlineStr">
        <is>
          <t>四川省</t>
        </is>
      </c>
      <c r="P102" s="23" t="inlineStr">
        <is>
          <t>2860831831</t>
        </is>
      </c>
      <c r="Q102" s="23" t="b">
        <v>1</v>
      </c>
      <c r="R102" s="23" t="b">
        <v>1</v>
      </c>
      <c r="S102" s="23" t="b">
        <v>1</v>
      </c>
      <c r="T102">
        <f>OR(Q102=FALSE,R102=FALSE,S102=FALSE)</f>
        <v/>
      </c>
    </row>
    <row r="103" hidden="1" ht="14.25" customHeight="1" s="32">
      <c r="A103" s="23" t="n">
        <v>50700009</v>
      </c>
      <c r="B103" s="23" t="inlineStr">
        <is>
          <t>MIU MIU(成都SKP鞋履店)</t>
        </is>
      </c>
      <c r="C103" s="23" t="inlineStr">
        <is>
          <t>天府大道北段2001号1层D1086店铺</t>
        </is>
      </c>
      <c r="D103" s="23" t="inlineStr">
        <is>
          <t>武侯区</t>
        </is>
      </c>
      <c r="E103" s="23" t="inlineStr">
        <is>
          <t>成都市</t>
        </is>
      </c>
      <c r="F103" s="23" t="inlineStr">
        <is>
          <t>四川省</t>
        </is>
      </c>
      <c r="G103" s="23" t="n">
        <v>2860831813</v>
      </c>
      <c r="H103" s="23" t="inlineStr">
        <is>
          <t>autonavi</t>
        </is>
      </c>
      <c r="I103" s="23" t="inlineStr">
        <is>
          <t>B0JATAVZD5</t>
        </is>
      </c>
      <c r="J103" s="23" t="inlineStr">
        <is>
          <t>https://www.amap.com/place/B0JATAVZD5</t>
        </is>
      </c>
      <c r="K103" s="23" t="inlineStr">
        <is>
          <t>MIU MIU(成都SKP鞋履店)</t>
        </is>
      </c>
      <c r="L103" s="23" t="inlineStr">
        <is>
          <t>天府大道北段2001号1层D1086店铺</t>
        </is>
      </c>
      <c r="M103" s="23" t="inlineStr">
        <is>
          <t>武侯区</t>
        </is>
      </c>
      <c r="N103" s="23" t="inlineStr">
        <is>
          <t>成都市</t>
        </is>
      </c>
      <c r="O103" s="23" t="inlineStr">
        <is>
          <t>四川省</t>
        </is>
      </c>
      <c r="P103" s="23" t="inlineStr">
        <is>
          <t>2860831813</t>
        </is>
      </c>
      <c r="Q103" s="23" t="b">
        <v>1</v>
      </c>
      <c r="R103" s="23" t="b">
        <v>1</v>
      </c>
      <c r="S103" s="23" t="b">
        <v>1</v>
      </c>
      <c r="T103">
        <f>OR(Q103=FALSE,R103=FALSE,S103=FALSE)</f>
        <v/>
      </c>
    </row>
    <row r="104" hidden="1" ht="14.25" customHeight="1" s="32">
      <c r="A104" s="23" t="n">
        <v>27850172</v>
      </c>
      <c r="B104" s="23" t="inlineStr">
        <is>
          <t>PRADA (环球金融中心店)</t>
        </is>
      </c>
      <c r="C104" s="23" t="inlineStr">
        <is>
          <t>民族路188号重庆环球金融中心一层101号店铺</t>
        </is>
      </c>
      <c r="D104" s="23" t="inlineStr">
        <is>
          <t>渝中区</t>
        </is>
      </c>
      <c r="E104" s="23" t="inlineStr">
        <is>
          <t>重庆市</t>
        </is>
      </c>
      <c r="F104" s="23" t="inlineStr">
        <is>
          <t>重庆市</t>
        </is>
      </c>
      <c r="G104" s="23" t="n">
        <v>2360332585</v>
      </c>
      <c r="H104" s="23" t="inlineStr">
        <is>
          <t>autonavi</t>
        </is>
      </c>
      <c r="I104" s="23" t="inlineStr">
        <is>
          <t>B0FFFAJV8J</t>
        </is>
      </c>
      <c r="J104" s="23" t="inlineStr">
        <is>
          <t>https://www.amap.com/place/B0FFFAJV8J</t>
        </is>
      </c>
      <c r="K104" s="23" t="inlineStr">
        <is>
          <t>PRADA(环球金融中心店)</t>
        </is>
      </c>
      <c r="L104" s="23" t="inlineStr">
        <is>
          <t>民族路188号重庆环球金融中心一层101号店铺</t>
        </is>
      </c>
      <c r="M104" s="23" t="inlineStr">
        <is>
          <t>渝中区</t>
        </is>
      </c>
      <c r="N104" s="23" t="inlineStr">
        <is>
          <t>重庆市</t>
        </is>
      </c>
      <c r="O104" s="23" t="inlineStr">
        <is>
          <t>重庆市</t>
        </is>
      </c>
      <c r="P104" s="23" t="inlineStr">
        <is>
          <t>2360332585</t>
        </is>
      </c>
      <c r="Q104" s="23" t="b">
        <v>1</v>
      </c>
      <c r="R104" s="23" t="b">
        <v>1</v>
      </c>
      <c r="S104" s="23" t="b">
        <v>1</v>
      </c>
      <c r="T104">
        <f>OR(Q104=FALSE,R104=FALSE,S104=FALSE)</f>
        <v/>
      </c>
    </row>
    <row r="105" hidden="1" ht="14.25" customHeight="1" s="32">
      <c r="A105" s="23" t="n">
        <v>27850148</v>
      </c>
      <c r="B105" s="23" t="inlineStr">
        <is>
          <t>PRADA(SKP店)</t>
        </is>
      </c>
      <c r="C105" s="23" t="inlineStr">
        <is>
          <t>建国路87号北京SKP一层M1017号店铺</t>
        </is>
      </c>
      <c r="D105" s="23" t="inlineStr">
        <is>
          <t>朝阳区</t>
        </is>
      </c>
      <c r="E105" s="23" t="inlineStr">
        <is>
          <t>北京市</t>
        </is>
      </c>
      <c r="F105" s="23" t="inlineStr">
        <is>
          <t>北京市</t>
        </is>
      </c>
      <c r="G105" s="23" t="n">
        <v>1065307528</v>
      </c>
      <c r="H105" s="23" t="inlineStr">
        <is>
          <t>autonavi</t>
        </is>
      </c>
      <c r="I105" s="23" t="inlineStr">
        <is>
          <t>B0FFFTKPSL</t>
        </is>
      </c>
      <c r="J105" s="23" t="inlineStr">
        <is>
          <t>https://www.amap.com/place/B0FFFTKPSL</t>
        </is>
      </c>
      <c r="K105" s="23" t="inlineStr">
        <is>
          <t>PRADA(SKP店)</t>
        </is>
      </c>
      <c r="L105" s="23" t="inlineStr">
        <is>
          <t>建国路87号北京SKP一层M1017号店铺</t>
        </is>
      </c>
      <c r="M105" s="23" t="inlineStr">
        <is>
          <t>朝阳区</t>
        </is>
      </c>
      <c r="N105" s="23" t="inlineStr">
        <is>
          <t>北京市</t>
        </is>
      </c>
      <c r="O105" s="23" t="inlineStr">
        <is>
          <t>北京市</t>
        </is>
      </c>
      <c r="P105" s="23" t="inlineStr">
        <is>
          <t>1065307528</t>
        </is>
      </c>
      <c r="Q105" s="23" t="b">
        <v>1</v>
      </c>
      <c r="R105" s="23" t="b">
        <v>1</v>
      </c>
      <c r="S105" s="23" t="b">
        <v>1</v>
      </c>
      <c r="T105">
        <f>OR(Q105=FALSE,R105=FALSE,S105=FALSE)</f>
        <v/>
      </c>
    </row>
    <row r="106" hidden="1" ht="14.25" customHeight="1" s="32">
      <c r="A106" s="23" t="n">
        <v>27850175</v>
      </c>
      <c r="B106" s="23" t="inlineStr">
        <is>
          <t>PRADA(SKP男士店)</t>
        </is>
      </c>
      <c r="C106" s="23" t="inlineStr">
        <is>
          <t>南关正街111号西安SKP一层B1003号店铺</t>
        </is>
      </c>
      <c r="D106" s="23" t="inlineStr">
        <is>
          <t>碑林区</t>
        </is>
      </c>
      <c r="E106" s="23" t="inlineStr">
        <is>
          <t>西安市</t>
        </is>
      </c>
      <c r="F106" s="23" t="inlineStr">
        <is>
          <t>陕西省</t>
        </is>
      </c>
      <c r="G106" s="23" t="n">
        <v>2983699117</v>
      </c>
      <c r="H106" s="23" t="inlineStr">
        <is>
          <t>autonavi</t>
        </is>
      </c>
      <c r="I106" s="23" t="inlineStr">
        <is>
          <t>B0GK2ONE9L</t>
        </is>
      </c>
      <c r="J106" s="23" t="inlineStr">
        <is>
          <t>https://www.amap.com/place/B0GK2ONE9L</t>
        </is>
      </c>
      <c r="K106" s="23" t="inlineStr">
        <is>
          <t>PRADA(SKP店)</t>
        </is>
      </c>
      <c r="L106" s="23" t="inlineStr">
        <is>
          <t>南关正街111号西安SKP一层B1003号店铺</t>
        </is>
      </c>
      <c r="M106" s="23" t="inlineStr">
        <is>
          <t>碑林区</t>
        </is>
      </c>
      <c r="N106" s="23" t="inlineStr">
        <is>
          <t>西安市</t>
        </is>
      </c>
      <c r="O106" s="23" t="inlineStr">
        <is>
          <t>陕西省</t>
        </is>
      </c>
      <c r="P106" s="23" t="inlineStr">
        <is>
          <t>2983699117;2983699201</t>
        </is>
      </c>
      <c r="Q106" s="23" t="b">
        <v>1</v>
      </c>
      <c r="R106" s="23" t="b">
        <v>1</v>
      </c>
      <c r="S106" s="23" t="b">
        <v>1</v>
      </c>
      <c r="T106">
        <f>OR(Q106=FALSE,R106=FALSE,S106=FALSE)</f>
        <v/>
      </c>
    </row>
    <row r="107" hidden="1" ht="14.25" customHeight="1" s="32">
      <c r="A107" s="23" t="n">
        <v>27850146</v>
      </c>
      <c r="B107" s="23" t="inlineStr">
        <is>
          <t>PRADA(SKP南馆店)</t>
        </is>
      </c>
      <c r="C107" s="23" t="inlineStr">
        <is>
          <t>建国路86号SKP南馆一层D1007店铺</t>
        </is>
      </c>
      <c r="D107" s="23" t="inlineStr">
        <is>
          <t>朝阳区</t>
        </is>
      </c>
      <c r="E107" s="23" t="inlineStr">
        <is>
          <t>北京市</t>
        </is>
      </c>
      <c r="F107" s="23" t="inlineStr">
        <is>
          <t>北京市</t>
        </is>
      </c>
      <c r="G107" s="23" t="n">
        <v>1087793988</v>
      </c>
      <c r="H107" s="23" t="inlineStr">
        <is>
          <t>autonavi</t>
        </is>
      </c>
      <c r="I107" s="23" t="inlineStr">
        <is>
          <t>B0G25OZG9F</t>
        </is>
      </c>
      <c r="J107" s="23" t="inlineStr">
        <is>
          <t>https://www.amap.com/place/B0G25OZG9F</t>
        </is>
      </c>
      <c r="K107" s="23" t="inlineStr">
        <is>
          <t>PRADA(SKP南馆店)</t>
        </is>
      </c>
      <c r="L107" s="23" t="inlineStr">
        <is>
          <t>建国路86号SKP南馆一层D1007店铺</t>
        </is>
      </c>
      <c r="M107" s="23" t="inlineStr">
        <is>
          <t>朝阳区</t>
        </is>
      </c>
      <c r="N107" s="23" t="inlineStr">
        <is>
          <t>北京市</t>
        </is>
      </c>
      <c r="O107" s="23" t="inlineStr">
        <is>
          <t>北京市</t>
        </is>
      </c>
      <c r="P107" s="23" t="inlineStr">
        <is>
          <t>1087793988</t>
        </is>
      </c>
      <c r="Q107" s="23" t="b">
        <v>1</v>
      </c>
      <c r="R107" s="23" t="b">
        <v>1</v>
      </c>
      <c r="S107" s="23" t="b">
        <v>1</v>
      </c>
      <c r="T107">
        <f>OR(Q107=FALSE,R107=FALSE,S107=FALSE)</f>
        <v/>
      </c>
    </row>
    <row r="108" hidden="1" ht="14.25" customHeight="1" s="32">
      <c r="A108" s="23" t="n">
        <v>50700007</v>
      </c>
      <c r="B108" s="23" t="inlineStr">
        <is>
          <t>PRADA(SKP南馆店)</t>
        </is>
      </c>
      <c r="C108" s="23" t="inlineStr">
        <is>
          <t>南关正街111号西安SKPA栋四层A4012号店铺</t>
        </is>
      </c>
      <c r="D108" s="23" t="inlineStr">
        <is>
          <t>碑林区</t>
        </is>
      </c>
      <c r="E108" s="23" t="inlineStr">
        <is>
          <t>西安市</t>
        </is>
      </c>
      <c r="F108" s="23" t="inlineStr">
        <is>
          <t>陕西省</t>
        </is>
      </c>
      <c r="G108" s="23" t="n">
        <v>2983699126</v>
      </c>
      <c r="H108" s="23" t="inlineStr">
        <is>
          <t>autonavi</t>
        </is>
      </c>
      <c r="I108" s="23" t="inlineStr">
        <is>
          <t>B0I1C7EDUI</t>
        </is>
      </c>
      <c r="J108" s="23" t="inlineStr">
        <is>
          <t>https://www.amap.com/place/B0I1C7EDUI</t>
        </is>
      </c>
      <c r="K108" s="23" t="inlineStr">
        <is>
          <t>PRADA(SKP南馆店)</t>
        </is>
      </c>
      <c r="L108" s="23" t="inlineStr">
        <is>
          <t>南关正街111号西安SKPA栋4层A4012号</t>
        </is>
      </c>
      <c r="M108" s="23" t="inlineStr">
        <is>
          <t>碑林区</t>
        </is>
      </c>
      <c r="N108" s="23" t="inlineStr">
        <is>
          <t>西安市</t>
        </is>
      </c>
      <c r="O108" s="23" t="inlineStr">
        <is>
          <t>陕西省</t>
        </is>
      </c>
      <c r="P108" s="23" t="inlineStr">
        <is>
          <t>2983699126</t>
        </is>
      </c>
      <c r="Q108" s="23" t="b">
        <v>1</v>
      </c>
      <c r="R108" s="23" t="b">
        <v>1</v>
      </c>
      <c r="S108" s="23" t="b">
        <v>1</v>
      </c>
      <c r="T108">
        <f>OR(Q108=FALSE,R108=FALSE,S108=FALSE)</f>
        <v/>
      </c>
    </row>
    <row r="109" hidden="1" ht="14.25" customHeight="1" s="32">
      <c r="A109" s="23" t="n">
        <v>27850173</v>
      </c>
      <c r="B109" s="23" t="inlineStr">
        <is>
          <t>PRADA(SKP女士店)</t>
        </is>
      </c>
      <c r="C109" s="23" t="inlineStr">
        <is>
          <t>南关正街111号西安SKP一层A1002号店铺</t>
        </is>
      </c>
      <c r="D109" s="23" t="inlineStr">
        <is>
          <t>碑林区</t>
        </is>
      </c>
      <c r="E109" s="23" t="inlineStr">
        <is>
          <t>西安市</t>
        </is>
      </c>
      <c r="F109" s="23" t="inlineStr">
        <is>
          <t>陕西省</t>
        </is>
      </c>
      <c r="G109" s="23" t="n">
        <v>2983699201</v>
      </c>
      <c r="H109" s="23" t="inlineStr">
        <is>
          <t>autonavi</t>
        </is>
      </c>
      <c r="I109" s="23" t="inlineStr">
        <is>
          <t>B0J1255EM8</t>
        </is>
      </c>
      <c r="J109" s="23" t="inlineStr">
        <is>
          <t>https://www.amap.com/place/B0FFF0EUUP</t>
        </is>
      </c>
      <c r="K109" s="23" t="inlineStr">
        <is>
          <t>PRADA(SKP女士店)</t>
        </is>
      </c>
      <c r="L109" s="23" t="inlineStr">
        <is>
          <t>南关正街111号西安SKP一层A1002号店铺</t>
        </is>
      </c>
      <c r="M109" s="23" t="inlineStr">
        <is>
          <t>碑林区</t>
        </is>
      </c>
      <c r="N109" s="23" t="inlineStr">
        <is>
          <t>西安市</t>
        </is>
      </c>
      <c r="O109" s="23" t="inlineStr">
        <is>
          <t>陕西省</t>
        </is>
      </c>
      <c r="P109" s="23" t="n">
        <v>2983699201</v>
      </c>
      <c r="Q109" s="23" t="b">
        <v>1</v>
      </c>
      <c r="R109" s="23" t="b">
        <v>1</v>
      </c>
      <c r="S109" s="23" t="b">
        <v>1</v>
      </c>
      <c r="T109">
        <f>OR(Q109=FALSE,R109=FALSE,S109=FALSE)</f>
        <v/>
      </c>
    </row>
    <row r="110" hidden="1" ht="14.25" customHeight="1" s="32">
      <c r="A110" s="23" t="n">
        <v>27850147</v>
      </c>
      <c r="B110" s="23" t="inlineStr">
        <is>
          <t>PRADA(SKP女鞋店)</t>
        </is>
      </c>
      <c r="C110" s="23" t="inlineStr">
        <is>
          <t>建国路87号北京SKP四层D4004号店铺</t>
        </is>
      </c>
      <c r="D110" s="23" t="inlineStr">
        <is>
          <t>朝阳区</t>
        </is>
      </c>
      <c r="E110" s="23" t="inlineStr">
        <is>
          <t>北京市</t>
        </is>
      </c>
      <c r="F110" s="23" t="inlineStr">
        <is>
          <t>北京市</t>
        </is>
      </c>
      <c r="G110" s="23" t="n">
        <v>1057382529</v>
      </c>
      <c r="H110" s="23" t="inlineStr">
        <is>
          <t>autonavi</t>
        </is>
      </c>
      <c r="I110" s="23" t="inlineStr">
        <is>
          <t>B0FFF0EUUP</t>
        </is>
      </c>
      <c r="J110" s="23" t="inlineStr">
        <is>
          <t>https://www.amap.com/place/B0FFF0EUUP</t>
        </is>
      </c>
      <c r="K110" s="23" t="inlineStr">
        <is>
          <t>PRADA(SKP女鞋店)</t>
        </is>
      </c>
      <c r="L110" s="23" t="inlineStr">
        <is>
          <t>建国路87号北京SKP四层D4004号店铺</t>
        </is>
      </c>
      <c r="M110" s="23" t="inlineStr">
        <is>
          <t>朝阳区</t>
        </is>
      </c>
      <c r="N110" s="23" t="inlineStr">
        <is>
          <t>北京市</t>
        </is>
      </c>
      <c r="O110" s="23" t="inlineStr">
        <is>
          <t>北京市</t>
        </is>
      </c>
      <c r="P110" s="23" t="inlineStr">
        <is>
          <t>1057382529</t>
        </is>
      </c>
      <c r="Q110" s="23" t="b">
        <v>1</v>
      </c>
      <c r="R110" s="23" t="b">
        <v>1</v>
      </c>
      <c r="S110" s="23" t="b">
        <v>1</v>
      </c>
      <c r="T110">
        <f>OR(Q110=FALSE,R110=FALSE,S110=FALSE)</f>
        <v/>
      </c>
    </row>
    <row r="111" hidden="1" ht="14.25" customHeight="1" s="32">
      <c r="A111" s="23" t="n">
        <v>27850174</v>
      </c>
      <c r="B111" s="23" t="inlineStr">
        <is>
          <t>PRADA(SKP女鞋店)</t>
        </is>
      </c>
      <c r="C111" s="23" t="inlineStr">
        <is>
          <t>南关正街111号西安SKP五层A5009号店铺</t>
        </is>
      </c>
      <c r="D111" s="23" t="inlineStr">
        <is>
          <t>碑林区</t>
        </is>
      </c>
      <c r="E111" s="23" t="inlineStr">
        <is>
          <t>西安市</t>
        </is>
      </c>
      <c r="F111" s="23" t="inlineStr">
        <is>
          <t>陕西省</t>
        </is>
      </c>
      <c r="G111" s="23" t="n">
        <v>2983698508</v>
      </c>
      <c r="H111" s="23" t="inlineStr">
        <is>
          <t>autonavi</t>
        </is>
      </c>
      <c r="I111" s="23" t="inlineStr">
        <is>
          <t>B0HU5OQPYF</t>
        </is>
      </c>
      <c r="J111" s="23" t="inlineStr">
        <is>
          <t>https://www.amap.com/place/B0HU5OQPYF</t>
        </is>
      </c>
      <c r="K111" s="23" t="inlineStr">
        <is>
          <t>PRADA(SKP女鞋店)</t>
        </is>
      </c>
      <c r="L111" s="23" t="inlineStr">
        <is>
          <t>南关正街111号西安SKP五层A5009号店铺</t>
        </is>
      </c>
      <c r="M111" s="23" t="inlineStr">
        <is>
          <t>碑林区</t>
        </is>
      </c>
      <c r="N111" s="23" t="inlineStr">
        <is>
          <t>西安市</t>
        </is>
      </c>
      <c r="O111" s="23" t="inlineStr">
        <is>
          <t>陕西省</t>
        </is>
      </c>
      <c r="P111" s="23" t="inlineStr">
        <is>
          <t>2983698508</t>
        </is>
      </c>
      <c r="Q111" s="23" t="b">
        <v>1</v>
      </c>
      <c r="R111" s="23" t="b">
        <v>1</v>
      </c>
      <c r="S111" s="23" t="b">
        <v>1</v>
      </c>
      <c r="T111">
        <f>OR(Q111=FALSE,R111=FALSE,S111=FALSE)</f>
        <v/>
      </c>
    </row>
    <row r="112" hidden="1" ht="14.25" customHeight="1" s="32">
      <c r="A112" s="23" t="n">
        <v>27850127</v>
      </c>
      <c r="B112" s="23" t="inlineStr">
        <is>
          <t>PRADA(八达岭奥特莱斯店)</t>
        </is>
      </c>
      <c r="C112" s="23" t="inlineStr">
        <is>
          <t>南口镇陈庄村八达岭奥特莱斯一层500-504号店铺</t>
        </is>
      </c>
      <c r="D112" s="23" t="inlineStr">
        <is>
          <t>昌平区</t>
        </is>
      </c>
      <c r="E112" s="23" t="inlineStr">
        <is>
          <t>北京市</t>
        </is>
      </c>
      <c r="F112" s="23" t="inlineStr">
        <is>
          <t>北京市</t>
        </is>
      </c>
      <c r="G112" s="23" t="n">
        <v>1050895761</v>
      </c>
      <c r="H112" s="23" t="inlineStr">
        <is>
          <t>autonavi</t>
        </is>
      </c>
      <c r="I112" s="23" t="inlineStr">
        <is>
          <t>B0FFG4LJ7O</t>
        </is>
      </c>
      <c r="J112" s="23" t="inlineStr">
        <is>
          <t>https://www.amap.com/place/B0FFG4LJ7O</t>
        </is>
      </c>
      <c r="K112" s="23" t="inlineStr">
        <is>
          <t>PRADA(八达岭奥特莱斯店)</t>
        </is>
      </c>
      <c r="L112" s="23" t="inlineStr">
        <is>
          <t>南口镇陈庄村八达岭奥特莱斯一层500-504号店铺</t>
        </is>
      </c>
      <c r="M112" s="23" t="inlineStr">
        <is>
          <t>昌平区</t>
        </is>
      </c>
      <c r="N112" s="23" t="inlineStr">
        <is>
          <t>北京市</t>
        </is>
      </c>
      <c r="O112" s="23" t="inlineStr">
        <is>
          <t>北京市</t>
        </is>
      </c>
      <c r="P112" s="23" t="inlineStr">
        <is>
          <t>1050895761</t>
        </is>
      </c>
      <c r="Q112" s="23" t="b">
        <v>1</v>
      </c>
      <c r="R112" s="23" t="b">
        <v>1</v>
      </c>
      <c r="S112" s="23" t="b">
        <v>1</v>
      </c>
      <c r="T112">
        <f>OR(Q112=FALSE,R112=FALSE,S112=FALSE)</f>
        <v/>
      </c>
    </row>
    <row r="113" hidden="1" ht="14.25" customHeight="1" s="32">
      <c r="A113" s="23" t="n">
        <v>27850126</v>
      </c>
      <c r="B113" s="23" t="inlineStr">
        <is>
          <t>PRADA(百联奥特莱斯店)</t>
        </is>
      </c>
      <c r="C113" s="23" t="inlineStr">
        <is>
          <t>沪青平公路2888号青浦百联奥特莱斯A102号店铺</t>
        </is>
      </c>
      <c r="D113" s="23" t="inlineStr">
        <is>
          <t>青浦区</t>
        </is>
      </c>
      <c r="E113" s="23" t="inlineStr">
        <is>
          <t>上海市</t>
        </is>
      </c>
      <c r="F113" s="23" t="inlineStr">
        <is>
          <t>上海市</t>
        </is>
      </c>
      <c r="G113" s="23" t="n">
        <v>2169790316</v>
      </c>
      <c r="H113" s="23" t="inlineStr">
        <is>
          <t>autonavi</t>
        </is>
      </c>
      <c r="I113" s="23" t="inlineStr">
        <is>
          <t>B0GDHL39XK</t>
        </is>
      </c>
      <c r="J113" s="23" t="inlineStr">
        <is>
          <t>https://www.amap.com/place/B0GDHL39XK</t>
        </is>
      </c>
      <c r="K113" s="23" t="inlineStr">
        <is>
          <t>PRADA(百联奥特莱斯店)</t>
        </is>
      </c>
      <c r="L113" s="23" t="inlineStr">
        <is>
          <t>沪青平公路2888号青浦百联奥特莱斯A102号店铺</t>
        </is>
      </c>
      <c r="M113" s="23" t="inlineStr">
        <is>
          <t>青浦区</t>
        </is>
      </c>
      <c r="N113" s="23" t="inlineStr">
        <is>
          <t>上海市</t>
        </is>
      </c>
      <c r="O113" s="23" t="inlineStr">
        <is>
          <t>上海市</t>
        </is>
      </c>
      <c r="P113" s="23" t="inlineStr">
        <is>
          <t>2169790316;2169790525</t>
        </is>
      </c>
      <c r="Q113" s="23" t="b">
        <v>1</v>
      </c>
      <c r="R113" s="23" t="b">
        <v>1</v>
      </c>
      <c r="S113" s="23" t="b">
        <v>1</v>
      </c>
      <c r="T113">
        <f>OR(Q113=FALSE,R113=FALSE,S113=FALSE)</f>
        <v/>
      </c>
    </row>
    <row r="114" hidden="1" ht="14.25" customHeight="1" s="32">
      <c r="A114" s="23" t="n">
        <v>27850128</v>
      </c>
      <c r="B114" s="23" t="inlineStr">
        <is>
          <t>PRADA(北京奥特莱斯店)</t>
        </is>
      </c>
      <c r="C114" s="23" t="inlineStr">
        <is>
          <t>香江北路28号北京赛特奥特莱斯1-097/098号店铺</t>
        </is>
      </c>
      <c r="D114" s="23" t="inlineStr">
        <is>
          <t>朝阳区</t>
        </is>
      </c>
      <c r="E114" s="23" t="inlineStr">
        <is>
          <t>北京市</t>
        </is>
      </c>
      <c r="F114" s="23" t="inlineStr">
        <is>
          <t>北京市</t>
        </is>
      </c>
      <c r="G114" s="23" t="n">
        <v>1064316086</v>
      </c>
      <c r="H114" s="23" t="inlineStr">
        <is>
          <t>autonavi</t>
        </is>
      </c>
      <c r="I114" s="23" t="inlineStr">
        <is>
          <t>B0FFLMILLY</t>
        </is>
      </c>
      <c r="J114" s="23" t="inlineStr">
        <is>
          <t>https://www.amap.com/place/B0FFLMILLY</t>
        </is>
      </c>
      <c r="K114" s="23" t="inlineStr">
        <is>
          <t>PRADA(北京奥特莱斯店)</t>
        </is>
      </c>
      <c r="L114" s="23" t="inlineStr">
        <is>
          <t>香江北路28号北京赛特奥特莱斯1-097/098号店铺</t>
        </is>
      </c>
      <c r="M114" s="23" t="inlineStr">
        <is>
          <t>朝阳区</t>
        </is>
      </c>
      <c r="N114" s="23" t="inlineStr">
        <is>
          <t>北京市</t>
        </is>
      </c>
      <c r="O114" s="23" t="inlineStr">
        <is>
          <t>北京市</t>
        </is>
      </c>
      <c r="P114" s="23" t="inlineStr">
        <is>
          <t>1064316086</t>
        </is>
      </c>
      <c r="Q114" s="23" t="b">
        <v>1</v>
      </c>
      <c r="R114" s="23" t="b">
        <v>1</v>
      </c>
      <c r="S114" s="23" t="b">
        <v>1</v>
      </c>
      <c r="T114">
        <f>OR(Q114=FALSE,R114=FALSE,S114=FALSE)</f>
        <v/>
      </c>
    </row>
    <row r="115" hidden="1" ht="14.25" customHeight="1" s="32">
      <c r="A115" s="23" t="n">
        <v>27850133</v>
      </c>
      <c r="B115" s="23" t="inlineStr">
        <is>
          <t>PRADA(比斯特店)</t>
        </is>
      </c>
      <c r="C115" s="23" t="inlineStr">
        <is>
          <t>阳澄环路969号比斯特精品购物村C7店铺</t>
        </is>
      </c>
      <c r="D115" s="23" t="inlineStr">
        <is>
          <t>吴中区</t>
        </is>
      </c>
      <c r="E115" s="23" t="inlineStr">
        <is>
          <t>苏州市</t>
        </is>
      </c>
      <c r="F115" s="23" t="inlineStr">
        <is>
          <t>江苏省</t>
        </is>
      </c>
      <c r="G115" s="23" t="n">
        <v>51265001871</v>
      </c>
      <c r="H115" s="23" t="inlineStr">
        <is>
          <t>autonavi</t>
        </is>
      </c>
      <c r="I115" s="23" t="inlineStr">
        <is>
          <t>B0FFJ6XAXP</t>
        </is>
      </c>
      <c r="J115" s="23" t="inlineStr">
        <is>
          <t>https://www.amap.com/place/B0FFJ6XAXP</t>
        </is>
      </c>
      <c r="K115" s="23" t="inlineStr">
        <is>
          <t>PRADA(比斯特店)</t>
        </is>
      </c>
      <c r="L115" s="23" t="inlineStr">
        <is>
          <t>阳澄环路969号比斯特精品购物村C7店铺</t>
        </is>
      </c>
      <c r="M115" s="23" t="inlineStr">
        <is>
          <t>吴中区</t>
        </is>
      </c>
      <c r="N115" s="23" t="inlineStr">
        <is>
          <t>苏州市</t>
        </is>
      </c>
      <c r="O115" s="23" t="inlineStr">
        <is>
          <t>江苏省</t>
        </is>
      </c>
      <c r="P115" s="23" t="inlineStr">
        <is>
          <t>51265001871;51267338927</t>
        </is>
      </c>
      <c r="Q115" s="23" t="b">
        <v>1</v>
      </c>
      <c r="R115" s="23" t="b">
        <v>1</v>
      </c>
      <c r="S115" s="23" t="b">
        <v>1</v>
      </c>
      <c r="T115">
        <f>OR(Q115=FALSE,R115=FALSE,S115=FALSE)</f>
        <v/>
      </c>
    </row>
    <row r="116" hidden="1" ht="14.25" customHeight="1" s="32">
      <c r="A116" s="23" t="n">
        <v>27850161</v>
      </c>
      <c r="B116" s="23" t="inlineStr">
        <is>
          <t>PRADA(德基广场店)</t>
        </is>
      </c>
      <c r="C116" s="23" t="inlineStr">
        <is>
          <t>中山路18号南京德基广场一层F131号店铺</t>
        </is>
      </c>
      <c r="D116" s="23" t="inlineStr">
        <is>
          <t>玄武区</t>
        </is>
      </c>
      <c r="E116" s="23" t="inlineStr">
        <is>
          <t>南京市</t>
        </is>
      </c>
      <c r="F116" s="23" t="inlineStr">
        <is>
          <t>江苏省</t>
        </is>
      </c>
      <c r="G116" s="23" t="n">
        <v>2586777705</v>
      </c>
      <c r="H116" s="23" t="inlineStr">
        <is>
          <t>autonavi</t>
        </is>
      </c>
      <c r="I116" s="23" t="inlineStr">
        <is>
          <t>B0FFF6XBWC</t>
        </is>
      </c>
      <c r="J116" s="23" t="inlineStr">
        <is>
          <t>https://www.amap.com/place/B0FFF6XBWC</t>
        </is>
      </c>
      <c r="K116" s="23" t="inlineStr">
        <is>
          <t>PRADA(德基广场店)</t>
        </is>
      </c>
      <c r="L116" s="23" t="inlineStr">
        <is>
          <t>中山路18号南京德基广场一层F131号店铺</t>
        </is>
      </c>
      <c r="M116" s="23" t="inlineStr">
        <is>
          <t>玄武区</t>
        </is>
      </c>
      <c r="N116" s="23" t="inlineStr">
        <is>
          <t>南京市</t>
        </is>
      </c>
      <c r="O116" s="23" t="inlineStr">
        <is>
          <t>江苏省</t>
        </is>
      </c>
      <c r="P116" s="23" t="inlineStr">
        <is>
          <t>2586777705</t>
        </is>
      </c>
      <c r="Q116" s="23" t="b">
        <v>1</v>
      </c>
      <c r="R116" s="23" t="b">
        <v>1</v>
      </c>
      <c r="S116" s="23" t="b">
        <v>1</v>
      </c>
      <c r="T116">
        <f>OR(Q116=FALSE,R116=FALSE,S116=FALSE)</f>
        <v/>
      </c>
    </row>
    <row r="117" hidden="1" ht="14.25" customHeight="1" s="32">
      <c r="A117" s="23" t="n">
        <v>27850125</v>
      </c>
      <c r="B117" s="23" t="inlineStr">
        <is>
          <t>PRADA(佛罗伦萨小镇店)</t>
        </is>
      </c>
      <c r="C117" s="23" t="inlineStr">
        <is>
          <t>祝桥镇卓耀路58弄佛罗伦萨小镇一层C1号店铺</t>
        </is>
      </c>
      <c r="D117" s="23" t="inlineStr">
        <is>
          <t>浦东新区</t>
        </is>
      </c>
      <c r="E117" s="23" t="inlineStr">
        <is>
          <t>上海市</t>
        </is>
      </c>
      <c r="F117" s="23" t="inlineStr">
        <is>
          <t>上海市</t>
        </is>
      </c>
      <c r="G117" s="23" t="n">
        <v>2120676500</v>
      </c>
      <c r="H117" s="23" t="inlineStr">
        <is>
          <t>autonavi</t>
        </is>
      </c>
      <c r="I117" s="23" t="inlineStr">
        <is>
          <t>B0FFIGBOXW</t>
        </is>
      </c>
      <c r="J117" s="23" t="inlineStr">
        <is>
          <t>https://www.amap.com/place/B0FFIGBOXW</t>
        </is>
      </c>
      <c r="K117" s="23" t="inlineStr">
        <is>
          <t>PRADA(佛罗伦萨小镇店)</t>
        </is>
      </c>
      <c r="L117" s="23" t="inlineStr">
        <is>
          <t>祝桥镇卓耀路58弄佛罗伦萨小镇一层C1号店铺</t>
        </is>
      </c>
      <c r="M117" s="23" t="inlineStr">
        <is>
          <t>浦东新区</t>
        </is>
      </c>
      <c r="N117" s="23" t="inlineStr">
        <is>
          <t>上海市</t>
        </is>
      </c>
      <c r="O117" s="23" t="inlineStr">
        <is>
          <t>上海市</t>
        </is>
      </c>
      <c r="P117" s="23" t="inlineStr">
        <is>
          <t>2120676500</t>
        </is>
      </c>
      <c r="Q117" s="23" t="b">
        <v>1</v>
      </c>
      <c r="R117" s="23" t="b">
        <v>1</v>
      </c>
      <c r="S117" s="23" t="b">
        <v>1</v>
      </c>
      <c r="T117">
        <f>OR(Q117=FALSE,R117=FALSE,S117=FALSE)</f>
        <v/>
      </c>
    </row>
    <row r="118" hidden="1" ht="14.25" customHeight="1" s="32">
      <c r="A118" s="23" t="n">
        <v>27850129</v>
      </c>
      <c r="B118" s="23" t="inlineStr">
        <is>
          <t>PRADA(佛罗伦萨小镇店)</t>
        </is>
      </c>
      <c r="C118" s="23" t="inlineStr">
        <is>
          <t>郫都县银杏路888号佛罗伦萨小镇H03&amp;H04&amp;H08号店铺</t>
        </is>
      </c>
      <c r="D118" s="23" t="inlineStr">
        <is>
          <t>郫都区</t>
        </is>
      </c>
      <c r="E118" s="23" t="inlineStr">
        <is>
          <t>成都市</t>
        </is>
      </c>
      <c r="F118" s="23" t="inlineStr">
        <is>
          <t>四川省</t>
        </is>
      </c>
      <c r="G118" s="23" t="n">
        <v>2862470804</v>
      </c>
      <c r="H118" s="23" t="inlineStr">
        <is>
          <t>autonavi</t>
        </is>
      </c>
      <c r="I118" s="23" t="inlineStr">
        <is>
          <t>B0GR3KI166</t>
        </is>
      </c>
      <c r="J118" s="23" t="inlineStr">
        <is>
          <t>https://www.amap.com/place/B0GR3KI166</t>
        </is>
      </c>
      <c r="K118" s="23" t="inlineStr">
        <is>
          <t>PRADA(佛罗伦萨小镇店)</t>
        </is>
      </c>
      <c r="L118" s="23" t="inlineStr">
        <is>
          <t>郫都县银杏路888号佛罗伦萨小镇H03&amp;H04&amp;H08号店铺</t>
        </is>
      </c>
      <c r="M118" s="23" t="inlineStr">
        <is>
          <t>郫都区</t>
        </is>
      </c>
      <c r="N118" s="23" t="inlineStr">
        <is>
          <t>成都市</t>
        </is>
      </c>
      <c r="O118" s="23" t="inlineStr">
        <is>
          <t>四川省</t>
        </is>
      </c>
      <c r="P118" s="23" t="inlineStr">
        <is>
          <t>2862470804</t>
        </is>
      </c>
      <c r="Q118" s="23" t="b">
        <v>1</v>
      </c>
      <c r="R118" s="23" t="b">
        <v>1</v>
      </c>
      <c r="S118" s="23" t="b">
        <v>1</v>
      </c>
      <c r="T118">
        <f>OR(Q118=FALSE,R118=FALSE,S118=FALSE)</f>
        <v/>
      </c>
    </row>
    <row r="119" hidden="1" ht="14.25" customHeight="1" s="32">
      <c r="A119" s="23" t="n">
        <v>27850131</v>
      </c>
      <c r="B119" s="23" t="inlineStr">
        <is>
          <t>PRADA(佛罗伦萨小镇店)</t>
        </is>
      </c>
      <c r="C119" s="23" t="inlineStr">
        <is>
          <t>前进北路佛罗伦萨小镇38-39号店铺</t>
        </is>
      </c>
      <c r="D119" s="23" t="inlineStr">
        <is>
          <t>武清区</t>
        </is>
      </c>
      <c r="E119" s="23" t="inlineStr">
        <is>
          <t>天津市</t>
        </is>
      </c>
      <c r="F119" s="23" t="inlineStr">
        <is>
          <t>天津市</t>
        </is>
      </c>
      <c r="G119" s="23" t="n">
        <v>2259698038</v>
      </c>
      <c r="H119" s="23" t="inlineStr">
        <is>
          <t>autonavi</t>
        </is>
      </c>
      <c r="I119" s="23" t="inlineStr">
        <is>
          <t>B0FFFN40E4</t>
        </is>
      </c>
      <c r="J119" s="23" t="inlineStr">
        <is>
          <t>https://www.amap.com/place/B0FFFN40E4</t>
        </is>
      </c>
      <c r="K119" s="23" t="inlineStr">
        <is>
          <t>PRADA(佛罗伦萨小镇店)</t>
        </is>
      </c>
      <c r="L119" s="23" t="inlineStr">
        <is>
          <t>前进北路佛罗伦萨小镇38-39号店铺</t>
        </is>
      </c>
      <c r="M119" s="23" t="inlineStr">
        <is>
          <t>武清区</t>
        </is>
      </c>
      <c r="N119" s="23" t="inlineStr">
        <is>
          <t>天津市</t>
        </is>
      </c>
      <c r="O119" s="23" t="inlineStr">
        <is>
          <t>天津市</t>
        </is>
      </c>
      <c r="P119" s="23" t="inlineStr">
        <is>
          <t>2259698038</t>
        </is>
      </c>
      <c r="Q119" s="23" t="b">
        <v>1</v>
      </c>
      <c r="R119" s="23" t="b">
        <v>1</v>
      </c>
      <c r="S119" s="23" t="b">
        <v>1</v>
      </c>
      <c r="T119">
        <f>OR(Q119=FALSE,R119=FALSE,S119=FALSE)</f>
        <v/>
      </c>
    </row>
    <row r="120" hidden="1" ht="14.25" customHeight="1" s="32">
      <c r="A120" s="23" t="n">
        <v>27850132</v>
      </c>
      <c r="B120" s="23" t="inlineStr">
        <is>
          <t>PRADA(佛罗伦萨小镇店)</t>
        </is>
      </c>
      <c r="C120" s="23" t="inlineStr">
        <is>
          <t>桂城街道疏港路28号佛罗伦萨小镇G16-G17号店铺</t>
        </is>
      </c>
      <c r="D120" s="23" t="inlineStr">
        <is>
          <t>南海区</t>
        </is>
      </c>
      <c r="E120" s="23" t="inlineStr">
        <is>
          <t>佛山市</t>
        </is>
      </c>
      <c r="F120" s="23" t="inlineStr">
        <is>
          <t>广东省</t>
        </is>
      </c>
      <c r="G120" s="23" t="n">
        <v>75781251145</v>
      </c>
      <c r="H120" s="23" t="inlineStr">
        <is>
          <t>autonavi</t>
        </is>
      </c>
      <c r="I120" s="23" t="inlineStr">
        <is>
          <t>B0FFIIRPRP</t>
        </is>
      </c>
      <c r="J120" s="23" t="inlineStr">
        <is>
          <t>https://www.amap.com/place/B0FFIIRPRP</t>
        </is>
      </c>
      <c r="K120" s="23" t="inlineStr">
        <is>
          <t>PRADA(佛罗伦萨小镇店)</t>
        </is>
      </c>
      <c r="L120" s="23" t="inlineStr">
        <is>
          <t>桂城街道疏港路28号佛罗伦萨小镇G16-G17号店铺</t>
        </is>
      </c>
      <c r="M120" s="23" t="inlineStr">
        <is>
          <t>南海区</t>
        </is>
      </c>
      <c r="N120" s="23" t="inlineStr">
        <is>
          <t>佛山市</t>
        </is>
      </c>
      <c r="O120" s="23" t="inlineStr">
        <is>
          <t>广东省</t>
        </is>
      </c>
      <c r="P120" s="23" t="inlineStr">
        <is>
          <t>75781251145</t>
        </is>
      </c>
      <c r="Q120" s="23" t="b">
        <v>1</v>
      </c>
      <c r="R120" s="23" t="b">
        <v>1</v>
      </c>
      <c r="S120" s="23" t="b">
        <v>1</v>
      </c>
      <c r="T120">
        <f>OR(Q120=FALSE,R120=FALSE,S120=FALSE)</f>
        <v/>
      </c>
    </row>
    <row r="121" hidden="1" ht="14.25" customHeight="1" s="32">
      <c r="A121" s="23" t="n">
        <v>27850167</v>
      </c>
      <c r="B121" s="23" t="inlineStr">
        <is>
          <t>PRADA(武商MALL店)</t>
        </is>
      </c>
      <c r="C121" s="23" t="inlineStr">
        <is>
          <t>解放大道690号武汉国际广场C区一楼C109号店铺</t>
        </is>
      </c>
      <c r="D121" s="23" t="inlineStr">
        <is>
          <t>江汉区</t>
        </is>
      </c>
      <c r="E121" s="23" t="inlineStr">
        <is>
          <t>武汉市</t>
        </is>
      </c>
      <c r="F121" s="23" t="inlineStr">
        <is>
          <t>湖北省</t>
        </is>
      </c>
      <c r="G121" s="23" t="n">
        <v>2785583036</v>
      </c>
      <c r="H121" s="23" t="inlineStr">
        <is>
          <t>autonavi</t>
        </is>
      </c>
      <c r="I121" s="23" t="inlineStr">
        <is>
          <t>B0FFF5YQNT</t>
        </is>
      </c>
      <c r="J121" s="23" t="inlineStr">
        <is>
          <t>https://www.amap.com/place/B0FFF5YQNT</t>
        </is>
      </c>
      <c r="K121" s="23" t="inlineStr">
        <is>
          <t>PRADA(国际广场店)</t>
        </is>
      </c>
      <c r="L121" s="23" t="inlineStr">
        <is>
          <t>解放大道690号武汉国际广场C区一楼C109号店铺</t>
        </is>
      </c>
      <c r="M121" s="23" t="inlineStr">
        <is>
          <t>江汉区</t>
        </is>
      </c>
      <c r="N121" s="23" t="inlineStr">
        <is>
          <t>武汉市</t>
        </is>
      </c>
      <c r="O121" s="23" t="inlineStr">
        <is>
          <t>湖北省</t>
        </is>
      </c>
      <c r="P121" s="23" t="inlineStr">
        <is>
          <t>2785583036</t>
        </is>
      </c>
      <c r="Q121" s="23" t="b">
        <v>1</v>
      </c>
      <c r="R121" s="23" t="b">
        <v>1</v>
      </c>
      <c r="S121" s="23" t="b">
        <v>1</v>
      </c>
      <c r="T121">
        <f>OR(Q121=FALSE,R121=FALSE,S121=FALSE)</f>
        <v/>
      </c>
    </row>
    <row r="122" hidden="1" ht="14.25" customHeight="1" s="32">
      <c r="A122" s="23" t="n">
        <v>27850152</v>
      </c>
      <c r="B122" s="23" t="inlineStr">
        <is>
          <t>PRADA(国际金融中心店)</t>
        </is>
      </c>
      <c r="C122" s="23" t="inlineStr">
        <is>
          <t>红星路三段1号成都国际金融中心一层L106号店铺</t>
        </is>
      </c>
      <c r="D122" s="23" t="inlineStr">
        <is>
          <t>锦江区</t>
        </is>
      </c>
      <c r="E122" s="23" t="inlineStr">
        <is>
          <t>成都市</t>
        </is>
      </c>
      <c r="F122" s="23" t="inlineStr">
        <is>
          <t>四川省</t>
        </is>
      </c>
      <c r="G122" s="23" t="n">
        <v>2886655089</v>
      </c>
      <c r="H122" s="23" t="inlineStr">
        <is>
          <t>autonavi</t>
        </is>
      </c>
      <c r="I122" s="23" t="inlineStr">
        <is>
          <t>B0FFFXUB8I</t>
        </is>
      </c>
      <c r="J122" s="23" t="inlineStr">
        <is>
          <t>https://www.amap.com/place/B0FFFXUB8I</t>
        </is>
      </c>
      <c r="K122" s="23" t="inlineStr">
        <is>
          <t>PRADA(国际金融中心店)</t>
        </is>
      </c>
      <c r="L122" s="23" t="inlineStr">
        <is>
          <t>红星路三段1号成都国际金融中心一层L106号店铺</t>
        </is>
      </c>
      <c r="M122" s="23" t="inlineStr">
        <is>
          <t>锦江区</t>
        </is>
      </c>
      <c r="N122" s="23" t="inlineStr">
        <is>
          <t>成都市</t>
        </is>
      </c>
      <c r="O122" s="23" t="inlineStr">
        <is>
          <t>四川省</t>
        </is>
      </c>
      <c r="P122" s="23" t="inlineStr">
        <is>
          <t>2886655089;2886659983</t>
        </is>
      </c>
      <c r="Q122" s="23" t="b">
        <v>1</v>
      </c>
      <c r="R122" s="23" t="b">
        <v>1</v>
      </c>
      <c r="S122" s="23" t="b">
        <v>1</v>
      </c>
      <c r="T122">
        <f>OR(Q122=FALSE,R122=FALSE,S122=FALSE)</f>
        <v/>
      </c>
    </row>
    <row r="123" hidden="1" ht="14.25" customHeight="1" s="32">
      <c r="A123" s="23" t="n">
        <v>27850142</v>
      </c>
      <c r="B123" s="23" t="inlineStr">
        <is>
          <t>PRADA(国金中心店)</t>
        </is>
      </c>
      <c r="C123" s="23" t="inlineStr">
        <is>
          <t>浦东陆家嘴世纪大道8号国际金融中心一层L1-25号店铺</t>
        </is>
      </c>
      <c r="D123" s="23" t="inlineStr">
        <is>
          <t>浦东新区</t>
        </is>
      </c>
      <c r="E123" s="23" t="inlineStr">
        <is>
          <t>上海市</t>
        </is>
      </c>
      <c r="F123" s="23" t="inlineStr">
        <is>
          <t>上海市</t>
        </is>
      </c>
      <c r="G123" s="23" t="n">
        <v>2150120901</v>
      </c>
      <c r="H123" s="23" t="inlineStr">
        <is>
          <t>autonavi</t>
        </is>
      </c>
      <c r="I123" s="23" t="inlineStr">
        <is>
          <t>B0FFGYN4LZ</t>
        </is>
      </c>
      <c r="J123" s="23" t="inlineStr">
        <is>
          <t>https://www.amap.com/place/B0FFGYN4LZ</t>
        </is>
      </c>
      <c r="K123" s="23" t="inlineStr">
        <is>
          <t>PRADA(国金中心店)</t>
        </is>
      </c>
      <c r="L123" s="23" t="inlineStr">
        <is>
          <t>陆家嘴世纪大道8号国际金融中心一层L1-25号店铺</t>
        </is>
      </c>
      <c r="M123" s="23" t="inlineStr">
        <is>
          <t>浦东新区</t>
        </is>
      </c>
      <c r="N123" s="23" t="inlineStr">
        <is>
          <t>上海市</t>
        </is>
      </c>
      <c r="O123" s="23" t="inlineStr">
        <is>
          <t>上海市</t>
        </is>
      </c>
      <c r="P123" s="23" t="inlineStr">
        <is>
          <t>2150120901</t>
        </is>
      </c>
      <c r="Q123" s="23" t="b">
        <v>1</v>
      </c>
      <c r="R123" s="23" t="b">
        <v>1</v>
      </c>
      <c r="S123" s="23" t="b">
        <v>1</v>
      </c>
      <c r="T123">
        <f>OR(Q123=FALSE,R123=FALSE,S123=FALSE)</f>
        <v/>
      </c>
    </row>
    <row r="124" hidden="1" ht="14.25" customHeight="1" s="32">
      <c r="A124" s="23" t="n">
        <v>27850168</v>
      </c>
      <c r="B124" s="23" t="inlineStr">
        <is>
          <t>PRADA(国金中心店)</t>
        </is>
      </c>
      <c r="C124" s="23" t="inlineStr">
        <is>
          <t>解放西路188号长沙国金中心一层L124号店铺</t>
        </is>
      </c>
      <c r="D124" s="23" t="inlineStr">
        <is>
          <t>芙蓉区</t>
        </is>
      </c>
      <c r="E124" s="23" t="inlineStr">
        <is>
          <t>长沙市</t>
        </is>
      </c>
      <c r="F124" s="23" t="inlineStr">
        <is>
          <t>湖南省</t>
        </is>
      </c>
      <c r="G124" s="23" t="n">
        <v>73184163928</v>
      </c>
      <c r="H124" s="23" t="inlineStr">
        <is>
          <t>autonavi</t>
        </is>
      </c>
      <c r="I124" s="23" t="inlineStr">
        <is>
          <t>B0HAD4C22S</t>
        </is>
      </c>
      <c r="J124" s="23" t="inlineStr">
        <is>
          <t>https://www.amap.com/place/B0HAD4C22S</t>
        </is>
      </c>
      <c r="K124" s="23" t="inlineStr">
        <is>
          <t>PRADA(国金中心店)</t>
        </is>
      </c>
      <c r="L124" s="23" t="inlineStr">
        <is>
          <t>解放西路188号长沙国金中心一层L124号店铺</t>
        </is>
      </c>
      <c r="M124" s="23" t="inlineStr">
        <is>
          <t>芙蓉区</t>
        </is>
      </c>
      <c r="N124" s="23" t="inlineStr">
        <is>
          <t>长沙市</t>
        </is>
      </c>
      <c r="O124" s="23" t="inlineStr">
        <is>
          <t>湖南省</t>
        </is>
      </c>
      <c r="P124" s="23" t="inlineStr">
        <is>
          <t>73184163928</t>
        </is>
      </c>
      <c r="Q124" s="23" t="b">
        <v>1</v>
      </c>
      <c r="R124" s="23" t="b">
        <v>1</v>
      </c>
      <c r="S124" s="23" t="b">
        <v>1</v>
      </c>
      <c r="T124">
        <f>OR(Q124=FALSE,R124=FALSE,S124=FALSE)</f>
        <v/>
      </c>
    </row>
    <row r="125" hidden="1" ht="14.25" customHeight="1" s="32">
      <c r="A125" s="23" t="n">
        <v>27850140</v>
      </c>
      <c r="B125" s="23" t="inlineStr">
        <is>
          <t>PRADA(国贸汇店)</t>
        </is>
      </c>
      <c r="C125" s="23" t="inlineStr">
        <is>
          <t>华山路1901号国贸汇L1-117&amp;118店铺</t>
        </is>
      </c>
      <c r="D125" s="23" t="inlineStr">
        <is>
          <t>徐汇区</t>
        </is>
      </c>
      <c r="E125" s="23" t="inlineStr">
        <is>
          <t>上海市</t>
        </is>
      </c>
      <c r="F125" s="23" t="inlineStr">
        <is>
          <t>上海市</t>
        </is>
      </c>
      <c r="G125" s="23" t="n">
        <v>2164281060</v>
      </c>
      <c r="H125" s="23" t="inlineStr">
        <is>
          <t>autonavi</t>
        </is>
      </c>
      <c r="I125" s="23" t="inlineStr">
        <is>
          <t>B0FFM1P860</t>
        </is>
      </c>
      <c r="J125" s="23" t="inlineStr">
        <is>
          <t>https://www.amap.com/place/B0FFM1P860</t>
        </is>
      </c>
      <c r="K125" s="23" t="inlineStr">
        <is>
          <t>PRADA(国贸汇店)</t>
        </is>
      </c>
      <c r="L125" s="23" t="inlineStr">
        <is>
          <t>华山路1901号国贸汇L1-117&amp;118店铺</t>
        </is>
      </c>
      <c r="M125" s="23" t="inlineStr">
        <is>
          <t>徐汇区</t>
        </is>
      </c>
      <c r="N125" s="23" t="inlineStr">
        <is>
          <t>上海市</t>
        </is>
      </c>
      <c r="O125" s="23" t="inlineStr">
        <is>
          <t>上海市</t>
        </is>
      </c>
      <c r="P125" s="23" t="inlineStr">
        <is>
          <t>2164281060</t>
        </is>
      </c>
      <c r="Q125" s="23" t="b">
        <v>1</v>
      </c>
      <c r="R125" s="23" t="b">
        <v>1</v>
      </c>
      <c r="S125" s="23" t="b">
        <v>1</v>
      </c>
      <c r="T125">
        <f>OR(Q125=FALSE,R125=FALSE,S125=FALSE)</f>
        <v/>
      </c>
    </row>
    <row r="126" hidden="1" ht="14.25" customHeight="1" s="32">
      <c r="A126" s="23" t="n">
        <v>27850149</v>
      </c>
      <c r="B126" s="23" t="inlineStr">
        <is>
          <t>PRADA(国贸商城店)</t>
        </is>
      </c>
      <c r="C126" s="23" t="inlineStr">
        <is>
          <t>建国门外大街1号国贸商城一层L105-106号店铺</t>
        </is>
      </c>
      <c r="D126" s="23" t="inlineStr">
        <is>
          <t>朝阳区</t>
        </is>
      </c>
      <c r="E126" s="23" t="inlineStr">
        <is>
          <t>北京市</t>
        </is>
      </c>
      <c r="F126" s="23" t="inlineStr">
        <is>
          <t>北京市</t>
        </is>
      </c>
      <c r="G126" s="23" t="n">
        <v>1065358106</v>
      </c>
      <c r="H126" s="23" t="inlineStr">
        <is>
          <t>autonavi</t>
        </is>
      </c>
      <c r="I126" s="23" t="inlineStr">
        <is>
          <t>B0HR0UWMU4</t>
        </is>
      </c>
      <c r="J126" s="23" t="inlineStr">
        <is>
          <t>https://www.amap.com/place/B0HR0UWMU4</t>
        </is>
      </c>
      <c r="K126" s="23" t="inlineStr">
        <is>
          <t>PRADA(国贸商城店)</t>
        </is>
      </c>
      <c r="L126" s="23" t="inlineStr">
        <is>
          <t>建国门外大街1号国贸商城一层L105-106号店铺</t>
        </is>
      </c>
      <c r="M126" s="23" t="inlineStr">
        <is>
          <t>朝阳区</t>
        </is>
      </c>
      <c r="N126" s="23" t="inlineStr">
        <is>
          <t>北京市</t>
        </is>
      </c>
      <c r="O126" s="23" t="inlineStr">
        <is>
          <t>北京市</t>
        </is>
      </c>
      <c r="P126" s="23" t="inlineStr">
        <is>
          <t>1065358106</t>
        </is>
      </c>
      <c r="Q126" s="23" t="b">
        <v>1</v>
      </c>
      <c r="R126" s="23" t="b">
        <v>1</v>
      </c>
      <c r="S126" s="23" t="b">
        <v>1</v>
      </c>
      <c r="T126">
        <f>OR(Q126=FALSE,R126=FALSE,S126=FALSE)</f>
        <v/>
      </c>
    </row>
    <row r="127" hidden="1" ht="14.25" customHeight="1" s="32">
      <c r="A127" s="23" t="n">
        <v>50700004</v>
      </c>
      <c r="B127" s="23" t="inlineStr">
        <is>
          <t>PRADA(海口美兰国际机场店)</t>
        </is>
      </c>
      <c r="C127" s="23" t="inlineStr">
        <is>
          <t>海口美兰国际机场T1航站楼国内出发厅二楼美兰免税中街F17号店铺</t>
        </is>
      </c>
      <c r="D127" s="23" t="inlineStr">
        <is>
          <t>美兰区</t>
        </is>
      </c>
      <c r="E127" s="23" t="inlineStr">
        <is>
          <t>海口市</t>
        </is>
      </c>
      <c r="F127" s="23" t="inlineStr">
        <is>
          <t>海南省</t>
        </is>
      </c>
      <c r="G127" s="23" t="n"/>
      <c r="H127" s="23" t="inlineStr">
        <is>
          <t>autonavi</t>
        </is>
      </c>
      <c r="I127" s="23" t="inlineStr">
        <is>
          <t>B0IUO753SH</t>
        </is>
      </c>
      <c r="J127" s="23" t="inlineStr">
        <is>
          <t>https://www.amap.com/place/B0IUO753SH</t>
        </is>
      </c>
      <c r="K127" s="23" t="inlineStr">
        <is>
          <t>PRADA(海口美兰国际机场店)</t>
        </is>
      </c>
      <c r="L127" s="23" t="inlineStr">
        <is>
          <t>美兰国际机场T1航站楼国内出发厅二楼美兰免税中街F17号店铺</t>
        </is>
      </c>
      <c r="M127" s="23" t="inlineStr">
        <is>
          <t>美兰区</t>
        </is>
      </c>
      <c r="N127" s="23" t="inlineStr">
        <is>
          <t>海口市</t>
        </is>
      </c>
      <c r="O127" s="23" t="inlineStr">
        <is>
          <t>海南省</t>
        </is>
      </c>
      <c r="P127" s="23" t="n"/>
      <c r="Q127" s="23" t="b">
        <v>1</v>
      </c>
      <c r="R127" s="23" t="b">
        <v>1</v>
      </c>
      <c r="S127" s="23" t="b">
        <v>1</v>
      </c>
      <c r="T127">
        <f>OR(Q127=FALSE,R127=FALSE,S127=FALSE)</f>
        <v/>
      </c>
    </row>
    <row r="128" hidden="1" ht="14.25" customHeight="1" s="32">
      <c r="A128" s="23" t="n">
        <v>27850165</v>
      </c>
      <c r="B128" s="23" t="inlineStr">
        <is>
          <t>PRADA(海棠湾国际购物中心店)</t>
        </is>
      </c>
      <c r="C128" s="23" t="inlineStr">
        <is>
          <t>海棠路118号海棠湾国际购物中心B栋一层F101号店铺</t>
        </is>
      </c>
      <c r="D128" s="23" t="inlineStr">
        <is>
          <t>海棠区</t>
        </is>
      </c>
      <c r="E128" s="23" t="inlineStr">
        <is>
          <t>三亚市</t>
        </is>
      </c>
      <c r="F128" s="23" t="inlineStr">
        <is>
          <t>海南省</t>
        </is>
      </c>
      <c r="G128" s="23" t="n">
        <v>89888590759</v>
      </c>
      <c r="H128" s="23" t="inlineStr">
        <is>
          <t>autonavi</t>
        </is>
      </c>
      <c r="I128" s="23" t="inlineStr">
        <is>
          <t>B0FFG21EZC</t>
        </is>
      </c>
      <c r="J128" s="23" t="inlineStr">
        <is>
          <t>https://www.amap.com/place/B0FFG21EZC</t>
        </is>
      </c>
      <c r="K128" s="23" t="inlineStr">
        <is>
          <t>PRADA(海棠湾国际购物中心店)</t>
        </is>
      </c>
      <c r="L128" s="23" t="inlineStr">
        <is>
          <t>海棠路118号海棠湾国际购物中心B栋一层F101号店铺</t>
        </is>
      </c>
      <c r="M128" s="23" t="inlineStr">
        <is>
          <t>海棠区</t>
        </is>
      </c>
      <c r="N128" s="23" t="inlineStr">
        <is>
          <t>三亚市</t>
        </is>
      </c>
      <c r="O128" s="23" t="inlineStr">
        <is>
          <t>海南省</t>
        </is>
      </c>
      <c r="P128" s="23" t="inlineStr">
        <is>
          <t>89888590759</t>
        </is>
      </c>
      <c r="Q128" s="23" t="b">
        <v>1</v>
      </c>
      <c r="R128" s="23" t="b">
        <v>1</v>
      </c>
      <c r="S128" s="23" t="b">
        <v>1</v>
      </c>
      <c r="T128">
        <f>OR(Q128=FALSE,R128=FALSE,S128=FALSE)</f>
        <v/>
      </c>
    </row>
    <row r="129" hidden="1" ht="14.25" customHeight="1" s="32">
      <c r="A129" s="23" t="n">
        <v>27850156</v>
      </c>
      <c r="B129" s="23" t="inlineStr">
        <is>
          <t>PRADA(海信广场店)</t>
        </is>
      </c>
      <c r="C129" s="23" t="inlineStr">
        <is>
          <t>澳门路117号青岛海信广场一层101,103,105号店铺</t>
        </is>
      </c>
      <c r="D129" s="23" t="inlineStr">
        <is>
          <t>市南区</t>
        </is>
      </c>
      <c r="E129" s="23" t="inlineStr">
        <is>
          <t>青岛市</t>
        </is>
      </c>
      <c r="F129" s="23" t="inlineStr">
        <is>
          <t>山东省</t>
        </is>
      </c>
      <c r="G129" s="23" t="n">
        <v>53266788188</v>
      </c>
      <c r="H129" s="23" t="inlineStr">
        <is>
          <t>autonavi</t>
        </is>
      </c>
      <c r="I129" s="23" t="inlineStr">
        <is>
          <t>B0HR6452HW</t>
        </is>
      </c>
      <c r="J129" s="23" t="inlineStr">
        <is>
          <t>https://www.amap.com/place/B0HR6452HW</t>
        </is>
      </c>
      <c r="K129" s="23" t="inlineStr">
        <is>
          <t>PRADA(海信广场店)</t>
        </is>
      </c>
      <c r="L129" s="23" t="inlineStr">
        <is>
          <t>澳门路117号青岛海信广场一层101-103-105号店铺</t>
        </is>
      </c>
      <c r="M129" s="23" t="inlineStr">
        <is>
          <t>市南区</t>
        </is>
      </c>
      <c r="N129" s="23" t="inlineStr">
        <is>
          <t>青岛市</t>
        </is>
      </c>
      <c r="O129" s="23" t="inlineStr">
        <is>
          <t>山东省</t>
        </is>
      </c>
      <c r="P129" s="23" t="inlineStr">
        <is>
          <t>53266788188</t>
        </is>
      </c>
      <c r="Q129" s="23" t="b">
        <v>1</v>
      </c>
      <c r="R129" s="23" t="b">
        <v>1</v>
      </c>
      <c r="S129" s="23" t="b">
        <v>1</v>
      </c>
      <c r="T129">
        <f>OR(Q129=FALSE,R129=FALSE,S129=FALSE)</f>
        <v/>
      </c>
    </row>
    <row r="130" hidden="1" ht="14.25" customHeight="1" s="32">
      <c r="A130" s="23" t="n">
        <v>27850164</v>
      </c>
      <c r="B130" s="23" t="inlineStr">
        <is>
          <t>PRADA(杭州大厦店)</t>
        </is>
      </c>
      <c r="C130" s="23" t="inlineStr">
        <is>
          <t>武林广场1号杭州大厦A幢一层A1005号店铺</t>
        </is>
      </c>
      <c r="D130" s="23" t="inlineStr">
        <is>
          <t>拱墅区</t>
        </is>
      </c>
      <c r="E130" s="23" t="inlineStr">
        <is>
          <t>杭州市</t>
        </is>
      </c>
      <c r="F130" s="23" t="inlineStr">
        <is>
          <t>浙江省</t>
        </is>
      </c>
      <c r="G130" s="23" t="n">
        <v>57186738310</v>
      </c>
      <c r="H130" s="23" t="inlineStr">
        <is>
          <t>autonavi</t>
        </is>
      </c>
      <c r="I130" s="23" t="inlineStr">
        <is>
          <t>B0FFGFPI3W</t>
        </is>
      </c>
      <c r="J130" s="23" t="inlineStr">
        <is>
          <t>https://www.amap.com/place/B0FFGFPI3W</t>
        </is>
      </c>
      <c r="K130" s="23" t="inlineStr">
        <is>
          <t>PRADA(杭州大厦店)</t>
        </is>
      </c>
      <c r="L130" s="23" t="inlineStr">
        <is>
          <t>武林广场1号杭州大厦A幢一层A1005号店铺</t>
        </is>
      </c>
      <c r="M130" s="23" t="inlineStr">
        <is>
          <t>拱墅区</t>
        </is>
      </c>
      <c r="N130" s="23" t="inlineStr">
        <is>
          <t>杭州市</t>
        </is>
      </c>
      <c r="O130" s="23" t="inlineStr">
        <is>
          <t>浙江省</t>
        </is>
      </c>
      <c r="P130" s="23" t="inlineStr">
        <is>
          <t>57186738310</t>
        </is>
      </c>
      <c r="Q130" s="23" t="b">
        <v>1</v>
      </c>
      <c r="R130" s="23" t="b">
        <v>1</v>
      </c>
      <c r="S130" s="23" t="b">
        <v>1</v>
      </c>
      <c r="T130">
        <f>OR(Q130=FALSE,R130=FALSE,S130=FALSE)</f>
        <v/>
      </c>
    </row>
    <row r="131" hidden="1" ht="14.25" customHeight="1" s="32">
      <c r="A131" s="23" t="n">
        <v>27850135</v>
      </c>
      <c r="B131" s="23" t="inlineStr">
        <is>
          <t>PRADA(杭州下沙百联奥特莱斯店)</t>
        </is>
      </c>
      <c r="C131" s="23" t="inlineStr">
        <is>
          <t>启潮路199号杭州下沙奥特莱斯A144-A145号店铺</t>
        </is>
      </c>
      <c r="D131" s="23" t="inlineStr">
        <is>
          <t>海宁市</t>
        </is>
      </c>
      <c r="E131" s="23" t="inlineStr">
        <is>
          <t>嘉兴市</t>
        </is>
      </c>
      <c r="F131" s="23" t="inlineStr">
        <is>
          <t>浙江省</t>
        </is>
      </c>
      <c r="G131" s="23" t="n">
        <v>57185370207</v>
      </c>
      <c r="H131" s="23" t="inlineStr">
        <is>
          <t>autonavi</t>
        </is>
      </c>
      <c r="I131" s="23" t="inlineStr">
        <is>
          <t>B0FFKQXQ3I</t>
        </is>
      </c>
      <c r="J131" s="23" t="inlineStr">
        <is>
          <t>https://www.amap.com/place/B0FFKQXQ3I</t>
        </is>
      </c>
      <c r="K131" s="23" t="inlineStr">
        <is>
          <t>PRADA(杭州下沙奥特莱斯店)</t>
        </is>
      </c>
      <c r="L131" s="23" t="inlineStr">
        <is>
          <t>启潮路199号杭州下沙奥特莱斯A144-A145号店铺</t>
        </is>
      </c>
      <c r="M131" s="23" t="inlineStr">
        <is>
          <t>海宁市</t>
        </is>
      </c>
      <c r="N131" s="23" t="inlineStr">
        <is>
          <t>嘉兴市</t>
        </is>
      </c>
      <c r="O131" s="23" t="inlineStr">
        <is>
          <t>浙江省</t>
        </is>
      </c>
      <c r="P131" s="23" t="inlineStr">
        <is>
          <t>57385370207</t>
        </is>
      </c>
      <c r="Q131" s="23" t="b">
        <v>1</v>
      </c>
      <c r="R131" s="23" t="b">
        <v>1</v>
      </c>
      <c r="S131" s="23" t="b">
        <v>1</v>
      </c>
      <c r="T131">
        <f>OR(Q131=FALSE,R131=FALSE,S131=FALSE)</f>
        <v/>
      </c>
    </row>
    <row r="132" hidden="1" ht="14.25" customHeight="1" s="32">
      <c r="A132" s="23" t="n">
        <v>27850141</v>
      </c>
      <c r="B132" s="23" t="inlineStr">
        <is>
          <t>PRADA(环贸IAPM店)</t>
        </is>
      </c>
      <c r="C132" s="23" t="inlineStr">
        <is>
          <t>淮海中路999号上海环贸广场商场一层101号店铺</t>
        </is>
      </c>
      <c r="D132" s="23" t="inlineStr">
        <is>
          <t>徐汇区</t>
        </is>
      </c>
      <c r="E132" s="23" t="inlineStr">
        <is>
          <t>上海市</t>
        </is>
      </c>
      <c r="F132" s="23" t="inlineStr">
        <is>
          <t>上海市</t>
        </is>
      </c>
      <c r="G132" s="23" t="n">
        <v>2154665299</v>
      </c>
      <c r="H132" s="23" t="inlineStr">
        <is>
          <t>autonavi</t>
        </is>
      </c>
      <c r="I132" s="23" t="inlineStr">
        <is>
          <t>B0FFIVFIIM</t>
        </is>
      </c>
      <c r="J132" s="23" t="inlineStr">
        <is>
          <t>https://www.amap.com/place/B0FFIVFIIM</t>
        </is>
      </c>
      <c r="K132" s="23" t="inlineStr">
        <is>
          <t>PRADA(环贸IAPM店)</t>
        </is>
      </c>
      <c r="L132" s="23" t="inlineStr">
        <is>
          <t>淮海中路999号上海环贸广场商场一层101号店铺</t>
        </is>
      </c>
      <c r="M132" s="23" t="inlineStr">
        <is>
          <t>徐汇区</t>
        </is>
      </c>
      <c r="N132" s="23" t="inlineStr">
        <is>
          <t>上海市</t>
        </is>
      </c>
      <c r="O132" s="23" t="inlineStr">
        <is>
          <t>上海市</t>
        </is>
      </c>
      <c r="P132" s="23" t="inlineStr">
        <is>
          <t>2154665299</t>
        </is>
      </c>
      <c r="Q132" s="23" t="b">
        <v>1</v>
      </c>
      <c r="R132" s="23" t="b">
        <v>1</v>
      </c>
      <c r="S132" s="23" t="b">
        <v>1</v>
      </c>
      <c r="T132">
        <f>OR(Q132=FALSE,R132=FALSE,S132=FALSE)</f>
        <v/>
      </c>
    </row>
    <row r="133" hidden="1" ht="14.25" customHeight="1" s="32">
      <c r="A133" s="23" t="n">
        <v>27850162</v>
      </c>
      <c r="B133" s="23" t="inlineStr">
        <is>
          <t>PRADA(美罗百货观前店)</t>
        </is>
      </c>
      <c r="C133" s="23" t="inlineStr">
        <is>
          <t>观前街245号美罗百货观前店一层1006号店铺</t>
        </is>
      </c>
      <c r="D133" s="23" t="inlineStr">
        <is>
          <t>姑苏区</t>
        </is>
      </c>
      <c r="E133" s="23" t="inlineStr">
        <is>
          <t>苏州市</t>
        </is>
      </c>
      <c r="F133" s="23" t="inlineStr">
        <is>
          <t>江苏省</t>
        </is>
      </c>
      <c r="G133" s="23" t="n">
        <v>51269161250</v>
      </c>
      <c r="H133" s="23" t="inlineStr">
        <is>
          <t>autonavi</t>
        </is>
      </c>
      <c r="I133" s="23" t="inlineStr">
        <is>
          <t>B0FFF63NBU</t>
        </is>
      </c>
      <c r="J133" s="23" t="inlineStr">
        <is>
          <t>https://www.amap.com/place/B0FFF63NBU</t>
        </is>
      </c>
      <c r="K133" s="23" t="inlineStr">
        <is>
          <t>PRADA(美罗百货观前店)</t>
        </is>
      </c>
      <c r="L133" s="23" t="inlineStr">
        <is>
          <t>观前街245号美罗百货观前店一层1006号店铺</t>
        </is>
      </c>
      <c r="M133" s="23" t="inlineStr">
        <is>
          <t>姑苏区</t>
        </is>
      </c>
      <c r="N133" s="23" t="inlineStr">
        <is>
          <t>苏州市</t>
        </is>
      </c>
      <c r="O133" s="23" t="inlineStr">
        <is>
          <t>江苏省</t>
        </is>
      </c>
      <c r="P133" s="23" t="inlineStr">
        <is>
          <t>51269161250</t>
        </is>
      </c>
      <c r="Q133" s="23" t="b">
        <v>1</v>
      </c>
      <c r="R133" s="23" t="b">
        <v>1</v>
      </c>
      <c r="S133" s="23" t="b">
        <v>1</v>
      </c>
      <c r="T133">
        <f>OR(Q133=FALSE,R133=FALSE,S133=FALSE)</f>
        <v/>
      </c>
    </row>
    <row r="134" hidden="1" ht="14.25" customHeight="1" s="32">
      <c r="A134" s="23" t="n">
        <v>27850151</v>
      </c>
      <c r="B134" s="23" t="inlineStr">
        <is>
          <t>PRADA(仁恒置地店)</t>
        </is>
      </c>
      <c r="C134" s="23" t="inlineStr">
        <is>
          <t>人民南路二段1号仁恒置地广场购物中心A区一层106B,107号店铺</t>
        </is>
      </c>
      <c r="D134" s="23" t="inlineStr">
        <is>
          <t>锦江区</t>
        </is>
      </c>
      <c r="E134" s="23" t="inlineStr">
        <is>
          <t>成都市</t>
        </is>
      </c>
      <c r="F134" s="23" t="inlineStr">
        <is>
          <t>四川省</t>
        </is>
      </c>
      <c r="G134" s="23" t="n">
        <v>2886677568</v>
      </c>
      <c r="H134" s="23" t="inlineStr">
        <is>
          <t>autonavi</t>
        </is>
      </c>
      <c r="I134" s="23" t="inlineStr">
        <is>
          <t>B0FFG0WSP1</t>
        </is>
      </c>
      <c r="J134" s="23" t="inlineStr">
        <is>
          <t>https://www.amap.com/place/B0FFG0WSP1</t>
        </is>
      </c>
      <c r="K134" s="23" t="inlineStr">
        <is>
          <t>PRADA(仁恒置地店)</t>
        </is>
      </c>
      <c r="L134" s="23" t="inlineStr">
        <is>
          <t>人民南路二段1号仁恒置地广场购物中心A区一层106B107号店铺</t>
        </is>
      </c>
      <c r="M134" s="23" t="inlineStr">
        <is>
          <t>锦江区</t>
        </is>
      </c>
      <c r="N134" s="23" t="inlineStr">
        <is>
          <t>成都市</t>
        </is>
      </c>
      <c r="O134" s="23" t="inlineStr">
        <is>
          <t>四川省</t>
        </is>
      </c>
      <c r="P134" s="23" t="inlineStr">
        <is>
          <t>2886677568</t>
        </is>
      </c>
      <c r="Q134" s="23" t="b">
        <v>1</v>
      </c>
      <c r="R134" s="23" t="b">
        <v>1</v>
      </c>
      <c r="S134" s="23" t="b">
        <v>1</v>
      </c>
      <c r="T134">
        <f>OR(Q134=FALSE,R134=FALSE,S134=FALSE)</f>
        <v/>
      </c>
    </row>
    <row r="135" hidden="1" ht="14.25" customHeight="1" s="32">
      <c r="A135" s="23" t="n">
        <v>27850166</v>
      </c>
      <c r="B135" s="23" t="inlineStr">
        <is>
          <t>PRADA(日月广场免税店)</t>
        </is>
      </c>
      <c r="C135" s="23" t="inlineStr">
        <is>
          <t>国兴大道8号海口日月广场双子座CDF市内免税店1层中庭</t>
        </is>
      </c>
      <c r="D135" s="23" t="inlineStr">
        <is>
          <t>琼山区</t>
        </is>
      </c>
      <c r="E135" s="23" t="inlineStr">
        <is>
          <t>海口市</t>
        </is>
      </c>
      <c r="F135" s="23" t="inlineStr">
        <is>
          <t>海南省</t>
        </is>
      </c>
      <c r="G135" s="23" t="n">
        <v>89865323685</v>
      </c>
      <c r="H135" s="23" t="inlineStr">
        <is>
          <t>autonavi</t>
        </is>
      </c>
      <c r="I135" s="23" t="inlineStr">
        <is>
          <t>B0IGACPPJE</t>
        </is>
      </c>
      <c r="J135" s="23" t="inlineStr">
        <is>
          <t>https://www.amap.com/place/B0IGACPPJE</t>
        </is>
      </c>
      <c r="K135" s="23" t="inlineStr">
        <is>
          <t>PRADA(日月广场免税店)</t>
        </is>
      </c>
      <c r="L135" s="23" t="inlineStr">
        <is>
          <t>国兴大道8号海口日月广场双子座CDF市内免税店1层中庭</t>
        </is>
      </c>
      <c r="M135" s="23" t="inlineStr">
        <is>
          <t>琼山区</t>
        </is>
      </c>
      <c r="N135" s="23" t="inlineStr">
        <is>
          <t>海口市</t>
        </is>
      </c>
      <c r="O135" s="23" t="inlineStr">
        <is>
          <t>海南省</t>
        </is>
      </c>
      <c r="P135" s="23" t="inlineStr">
        <is>
          <t>89865323685</t>
        </is>
      </c>
      <c r="Q135" s="23" t="b">
        <v>1</v>
      </c>
      <c r="R135" s="23" t="b">
        <v>1</v>
      </c>
      <c r="S135" s="23" t="b">
        <v>1</v>
      </c>
      <c r="T135">
        <f>OR(Q135=FALSE,R135=FALSE,S135=FALSE)</f>
        <v/>
      </c>
    </row>
    <row r="136" hidden="1" ht="14.25" customHeight="1" s="32">
      <c r="A136" s="23" t="n">
        <v>27850137</v>
      </c>
      <c r="B136" s="23" t="inlineStr">
        <is>
          <t>PRADA(赛特奥特莱斯店)</t>
        </is>
      </c>
      <c r="C136" s="23" t="inlineStr">
        <is>
          <t>东部棋盘山双园路36号沈阳赛特奥特莱斯C1-105号店铺</t>
        </is>
      </c>
      <c r="D136" s="23" t="inlineStr">
        <is>
          <t>浑南区</t>
        </is>
      </c>
      <c r="E136" s="23" t="inlineStr">
        <is>
          <t>沈阳市</t>
        </is>
      </c>
      <c r="F136" s="23" t="inlineStr">
        <is>
          <t>辽宁省</t>
        </is>
      </c>
      <c r="G136" s="23" t="n">
        <v>2431215109</v>
      </c>
      <c r="H136" s="23" t="inlineStr">
        <is>
          <t>autonavi</t>
        </is>
      </c>
      <c r="I136" s="23" t="inlineStr">
        <is>
          <t>B0FFMFAOJ8</t>
        </is>
      </c>
      <c r="J136" s="23" t="inlineStr">
        <is>
          <t>https://www.amap.com/place/B0FFMFAOJ8</t>
        </is>
      </c>
      <c r="K136" s="23" t="inlineStr">
        <is>
          <t>PRADA(赛特奥特莱斯店)</t>
        </is>
      </c>
      <c r="L136" s="23" t="inlineStr">
        <is>
          <t>东部棋盘山双园路36号沈阳赛特奥特莱斯C1-105号店铺</t>
        </is>
      </c>
      <c r="M136" s="23" t="inlineStr">
        <is>
          <t>浑南区</t>
        </is>
      </c>
      <c r="N136" s="23" t="inlineStr">
        <is>
          <t>沈阳市</t>
        </is>
      </c>
      <c r="O136" s="23" t="inlineStr">
        <is>
          <t>辽宁省</t>
        </is>
      </c>
      <c r="P136" s="23" t="inlineStr">
        <is>
          <t>2431215109</t>
        </is>
      </c>
      <c r="Q136" s="23" t="b">
        <v>1</v>
      </c>
      <c r="R136" s="23" t="b">
        <v>1</v>
      </c>
      <c r="S136" s="23" t="b">
        <v>1</v>
      </c>
      <c r="T136">
        <f>OR(Q136=FALSE,R136=FALSE,S136=FALSE)</f>
        <v/>
      </c>
    </row>
    <row r="137" hidden="1" ht="14.25" customHeight="1" s="32">
      <c r="A137" s="23" t="n">
        <v>50700003</v>
      </c>
      <c r="B137" s="23" t="inlineStr">
        <is>
          <t>PRADA(三亚凤凰国际机场店)</t>
        </is>
      </c>
      <c r="C137" s="23" t="inlineStr">
        <is>
          <t>凤凰路三亚凤凰城国际机场T1航站楼国内出发厅二层208登机口旁</t>
        </is>
      </c>
      <c r="D137" s="23" t="inlineStr">
        <is>
          <t>天涯区</t>
        </is>
      </c>
      <c r="E137" s="23" t="inlineStr">
        <is>
          <t>三亚市</t>
        </is>
      </c>
      <c r="F137" s="23" t="inlineStr">
        <is>
          <t>海南省</t>
        </is>
      </c>
      <c r="G137" s="23" t="n"/>
      <c r="H137" s="23" t="inlineStr">
        <is>
          <t>autonavi</t>
        </is>
      </c>
      <c r="I137" s="23" t="inlineStr">
        <is>
          <t>B0J6C5M9MW</t>
        </is>
      </c>
      <c r="J137" s="23" t="inlineStr">
        <is>
          <t>https://www.amap.com/place/B0J6C5M9MW</t>
        </is>
      </c>
      <c r="K137" s="23" t="inlineStr">
        <is>
          <t>PRADA(三亚凤凰国际机场店)</t>
        </is>
      </c>
      <c r="L137" s="23" t="inlineStr">
        <is>
          <t>凤凰路三亚凤凰城国际机场T1航站楼国内出发厅二层208登机口旁</t>
        </is>
      </c>
      <c r="M137" s="23" t="inlineStr">
        <is>
          <t>天涯区</t>
        </is>
      </c>
      <c r="N137" s="23" t="inlineStr">
        <is>
          <t>三亚市</t>
        </is>
      </c>
      <c r="O137" s="23" t="inlineStr">
        <is>
          <t>海南省</t>
        </is>
      </c>
      <c r="P137" s="23" t="n"/>
      <c r="Q137" s="23" t="b">
        <v>1</v>
      </c>
      <c r="R137" s="23" t="b">
        <v>1</v>
      </c>
      <c r="S137" s="23" t="b">
        <v>1</v>
      </c>
      <c r="T137">
        <f>OR(Q137=FALSE,R137=FALSE,S137=FALSE)</f>
        <v/>
      </c>
    </row>
    <row r="138" hidden="1" ht="14.25" customHeight="1" s="32">
      <c r="A138" s="23" t="n">
        <v>27850143</v>
      </c>
      <c r="B138" s="23" t="inlineStr">
        <is>
          <t>PRADA(尚嘉中心店)</t>
        </is>
      </c>
      <c r="C138" s="23" t="inlineStr">
        <is>
          <t>仙霞路99号尚嘉中心一层L106号店铺</t>
        </is>
      </c>
      <c r="D138" s="23" t="inlineStr">
        <is>
          <t>长宁区</t>
        </is>
      </c>
      <c r="E138" s="23" t="inlineStr">
        <is>
          <t>上海市</t>
        </is>
      </c>
      <c r="F138" s="23" t="inlineStr">
        <is>
          <t>上海市</t>
        </is>
      </c>
      <c r="G138" s="23" t="n">
        <v>2160673990</v>
      </c>
      <c r="H138" s="23" t="inlineStr">
        <is>
          <t>autonavi</t>
        </is>
      </c>
      <c r="I138" s="23" t="inlineStr">
        <is>
          <t>B0FFF5TK4T</t>
        </is>
      </c>
      <c r="J138" s="23" t="inlineStr">
        <is>
          <t>https://www.amap.com/place/B0FFF5TK4T</t>
        </is>
      </c>
      <c r="K138" s="23" t="inlineStr">
        <is>
          <t>PRADA(尚嘉中心店)</t>
        </is>
      </c>
      <c r="L138" s="23" t="inlineStr">
        <is>
          <t>仙霞路99号尚嘉中心一层L106号店铺</t>
        </is>
      </c>
      <c r="M138" s="23" t="inlineStr">
        <is>
          <t>长宁区</t>
        </is>
      </c>
      <c r="N138" s="23" t="inlineStr">
        <is>
          <t>上海市</t>
        </is>
      </c>
      <c r="O138" s="23" t="inlineStr">
        <is>
          <t>上海市</t>
        </is>
      </c>
      <c r="P138" s="23" t="inlineStr">
        <is>
          <t>2160673990;2160673991</t>
        </is>
      </c>
      <c r="Q138" s="23" t="b">
        <v>1</v>
      </c>
      <c r="R138" s="23" t="b">
        <v>1</v>
      </c>
      <c r="S138" s="23" t="b">
        <v>1</v>
      </c>
      <c r="T138">
        <f>OR(Q138=FALSE,R138=FALSE,S138=FALSE)</f>
        <v/>
      </c>
    </row>
    <row r="139" hidden="1" ht="14.25" customHeight="1" s="32">
      <c r="A139" s="23" t="n">
        <v>27850169</v>
      </c>
      <c r="B139" s="23" t="inlineStr">
        <is>
          <t>PRADA(时代广场店)</t>
        </is>
      </c>
      <c r="C139" s="23" t="inlineStr">
        <is>
          <t>人民路50号时代广场一层L103-L104号店铺</t>
        </is>
      </c>
      <c r="D139" s="23" t="inlineStr">
        <is>
          <t>中山区</t>
        </is>
      </c>
      <c r="E139" s="23" t="inlineStr">
        <is>
          <t>大连市</t>
        </is>
      </c>
      <c r="F139" s="23" t="inlineStr">
        <is>
          <t>辽宁省</t>
        </is>
      </c>
      <c r="G139" s="23" t="n">
        <v>41188079118</v>
      </c>
      <c r="H139" s="23" t="inlineStr">
        <is>
          <t>autonavi</t>
        </is>
      </c>
      <c r="I139" s="23" t="inlineStr">
        <is>
          <t>B0FFG0U3A3</t>
        </is>
      </c>
      <c r="J139" s="23" t="inlineStr">
        <is>
          <t>https://www.amap.com/place/B0FFG0U3A3</t>
        </is>
      </c>
      <c r="K139" s="23" t="inlineStr">
        <is>
          <t>PRADA(时代广场店)</t>
        </is>
      </c>
      <c r="L139" s="23" t="inlineStr">
        <is>
          <t>人民路50号时代广场一层L103-L104号店铺</t>
        </is>
      </c>
      <c r="M139" s="23" t="inlineStr">
        <is>
          <t>中山区</t>
        </is>
      </c>
      <c r="N139" s="23" t="inlineStr">
        <is>
          <t>大连市</t>
        </is>
      </c>
      <c r="O139" s="23" t="inlineStr">
        <is>
          <t>辽宁省</t>
        </is>
      </c>
      <c r="P139" s="23" t="inlineStr">
        <is>
          <t>41188079118</t>
        </is>
      </c>
      <c r="Q139" s="23" t="b">
        <v>1</v>
      </c>
      <c r="R139" s="23" t="b">
        <v>1</v>
      </c>
      <c r="S139" s="23" t="b">
        <v>1</v>
      </c>
      <c r="T139">
        <f>OR(Q139=FALSE,R139=FALSE,S139=FALSE)</f>
        <v/>
      </c>
    </row>
    <row r="140" hidden="1" ht="14.25" customHeight="1" s="32">
      <c r="A140" s="23" t="n">
        <v>27850158</v>
      </c>
      <c r="B140" s="23" t="inlineStr">
        <is>
          <t>PRADA(太古汇店)</t>
        </is>
      </c>
      <c r="C140" s="23" t="inlineStr">
        <is>
          <t>天河路383号太古汇商场L1,L2</t>
        </is>
      </c>
      <c r="D140" s="23" t="inlineStr">
        <is>
          <t>天河区</t>
        </is>
      </c>
      <c r="E140" s="23" t="inlineStr">
        <is>
          <t>广州市</t>
        </is>
      </c>
      <c r="F140" s="23" t="inlineStr">
        <is>
          <t>广东省</t>
        </is>
      </c>
      <c r="G140" s="23" t="n">
        <v>2028086018</v>
      </c>
      <c r="H140" s="23" t="inlineStr">
        <is>
          <t>autonavi</t>
        </is>
      </c>
      <c r="I140" s="23" t="inlineStr">
        <is>
          <t>B00141JNST</t>
        </is>
      </c>
      <c r="J140" s="23" t="inlineStr">
        <is>
          <t>https://www.amap.com/place/B00141JNST</t>
        </is>
      </c>
      <c r="K140" s="23" t="inlineStr">
        <is>
          <t>PRADA(太古汇店)</t>
        </is>
      </c>
      <c r="L140" s="23" t="inlineStr">
        <is>
          <t>天河路383号太古汇商场L1L2</t>
        </is>
      </c>
      <c r="M140" s="23" t="inlineStr">
        <is>
          <t>天河区</t>
        </is>
      </c>
      <c r="N140" s="23" t="inlineStr">
        <is>
          <t>广州市</t>
        </is>
      </c>
      <c r="O140" s="23" t="inlineStr">
        <is>
          <t>广东省</t>
        </is>
      </c>
      <c r="P140" s="23" t="inlineStr">
        <is>
          <t>2028086018</t>
        </is>
      </c>
      <c r="Q140" s="23" t="b">
        <v>1</v>
      </c>
      <c r="R140" s="23" t="b">
        <v>1</v>
      </c>
      <c r="S140" s="23" t="b">
        <v>1</v>
      </c>
      <c r="T140">
        <f>OR(Q140=FALSE,R140=FALSE,S140=FALSE)</f>
        <v/>
      </c>
    </row>
    <row r="141" hidden="1" ht="14.25" customHeight="1" s="32">
      <c r="A141" s="23" t="n">
        <v>27850157</v>
      </c>
      <c r="B141" s="23" t="inlineStr">
        <is>
          <t>PRADA(天美店)</t>
        </is>
      </c>
      <c r="C141" s="23" t="inlineStr">
        <is>
          <t>长风街113号天美新天地购物中心101号商铺</t>
        </is>
      </c>
      <c r="D141" s="23" t="inlineStr">
        <is>
          <t>小店区</t>
        </is>
      </c>
      <c r="E141" s="23" t="inlineStr">
        <is>
          <t>太原市</t>
        </is>
      </c>
      <c r="F141" s="23" t="inlineStr">
        <is>
          <t>山西省</t>
        </is>
      </c>
      <c r="G141" s="23" t="n">
        <v>3518376145</v>
      </c>
      <c r="H141" s="23" t="inlineStr">
        <is>
          <t>autonavi</t>
        </is>
      </c>
      <c r="I141" s="23" t="inlineStr">
        <is>
          <t>B015F16VYV</t>
        </is>
      </c>
      <c r="J141" s="23" t="inlineStr">
        <is>
          <t>https://www.amap.com/place/B015F16VYV</t>
        </is>
      </c>
      <c r="K141" s="23" t="inlineStr">
        <is>
          <t>PRADA(天美店)</t>
        </is>
      </c>
      <c r="L141" s="23" t="inlineStr">
        <is>
          <t>长风街113号天美新天地购物中心101号商铺</t>
        </is>
      </c>
      <c r="M141" s="23" t="inlineStr">
        <is>
          <t>小店区</t>
        </is>
      </c>
      <c r="N141" s="23" t="inlineStr">
        <is>
          <t>太原市</t>
        </is>
      </c>
      <c r="O141" s="23" t="inlineStr">
        <is>
          <t>山西省</t>
        </is>
      </c>
      <c r="P141" s="23" t="inlineStr">
        <is>
          <t>3518376145</t>
        </is>
      </c>
      <c r="Q141" s="23" t="b">
        <v>1</v>
      </c>
      <c r="R141" s="23" t="b">
        <v>1</v>
      </c>
      <c r="S141" s="23" t="b">
        <v>1</v>
      </c>
      <c r="T141">
        <f>OR(Q141=FALSE,R141=FALSE,S141=FALSE)</f>
        <v/>
      </c>
    </row>
    <row r="142" hidden="1" ht="14.25" customHeight="1" s="32">
      <c r="A142" s="23" t="n">
        <v>27850153</v>
      </c>
      <c r="B142" s="23" t="inlineStr">
        <is>
          <t>PRADA(万象城店)</t>
        </is>
      </c>
      <c r="C142" s="23" t="inlineStr">
        <is>
          <t>乐园道9号天津万象城一层008-009号店铺</t>
        </is>
      </c>
      <c r="D142" s="23" t="inlineStr">
        <is>
          <t>河西区</t>
        </is>
      </c>
      <c r="E142" s="23" t="inlineStr">
        <is>
          <t>天津市</t>
        </is>
      </c>
      <c r="F142" s="23" t="inlineStr">
        <is>
          <t>天津市</t>
        </is>
      </c>
      <c r="G142" s="23" t="n">
        <v>2283887403</v>
      </c>
      <c r="H142" s="23" t="inlineStr">
        <is>
          <t>autonavi</t>
        </is>
      </c>
      <c r="I142" s="23" t="inlineStr">
        <is>
          <t>B00161ADX2</t>
        </is>
      </c>
      <c r="J142" s="23" t="inlineStr">
        <is>
          <t>https://www.amap.com/place/B00161ADX2</t>
        </is>
      </c>
      <c r="K142" s="23" t="inlineStr">
        <is>
          <t>PRADA(万象城店)</t>
        </is>
      </c>
      <c r="L142" s="23" t="inlineStr">
        <is>
          <t>乐园道9号天津万象城一层008-009号店铺</t>
        </is>
      </c>
      <c r="M142" s="23" t="inlineStr">
        <is>
          <t>河西区</t>
        </is>
      </c>
      <c r="N142" s="23" t="inlineStr">
        <is>
          <t>天津市</t>
        </is>
      </c>
      <c r="O142" s="23" t="inlineStr">
        <is>
          <t>天津市</t>
        </is>
      </c>
      <c r="P142" s="23" t="inlineStr">
        <is>
          <t>2283887403</t>
        </is>
      </c>
      <c r="Q142" s="23" t="b">
        <v>1</v>
      </c>
      <c r="R142" s="23" t="b">
        <v>1</v>
      </c>
      <c r="S142" s="23" t="b">
        <v>1</v>
      </c>
      <c r="T142">
        <f>OR(Q142=FALSE,R142=FALSE,S142=FALSE)</f>
        <v/>
      </c>
    </row>
    <row r="143" hidden="1" ht="14.25" customHeight="1" s="32">
      <c r="A143" s="23" t="n">
        <v>27850159</v>
      </c>
      <c r="B143" s="23" t="inlineStr">
        <is>
          <t>PRADA(万象城店)</t>
        </is>
      </c>
      <c r="C143" s="23" t="inlineStr">
        <is>
          <t>宝安南路1881号华润中心一期(中区)万象城一层170-268号店铺</t>
        </is>
      </c>
      <c r="D143" s="23" t="inlineStr">
        <is>
          <t>罗湖区</t>
        </is>
      </c>
      <c r="E143" s="23" t="inlineStr">
        <is>
          <t>深圳市</t>
        </is>
      </c>
      <c r="F143" s="23" t="inlineStr">
        <is>
          <t>广东省</t>
        </is>
      </c>
      <c r="G143" s="23" t="n">
        <v>75582690085</v>
      </c>
      <c r="H143" s="23" t="inlineStr">
        <is>
          <t>autonavi</t>
        </is>
      </c>
      <c r="I143" s="23" t="inlineStr">
        <is>
          <t>B02F37WMHC</t>
        </is>
      </c>
      <c r="J143" s="23" t="inlineStr">
        <is>
          <t>https://www.amap.com/place/B02F37WMHC</t>
        </is>
      </c>
      <c r="K143" s="23" t="inlineStr">
        <is>
          <t>PRADA(万象城店)</t>
        </is>
      </c>
      <c r="L143" s="23" t="inlineStr">
        <is>
          <t>宝安南路1881号华润中心一期(中区)万象城一层170-268号店铺</t>
        </is>
      </c>
      <c r="M143" s="23" t="inlineStr">
        <is>
          <t>罗湖区</t>
        </is>
      </c>
      <c r="N143" s="23" t="inlineStr">
        <is>
          <t>深圳市</t>
        </is>
      </c>
      <c r="O143" s="23" t="inlineStr">
        <is>
          <t>广东省</t>
        </is>
      </c>
      <c r="P143" s="23" t="inlineStr">
        <is>
          <t>75582690085</t>
        </is>
      </c>
      <c r="Q143" s="23" t="b">
        <v>1</v>
      </c>
      <c r="R143" s="23" t="b">
        <v>1</v>
      </c>
      <c r="S143" s="23" t="b">
        <v>1</v>
      </c>
      <c r="T143">
        <f>OR(Q143=FALSE,R143=FALSE,S143=FALSE)</f>
        <v/>
      </c>
    </row>
    <row r="144" hidden="1" ht="14.25" customHeight="1" s="32">
      <c r="A144" s="23" t="n">
        <v>27850160</v>
      </c>
      <c r="B144" s="23" t="inlineStr">
        <is>
          <t>PRADA(万象城店)</t>
        </is>
      </c>
      <c r="C144" s="23" t="inlineStr">
        <is>
          <t>民族大道136号南宁华润中心万象城一层130号店铺</t>
        </is>
      </c>
      <c r="D144" s="23" t="inlineStr">
        <is>
          <t>青秀区</t>
        </is>
      </c>
      <c r="E144" s="23" t="inlineStr">
        <is>
          <t>南宁市</t>
        </is>
      </c>
      <c r="F144" s="23" t="inlineStr">
        <is>
          <t>广西壮族自治区</t>
        </is>
      </c>
      <c r="G144" s="23" t="n">
        <v>7715782880</v>
      </c>
      <c r="H144" s="23" t="inlineStr">
        <is>
          <t>autonavi</t>
        </is>
      </c>
      <c r="I144" s="23" t="inlineStr">
        <is>
          <t>B0FFF3JB3Y</t>
        </is>
      </c>
      <c r="J144" s="23" t="inlineStr">
        <is>
          <t>https://www.amap.com/place/B0FFF3JB3Y</t>
        </is>
      </c>
      <c r="K144" s="23" t="inlineStr">
        <is>
          <t>PRADA(万象城店)</t>
        </is>
      </c>
      <c r="L144" s="23" t="inlineStr">
        <is>
          <t>民族大道136号南宁华润中心万象城一层130号店铺</t>
        </is>
      </c>
      <c r="M144" s="23" t="inlineStr">
        <is>
          <t>青秀区</t>
        </is>
      </c>
      <c r="N144" s="23" t="inlineStr">
        <is>
          <t>南宁市</t>
        </is>
      </c>
      <c r="O144" s="23" t="inlineStr">
        <is>
          <t>广西壮族自治区</t>
        </is>
      </c>
      <c r="P144" s="23" t="inlineStr">
        <is>
          <t>7715782880</t>
        </is>
      </c>
      <c r="Q144" s="23" t="b">
        <v>1</v>
      </c>
      <c r="R144" s="23" t="b">
        <v>1</v>
      </c>
      <c r="S144" s="23" t="b">
        <v>1</v>
      </c>
      <c r="T144">
        <f>OR(Q144=FALSE,R144=FALSE,S144=FALSE)</f>
        <v/>
      </c>
    </row>
    <row r="145" hidden="1" ht="14.25" customHeight="1" s="32">
      <c r="A145" s="23" t="n">
        <v>27850163</v>
      </c>
      <c r="B145" s="23" t="inlineStr">
        <is>
          <t>PRADA(万象城店)</t>
        </is>
      </c>
      <c r="C145" s="23" t="inlineStr">
        <is>
          <t>钱江新城富春路701号万象城一层156号店铺</t>
        </is>
      </c>
      <c r="D145" s="23" t="inlineStr">
        <is>
          <t>上城区</t>
        </is>
      </c>
      <c r="E145" s="23" t="inlineStr">
        <is>
          <t>杭州市</t>
        </is>
      </c>
      <c r="F145" s="23" t="inlineStr">
        <is>
          <t>浙江省</t>
        </is>
      </c>
      <c r="G145" s="23" t="n">
        <v>57189705950</v>
      </c>
      <c r="H145" s="23" t="inlineStr">
        <is>
          <t>autonavi</t>
        </is>
      </c>
      <c r="I145" s="23" t="inlineStr">
        <is>
          <t>B023B1GWOG</t>
        </is>
      </c>
      <c r="J145" s="23" t="inlineStr">
        <is>
          <t>https://www.amap.com/place/B023B1GWOG</t>
        </is>
      </c>
      <c r="K145" s="23" t="inlineStr">
        <is>
          <t>PRADA(万象城店)</t>
        </is>
      </c>
      <c r="L145" s="23" t="inlineStr">
        <is>
          <t>钱江新城富春路701号万象城一层156号店铺</t>
        </is>
      </c>
      <c r="M145" s="23" t="inlineStr">
        <is>
          <t>上城区</t>
        </is>
      </c>
      <c r="N145" s="23" t="inlineStr">
        <is>
          <t>杭州市</t>
        </is>
      </c>
      <c r="O145" s="23" t="inlineStr">
        <is>
          <t>浙江省</t>
        </is>
      </c>
      <c r="P145" s="23" t="inlineStr">
        <is>
          <t>57189705950</t>
        </is>
      </c>
      <c r="Q145" s="23" t="b">
        <v>1</v>
      </c>
      <c r="R145" s="23" t="b">
        <v>1</v>
      </c>
      <c r="S145" s="23" t="b">
        <v>1</v>
      </c>
      <c r="T145">
        <f>OR(Q145=FALSE,R145=FALSE,S145=FALSE)</f>
        <v/>
      </c>
    </row>
    <row r="146" hidden="1" ht="14.25" customHeight="1" s="32">
      <c r="A146" s="23" t="n">
        <v>27850170</v>
      </c>
      <c r="B146" s="23" t="inlineStr">
        <is>
          <t>PRADA(万象城店)</t>
        </is>
      </c>
      <c r="C146" s="23" t="inlineStr">
        <is>
          <t>青年大街288号华润万象城一层185号店铺</t>
        </is>
      </c>
      <c r="D146" s="23" t="inlineStr">
        <is>
          <t>和平区</t>
        </is>
      </c>
      <c r="E146" s="23" t="inlineStr">
        <is>
          <t>沈阳市</t>
        </is>
      </c>
      <c r="F146" s="23" t="inlineStr">
        <is>
          <t>辽宁省</t>
        </is>
      </c>
      <c r="G146" s="23" t="n">
        <v>2431379198</v>
      </c>
      <c r="H146" s="23" t="inlineStr">
        <is>
          <t>autonavi</t>
        </is>
      </c>
      <c r="I146" s="23" t="inlineStr">
        <is>
          <t>B0FFF4NCVG</t>
        </is>
      </c>
      <c r="J146" s="23" t="inlineStr">
        <is>
          <t>https://www.amap.com/place/B0FFF4NCVG</t>
        </is>
      </c>
      <c r="K146" s="23" t="inlineStr">
        <is>
          <t>PRADA(万象城店)</t>
        </is>
      </c>
      <c r="L146" s="23" t="inlineStr">
        <is>
          <t>青年大街288号华润万象城一层185号店铺</t>
        </is>
      </c>
      <c r="M146" s="23" t="inlineStr">
        <is>
          <t>和平区</t>
        </is>
      </c>
      <c r="N146" s="23" t="inlineStr">
        <is>
          <t>沈阳市</t>
        </is>
      </c>
      <c r="O146" s="23" t="inlineStr">
        <is>
          <t>辽宁省</t>
        </is>
      </c>
      <c r="P146" s="23" t="inlineStr">
        <is>
          <t>2431379198</t>
        </is>
      </c>
      <c r="Q146" s="23" t="b">
        <v>1</v>
      </c>
      <c r="R146" s="23" t="b">
        <v>1</v>
      </c>
      <c r="S146" s="23" t="b">
        <v>1</v>
      </c>
      <c r="T146">
        <f>OR(Q146=FALSE,R146=FALSE,S146=FALSE)</f>
        <v/>
      </c>
    </row>
    <row r="147" hidden="1" ht="14.25" customHeight="1" s="32">
      <c r="A147" s="23" t="n">
        <v>27850171</v>
      </c>
      <c r="B147" s="23" t="inlineStr">
        <is>
          <t>PRADA(万象城店)</t>
        </is>
      </c>
      <c r="C147" s="23" t="inlineStr">
        <is>
          <t>谢家湾正街49号华润万象城L182号店铺</t>
        </is>
      </c>
      <c r="D147" s="23" t="inlineStr">
        <is>
          <t>九龙坡区</t>
        </is>
      </c>
      <c r="E147" s="23" t="inlineStr">
        <is>
          <t>重庆市</t>
        </is>
      </c>
      <c r="F147" s="23" t="inlineStr">
        <is>
          <t>重庆市</t>
        </is>
      </c>
      <c r="G147" s="23" t="n">
        <v>2368188801</v>
      </c>
      <c r="H147" s="23" t="inlineStr">
        <is>
          <t>autonavi</t>
        </is>
      </c>
      <c r="I147" s="23" t="inlineStr">
        <is>
          <t>B0FFKSDXY4</t>
        </is>
      </c>
      <c r="J147" s="23" t="inlineStr">
        <is>
          <t>https://www.amap.com/place/B0FFKSDXY4</t>
        </is>
      </c>
      <c r="K147" s="23" t="inlineStr">
        <is>
          <t>PRADA(万象城店)</t>
        </is>
      </c>
      <c r="L147" s="23" t="inlineStr">
        <is>
          <t>谢家湾正街49号华润万象城L182号店铺</t>
        </is>
      </c>
      <c r="M147" s="23" t="inlineStr">
        <is>
          <t>九龙坡区</t>
        </is>
      </c>
      <c r="N147" s="23" t="inlineStr">
        <is>
          <t>重庆市</t>
        </is>
      </c>
      <c r="O147" s="23" t="inlineStr">
        <is>
          <t>重庆市</t>
        </is>
      </c>
      <c r="P147" s="23" t="inlineStr">
        <is>
          <t>2368188801</t>
        </is>
      </c>
      <c r="Q147" s="23" t="b">
        <v>1</v>
      </c>
      <c r="R147" s="23" t="b">
        <v>1</v>
      </c>
      <c r="S147" s="23" t="b">
        <v>1</v>
      </c>
      <c r="T147">
        <f>OR(Q147=FALSE,R147=FALSE,S147=FALSE)</f>
        <v/>
      </c>
    </row>
    <row r="148" hidden="1" ht="14.25" customHeight="1" s="32">
      <c r="A148" s="23" t="n">
        <v>27850145</v>
      </c>
      <c r="B148" s="23" t="inlineStr">
        <is>
          <t>PRADA(王府井In88店)</t>
        </is>
      </c>
      <c r="C148" s="23" t="inlineStr">
        <is>
          <t>王府井大街88号北京In88一层116号店铺</t>
        </is>
      </c>
      <c r="D148" s="23" t="inlineStr">
        <is>
          <t>东城区</t>
        </is>
      </c>
      <c r="E148" s="23" t="inlineStr">
        <is>
          <t>北京市</t>
        </is>
      </c>
      <c r="F148" s="23" t="inlineStr">
        <is>
          <t>北京市</t>
        </is>
      </c>
      <c r="G148" s="23" t="n">
        <v>1059785628</v>
      </c>
      <c r="H148" s="23" t="inlineStr">
        <is>
          <t>autonavi</t>
        </is>
      </c>
      <c r="I148" s="23" t="inlineStr">
        <is>
          <t>B0FFF52X39</t>
        </is>
      </c>
      <c r="J148" s="23" t="inlineStr">
        <is>
          <t>https://www.amap.com/place/B0FFF52X39</t>
        </is>
      </c>
      <c r="K148" s="23" t="inlineStr">
        <is>
          <t>PRADA(王府井In88店)</t>
        </is>
      </c>
      <c r="L148" s="23" t="inlineStr">
        <is>
          <t>王府井大街88号北京In88一层116号店铺</t>
        </is>
      </c>
      <c r="M148" s="23" t="inlineStr">
        <is>
          <t>东城区</t>
        </is>
      </c>
      <c r="N148" s="23" t="inlineStr">
        <is>
          <t>北京市</t>
        </is>
      </c>
      <c r="O148" s="23" t="inlineStr">
        <is>
          <t>北京市</t>
        </is>
      </c>
      <c r="P148" s="23" t="inlineStr">
        <is>
          <t>1059785628</t>
        </is>
      </c>
      <c r="Q148" s="23" t="b">
        <v>1</v>
      </c>
      <c r="R148" s="23" t="b">
        <v>1</v>
      </c>
      <c r="S148" s="23" t="b">
        <v>1</v>
      </c>
      <c r="T148">
        <f>OR(Q148=FALSE,R148=FALSE,S148=FALSE)</f>
        <v/>
      </c>
    </row>
    <row r="149" hidden="1" ht="14.25" customHeight="1" s="32">
      <c r="A149" s="23" t="n">
        <v>27850154</v>
      </c>
      <c r="B149" s="23" t="inlineStr">
        <is>
          <t>PRADA(银泰中心店)</t>
        </is>
      </c>
      <c r="C149" s="23" t="inlineStr">
        <is>
          <t>长江中路98号合肥银泰中心一层115号店铺</t>
        </is>
      </c>
      <c r="D149" s="23" t="inlineStr">
        <is>
          <t>庐阳区</t>
        </is>
      </c>
      <c r="E149" s="23" t="inlineStr">
        <is>
          <t>合肥市</t>
        </is>
      </c>
      <c r="F149" s="23" t="inlineStr">
        <is>
          <t>安徽省</t>
        </is>
      </c>
      <c r="G149" s="23" t="n">
        <v>55162698825</v>
      </c>
      <c r="H149" s="23" t="inlineStr">
        <is>
          <t>autonavi</t>
        </is>
      </c>
      <c r="I149" s="23" t="inlineStr">
        <is>
          <t>B0FFF5YQNS</t>
        </is>
      </c>
      <c r="J149" s="23" t="inlineStr">
        <is>
          <t>https://www.amap.com/place/B0FFF5YQNS</t>
        </is>
      </c>
      <c r="K149" s="23" t="inlineStr">
        <is>
          <t>PRADA(银泰中心店)</t>
        </is>
      </c>
      <c r="L149" s="23" t="inlineStr">
        <is>
          <t>长江中路98号合肥银泰中心一层115号店铺</t>
        </is>
      </c>
      <c r="M149" s="23" t="inlineStr">
        <is>
          <t>庐阳区</t>
        </is>
      </c>
      <c r="N149" s="23" t="inlineStr">
        <is>
          <t>合肥市</t>
        </is>
      </c>
      <c r="O149" s="23" t="inlineStr">
        <is>
          <t>安徽省</t>
        </is>
      </c>
      <c r="P149" s="23" t="inlineStr">
        <is>
          <t>55162698825</t>
        </is>
      </c>
      <c r="Q149" s="23" t="b">
        <v>1</v>
      </c>
      <c r="R149" s="23" t="b">
        <v>1</v>
      </c>
      <c r="S149" s="23" t="b">
        <v>1</v>
      </c>
      <c r="T149">
        <f>OR(Q149=FALSE,R149=FALSE,S149=FALSE)</f>
        <v/>
      </c>
    </row>
    <row r="150" hidden="1" ht="14.25" customHeight="1" s="32">
      <c r="A150" s="23" t="n">
        <v>27850155</v>
      </c>
      <c r="B150" s="23" t="inlineStr">
        <is>
          <t>PRADA(银座商城店)</t>
        </is>
      </c>
      <c r="C150" s="23" t="inlineStr">
        <is>
          <t>泺源大街66号济南银座商城一层L113号店铺</t>
        </is>
      </c>
      <c r="D150" s="23" t="inlineStr">
        <is>
          <t>历下区</t>
        </is>
      </c>
      <c r="E150" s="23" t="inlineStr">
        <is>
          <t>济南市</t>
        </is>
      </c>
      <c r="F150" s="23" t="inlineStr">
        <is>
          <t>山东省</t>
        </is>
      </c>
      <c r="G150" s="23" t="n">
        <v>53166228025</v>
      </c>
      <c r="H150" s="23" t="inlineStr">
        <is>
          <t>autonavi</t>
        </is>
      </c>
      <c r="I150" s="23" t="inlineStr">
        <is>
          <t>B0FFFENU2Z</t>
        </is>
      </c>
      <c r="J150" s="23" t="inlineStr">
        <is>
          <t>https://www.amap.com/place/B0FFFENU2Z</t>
        </is>
      </c>
      <c r="K150" s="23" t="inlineStr">
        <is>
          <t>PRADA(银座商城店)</t>
        </is>
      </c>
      <c r="L150" s="23" t="inlineStr">
        <is>
          <t>泺源大街66号济南银座商城一层L113号店铺</t>
        </is>
      </c>
      <c r="M150" s="23" t="inlineStr">
        <is>
          <t>历下区</t>
        </is>
      </c>
      <c r="N150" s="23" t="inlineStr">
        <is>
          <t>济南市</t>
        </is>
      </c>
      <c r="O150" s="23" t="inlineStr">
        <is>
          <t>山东省</t>
        </is>
      </c>
      <c r="P150" s="23" t="inlineStr">
        <is>
          <t>53166228025;53166228030</t>
        </is>
      </c>
      <c r="Q150" s="23" t="b">
        <v>1</v>
      </c>
      <c r="R150" s="23" t="b">
        <v>1</v>
      </c>
      <c r="S150" s="23" t="b">
        <v>1</v>
      </c>
      <c r="T150">
        <f>OR(Q150=FALSE,R150=FALSE,S150=FALSE)</f>
        <v/>
      </c>
    </row>
    <row r="151" hidden="1" ht="14.25" customHeight="1" s="32">
      <c r="A151" s="23" t="n">
        <v>27850176</v>
      </c>
      <c r="B151" s="23" t="inlineStr">
        <is>
          <t>PRADA(卓展购物中心店)</t>
        </is>
      </c>
      <c r="C151" s="23" t="inlineStr">
        <is>
          <t>安隆街106号卓展购物中心1102号店铺</t>
        </is>
      </c>
      <c r="D151" s="23" t="inlineStr">
        <is>
          <t>道里区</t>
        </is>
      </c>
      <c r="E151" s="23" t="inlineStr">
        <is>
          <t>哈尔滨市</t>
        </is>
      </c>
      <c r="F151" s="23" t="inlineStr">
        <is>
          <t>黑龙江省</t>
        </is>
      </c>
      <c r="G151" s="23" t="n">
        <v>45187736201</v>
      </c>
      <c r="H151" s="23" t="inlineStr">
        <is>
          <t>autonavi</t>
        </is>
      </c>
      <c r="I151" s="23" t="inlineStr">
        <is>
          <t>B01C31AQR6</t>
        </is>
      </c>
      <c r="J151" s="23" t="inlineStr">
        <is>
          <t>https://www.amap.com/place/B01C31AQR6</t>
        </is>
      </c>
      <c r="K151" s="23" t="inlineStr">
        <is>
          <t>PRADA(卓展购物中心店)</t>
        </is>
      </c>
      <c r="L151" s="23" t="inlineStr">
        <is>
          <t>安隆街106号卓展购物中心1102号店铺</t>
        </is>
      </c>
      <c r="M151" s="23" t="inlineStr">
        <is>
          <t>道里区</t>
        </is>
      </c>
      <c r="N151" s="23" t="inlineStr">
        <is>
          <t>哈尔滨市</t>
        </is>
      </c>
      <c r="O151" s="23" t="inlineStr">
        <is>
          <t>黑龙江省</t>
        </is>
      </c>
      <c r="P151" s="23" t="inlineStr">
        <is>
          <t>45187736201;45187736206</t>
        </is>
      </c>
      <c r="Q151" s="23" t="b">
        <v>1</v>
      </c>
      <c r="R151" s="23" t="b">
        <v>1</v>
      </c>
      <c r="S151" s="23" t="b">
        <v>1</v>
      </c>
      <c r="T151">
        <f>OR(Q151=FALSE,R151=FALSE,S151=FALSE)</f>
        <v/>
      </c>
    </row>
    <row r="152" hidden="1" ht="14.25" customHeight="1" s="32">
      <c r="A152" s="23" t="n">
        <v>27850150</v>
      </c>
      <c r="B152" s="23" t="inlineStr">
        <is>
          <t>PRADA(卓展时代购物中心店)</t>
        </is>
      </c>
      <c r="C152" s="23" t="inlineStr">
        <is>
          <t>重庆路1255号卓展时代购物中心B座一层B1104号店铺</t>
        </is>
      </c>
      <c r="D152" s="23" t="inlineStr">
        <is>
          <t>朝阳区</t>
        </is>
      </c>
      <c r="E152" s="23" t="inlineStr">
        <is>
          <t>长春市</t>
        </is>
      </c>
      <c r="F152" s="23" t="inlineStr">
        <is>
          <t>吉林省</t>
        </is>
      </c>
      <c r="G152" s="23" t="n">
        <v>43188483345</v>
      </c>
      <c r="H152" s="23" t="inlineStr">
        <is>
          <t>autonavi</t>
        </is>
      </c>
      <c r="I152" s="23" t="inlineStr">
        <is>
          <t>B01AF13UVM</t>
        </is>
      </c>
      <c r="J152" s="23" t="inlineStr">
        <is>
          <t>https://www.amap.com/place/B01AF13UVM</t>
        </is>
      </c>
      <c r="K152" s="23" t="inlineStr">
        <is>
          <t>PRADA(卓展时代购物中心店)</t>
        </is>
      </c>
      <c r="L152" s="23" t="inlineStr">
        <is>
          <t>重庆路1255号卓展时代购物中心B座一层B1104号店铺</t>
        </is>
      </c>
      <c r="M152" s="23" t="inlineStr">
        <is>
          <t>朝阳区</t>
        </is>
      </c>
      <c r="N152" s="23" t="inlineStr">
        <is>
          <t>长春市</t>
        </is>
      </c>
      <c r="O152" s="23" t="inlineStr">
        <is>
          <t>吉林省</t>
        </is>
      </c>
      <c r="P152" s="23" t="inlineStr">
        <is>
          <t>43188483345</t>
        </is>
      </c>
      <c r="Q152" s="23" t="b">
        <v>1</v>
      </c>
      <c r="R152" s="23" t="b">
        <v>1</v>
      </c>
      <c r="S152" s="23" t="b">
        <v>1</v>
      </c>
      <c r="T152">
        <f>OR(Q152=FALSE,R152=FALSE,S152=FALSE)</f>
        <v/>
      </c>
    </row>
    <row r="153" hidden="1" ht="14.25" customHeight="1" s="32">
      <c r="A153" s="23" t="n">
        <v>50700001</v>
      </c>
      <c r="B153" s="23" t="inlineStr">
        <is>
          <t>PRADA(荣宅)</t>
        </is>
      </c>
      <c r="C153" s="23" t="inlineStr">
        <is>
          <t>陕西北路186号</t>
        </is>
      </c>
      <c r="D153" s="23" t="inlineStr">
        <is>
          <t>静安区</t>
        </is>
      </c>
      <c r="E153" s="23" t="inlineStr">
        <is>
          <t>上海市</t>
        </is>
      </c>
      <c r="F153" s="23" t="inlineStr">
        <is>
          <t>上海市</t>
        </is>
      </c>
      <c r="G153" s="23" t="n">
        <v>2122180200</v>
      </c>
      <c r="H153" s="23" t="inlineStr">
        <is>
          <t>autonavi</t>
        </is>
      </c>
      <c r="I153" s="23" t="inlineStr">
        <is>
          <t>B0FFKX44SD</t>
        </is>
      </c>
      <c r="J153" s="23" t="inlineStr">
        <is>
          <t>https://www.amap.com/place/B0FFKX44SD</t>
        </is>
      </c>
      <c r="K153" s="23" t="inlineStr">
        <is>
          <t>PRADA(荣宅)</t>
        </is>
      </c>
      <c r="L153" s="23" t="inlineStr">
        <is>
          <t>陕西北路186号</t>
        </is>
      </c>
      <c r="M153" s="23" t="inlineStr">
        <is>
          <t>静安区</t>
        </is>
      </c>
      <c r="N153" s="23" t="inlineStr">
        <is>
          <t>上海市</t>
        </is>
      </c>
      <c r="O153" s="23" t="inlineStr">
        <is>
          <t>上海市</t>
        </is>
      </c>
      <c r="P153" s="23" t="inlineStr">
        <is>
          <t>2122180200</t>
        </is>
      </c>
      <c r="Q153" s="23" t="b">
        <v>1</v>
      </c>
      <c r="R153" s="23" t="b">
        <v>1</v>
      </c>
      <c r="S153" s="23" t="b">
        <v>1</v>
      </c>
      <c r="T153">
        <f>OR(Q153=FALSE,R153=FALSE,S153=FALSE)</f>
        <v/>
      </c>
    </row>
    <row r="154" ht="14.25" customHeight="1" s="32">
      <c r="A154" s="23" t="n">
        <v>27850095</v>
      </c>
      <c r="B154" s="23" t="inlineStr">
        <is>
          <t>MIU MIU(SKP箱包饰品店)</t>
        </is>
      </c>
      <c r="C154" s="23" t="inlineStr">
        <is>
          <t>建国路87号北京SKP一层M1019号店铺</t>
        </is>
      </c>
      <c r="D154" s="23" t="inlineStr">
        <is>
          <t>朝阳区</t>
        </is>
      </c>
      <c r="E154" s="23" t="inlineStr">
        <is>
          <t>北京市</t>
        </is>
      </c>
      <c r="F154" s="23" t="inlineStr">
        <is>
          <t>北京市</t>
        </is>
      </c>
      <c r="G154" s="23" t="n">
        <v>1085973011</v>
      </c>
      <c r="H154" s="23" t="inlineStr">
        <is>
          <t>baidu</t>
        </is>
      </c>
      <c r="I154" s="23" t="inlineStr">
        <is>
          <t>8caa5430d048bacddc1e521f</t>
        </is>
      </c>
      <c r="J154" s="23" t="inlineStr">
        <is>
          <t>https://map.baidu.com/?shareurl=1&amp;poiShareUid=8caa5430d048bacddc1e521f</t>
        </is>
      </c>
      <c r="K154" s="23" t="inlineStr">
        <is>
          <t>Miu Miu(北京SKP店)</t>
        </is>
      </c>
      <c r="L154" s="23" t="inlineStr">
        <is>
          <t>建国路87号SKP四层D4030号铺</t>
        </is>
      </c>
      <c r="M154" s="23" t="inlineStr">
        <is>
          <t>朝阳区</t>
        </is>
      </c>
      <c r="N154" s="23" t="inlineStr">
        <is>
          <t>北京市</t>
        </is>
      </c>
      <c r="O154" s="23" t="inlineStr">
        <is>
          <t>北京市</t>
        </is>
      </c>
      <c r="P154" s="23" t="inlineStr">
        <is>
          <t>1085972587</t>
        </is>
      </c>
      <c r="Q154" s="23" t="b">
        <v>0</v>
      </c>
      <c r="R154" s="23" t="b">
        <v>0</v>
      </c>
      <c r="S154" s="23" t="b">
        <v>0</v>
      </c>
      <c r="T154">
        <f>OR(Q154=FALSE,R154=FALSE,S154=FALSE)</f>
        <v/>
      </c>
    </row>
    <row r="155" ht="14.25" customHeight="1" s="32">
      <c r="A155" s="23" t="n">
        <v>27850094</v>
      </c>
      <c r="B155" s="23" t="inlineStr">
        <is>
          <t>MIU MIU(北京SKP成衣与鞋履店)</t>
        </is>
      </c>
      <c r="C155" s="23" t="inlineStr">
        <is>
          <t>建国路87号北京SKP四层D4030号店铺</t>
        </is>
      </c>
      <c r="D155" s="23" t="inlineStr">
        <is>
          <t>朝阳区</t>
        </is>
      </c>
      <c r="E155" s="23" t="inlineStr">
        <is>
          <t>北京市</t>
        </is>
      </c>
      <c r="F155" s="23" t="inlineStr">
        <is>
          <t>北京市</t>
        </is>
      </c>
      <c r="G155" s="23" t="n">
        <v>1085972587</v>
      </c>
      <c r="H155" s="23" t="inlineStr">
        <is>
          <t>baidu</t>
        </is>
      </c>
      <c r="I155" s="23" t="inlineStr">
        <is>
          <t>467e89b3246f80a09d82ea72</t>
        </is>
      </c>
      <c r="J155" s="23" t="inlineStr">
        <is>
          <t>https://map.baidu.com/?shareurl=1&amp;poiShareUid=467e89b3246f80a09d82ea72</t>
        </is>
      </c>
      <c r="K155" s="23" t="inlineStr">
        <is>
          <t>Miu Miu(北京SKP店)</t>
        </is>
      </c>
      <c r="L155" s="23" t="inlineStr">
        <is>
          <t>建国路87号SKP四层D4030号铺</t>
        </is>
      </c>
      <c r="M155" s="23" t="inlineStr">
        <is>
          <t>朝阳区</t>
        </is>
      </c>
      <c r="N155" s="23" t="inlineStr">
        <is>
          <t>北京市</t>
        </is>
      </c>
      <c r="O155" s="23" t="inlineStr">
        <is>
          <t>北京市</t>
        </is>
      </c>
      <c r="P155" s="23" t="inlineStr">
        <is>
          <t>1085972587</t>
        </is>
      </c>
      <c r="Q155" s="23" t="b">
        <v>0</v>
      </c>
      <c r="R155" s="23" t="b">
        <v>1</v>
      </c>
      <c r="S155" s="23" t="b">
        <v>1</v>
      </c>
      <c r="T155">
        <f>OR(Q155=FALSE,R155=FALSE,S155=FALSE)</f>
        <v/>
      </c>
    </row>
    <row r="156" hidden="1" ht="14.25" customHeight="1" s="32">
      <c r="A156" s="23" t="n">
        <v>50700005</v>
      </c>
      <c r="B156" s="23" t="inlineStr">
        <is>
          <t>MIU MIU(大连恒隆广场店)</t>
        </is>
      </c>
      <c r="C156" s="23" t="inlineStr">
        <is>
          <t>五四路66号，大连恒隆广场173号商铺</t>
        </is>
      </c>
      <c r="D156" s="23" t="inlineStr">
        <is>
          <t>西岗区</t>
        </is>
      </c>
      <c r="E156" s="23" t="inlineStr">
        <is>
          <t>大连市</t>
        </is>
      </c>
      <c r="F156" s="23" t="inlineStr">
        <is>
          <t>辽宁省</t>
        </is>
      </c>
      <c r="G156" s="23" t="n">
        <v>41139604148</v>
      </c>
      <c r="H156" s="23" t="inlineStr">
        <is>
          <t>baidu</t>
        </is>
      </c>
      <c r="I156" s="23" t="inlineStr">
        <is>
          <t>f37f1fa66686e06232f71dc7</t>
        </is>
      </c>
      <c r="J156" s="23" t="inlineStr">
        <is>
          <t>https://map.baidu.com/?shareurl=1&amp;poiShareUid=f37f1fa66686e06232f71dc7</t>
        </is>
      </c>
      <c r="K156" s="23" t="inlineStr">
        <is>
          <t>MIU MIU(大连恒隆广场店)</t>
        </is>
      </c>
      <c r="L156" s="23" t="inlineStr">
        <is>
          <t>五四路66号大连恒隆广场F1</t>
        </is>
      </c>
      <c r="M156" s="23" t="inlineStr">
        <is>
          <t>西岗区</t>
        </is>
      </c>
      <c r="N156" s="23" t="inlineStr">
        <is>
          <t>大连市</t>
        </is>
      </c>
      <c r="O156" s="23" t="inlineStr">
        <is>
          <t>辽宁省</t>
        </is>
      </c>
      <c r="P156" s="23" t="inlineStr">
        <is>
          <t>41139604148</t>
        </is>
      </c>
      <c r="Q156" s="23" t="b">
        <v>1</v>
      </c>
      <c r="R156" s="23" t="b">
        <v>1</v>
      </c>
      <c r="S156" s="23" t="b">
        <v>1</v>
      </c>
      <c r="T156">
        <f>OR(Q156=FALSE,R156=FALSE,S156=FALSE)</f>
        <v/>
      </c>
    </row>
    <row r="157" hidden="1" ht="14.25" customHeight="1" s="32">
      <c r="A157" s="23" t="n">
        <v>27850124</v>
      </c>
      <c r="B157" s="23" t="inlineStr">
        <is>
          <t>MIU MIU(哈尔滨卓展店)</t>
        </is>
      </c>
      <c r="C157" s="23" t="inlineStr">
        <is>
          <t>安隆街106号卓展购物中心1137号店铺</t>
        </is>
      </c>
      <c r="D157" s="23" t="inlineStr">
        <is>
          <t>道里区</t>
        </is>
      </c>
      <c r="E157" s="23" t="inlineStr">
        <is>
          <t>哈尔滨市</t>
        </is>
      </c>
      <c r="F157" s="23" t="inlineStr">
        <is>
          <t>黑龙江省</t>
        </is>
      </c>
      <c r="G157" s="23" t="n">
        <v>45187736064</v>
      </c>
      <c r="H157" s="23" t="inlineStr">
        <is>
          <t>baidu</t>
        </is>
      </c>
      <c r="I157" s="23" t="inlineStr">
        <is>
          <t>835f1c90e9c8628225d2bb37</t>
        </is>
      </c>
      <c r="J157" s="23" t="inlineStr">
        <is>
          <t>https://map.baidu.com/?shareurl=1&amp;poiShareUid=835f1c90e9c8628225d2bb37</t>
        </is>
      </c>
      <c r="K157" s="23" t="inlineStr">
        <is>
          <t>MIU MIU(哈尔滨卓展购物中心店)</t>
        </is>
      </c>
      <c r="L157" s="23" t="inlineStr">
        <is>
          <t>安隆街106号卓展购物中心F1</t>
        </is>
      </c>
      <c r="M157" s="23" t="inlineStr">
        <is>
          <t>道里区</t>
        </is>
      </c>
      <c r="N157" s="23" t="inlineStr">
        <is>
          <t>哈尔滨市</t>
        </is>
      </c>
      <c r="O157" s="23" t="inlineStr">
        <is>
          <t>黑龙江省</t>
        </is>
      </c>
      <c r="P157" s="23" t="inlineStr">
        <is>
          <t>45187736064</t>
        </is>
      </c>
      <c r="Q157" s="23" t="b">
        <v>1</v>
      </c>
      <c r="R157" s="23" t="b">
        <v>1</v>
      </c>
      <c r="S157" s="23" t="b">
        <v>1</v>
      </c>
      <c r="T157">
        <f>OR(Q157=FALSE,R157=FALSE,S157=FALSE)</f>
        <v/>
      </c>
    </row>
    <row r="158" ht="14.25" customHeight="1" s="32">
      <c r="A158" s="23" t="n">
        <v>27850100</v>
      </c>
      <c r="B158" s="23" t="inlineStr">
        <is>
          <t>MIU MIU(海信广场店)</t>
        </is>
      </c>
      <c r="C158" s="23" t="inlineStr">
        <is>
          <t>澳门路117号青岛海信广场一层110号店铺</t>
        </is>
      </c>
      <c r="D158" s="23" t="inlineStr">
        <is>
          <t>市南区</t>
        </is>
      </c>
      <c r="E158" s="23" t="inlineStr">
        <is>
          <t>青岛市</t>
        </is>
      </c>
      <c r="F158" s="23" t="inlineStr">
        <is>
          <t>山东省</t>
        </is>
      </c>
      <c r="G158" s="23" t="n">
        <v>53266788511</v>
      </c>
      <c r="H158" s="23" t="inlineStr">
        <is>
          <t>baidu</t>
        </is>
      </c>
      <c r="I158" s="23" t="inlineStr">
        <is>
          <t>de56c6ec713c5e4446e27423</t>
        </is>
      </c>
      <c r="J158" s="23" t="inlineStr">
        <is>
          <t>https://map.baidu.com/?shareurl=1&amp;poiShareUid=de56c6ec713c5e4446e27423</t>
        </is>
      </c>
      <c r="K158" s="23" t="inlineStr">
        <is>
          <t>Miu Miu(海信广场青岛店)</t>
        </is>
      </c>
      <c r="L158" s="23" t="inlineStr">
        <is>
          <t>澳门路117号海信广场F2</t>
        </is>
      </c>
      <c r="M158" s="23" t="inlineStr">
        <is>
          <t>市南区</t>
        </is>
      </c>
      <c r="N158" s="23" t="inlineStr">
        <is>
          <t>青岛市</t>
        </is>
      </c>
      <c r="O158" s="23" t="inlineStr">
        <is>
          <t>山东省</t>
        </is>
      </c>
      <c r="P158" s="23" t="inlineStr">
        <is>
          <t>53266788511</t>
        </is>
      </c>
      <c r="Q158" s="23" t="b">
        <v>0</v>
      </c>
      <c r="R158" s="23" t="b">
        <v>0</v>
      </c>
      <c r="S158" s="23" t="b">
        <v>1</v>
      </c>
      <c r="T158">
        <f>OR(Q158=FALSE,R158=FALSE,S158=FALSE)</f>
        <v/>
      </c>
    </row>
    <row r="159" ht="14.25" customHeight="1" s="32">
      <c r="A159" s="23" t="n">
        <v>27850104</v>
      </c>
      <c r="B159" s="23" t="inlineStr">
        <is>
          <t>MIU MIU(杭州万象城店)</t>
        </is>
      </c>
      <c r="C159" s="23" t="inlineStr">
        <is>
          <t>钱江新城富春路701号万象城一层135号店铺</t>
        </is>
      </c>
      <c r="D159" s="23" t="inlineStr">
        <is>
          <t>上城区</t>
        </is>
      </c>
      <c r="E159" s="23" t="inlineStr">
        <is>
          <t>杭州市</t>
        </is>
      </c>
      <c r="F159" s="23" t="inlineStr">
        <is>
          <t>浙江省</t>
        </is>
      </c>
      <c r="G159" s="23" t="n">
        <v>57189705995</v>
      </c>
      <c r="H159" s="23" t="inlineStr">
        <is>
          <t>baidu</t>
        </is>
      </c>
      <c r="I159" s="23" t="inlineStr">
        <is>
          <t>6a3bf27b979ce6e4f8221389</t>
        </is>
      </c>
      <c r="J159" s="23" t="inlineStr">
        <is>
          <t>https://map.baidu.com/?shareurl=1&amp;poiShareUid=6a3bf27b979ce6e4f8221389</t>
        </is>
      </c>
      <c r="K159" s="23" t="inlineStr">
        <is>
          <t>Miu Miu(杭州万象城店)</t>
        </is>
      </c>
      <c r="L159" s="23" t="inlineStr">
        <is>
          <t>富春路701号杭州华润万象城F1层</t>
        </is>
      </c>
      <c r="M159" s="23" t="inlineStr">
        <is>
          <t>上城区</t>
        </is>
      </c>
      <c r="N159" s="23" t="inlineStr">
        <is>
          <t>杭州市</t>
        </is>
      </c>
      <c r="O159" s="23" t="inlineStr">
        <is>
          <t>浙江省</t>
        </is>
      </c>
      <c r="P159" s="23" t="inlineStr">
        <is>
          <t>57189705995</t>
        </is>
      </c>
      <c r="Q159" s="23" t="b">
        <v>0</v>
      </c>
      <c r="R159" s="23" t="b">
        <v>0</v>
      </c>
      <c r="S159" s="23" t="b">
        <v>1</v>
      </c>
      <c r="T159">
        <f>OR(Q159=FALSE,R159=FALSE,S159=FALSE)</f>
        <v/>
      </c>
    </row>
    <row r="160" ht="14.25" customHeight="1" s="32">
      <c r="A160" s="23" t="n">
        <v>27850090</v>
      </c>
      <c r="B160" s="23" t="inlineStr">
        <is>
          <t>MIU MIU(环贸IAPM店)</t>
        </is>
      </c>
      <c r="C160" s="23" t="inlineStr">
        <is>
          <t>淮海中路999号上海环贸广场商场一层102号店铺</t>
        </is>
      </c>
      <c r="D160" s="23" t="inlineStr">
        <is>
          <t>徐汇区</t>
        </is>
      </c>
      <c r="E160" s="23" t="inlineStr">
        <is>
          <t>上海市</t>
        </is>
      </c>
      <c r="F160" s="23" t="inlineStr">
        <is>
          <t>上海市</t>
        </is>
      </c>
      <c r="G160" s="23" t="n">
        <v>2154665598</v>
      </c>
      <c r="H160" s="23" t="inlineStr">
        <is>
          <t>baidu</t>
        </is>
      </c>
      <c r="I160" s="23" t="inlineStr">
        <is>
          <t>c5681fd6940822f4921fc992</t>
        </is>
      </c>
      <c r="J160" s="23" t="inlineStr">
        <is>
          <t>https://map.baidu.com/?shareurl=1&amp;poiShareUid=c5681fd6940822f4921fc992</t>
        </is>
      </c>
      <c r="K160" s="23" t="inlineStr">
        <is>
          <t>Miu Miu(环贸iapm商场店)</t>
        </is>
      </c>
      <c r="L160" s="23" t="inlineStr">
        <is>
          <t>淮海中路999号环贸iapm商场F2</t>
        </is>
      </c>
      <c r="M160" s="23" t="inlineStr">
        <is>
          <t>徐汇区</t>
        </is>
      </c>
      <c r="N160" s="23" t="inlineStr">
        <is>
          <t>上海市</t>
        </is>
      </c>
      <c r="O160" s="23" t="inlineStr">
        <is>
          <t>上海市</t>
        </is>
      </c>
      <c r="P160" s="23" t="inlineStr">
        <is>
          <t>2154665598</t>
        </is>
      </c>
      <c r="Q160" s="23" t="b">
        <v>0</v>
      </c>
      <c r="R160" s="23" t="b">
        <v>0</v>
      </c>
      <c r="S160" s="23" t="b">
        <v>1</v>
      </c>
      <c r="T160">
        <f>OR(Q160=FALSE,R160=FALSE,S160=FALSE)</f>
        <v/>
      </c>
    </row>
    <row r="161" ht="14.25" customHeight="1" s="32">
      <c r="A161" s="23" t="n">
        <v>27850098</v>
      </c>
      <c r="B161" s="23" t="inlineStr">
        <is>
          <t>MIU MIU(远洋太古里店)</t>
        </is>
      </c>
      <c r="C161" s="23" t="inlineStr">
        <is>
          <t>中纱帽街8号成都远洋太古里一层1102号店铺</t>
        </is>
      </c>
      <c r="D161" s="23" t="inlineStr">
        <is>
          <t>锦江区</t>
        </is>
      </c>
      <c r="E161" s="23" t="inlineStr">
        <is>
          <t>成都市</t>
        </is>
      </c>
      <c r="F161" s="23" t="inlineStr">
        <is>
          <t>四川省</t>
        </is>
      </c>
      <c r="G161" s="23" t="n">
        <v>2886737619</v>
      </c>
      <c r="H161" s="23" t="inlineStr">
        <is>
          <t>baidu</t>
        </is>
      </c>
      <c r="I161" s="23" t="inlineStr">
        <is>
          <t>4034c69e76afe0015abbbc20</t>
        </is>
      </c>
      <c r="J161" s="23" t="inlineStr">
        <is>
          <t>https://map.baidu.com/?shareurl=1&amp;poiShareUid=4034c69e76afe0015abbbc20</t>
        </is>
      </c>
      <c r="K161" s="23" t="inlineStr">
        <is>
          <t>Miu Miu(成都太古里店)</t>
        </is>
      </c>
      <c r="L161" s="23" t="inlineStr">
        <is>
          <t>中纱帽街8号成都太古里F1</t>
        </is>
      </c>
      <c r="M161" s="23" t="inlineStr">
        <is>
          <t>锦江区</t>
        </is>
      </c>
      <c r="N161" s="23" t="inlineStr">
        <is>
          <t>成都市</t>
        </is>
      </c>
      <c r="O161" s="23" t="inlineStr">
        <is>
          <t>四川省</t>
        </is>
      </c>
      <c r="P161" s="23" t="inlineStr">
        <is>
          <t>2886737619</t>
        </is>
      </c>
      <c r="Q161" s="23" t="b">
        <v>0</v>
      </c>
      <c r="R161" s="23" t="b">
        <v>0</v>
      </c>
      <c r="S161" s="23" t="b">
        <v>1</v>
      </c>
      <c r="T161">
        <f>OR(Q161=FALSE,R161=FALSE,S161=FALSE)</f>
        <v/>
      </c>
    </row>
    <row r="162" ht="14.25" customHeight="1" s="32">
      <c r="A162" s="23" t="n">
        <v>27850102</v>
      </c>
      <c r="B162" s="23" t="inlineStr">
        <is>
          <t>MIU MIU(南京德基广场店)</t>
        </is>
      </c>
      <c r="C162" s="23" t="inlineStr">
        <is>
          <t>中山路18号南京德基广场二期一层F103号店铺</t>
        </is>
      </c>
      <c r="D162" s="23" t="inlineStr">
        <is>
          <t>玄武区</t>
        </is>
      </c>
      <c r="E162" s="23" t="inlineStr">
        <is>
          <t>南京市</t>
        </is>
      </c>
      <c r="F162" s="23" t="inlineStr">
        <is>
          <t>江苏省</t>
        </is>
      </c>
      <c r="G162" s="23" t="n">
        <v>2586777715</v>
      </c>
      <c r="H162" s="23" t="inlineStr">
        <is>
          <t>baidu</t>
        </is>
      </c>
      <c r="I162" s="23" t="inlineStr">
        <is>
          <t>32d3405c3948dd624f3a5904</t>
        </is>
      </c>
      <c r="J162" s="23" t="inlineStr">
        <is>
          <t>https://map.baidu.com/?shareurl=1&amp;poiShareUid=32d3405c3948dd624f3a5904</t>
        </is>
      </c>
      <c r="K162" s="23" t="inlineStr">
        <is>
          <t>Miu Miu(德基广场店)</t>
        </is>
      </c>
      <c r="L162" s="23" t="inlineStr">
        <is>
          <t>新街口街道长江路社区中山路18号德基广场F1</t>
        </is>
      </c>
      <c r="M162" s="23" t="inlineStr">
        <is>
          <t>玄武区</t>
        </is>
      </c>
      <c r="N162" s="23" t="inlineStr">
        <is>
          <t>南京市</t>
        </is>
      </c>
      <c r="O162" s="23" t="inlineStr">
        <is>
          <t>江苏省</t>
        </is>
      </c>
      <c r="P162" s="23" t="inlineStr">
        <is>
          <t>2586777715</t>
        </is>
      </c>
      <c r="Q162" s="23" t="b">
        <v>0</v>
      </c>
      <c r="R162" s="23" t="b">
        <v>0</v>
      </c>
      <c r="S162" s="23" t="b">
        <v>1</v>
      </c>
      <c r="T162">
        <f>OR(Q162=FALSE,R162=FALSE,S162=FALSE)</f>
        <v/>
      </c>
    </row>
    <row r="163" ht="14.25" customHeight="1" s="32">
      <c r="A163" s="23" t="n">
        <v>27850103</v>
      </c>
      <c r="B163" s="23" t="inlineStr">
        <is>
          <t>MIU MIU(三亚国际免税城店)</t>
        </is>
      </c>
      <c r="C163" s="23" t="inlineStr">
        <is>
          <t>海棠路118号海棠湾国际购物中心B栋一层F106号店铺</t>
        </is>
      </c>
      <c r="D163" s="23" t="inlineStr">
        <is>
          <t>海棠区</t>
        </is>
      </c>
      <c r="E163" s="23" t="inlineStr">
        <is>
          <t>三亚市</t>
        </is>
      </c>
      <c r="F163" s="23" t="inlineStr">
        <is>
          <t>海南省</t>
        </is>
      </c>
      <c r="G163" s="23" t="n">
        <v>89888752635</v>
      </c>
      <c r="H163" s="23" t="inlineStr">
        <is>
          <t>baidu</t>
        </is>
      </c>
      <c r="I163" s="23" t="inlineStr">
        <is>
          <t>9c54dd475bd825c917c905a3</t>
        </is>
      </c>
      <c r="J163" s="23" t="inlineStr">
        <is>
          <t>https://map.baidu.com/?shareurl=1&amp;poiShareUid=9c54dd475bd825c917c905a3</t>
        </is>
      </c>
      <c r="K163" s="23" t="inlineStr">
        <is>
          <t>Miu Miu(cdf三亚国际免税城店)</t>
        </is>
      </c>
      <c r="L163" s="23" t="inlineStr">
        <is>
          <t>海棠路118号海棠湾国际购物中心B栋一层F106号店铺</t>
        </is>
      </c>
      <c r="M163" s="23" t="inlineStr">
        <is>
          <t>海棠区</t>
        </is>
      </c>
      <c r="N163" s="23" t="inlineStr">
        <is>
          <t>三亚市</t>
        </is>
      </c>
      <c r="O163" s="23" t="inlineStr">
        <is>
          <t>海南省</t>
        </is>
      </c>
      <c r="P163" s="23" t="inlineStr">
        <is>
          <t>89888752635</t>
        </is>
      </c>
      <c r="Q163" s="23" t="b">
        <v>0</v>
      </c>
      <c r="R163" s="23" t="b">
        <v>1</v>
      </c>
      <c r="S163" s="23" t="b">
        <v>1</v>
      </c>
      <c r="T163">
        <f>OR(Q163=FALSE,R163=FALSE,S163=FALSE)</f>
        <v/>
      </c>
    </row>
    <row r="164" hidden="1" ht="14.25" customHeight="1" s="32">
      <c r="A164" s="23" t="n">
        <v>27850091</v>
      </c>
      <c r="B164" s="23" t="inlineStr">
        <is>
          <t>MIU MIU(上海国金中心店)</t>
        </is>
      </c>
      <c r="C164" s="23" t="inlineStr">
        <is>
          <t>陆家嘴世纪大道8号国际金融中心一层L1-25-2号店铺</t>
        </is>
      </c>
      <c r="D164" s="23" t="inlineStr">
        <is>
          <t>浦东新区</t>
        </is>
      </c>
      <c r="E164" s="23" t="inlineStr">
        <is>
          <t>上海市</t>
        </is>
      </c>
      <c r="F164" s="23" t="inlineStr">
        <is>
          <t>上海市</t>
        </is>
      </c>
      <c r="G164" s="23" t="n">
        <v>2150120920</v>
      </c>
      <c r="H164" s="23" t="inlineStr">
        <is>
          <t>baidu</t>
        </is>
      </c>
      <c r="I164" s="23" t="inlineStr">
        <is>
          <t>86ce23d8c5f1b89741d63e46</t>
        </is>
      </c>
      <c r="J164" s="23" t="inlineStr">
        <is>
          <t>https://map.baidu.com/?shareurl=1&amp;poiShareUid=86ce23d8c5f1b89741d63e46</t>
        </is>
      </c>
      <c r="K164" s="23" t="inlineStr">
        <is>
          <t>MIU MIU(国金中心店)</t>
        </is>
      </c>
      <c r="L164" s="23" t="inlineStr">
        <is>
          <t>世纪大道8号国际金融中心1层L1-25-2号铺</t>
        </is>
      </c>
      <c r="M164" s="23" t="inlineStr">
        <is>
          <t>浦东新区</t>
        </is>
      </c>
      <c r="N164" s="23" t="inlineStr">
        <is>
          <t>上海市</t>
        </is>
      </c>
      <c r="O164" s="23" t="inlineStr">
        <is>
          <t>上海市</t>
        </is>
      </c>
      <c r="P164" s="23" t="inlineStr">
        <is>
          <t>2150120920</t>
        </is>
      </c>
      <c r="Q164" s="23" t="b">
        <v>1</v>
      </c>
      <c r="R164" s="23" t="b">
        <v>1</v>
      </c>
      <c r="S164" s="23" t="b">
        <v>1</v>
      </c>
      <c r="T164">
        <f>OR(Q164=FALSE,R164=FALSE,S164=FALSE)</f>
        <v/>
      </c>
    </row>
    <row r="165" hidden="1" ht="14.25" customHeight="1" s="32">
      <c r="A165" s="23" t="n">
        <v>50700006</v>
      </c>
      <c r="B165" s="23" t="inlineStr">
        <is>
          <t>MIU MIU(上海恒隆广场店)</t>
        </is>
      </c>
      <c r="C165" s="23" t="inlineStr">
        <is>
          <t>南京西路1266号，恒隆广场226号商铺</t>
        </is>
      </c>
      <c r="D165" s="23" t="inlineStr">
        <is>
          <t>静安区</t>
        </is>
      </c>
      <c r="E165" s="23" t="inlineStr">
        <is>
          <t>上海市</t>
        </is>
      </c>
      <c r="F165" s="23" t="inlineStr">
        <is>
          <t>上海市</t>
        </is>
      </c>
      <c r="G165" s="23" t="n">
        <v>2152997100</v>
      </c>
      <c r="H165" s="23" t="inlineStr">
        <is>
          <t>baidu</t>
        </is>
      </c>
      <c r="I165" s="23" t="inlineStr">
        <is>
          <t>0acefd4593f7dcc6ecdfca81</t>
        </is>
      </c>
      <c r="J165" s="23" t="inlineStr">
        <is>
          <t>https://map.baidu.com/?shareurl=1&amp;poiShareUid=0acefd4593f7dcc6ecdfca81</t>
        </is>
      </c>
      <c r="K165" s="23" t="inlineStr">
        <is>
          <t>MIU MIU(上海恒隆广场店)</t>
        </is>
      </c>
      <c r="L165" s="23" t="inlineStr">
        <is>
          <t>南京西路1266号上海恒隆广场F2</t>
        </is>
      </c>
      <c r="M165" s="23" t="inlineStr">
        <is>
          <t>静安区</t>
        </is>
      </c>
      <c r="N165" s="23" t="inlineStr">
        <is>
          <t>上海市</t>
        </is>
      </c>
      <c r="O165" s="23" t="inlineStr">
        <is>
          <t>上海市</t>
        </is>
      </c>
      <c r="P165" s="23" t="inlineStr">
        <is>
          <t>2152997100</t>
        </is>
      </c>
      <c r="Q165" s="23" t="b">
        <v>1</v>
      </c>
      <c r="R165" s="23" t="b">
        <v>1</v>
      </c>
      <c r="S165" s="23" t="b">
        <v>1</v>
      </c>
      <c r="T165">
        <f>OR(Q165=FALSE,R165=FALSE,S165=FALSE)</f>
        <v/>
      </c>
    </row>
    <row r="166" ht="14.25" customHeight="1" s="32">
      <c r="A166" s="23" t="n">
        <v>27850093</v>
      </c>
      <c r="B166" s="23" t="inlineStr">
        <is>
          <t>MIU MIU(上海商城店)</t>
        </is>
      </c>
      <c r="C166" s="23" t="inlineStr">
        <is>
          <t>南京西路1376号上海商城A03号店铺</t>
        </is>
      </c>
      <c r="D166" s="23" t="inlineStr">
        <is>
          <t>静安区</t>
        </is>
      </c>
      <c r="E166" s="23" t="inlineStr">
        <is>
          <t>上海市</t>
        </is>
      </c>
      <c r="F166" s="23" t="inlineStr">
        <is>
          <t>上海市</t>
        </is>
      </c>
      <c r="G166" s="23" t="n">
        <v>2162898057</v>
      </c>
      <c r="H166" s="23" t="inlineStr">
        <is>
          <t>baidu</t>
        </is>
      </c>
      <c r="I166" s="23" t="inlineStr">
        <is>
          <t>fa01e93716260c53774ff128</t>
        </is>
      </c>
      <c r="J166" s="23" t="inlineStr">
        <is>
          <t>https://map.baidu.com/?shareurl=1&amp;poiShareUid=fa01e93716260c53774ff128</t>
        </is>
      </c>
      <c r="K166" s="23" t="inlineStr">
        <is>
          <t>Miu Miu(上海商城南京西路店)</t>
        </is>
      </c>
      <c r="L166" s="23" t="inlineStr">
        <is>
          <t>南京西路1376号上海商城F1</t>
        </is>
      </c>
      <c r="M166" s="23" t="inlineStr">
        <is>
          <t>静安区</t>
        </is>
      </c>
      <c r="N166" s="23" t="inlineStr">
        <is>
          <t>上海市</t>
        </is>
      </c>
      <c r="O166" s="23" t="inlineStr">
        <is>
          <t>上海市</t>
        </is>
      </c>
      <c r="P166" s="23" t="inlineStr">
        <is>
          <t>2162898057</t>
        </is>
      </c>
      <c r="Q166" s="23" t="b">
        <v>0</v>
      </c>
      <c r="R166" s="23" t="b">
        <v>1</v>
      </c>
      <c r="S166" s="23" t="b">
        <v>1</v>
      </c>
      <c r="T166">
        <f>OR(Q166=FALSE,R166=FALSE,S166=FALSE)</f>
        <v/>
      </c>
    </row>
    <row r="167" ht="14.25" customHeight="1" s="32">
      <c r="A167" s="23" t="n">
        <v>27850101</v>
      </c>
      <c r="B167" s="23" t="inlineStr">
        <is>
          <t>MIU MIU(太古汇店)</t>
        </is>
      </c>
      <c r="C167" s="23" t="inlineStr">
        <is>
          <t>天河路383号太古汇商场裙楼第一层 L118号店铺</t>
        </is>
      </c>
      <c r="D167" s="23" t="inlineStr">
        <is>
          <t>天河区</t>
        </is>
      </c>
      <c r="E167" s="23" t="inlineStr">
        <is>
          <t>广州市</t>
        </is>
      </c>
      <c r="F167" s="23" t="inlineStr">
        <is>
          <t>广东省</t>
        </is>
      </c>
      <c r="G167" s="23" t="n">
        <v>2028086008</v>
      </c>
      <c r="H167" s="23" t="inlineStr">
        <is>
          <t>baidu</t>
        </is>
      </c>
      <c r="I167" s="23" t="inlineStr">
        <is>
          <t>239551e403c9922aadb22aab</t>
        </is>
      </c>
      <c r="J167" s="23" t="inlineStr">
        <is>
          <t>https://map.baidu.com/?shareurl=1&amp;poiShareUid=239551e403c9922aadb22aab</t>
        </is>
      </c>
      <c r="K167" s="23" t="inlineStr">
        <is>
          <t>Miu Miu(太古汇店)</t>
        </is>
      </c>
      <c r="L167" s="23" t="inlineStr">
        <is>
          <t>林和街道华新社区天河路383号太古汇F1</t>
        </is>
      </c>
      <c r="M167" s="23" t="inlineStr">
        <is>
          <t>天河区</t>
        </is>
      </c>
      <c r="N167" s="23" t="inlineStr">
        <is>
          <t>广州市</t>
        </is>
      </c>
      <c r="O167" s="23" t="inlineStr">
        <is>
          <t>广东省</t>
        </is>
      </c>
      <c r="P167" s="23" t="inlineStr">
        <is>
          <t>2028086008</t>
        </is>
      </c>
      <c r="Q167" s="23" t="b">
        <v>0</v>
      </c>
      <c r="R167" s="23" t="b">
        <v>0</v>
      </c>
      <c r="S167" s="23" t="b">
        <v>1</v>
      </c>
      <c r="T167">
        <f>OR(Q167=FALSE,R167=FALSE,S167=FALSE)</f>
        <v/>
      </c>
    </row>
    <row r="168" ht="14.25" customHeight="1" s="32">
      <c r="A168" s="23" t="n">
        <v>27850099</v>
      </c>
      <c r="B168" s="23" t="inlineStr">
        <is>
          <t>MIU MIU(万象城店)</t>
        </is>
      </c>
      <c r="C168" s="23" t="inlineStr">
        <is>
          <t>乐园道9号天津万象城一层010号店铺</t>
        </is>
      </c>
      <c r="D168" s="23" t="inlineStr">
        <is>
          <t>河西区</t>
        </is>
      </c>
      <c r="E168" s="23" t="inlineStr">
        <is>
          <t>天津市</t>
        </is>
      </c>
      <c r="F168" s="23" t="inlineStr">
        <is>
          <t>天津市</t>
        </is>
      </c>
      <c r="G168" s="23" t="n">
        <v>2283887385</v>
      </c>
      <c r="H168" s="23" t="inlineStr">
        <is>
          <t>baidu</t>
        </is>
      </c>
      <c r="I168" s="23" t="inlineStr">
        <is>
          <t>e0184c33d836e1b530621280</t>
        </is>
      </c>
      <c r="J168" s="23" t="inlineStr">
        <is>
          <t>https://map.baidu.com/?shareurl=1&amp;poiShareUid=e0184c33d836e1b530621280</t>
        </is>
      </c>
      <c r="K168" s="23" t="inlineStr">
        <is>
          <t>Miu Miu(天津华润万象城店)</t>
        </is>
      </c>
      <c r="L168" s="23" t="inlineStr">
        <is>
          <t>乐园道9号天津华润万象城F1</t>
        </is>
      </c>
      <c r="M168" s="23" t="inlineStr">
        <is>
          <t>河西区</t>
        </is>
      </c>
      <c r="N168" s="23" t="inlineStr">
        <is>
          <t>天津市</t>
        </is>
      </c>
      <c r="O168" s="23" t="inlineStr">
        <is>
          <t>天津市</t>
        </is>
      </c>
      <c r="P168" s="23" t="inlineStr">
        <is>
          <t>2283887385</t>
        </is>
      </c>
      <c r="Q168" s="23" t="b">
        <v>0</v>
      </c>
      <c r="R168" s="23" t="b">
        <v>0</v>
      </c>
      <c r="S168" s="23" t="b">
        <v>1</v>
      </c>
      <c r="T168">
        <f>OR(Q168=FALSE,R168=FALSE,S168=FALSE)</f>
        <v/>
      </c>
    </row>
    <row r="169" ht="14.25" customHeight="1" s="32">
      <c r="A169" s="23" t="n">
        <v>27850105</v>
      </c>
      <c r="B169" s="23" t="inlineStr">
        <is>
          <t>MIU MIU(万象城店)</t>
        </is>
      </c>
      <c r="C169" s="23" t="inlineStr">
        <is>
          <t>宝安南路1881号华润中心一期(中区)万象城1层165商铺</t>
        </is>
      </c>
      <c r="D169" s="23" t="inlineStr">
        <is>
          <t>罗湖区</t>
        </is>
      </c>
      <c r="E169" s="23" t="inlineStr">
        <is>
          <t>深圳市</t>
        </is>
      </c>
      <c r="F169" s="23" t="inlineStr">
        <is>
          <t>广东省</t>
        </is>
      </c>
      <c r="G169" s="23" t="n">
        <v>75582668515</v>
      </c>
      <c r="H169" s="23" t="inlineStr">
        <is>
          <t>baidu</t>
        </is>
      </c>
      <c r="I169" s="23" t="inlineStr">
        <is>
          <t>dc0f0adcf58ffa38f822134f</t>
        </is>
      </c>
      <c r="J169" s="23" t="inlineStr">
        <is>
          <t>https://map.baidu.com/?shareurl=1&amp;poiShareUid=dc0f0adcf58ffa38f822134f</t>
        </is>
      </c>
      <c r="K169" s="23" t="inlineStr">
        <is>
          <t>Miu Miu(深圳万象城罗湖店)</t>
        </is>
      </c>
      <c r="L169" s="23" t="inlineStr">
        <is>
          <t>宝安南路1881号华润中心一期(中区)万象城1层165号商铺</t>
        </is>
      </c>
      <c r="M169" s="23" t="inlineStr">
        <is>
          <t>罗湖区</t>
        </is>
      </c>
      <c r="N169" s="23" t="inlineStr">
        <is>
          <t>深圳市</t>
        </is>
      </c>
      <c r="O169" s="23" t="inlineStr">
        <is>
          <t>广东省</t>
        </is>
      </c>
      <c r="P169" s="23" t="inlineStr">
        <is>
          <t>75582668515;75582690085</t>
        </is>
      </c>
      <c r="Q169" s="23" t="b">
        <v>0</v>
      </c>
      <c r="R169" s="23" t="b">
        <v>1</v>
      </c>
      <c r="S169" s="23" t="b">
        <v>1</v>
      </c>
      <c r="T169">
        <f>OR(Q169=FALSE,R169=FALSE,S169=FALSE)</f>
        <v/>
      </c>
    </row>
    <row r="170" ht="14.25" customHeight="1" s="32">
      <c r="A170" s="23" t="n">
        <v>27850112</v>
      </c>
      <c r="B170" s="23" t="inlineStr">
        <is>
          <t>MIU MIU(万象城店)</t>
        </is>
      </c>
      <c r="C170" s="23" t="inlineStr">
        <is>
          <t>青年大街288号华润万象城一层138号店铺</t>
        </is>
      </c>
      <c r="D170" s="23" t="inlineStr">
        <is>
          <t>和平区</t>
        </is>
      </c>
      <c r="E170" s="23" t="inlineStr">
        <is>
          <t>沈阳市</t>
        </is>
      </c>
      <c r="F170" s="23" t="inlineStr">
        <is>
          <t>辽宁省</t>
        </is>
      </c>
      <c r="G170" s="23" t="n">
        <v>2431379336</v>
      </c>
      <c r="H170" s="23" t="inlineStr">
        <is>
          <t>baidu</t>
        </is>
      </c>
      <c r="I170" s="23" t="inlineStr">
        <is>
          <t>9012217aef8e7a53f423100e</t>
        </is>
      </c>
      <c r="J170" s="23" t="inlineStr">
        <is>
          <t>https://map.baidu.com/?shareurl=1&amp;poiShareUid=9012217aef8e7a53f423100e</t>
        </is>
      </c>
      <c r="K170" s="23" t="inlineStr">
        <is>
          <t>Miu Miu(沈阳万象城店)</t>
        </is>
      </c>
      <c r="L170" s="23" t="inlineStr">
        <is>
          <t>青年大街288号沈阳万象城F1</t>
        </is>
      </c>
      <c r="M170" s="23" t="inlineStr">
        <is>
          <t>和平区</t>
        </is>
      </c>
      <c r="N170" s="23" t="inlineStr">
        <is>
          <t>沈阳市</t>
        </is>
      </c>
      <c r="O170" s="23" t="inlineStr">
        <is>
          <t>辽宁省</t>
        </is>
      </c>
      <c r="P170" s="23" t="inlineStr">
        <is>
          <t>2431379336</t>
        </is>
      </c>
      <c r="Q170" s="23" t="b">
        <v>0</v>
      </c>
      <c r="R170" s="23" t="b">
        <v>0</v>
      </c>
      <c r="S170" s="23" t="b">
        <v>1</v>
      </c>
      <c r="T170">
        <f>OR(Q170=FALSE,R170=FALSE,S170=FALSE)</f>
        <v/>
      </c>
    </row>
    <row r="171" ht="14.25" customHeight="1" s="32">
      <c r="A171" s="23" t="n">
        <v>27850092</v>
      </c>
      <c r="B171" s="23" t="inlineStr">
        <is>
          <t>MIU MIU(王府井In88店)</t>
        </is>
      </c>
      <c r="C171" s="23" t="inlineStr">
        <is>
          <t>王府井大街88号，北京In88一层117号店铺</t>
        </is>
      </c>
      <c r="D171" s="23" t="inlineStr">
        <is>
          <t>东城区</t>
        </is>
      </c>
      <c r="E171" s="23" t="inlineStr">
        <is>
          <t>北京市</t>
        </is>
      </c>
      <c r="F171" s="23" t="inlineStr">
        <is>
          <t>北京市</t>
        </is>
      </c>
      <c r="G171" s="23" t="n">
        <v>1059785818</v>
      </c>
      <c r="H171" s="23" t="inlineStr">
        <is>
          <t>baidu</t>
        </is>
      </c>
      <c r="I171" s="23" t="inlineStr">
        <is>
          <t>7051fbf35ea9cb8acd04ef62</t>
        </is>
      </c>
      <c r="J171" s="23" t="inlineStr">
        <is>
          <t>https://map.baidu.com/?shareurl=1&amp;poiShareUid=7051fbf35ea9cb8acd04ef62</t>
        </is>
      </c>
      <c r="K171" s="23" t="inlineStr">
        <is>
          <t>MIU MIU(北京王府井银泰in88店)</t>
        </is>
      </c>
      <c r="L171" s="23" t="inlineStr">
        <is>
          <t>王府井大街88号北京王府井银泰in88一层</t>
        </is>
      </c>
      <c r="M171" s="23" t="inlineStr">
        <is>
          <t>东城区</t>
        </is>
      </c>
      <c r="N171" s="23" t="inlineStr">
        <is>
          <t>北京市</t>
        </is>
      </c>
      <c r="O171" s="23" t="inlineStr">
        <is>
          <t>北京市</t>
        </is>
      </c>
      <c r="P171" s="23" t="n"/>
      <c r="Q171" s="23" t="b">
        <v>0</v>
      </c>
      <c r="R171" s="23" t="b">
        <v>0</v>
      </c>
      <c r="S171" s="23" t="b">
        <v>0</v>
      </c>
      <c r="T171">
        <f>OR(Q171=FALSE,R171=FALSE,S171=FALSE)</f>
        <v/>
      </c>
    </row>
    <row r="172" ht="14.25" customHeight="1" s="32">
      <c r="A172" s="23" t="n">
        <v>27850106</v>
      </c>
      <c r="B172" s="23" t="inlineStr">
        <is>
          <t>MIU MIU(武商MALL国广店)</t>
        </is>
      </c>
      <c r="C172" s="23" t="inlineStr">
        <is>
          <t>解放大道690号武汉国际广场C区一楼C1-10B号店铺</t>
        </is>
      </c>
      <c r="D172" s="23" t="inlineStr">
        <is>
          <t>江汉区</t>
        </is>
      </c>
      <c r="E172" s="23" t="inlineStr">
        <is>
          <t>武汉市</t>
        </is>
      </c>
      <c r="F172" s="23" t="inlineStr">
        <is>
          <t>湖北省</t>
        </is>
      </c>
      <c r="G172" s="23" t="n">
        <v>2785585968</v>
      </c>
      <c r="H172" s="23" t="inlineStr">
        <is>
          <t>baidu</t>
        </is>
      </c>
      <c r="I172" s="23" t="inlineStr">
        <is>
          <t>90c4d2ac8c266b33a8059d63</t>
        </is>
      </c>
      <c r="J172" s="23" t="inlineStr">
        <is>
          <t>https://map.baidu.com/?shareurl=1&amp;poiShareUid=90c4d2ac8c266b33a8059d63</t>
        </is>
      </c>
      <c r="K172" s="23" t="inlineStr">
        <is>
          <t>MIU MIU(武商MALL店)</t>
        </is>
      </c>
      <c r="L172" s="23" t="inlineStr">
        <is>
          <t>解放大道690号武商MALL·国广F1</t>
        </is>
      </c>
      <c r="M172" s="23" t="inlineStr">
        <is>
          <t>江汉区</t>
        </is>
      </c>
      <c r="N172" s="23" t="inlineStr">
        <is>
          <t>武汉市</t>
        </is>
      </c>
      <c r="O172" s="23" t="inlineStr">
        <is>
          <t>湖北省</t>
        </is>
      </c>
      <c r="P172" s="23" t="inlineStr">
        <is>
          <t>2785585968</t>
        </is>
      </c>
      <c r="Q172" s="23" t="b">
        <v>1</v>
      </c>
      <c r="R172" s="23" t="b">
        <v>0</v>
      </c>
      <c r="S172" s="23" t="b">
        <v>1</v>
      </c>
      <c r="T172">
        <f>OR(Q172=FALSE,R172=FALSE,S172=FALSE)</f>
        <v/>
      </c>
    </row>
    <row r="173" ht="14.25" customHeight="1" s="32">
      <c r="A173" s="23" t="n">
        <v>27850116</v>
      </c>
      <c r="B173" s="23" t="inlineStr">
        <is>
          <t>MIU MIU(西安SKP店)</t>
        </is>
      </c>
      <c r="C173" s="23" t="inlineStr">
        <is>
          <t>南关正街111号西安SKP一层A1020号店铺</t>
        </is>
      </c>
      <c r="D173" s="23" t="inlineStr">
        <is>
          <t>碑林区</t>
        </is>
      </c>
      <c r="E173" s="23" t="inlineStr">
        <is>
          <t>西安市</t>
        </is>
      </c>
      <c r="F173" s="23" t="inlineStr">
        <is>
          <t>陕西省</t>
        </is>
      </c>
      <c r="G173" s="23" t="n">
        <v>2983698398</v>
      </c>
      <c r="H173" s="23" t="inlineStr">
        <is>
          <t>baidu</t>
        </is>
      </c>
      <c r="I173" s="23" t="inlineStr">
        <is>
          <t>b5721645ff1de20f08ccddb6</t>
        </is>
      </c>
      <c r="J173" s="23" t="inlineStr">
        <is>
          <t>https://map.baidu.com/?shareurl=1&amp;poiShareUid=b5721645ff1de20f08ccddb6</t>
        </is>
      </c>
      <c r="K173" s="23" t="inlineStr">
        <is>
          <t>Miu Miu(西安SKP店)</t>
        </is>
      </c>
      <c r="L173" s="23" t="inlineStr">
        <is>
          <t>长安北路261号西安SKPF1</t>
        </is>
      </c>
      <c r="M173" s="23" t="inlineStr">
        <is>
          <t>碑林区</t>
        </is>
      </c>
      <c r="N173" s="23" t="inlineStr">
        <is>
          <t>西安市</t>
        </is>
      </c>
      <c r="O173" s="23" t="inlineStr">
        <is>
          <t>陕西省</t>
        </is>
      </c>
      <c r="P173" s="23" t="inlineStr">
        <is>
          <t>2983699181</t>
        </is>
      </c>
      <c r="Q173" s="23" t="b">
        <v>0</v>
      </c>
      <c r="R173" s="23" t="b">
        <v>0</v>
      </c>
      <c r="S173" s="23" t="b">
        <v>0</v>
      </c>
      <c r="T173">
        <f>OR(Q173=FALSE,R173=FALSE,S173=FALSE)</f>
        <v/>
      </c>
    </row>
    <row r="174" ht="14.25" customHeight="1" s="32">
      <c r="A174" s="23" t="n">
        <v>27850114</v>
      </c>
      <c r="B174" s="23" t="inlineStr">
        <is>
          <t>MIU MIU(西安SKP鞋履店)</t>
        </is>
      </c>
      <c r="C174" s="23" t="inlineStr">
        <is>
          <t>南关正街111号西安SKP五层A5009号店铺</t>
        </is>
      </c>
      <c r="D174" s="23" t="inlineStr">
        <is>
          <t>碑林区</t>
        </is>
      </c>
      <c r="E174" s="23" t="inlineStr">
        <is>
          <t>西安市</t>
        </is>
      </c>
      <c r="F174" s="23" t="inlineStr">
        <is>
          <t>陕西省</t>
        </is>
      </c>
      <c r="G174" s="23" t="n">
        <v>2983699181</v>
      </c>
      <c r="H174" s="23" t="inlineStr">
        <is>
          <t>baidu</t>
        </is>
      </c>
      <c r="I174" s="23" t="inlineStr">
        <is>
          <t>b5721645ff1de20f08ccddb6</t>
        </is>
      </c>
      <c r="J174" s="23" t="inlineStr">
        <is>
          <t>https://map.baidu.com/?shareurl=1&amp;poiShareUid=b5721645ff1de20f08ccddb6</t>
        </is>
      </c>
      <c r="K174" s="23" t="inlineStr">
        <is>
          <t>Miu Miu(西安SKP店)</t>
        </is>
      </c>
      <c r="L174" s="23" t="inlineStr">
        <is>
          <t>长安北路261号西安SKPF1</t>
        </is>
      </c>
      <c r="M174" s="23" t="inlineStr">
        <is>
          <t>碑林区</t>
        </is>
      </c>
      <c r="N174" s="23" t="inlineStr">
        <is>
          <t>西安市</t>
        </is>
      </c>
      <c r="O174" s="23" t="inlineStr">
        <is>
          <t>陕西省</t>
        </is>
      </c>
      <c r="P174" s="23" t="inlineStr">
        <is>
          <t>2983699181</t>
        </is>
      </c>
      <c r="Q174" s="23" t="b">
        <v>0</v>
      </c>
      <c r="R174" s="23" t="b">
        <v>0</v>
      </c>
      <c r="S174" s="23" t="b">
        <v>1</v>
      </c>
      <c r="T174">
        <f>OR(Q174=FALSE,R174=FALSE,S174=FALSE)</f>
        <v/>
      </c>
    </row>
    <row r="175" ht="14.25" customHeight="1" s="32">
      <c r="A175" s="23" t="n">
        <v>27850115</v>
      </c>
      <c r="B175" s="23" t="inlineStr">
        <is>
          <t>MIU MIU(重庆WFC店)</t>
        </is>
      </c>
      <c r="C175" s="23" t="inlineStr">
        <is>
          <t>民族路188号重庆环球金融中心一层112号店铺</t>
        </is>
      </c>
      <c r="D175" s="23" t="inlineStr">
        <is>
          <t>渝中区</t>
        </is>
      </c>
      <c r="E175" s="23" t="inlineStr">
        <is>
          <t>重庆市</t>
        </is>
      </c>
      <c r="F175" s="23" t="inlineStr">
        <is>
          <t>重庆市</t>
        </is>
      </c>
      <c r="G175" s="23" t="n">
        <v>2360332685</v>
      </c>
      <c r="H175" s="23" t="inlineStr">
        <is>
          <t>baidu</t>
        </is>
      </c>
      <c r="I175" s="23" t="inlineStr">
        <is>
          <t>b36f8f9147420e4a246e98c7</t>
        </is>
      </c>
      <c r="J175" s="23" t="inlineStr">
        <is>
          <t>https://map.baidu.com/?shareurl=1&amp;poiShareUid=b36f8f9147420e4a246e98c7</t>
        </is>
      </c>
      <c r="K175" s="23" t="inlineStr">
        <is>
          <t>MIU MIU(WFC环球金融购物中心店)</t>
        </is>
      </c>
      <c r="L175" s="23" t="inlineStr">
        <is>
          <t>民族路188号环球金融中心</t>
        </is>
      </c>
      <c r="M175" s="23" t="inlineStr">
        <is>
          <t>渝中区</t>
        </is>
      </c>
      <c r="N175" s="23" t="inlineStr">
        <is>
          <t>重庆市</t>
        </is>
      </c>
      <c r="O175" s="23" t="inlineStr">
        <is>
          <t>重庆市</t>
        </is>
      </c>
      <c r="P175" s="23" t="inlineStr">
        <is>
          <t>2360332685</t>
        </is>
      </c>
      <c r="Q175" s="23" t="b">
        <v>1</v>
      </c>
      <c r="R175" s="23" t="b">
        <v>0</v>
      </c>
      <c r="S175" s="23" t="b">
        <v>1</v>
      </c>
      <c r="T175">
        <f>OR(Q175=FALSE,R175=FALSE,S175=FALSE)</f>
        <v/>
      </c>
    </row>
    <row r="176" ht="14.25" customHeight="1" s="32">
      <c r="A176" s="23" t="n">
        <v>27850113</v>
      </c>
      <c r="B176" s="23" t="inlineStr">
        <is>
          <t>MIU MIU(重庆万象城店)</t>
        </is>
      </c>
      <c r="C176" s="23" t="inlineStr">
        <is>
          <t xml:space="preserve">谢家湾正街49号华润万象城L115号店铺 </t>
        </is>
      </c>
      <c r="D176" s="23" t="inlineStr">
        <is>
          <t>九龙坡区</t>
        </is>
      </c>
      <c r="E176" s="23" t="inlineStr">
        <is>
          <t>重庆市</t>
        </is>
      </c>
      <c r="F176" s="23" t="inlineStr">
        <is>
          <t>重庆市</t>
        </is>
      </c>
      <c r="G176" s="23" t="n">
        <v>2368188901</v>
      </c>
      <c r="H176" s="23" t="inlineStr">
        <is>
          <t>baidu</t>
        </is>
      </c>
      <c r="I176" s="23" t="inlineStr">
        <is>
          <t>eade0056d42e0266f82d618a</t>
        </is>
      </c>
      <c r="J176" s="23" t="inlineStr">
        <is>
          <t>https://map.baidu.com/?shareurl=1&amp;poiShareUid=eade0056d42e0266f82d618a</t>
        </is>
      </c>
      <c r="K176" s="23" t="inlineStr">
        <is>
          <t>Miu Miu(重庆华润万象城店)</t>
        </is>
      </c>
      <c r="L176" s="23" t="inlineStr">
        <is>
          <t>谢家湾正街49号华润万象城L115号店铺</t>
        </is>
      </c>
      <c r="M176" s="23" t="inlineStr">
        <is>
          <t>九龙坡区</t>
        </is>
      </c>
      <c r="N176" s="23" t="inlineStr">
        <is>
          <t>重庆市</t>
        </is>
      </c>
      <c r="O176" s="23" t="inlineStr">
        <is>
          <t>重庆市</t>
        </is>
      </c>
      <c r="P176" s="23" t="inlineStr">
        <is>
          <t>2368188901;2368188902</t>
        </is>
      </c>
      <c r="Q176" s="23" t="b">
        <v>0</v>
      </c>
      <c r="R176" s="23" t="b">
        <v>1</v>
      </c>
      <c r="S176" s="23" t="b">
        <v>1</v>
      </c>
      <c r="T176">
        <f>OR(Q176=FALSE,R176=FALSE,S176=FALSE)</f>
        <v/>
      </c>
    </row>
    <row r="177" ht="14.25" customHeight="1" s="32">
      <c r="A177" s="23" t="n">
        <v>27850096</v>
      </c>
      <c r="B177" s="23" t="inlineStr">
        <is>
          <t>MIU MIU(卓展时代购物中心店)</t>
        </is>
      </c>
      <c r="C177" s="23" t="inlineStr">
        <is>
          <t>重庆路1255号卓展时代购物中心C座一层1118号店铺</t>
        </is>
      </c>
      <c r="D177" s="23" t="inlineStr">
        <is>
          <t>朝阳区</t>
        </is>
      </c>
      <c r="E177" s="23" t="inlineStr">
        <is>
          <t>长春市</t>
        </is>
      </c>
      <c r="F177" s="23" t="inlineStr">
        <is>
          <t>吉林省</t>
        </is>
      </c>
      <c r="G177" s="23" t="n">
        <v>43188483519</v>
      </c>
      <c r="H177" s="23" t="inlineStr">
        <is>
          <t>baidu</t>
        </is>
      </c>
      <c r="I177" s="23" t="inlineStr">
        <is>
          <t>c6f69dfa3cf513c43a04b110</t>
        </is>
      </c>
      <c r="J177" s="23" t="inlineStr">
        <is>
          <t>https://map.baidu.com/?shareurl=1&amp;poiShareUid=c6f69dfa3cf513c43a04b110</t>
        </is>
      </c>
      <c r="K177" s="23" t="inlineStr">
        <is>
          <t>MIU MIU(重庆路卓展购物中心店)</t>
        </is>
      </c>
      <c r="L177" s="23" t="inlineStr">
        <is>
          <t>重庆路1255号卓展购物中心F1</t>
        </is>
      </c>
      <c r="M177" s="23" t="inlineStr">
        <is>
          <t>朝阳区</t>
        </is>
      </c>
      <c r="N177" s="23" t="inlineStr">
        <is>
          <t>长春市</t>
        </is>
      </c>
      <c r="O177" s="23" t="inlineStr">
        <is>
          <t>吉林省</t>
        </is>
      </c>
      <c r="P177" s="23" t="inlineStr">
        <is>
          <t>43188483519</t>
        </is>
      </c>
      <c r="Q177" s="23" t="b">
        <v>1</v>
      </c>
      <c r="R177" s="23" t="b">
        <v>0</v>
      </c>
      <c r="S177" s="23" t="b">
        <v>1</v>
      </c>
      <c r="T177">
        <f>OR(Q177=FALSE,R177=FALSE,S177=FALSE)</f>
        <v/>
      </c>
    </row>
    <row r="178" hidden="1" ht="14.25" customHeight="1" s="32">
      <c r="A178" s="23" t="n">
        <v>50700008</v>
      </c>
      <c r="B178" s="23" t="inlineStr">
        <is>
          <t>MIU MIU(成都SKP店)</t>
        </is>
      </c>
      <c r="C178" s="23" t="inlineStr">
        <is>
          <t>天府大道北段2001号2层D2162店铺</t>
        </is>
      </c>
      <c r="D178" s="23" t="inlineStr">
        <is>
          <t>武侯区</t>
        </is>
      </c>
      <c r="E178" s="23" t="inlineStr">
        <is>
          <t>成都市</t>
        </is>
      </c>
      <c r="F178" s="23" t="inlineStr">
        <is>
          <t>四川省</t>
        </is>
      </c>
      <c r="G178" s="23" t="n">
        <v>2860831831</v>
      </c>
      <c r="H178" s="23" t="inlineStr">
        <is>
          <t>baidu</t>
        </is>
      </c>
      <c r="I178" s="23" t="inlineStr">
        <is>
          <t>3a769b639cc55adee115f9e0</t>
        </is>
      </c>
      <c r="J178" s="23" t="inlineStr">
        <is>
          <t>https://map.baidu.com/?shareurl=1&amp;poiShareUid=3a769b639cc55adee115f9e0</t>
        </is>
      </c>
      <c r="K178" s="23" t="inlineStr">
        <is>
          <t>MIU MIU(成都SKP店)</t>
        </is>
      </c>
      <c r="L178" s="23" t="inlineStr">
        <is>
          <t>天府大道北段2001号2层D2162店铺</t>
        </is>
      </c>
      <c r="M178" s="23" t="inlineStr">
        <is>
          <t>武侯区</t>
        </is>
      </c>
      <c r="N178" s="23" t="inlineStr">
        <is>
          <t>成都市</t>
        </is>
      </c>
      <c r="O178" s="23" t="inlineStr">
        <is>
          <t>四川省</t>
        </is>
      </c>
      <c r="P178" s="23" t="inlineStr">
        <is>
          <t>2860831831</t>
        </is>
      </c>
      <c r="Q178" s="23" t="b">
        <v>1</v>
      </c>
      <c r="R178" s="23" t="b">
        <v>1</v>
      </c>
      <c r="S178" s="23" t="b">
        <v>1</v>
      </c>
      <c r="T178">
        <f>OR(Q178=FALSE,R178=FALSE,S178=FALSE)</f>
        <v/>
      </c>
    </row>
    <row r="179" ht="14.25" customHeight="1" s="32">
      <c r="A179" s="23" t="n">
        <v>50700009</v>
      </c>
      <c r="B179" s="23" t="inlineStr">
        <is>
          <t>MIU MIU(成都SKP鞋履店)</t>
        </is>
      </c>
      <c r="C179" s="23" t="inlineStr">
        <is>
          <t>天府大道北段2001号1层D1086店铺</t>
        </is>
      </c>
      <c r="D179" s="23" t="inlineStr">
        <is>
          <t>武侯区</t>
        </is>
      </c>
      <c r="E179" s="23" t="inlineStr">
        <is>
          <t>成都市</t>
        </is>
      </c>
      <c r="F179" s="23" t="inlineStr">
        <is>
          <t>四川省</t>
        </is>
      </c>
      <c r="G179" s="23" t="n">
        <v>2860831813</v>
      </c>
      <c r="H179" s="23" t="inlineStr">
        <is>
          <t>baidu</t>
        </is>
      </c>
      <c r="I179" s="23" t="inlineStr">
        <is>
          <t>69bf6935667382e195f08c32</t>
        </is>
      </c>
      <c r="J179" s="23" t="inlineStr">
        <is>
          <t>https://map.baidu.com/?shareurl=1&amp;poiShareUid=69bf6935667382e195f08c32</t>
        </is>
      </c>
      <c r="K179" s="23" t="inlineStr">
        <is>
          <t>MIU MIU(成都SKP店)</t>
        </is>
      </c>
      <c r="L179" s="23" t="inlineStr">
        <is>
          <t>天府大道北段2001号1层D1086号店铺</t>
        </is>
      </c>
      <c r="M179" s="23" t="inlineStr">
        <is>
          <t>武侯区</t>
        </is>
      </c>
      <c r="N179" s="23" t="inlineStr">
        <is>
          <t>成都市</t>
        </is>
      </c>
      <c r="O179" s="23" t="inlineStr">
        <is>
          <t>四川省</t>
        </is>
      </c>
      <c r="P179" s="23" t="inlineStr">
        <is>
          <t>2860831813</t>
        </is>
      </c>
      <c r="Q179" s="23" t="b">
        <v>1</v>
      </c>
      <c r="R179" s="23" t="b">
        <v>0</v>
      </c>
      <c r="S179" s="23" t="b">
        <v>1</v>
      </c>
      <c r="T179">
        <f>OR(Q179=FALSE,R179=FALSE,S179=FALSE)</f>
        <v/>
      </c>
    </row>
    <row r="180" ht="14.25" customHeight="1" s="32">
      <c r="A180" s="23" t="n">
        <v>27850172</v>
      </c>
      <c r="B180" s="23" t="inlineStr">
        <is>
          <t>PRADA (环球金融中心店)</t>
        </is>
      </c>
      <c r="C180" s="23" t="inlineStr">
        <is>
          <t>民族路188号重庆环球金融中心一层101号店铺</t>
        </is>
      </c>
      <c r="D180" s="23" t="inlineStr">
        <is>
          <t>渝中区</t>
        </is>
      </c>
      <c r="E180" s="23" t="inlineStr">
        <is>
          <t>重庆市</t>
        </is>
      </c>
      <c r="F180" s="23" t="inlineStr">
        <is>
          <t>重庆市</t>
        </is>
      </c>
      <c r="G180" s="23" t="n">
        <v>2360332585</v>
      </c>
      <c r="H180" s="23" t="inlineStr">
        <is>
          <t>baidu</t>
        </is>
      </c>
      <c r="I180" s="23" t="inlineStr">
        <is>
          <t>07305f92fe66a3185cd4fe8f</t>
        </is>
      </c>
      <c r="J180" s="23" t="inlineStr">
        <is>
          <t>https://map.baidu.com/?shareurl=1&amp;poiShareUid=07305f92fe66a3185cd4fe8f</t>
        </is>
      </c>
      <c r="K180" s="23" t="inlineStr">
        <is>
          <t>PRADA(WFC环球金融购物中心店)</t>
        </is>
      </c>
      <c r="L180" s="23" t="inlineStr">
        <is>
          <t>民族路188号WFC环球金融购物中心F1</t>
        </is>
      </c>
      <c r="M180" s="23" t="inlineStr">
        <is>
          <t>渝中区</t>
        </is>
      </c>
      <c r="N180" s="23" t="inlineStr">
        <is>
          <t>重庆市</t>
        </is>
      </c>
      <c r="O180" s="23" t="inlineStr">
        <is>
          <t>重庆市</t>
        </is>
      </c>
      <c r="P180" s="23" t="inlineStr">
        <is>
          <t>2363710088</t>
        </is>
      </c>
      <c r="Q180" s="23" t="b">
        <v>1</v>
      </c>
      <c r="R180" s="23" t="b">
        <v>1</v>
      </c>
      <c r="S180" s="23" t="b">
        <v>1</v>
      </c>
      <c r="T180">
        <f>OR(Q180=FALSE,R180=FALSE,S180=FALSE)</f>
        <v/>
      </c>
    </row>
    <row r="181" ht="14.25" customHeight="1" s="32">
      <c r="A181" s="23" t="n">
        <v>27850148</v>
      </c>
      <c r="B181" s="23" t="inlineStr">
        <is>
          <t>PRADA(SKP店)</t>
        </is>
      </c>
      <c r="C181" s="23" t="inlineStr">
        <is>
          <t>建国路87号北京SKP一层M1017号店铺</t>
        </is>
      </c>
      <c r="D181" s="23" t="inlineStr">
        <is>
          <t>朝阳区</t>
        </is>
      </c>
      <c r="E181" s="23" t="inlineStr">
        <is>
          <t>北京市</t>
        </is>
      </c>
      <c r="F181" s="23" t="inlineStr">
        <is>
          <t>北京市</t>
        </is>
      </c>
      <c r="G181" s="23" t="n">
        <v>1065307528</v>
      </c>
      <c r="H181" s="23" t="inlineStr">
        <is>
          <t>baidu</t>
        </is>
      </c>
      <c r="I181" s="23" t="inlineStr">
        <is>
          <t>488d8eb0ff709ad48f55eccc</t>
        </is>
      </c>
      <c r="J181" s="23" t="inlineStr">
        <is>
          <t>https://map.baidu.com/?shareurl=1&amp;poiShareUid=488d8eb0ff709ad48f55eccc</t>
        </is>
      </c>
      <c r="K181" s="23" t="inlineStr">
        <is>
          <t>PRADA(北京SKP店)</t>
        </is>
      </c>
      <c r="L181" s="23" t="inlineStr">
        <is>
          <t>建国路87号北京SKP一层M1017号</t>
        </is>
      </c>
      <c r="M181" s="23" t="inlineStr">
        <is>
          <t>朝阳区</t>
        </is>
      </c>
      <c r="N181" s="23" t="inlineStr">
        <is>
          <t>北京市</t>
        </is>
      </c>
      <c r="O181" s="23" t="inlineStr">
        <is>
          <t>北京市</t>
        </is>
      </c>
      <c r="P181" s="23" t="inlineStr">
        <is>
          <t>4000859519</t>
        </is>
      </c>
      <c r="Q181" s="23" t="b">
        <v>1</v>
      </c>
      <c r="R181" s="23" t="b">
        <v>1</v>
      </c>
      <c r="S181" s="23" t="b">
        <v>1</v>
      </c>
      <c r="T181">
        <f>OR(Q181=FALSE,R181=FALSE,S181=FALSE)</f>
        <v/>
      </c>
    </row>
    <row r="182" hidden="1" ht="14.25" customHeight="1" s="32">
      <c r="A182" s="23" t="n">
        <v>27850175</v>
      </c>
      <c r="B182" s="23" t="inlineStr">
        <is>
          <t>PRADA(SKP男士店)</t>
        </is>
      </c>
      <c r="C182" s="23" t="inlineStr">
        <is>
          <t>南关正街111号西安SKP一层B1003号店铺</t>
        </is>
      </c>
      <c r="D182" s="23" t="inlineStr">
        <is>
          <t>碑林区</t>
        </is>
      </c>
      <c r="E182" s="23" t="inlineStr">
        <is>
          <t>西安市</t>
        </is>
      </c>
      <c r="F182" s="23" t="inlineStr">
        <is>
          <t>陕西省</t>
        </is>
      </c>
      <c r="G182" s="23" t="n">
        <v>2983699117</v>
      </c>
      <c r="H182" s="23" t="inlineStr">
        <is>
          <t>baidu</t>
        </is>
      </c>
      <c r="I182" s="23" t="inlineStr">
        <is>
          <t>fdd63fc6885ce2f26f476025</t>
        </is>
      </c>
      <c r="J182" s="23" t="inlineStr">
        <is>
          <t>https://map.baidu.com/?shareurl=1&amp;poiShareUid=fdd63fc6885ce2f26f476025</t>
        </is>
      </c>
      <c r="K182" s="23" t="inlineStr">
        <is>
          <t>PRADA(SKP男士店)</t>
        </is>
      </c>
      <c r="L182" s="23" t="inlineStr">
        <is>
          <t>南关正街111号西安SKP一层B1003号店铺</t>
        </is>
      </c>
      <c r="M182" s="23" t="inlineStr">
        <is>
          <t>碑林区</t>
        </is>
      </c>
      <c r="N182" s="23" t="inlineStr">
        <is>
          <t>西安市</t>
        </is>
      </c>
      <c r="O182" s="23" t="inlineStr">
        <is>
          <t>陕西省</t>
        </is>
      </c>
      <c r="P182" s="23" t="inlineStr">
        <is>
          <t>2983699117</t>
        </is>
      </c>
      <c r="Q182" s="23" t="b">
        <v>1</v>
      </c>
      <c r="R182" s="23" t="b">
        <v>1</v>
      </c>
      <c r="S182" s="23" t="b">
        <v>1</v>
      </c>
      <c r="T182">
        <f>OR(Q182=FALSE,R182=FALSE,S182=FALSE)</f>
        <v/>
      </c>
    </row>
    <row r="183" hidden="1" ht="14.25" customHeight="1" s="32">
      <c r="A183" s="23" t="n">
        <v>27850146</v>
      </c>
      <c r="B183" s="23" t="inlineStr">
        <is>
          <t>PRADA(SKP南馆店)</t>
        </is>
      </c>
      <c r="C183" s="23" t="inlineStr">
        <is>
          <t>建国路86号SKP南馆一层D1007店铺</t>
        </is>
      </c>
      <c r="D183" s="23" t="inlineStr">
        <is>
          <t>朝阳区</t>
        </is>
      </c>
      <c r="E183" s="23" t="inlineStr">
        <is>
          <t>北京市</t>
        </is>
      </c>
      <c r="F183" s="23" t="inlineStr">
        <is>
          <t>北京市</t>
        </is>
      </c>
      <c r="G183" s="23" t="n">
        <v>1087793988</v>
      </c>
      <c r="H183" s="23" t="inlineStr">
        <is>
          <t>baidu</t>
        </is>
      </c>
      <c r="I183" s="23" t="inlineStr">
        <is>
          <t>7f6c16441d2a426d4354d7b5</t>
        </is>
      </c>
      <c r="J183" s="23" t="inlineStr">
        <is>
          <t>https://map.baidu.com/?shareurl=1&amp;poiShareUid=7f6c16441d2a426d4354d7b5</t>
        </is>
      </c>
      <c r="K183" s="23" t="inlineStr">
        <is>
          <t>PRADA(SKP南馆店)</t>
        </is>
      </c>
      <c r="L183" s="23" t="inlineStr">
        <is>
          <t>建国路86号SKP南馆一层D1007店铺</t>
        </is>
      </c>
      <c r="M183" s="23" t="inlineStr">
        <is>
          <t>朝阳区</t>
        </is>
      </c>
      <c r="N183" s="23" t="inlineStr">
        <is>
          <t>北京市</t>
        </is>
      </c>
      <c r="O183" s="23" t="inlineStr">
        <is>
          <t>北京市</t>
        </is>
      </c>
      <c r="P183" s="23" t="inlineStr">
        <is>
          <t>1087793988</t>
        </is>
      </c>
      <c r="Q183" s="23" t="b">
        <v>1</v>
      </c>
      <c r="R183" s="23" t="b">
        <v>1</v>
      </c>
      <c r="S183" s="23" t="b">
        <v>1</v>
      </c>
      <c r="T183">
        <f>OR(Q183=FALSE,R183=FALSE,S183=FALSE)</f>
        <v/>
      </c>
    </row>
    <row r="184" ht="14.25" customHeight="1" s="32">
      <c r="A184" s="23" t="n">
        <v>50700007</v>
      </c>
      <c r="B184" s="23" t="inlineStr">
        <is>
          <t>PRADA(SKP南馆店)</t>
        </is>
      </c>
      <c r="C184" s="23" t="inlineStr">
        <is>
          <t>南关正街111号西安SKPA栋四层A4012号店铺</t>
        </is>
      </c>
      <c r="D184" s="23" t="inlineStr">
        <is>
          <t>碑林区</t>
        </is>
      </c>
      <c r="E184" s="23" t="inlineStr">
        <is>
          <t>西安市</t>
        </is>
      </c>
      <c r="F184" s="23" t="inlineStr">
        <is>
          <t>陕西省</t>
        </is>
      </c>
      <c r="G184" s="23" t="n">
        <v>2983699126</v>
      </c>
      <c r="H184" s="23" t="inlineStr">
        <is>
          <t>baidu</t>
        </is>
      </c>
      <c r="I184" s="23" t="inlineStr">
        <is>
          <t>f4f491d709d7d25d2fe67b86</t>
        </is>
      </c>
      <c r="J184" s="23" t="inlineStr">
        <is>
          <t>https://map.baidu.com/?shareurl=1&amp;poiShareUid=f4f491d709d7d25d2fe67b86</t>
        </is>
      </c>
      <c r="K184" s="23" t="inlineStr">
        <is>
          <t>PRADA(西安SKP店)</t>
        </is>
      </c>
      <c r="L184" s="23" t="inlineStr">
        <is>
          <t>南关正街111号西安SKP五层A5009号店铺</t>
        </is>
      </c>
      <c r="M184" s="23" t="inlineStr">
        <is>
          <t>碑林区</t>
        </is>
      </c>
      <c r="N184" s="23" t="inlineStr">
        <is>
          <t>西安市</t>
        </is>
      </c>
      <c r="O184" s="23" t="inlineStr">
        <is>
          <t>陕西省</t>
        </is>
      </c>
      <c r="P184" s="23" t="inlineStr">
        <is>
          <t>2983699126</t>
        </is>
      </c>
      <c r="Q184" s="23" t="b">
        <v>1</v>
      </c>
      <c r="R184" s="23" t="b">
        <v>0</v>
      </c>
      <c r="S184" s="23" t="b">
        <v>1</v>
      </c>
      <c r="T184">
        <f>OR(Q184=FALSE,R184=FALSE,S184=FALSE)</f>
        <v/>
      </c>
    </row>
    <row r="185" ht="14.25" customHeight="1" s="32">
      <c r="A185" s="23" t="n">
        <v>27850173</v>
      </c>
      <c r="B185" s="23" t="inlineStr">
        <is>
          <t>PRADA(SKP女士店)</t>
        </is>
      </c>
      <c r="C185" s="23" t="inlineStr">
        <is>
          <t>南关正街111号西安SKP一层A1002号店铺</t>
        </is>
      </c>
      <c r="D185" s="23" t="inlineStr">
        <is>
          <t>碑林区</t>
        </is>
      </c>
      <c r="E185" s="23" t="inlineStr">
        <is>
          <t>西安市</t>
        </is>
      </c>
      <c r="F185" s="23" t="inlineStr">
        <is>
          <t>陕西省</t>
        </is>
      </c>
      <c r="G185" s="23" t="n">
        <v>2983699201</v>
      </c>
      <c r="H185" s="23" t="inlineStr">
        <is>
          <t>baidu</t>
        </is>
      </c>
      <c r="I185" s="23" t="inlineStr">
        <is>
          <t>44839e645ab3249531f71d92</t>
        </is>
      </c>
      <c r="J185" s="23" t="inlineStr">
        <is>
          <t>https://map.baidu.com/?shareurl=1&amp;poiShareUid=44839e645ab3249531f71d92</t>
        </is>
      </c>
      <c r="K185" s="23" t="inlineStr">
        <is>
          <t>PRADA(西安SKP店)</t>
        </is>
      </c>
      <c r="L185" s="23" t="inlineStr">
        <is>
          <t>长安北路261号西安SKPF1</t>
        </is>
      </c>
      <c r="M185" s="23" t="inlineStr">
        <is>
          <t>碑林区</t>
        </is>
      </c>
      <c r="N185" s="23" t="inlineStr">
        <is>
          <t>西安市</t>
        </is>
      </c>
      <c r="O185" s="23" t="inlineStr">
        <is>
          <t>陕西省</t>
        </is>
      </c>
      <c r="P185" s="23" t="inlineStr">
        <is>
          <t>2983699201</t>
        </is>
      </c>
      <c r="Q185" s="23" t="b">
        <v>1</v>
      </c>
      <c r="R185" s="23" t="b">
        <v>0</v>
      </c>
      <c r="S185" s="23" t="b">
        <v>1</v>
      </c>
      <c r="T185">
        <f>OR(Q185=FALSE,R185=FALSE,S185=FALSE)</f>
        <v/>
      </c>
    </row>
    <row r="186" ht="14.25" customHeight="1" s="32">
      <c r="A186" s="23" t="n">
        <v>27850147</v>
      </c>
      <c r="B186" s="23" t="inlineStr">
        <is>
          <t>PRADA(SKP女鞋店)</t>
        </is>
      </c>
      <c r="C186" s="23" t="inlineStr">
        <is>
          <t>建国路87号北京SKP四层D4004号店铺</t>
        </is>
      </c>
      <c r="D186" s="23" t="inlineStr">
        <is>
          <t>朝阳区</t>
        </is>
      </c>
      <c r="E186" s="23" t="inlineStr">
        <is>
          <t>北京市</t>
        </is>
      </c>
      <c r="F186" s="23" t="inlineStr">
        <is>
          <t>北京市</t>
        </is>
      </c>
      <c r="G186" s="23" t="n">
        <v>1057382529</v>
      </c>
      <c r="H186" s="23" t="inlineStr">
        <is>
          <t>baidu</t>
        </is>
      </c>
      <c r="I186" s="23" t="inlineStr">
        <is>
          <t>5c2dc21d806ae31d6fc02c69</t>
        </is>
      </c>
      <c r="J186" s="23" t="inlineStr">
        <is>
          <t>https://map.baidu.com/?shareurl=1&amp;poiShareUid=5c2dc21d806ae31d6fc02c69</t>
        </is>
      </c>
      <c r="K186" s="23" t="inlineStr">
        <is>
          <t>PRADA(北京SKP店)</t>
        </is>
      </c>
      <c r="L186" s="23" t="inlineStr">
        <is>
          <t>建国路87号北京SKPF4</t>
        </is>
      </c>
      <c r="M186" s="23" t="inlineStr">
        <is>
          <t>朝阳区</t>
        </is>
      </c>
      <c r="N186" s="23" t="inlineStr">
        <is>
          <t>北京市</t>
        </is>
      </c>
      <c r="O186" s="23" t="inlineStr">
        <is>
          <t>北京市</t>
        </is>
      </c>
      <c r="P186" s="23" t="inlineStr">
        <is>
          <t>4006001913</t>
        </is>
      </c>
      <c r="Q186" s="23" t="b">
        <v>1</v>
      </c>
      <c r="R186" s="23" t="b">
        <v>0</v>
      </c>
      <c r="S186" s="23" t="b">
        <v>0</v>
      </c>
      <c r="T186">
        <f>OR(Q186=FALSE,R186=FALSE,S186=FALSE)</f>
        <v/>
      </c>
    </row>
    <row r="187" ht="14.25" customHeight="1" s="32">
      <c r="A187" s="23" t="n">
        <v>27850174</v>
      </c>
      <c r="B187" s="23" t="inlineStr">
        <is>
          <t>PRADA(SKP女鞋店)</t>
        </is>
      </c>
      <c r="C187" s="23" t="inlineStr">
        <is>
          <t>南关正街111号西安SKP五层A5009号店铺</t>
        </is>
      </c>
      <c r="D187" s="23" t="inlineStr">
        <is>
          <t>碑林区</t>
        </is>
      </c>
      <c r="E187" s="23" t="inlineStr">
        <is>
          <t>西安市</t>
        </is>
      </c>
      <c r="F187" s="23" t="inlineStr">
        <is>
          <t>陕西省</t>
        </is>
      </c>
      <c r="G187" s="23" t="n">
        <v>2983698508</v>
      </c>
      <c r="H187" s="23" t="inlineStr">
        <is>
          <t>baidu</t>
        </is>
      </c>
      <c r="I187" s="23" t="inlineStr">
        <is>
          <t>f4f491d709d7d25d2fe67b86</t>
        </is>
      </c>
      <c r="J187" s="23" t="inlineStr">
        <is>
          <t>https://map.baidu.com/?shareurl=1&amp;poiShareUid=f4f491d709d7d25d2fe67b86</t>
        </is>
      </c>
      <c r="K187" s="23" t="inlineStr">
        <is>
          <t>PRADA(西安SKP店)</t>
        </is>
      </c>
      <c r="L187" s="23" t="inlineStr">
        <is>
          <t>南关正街111号西安SKP五层A5009号店铺</t>
        </is>
      </c>
      <c r="M187" s="23" t="inlineStr">
        <is>
          <t>碑林区</t>
        </is>
      </c>
      <c r="N187" s="23" t="inlineStr">
        <is>
          <t>西安市</t>
        </is>
      </c>
      <c r="O187" s="23" t="inlineStr">
        <is>
          <t>陕西省</t>
        </is>
      </c>
      <c r="P187" s="23" t="inlineStr">
        <is>
          <t>2983699126</t>
        </is>
      </c>
      <c r="Q187" s="23" t="b">
        <v>1</v>
      </c>
      <c r="R187" s="23" t="b">
        <v>1</v>
      </c>
      <c r="S187" s="23" t="b">
        <v>0</v>
      </c>
      <c r="T187">
        <f>OR(Q187=FALSE,R187=FALSE,S187=FALSE)</f>
        <v/>
      </c>
    </row>
    <row r="188" ht="14.25" customHeight="1" s="32">
      <c r="A188" s="23" t="n">
        <v>27850127</v>
      </c>
      <c r="B188" s="23" t="inlineStr">
        <is>
          <t>PRADA(八达岭奥特莱斯店)</t>
        </is>
      </c>
      <c r="C188" s="23" t="inlineStr">
        <is>
          <t>南口镇陈庄村八达岭奥特莱斯一层500-504号店铺</t>
        </is>
      </c>
      <c r="D188" s="23" t="inlineStr">
        <is>
          <t>昌平区</t>
        </is>
      </c>
      <c r="E188" s="23" t="inlineStr">
        <is>
          <t>北京市</t>
        </is>
      </c>
      <c r="F188" s="23" t="inlineStr">
        <is>
          <t>北京市</t>
        </is>
      </c>
      <c r="G188" s="23" t="n">
        <v>1050895761</v>
      </c>
      <c r="H188" s="23" t="inlineStr">
        <is>
          <t>baidu</t>
        </is>
      </c>
      <c r="I188" s="23" t="inlineStr">
        <is>
          <t>66af1feabd1aa26d047ce835</t>
        </is>
      </c>
      <c r="J188" s="23" t="inlineStr">
        <is>
          <t>https://map.baidu.com/?shareurl=1&amp;poiShareUid=66af1feabd1aa26d047ce835</t>
        </is>
      </c>
      <c r="K188" s="23" t="inlineStr">
        <is>
          <t>PRADA(八达岭奥特莱斯店)</t>
        </is>
      </c>
      <c r="L188" s="23" t="inlineStr">
        <is>
          <t>南口镇陈庄村八达岭奥特莱斯F1</t>
        </is>
      </c>
      <c r="M188" s="23" t="inlineStr">
        <is>
          <t>昌平区</t>
        </is>
      </c>
      <c r="N188" s="23" t="inlineStr">
        <is>
          <t>北京市</t>
        </is>
      </c>
      <c r="O188" s="23" t="inlineStr">
        <is>
          <t>北京市</t>
        </is>
      </c>
      <c r="P188" s="23" t="inlineStr">
        <is>
          <t>1050895761</t>
        </is>
      </c>
      <c r="Q188" s="23" t="b">
        <v>1</v>
      </c>
      <c r="R188" s="23" t="b">
        <v>0</v>
      </c>
      <c r="S188" s="23" t="b">
        <v>1</v>
      </c>
      <c r="T188">
        <f>OR(Q188=FALSE,R188=FALSE,S188=FALSE)</f>
        <v/>
      </c>
    </row>
    <row r="189" ht="14.25" customHeight="1" s="32">
      <c r="A189" s="23" t="n">
        <v>27850126</v>
      </c>
      <c r="B189" s="23" t="inlineStr">
        <is>
          <t>PRADA(百联奥特莱斯店)</t>
        </is>
      </c>
      <c r="C189" s="23" t="inlineStr">
        <is>
          <t>沪青平公路2888号青浦百联奥特莱斯A102号店铺</t>
        </is>
      </c>
      <c r="D189" s="23" t="inlineStr">
        <is>
          <t>青浦区</t>
        </is>
      </c>
      <c r="E189" s="23" t="inlineStr">
        <is>
          <t>上海市</t>
        </is>
      </c>
      <c r="F189" s="23" t="inlineStr">
        <is>
          <t>上海市</t>
        </is>
      </c>
      <c r="G189" s="23" t="n">
        <v>2169790316</v>
      </c>
      <c r="H189" s="23" t="inlineStr">
        <is>
          <t>baidu</t>
        </is>
      </c>
      <c r="I189" s="23" t="inlineStr">
        <is>
          <t>77ce5fdcdfd85cced3ff2398</t>
        </is>
      </c>
      <c r="J189" s="23" t="inlineStr">
        <is>
          <t>https://map.baidu.com/?shareurl=1&amp;poiShareUid=77ce5fdcdfd85cced3ff2398</t>
        </is>
      </c>
      <c r="K189" s="23" t="inlineStr">
        <is>
          <t>PRADA(百联奥特莱斯广场(青浦店)C区店)</t>
        </is>
      </c>
      <c r="L189" s="23" t="inlineStr">
        <is>
          <t>赵巷镇嘉松中路5555号百联奥特莱斯广场C区F1</t>
        </is>
      </c>
      <c r="M189" s="23" t="inlineStr">
        <is>
          <t>青浦区</t>
        </is>
      </c>
      <c r="N189" s="23" t="inlineStr">
        <is>
          <t>上海市</t>
        </is>
      </c>
      <c r="O189" s="23" t="inlineStr">
        <is>
          <t>上海市</t>
        </is>
      </c>
      <c r="P189" s="23" t="inlineStr">
        <is>
          <t>2169790316</t>
        </is>
      </c>
      <c r="Q189" s="23" t="b">
        <v>0</v>
      </c>
      <c r="R189" s="23" t="b">
        <v>0</v>
      </c>
      <c r="S189" s="23" t="b">
        <v>1</v>
      </c>
      <c r="T189">
        <f>OR(Q189=FALSE,R189=FALSE,S189=FALSE)</f>
        <v/>
      </c>
    </row>
    <row r="190" ht="14.25" customHeight="1" s="32">
      <c r="A190" s="23" t="n">
        <v>27850128</v>
      </c>
      <c r="B190" s="23" t="inlineStr">
        <is>
          <t>PRADA(北京奥特莱斯店)</t>
        </is>
      </c>
      <c r="C190" s="23" t="inlineStr">
        <is>
          <t>香江北路28号北京赛特奥特莱斯1-097/098号店铺</t>
        </is>
      </c>
      <c r="D190" s="23" t="inlineStr">
        <is>
          <t>朝阳区</t>
        </is>
      </c>
      <c r="E190" s="23" t="inlineStr">
        <is>
          <t>北京市</t>
        </is>
      </c>
      <c r="F190" s="23" t="inlineStr">
        <is>
          <t>北京市</t>
        </is>
      </c>
      <c r="G190" s="23" t="n">
        <v>1064316086</v>
      </c>
      <c r="H190" s="23" t="inlineStr">
        <is>
          <t>baidu</t>
        </is>
      </c>
      <c r="I190" s="23" t="inlineStr">
        <is>
          <t>106b761cc140eea5eb1e97ed</t>
        </is>
      </c>
      <c r="J190" s="23" t="inlineStr">
        <is>
          <t>https://map.baidu.com/?shareurl=1&amp;poiShareUid=106b761cc140eea5eb1e97ed</t>
        </is>
      </c>
      <c r="K190" s="23" t="inlineStr">
        <is>
          <t>PRADA(香江北路北京赛特奥莱店)</t>
        </is>
      </c>
      <c r="L190" s="23" t="inlineStr">
        <is>
          <t>香江北路28号北京赛特奥莱(香江北路店)F2北京赛特奥莱(香江北路店)F1</t>
        </is>
      </c>
      <c r="M190" s="23" t="inlineStr">
        <is>
          <t>朝阳区</t>
        </is>
      </c>
      <c r="N190" s="23" t="inlineStr">
        <is>
          <t>北京市</t>
        </is>
      </c>
      <c r="O190" s="23" t="inlineStr">
        <is>
          <t>北京市</t>
        </is>
      </c>
      <c r="P190" s="23" t="inlineStr">
        <is>
          <t>1064316086</t>
        </is>
      </c>
      <c r="Q190" s="23" t="b">
        <v>1</v>
      </c>
      <c r="R190" s="23" t="b">
        <v>0</v>
      </c>
      <c r="S190" s="23" t="b">
        <v>1</v>
      </c>
      <c r="T190">
        <f>OR(Q190=FALSE,R190=FALSE,S190=FALSE)</f>
        <v/>
      </c>
    </row>
    <row r="191" hidden="1" ht="14.25" customHeight="1" s="32">
      <c r="A191" s="23" t="n">
        <v>27850133</v>
      </c>
      <c r="B191" s="23" t="inlineStr">
        <is>
          <t>PRADA(比斯特店)</t>
        </is>
      </c>
      <c r="C191" s="23" t="inlineStr">
        <is>
          <t>阳澄环路969号比斯特精品购物村C7店铺</t>
        </is>
      </c>
      <c r="D191" s="23" t="inlineStr">
        <is>
          <t>吴中区</t>
        </is>
      </c>
      <c r="E191" s="23" t="inlineStr">
        <is>
          <t>苏州市</t>
        </is>
      </c>
      <c r="F191" s="23" t="inlineStr">
        <is>
          <t>江苏省</t>
        </is>
      </c>
      <c r="G191" s="23" t="n">
        <v>51265001871</v>
      </c>
      <c r="H191" s="23" t="inlineStr">
        <is>
          <t>baidu</t>
        </is>
      </c>
      <c r="I191" s="23" t="inlineStr">
        <is>
          <t>dff10705525996a9373a7110</t>
        </is>
      </c>
      <c r="J191" s="23" t="inlineStr">
        <is>
          <t>https://map.baidu.com/?shareurl=1&amp;poiShareUid=dff10705525996a9373a7110</t>
        </is>
      </c>
      <c r="K191" s="23" t="inlineStr">
        <is>
          <t>PRADA(比斯特苏州购物村店)</t>
        </is>
      </c>
      <c r="L191" s="23" t="inlineStr">
        <is>
          <t>阳澄环路969号比斯特苏州购物村C7号店铺</t>
        </is>
      </c>
      <c r="M191" s="23" t="inlineStr">
        <is>
          <t>苏州工业园区</t>
        </is>
      </c>
      <c r="N191" s="23" t="inlineStr">
        <is>
          <t>苏州市</t>
        </is>
      </c>
      <c r="O191" s="23" t="inlineStr">
        <is>
          <t>江苏省</t>
        </is>
      </c>
      <c r="P191" s="23" t="inlineStr">
        <is>
          <t>51265001871</t>
        </is>
      </c>
      <c r="Q191" s="23" t="b">
        <v>1</v>
      </c>
      <c r="R191" s="23" t="b">
        <v>1</v>
      </c>
      <c r="S191" s="23" t="b">
        <v>1</v>
      </c>
      <c r="T191">
        <f>OR(Q191=FALSE,R191=FALSE,S191=FALSE)</f>
        <v/>
      </c>
    </row>
    <row r="192" ht="14.25" customHeight="1" s="32">
      <c r="A192" s="23" t="n">
        <v>27850161</v>
      </c>
      <c r="B192" s="23" t="inlineStr">
        <is>
          <t>PRADA(德基广场店)</t>
        </is>
      </c>
      <c r="C192" s="23" t="inlineStr">
        <is>
          <t>中山路18号南京德基广场一层F131号店铺</t>
        </is>
      </c>
      <c r="D192" s="23" t="inlineStr">
        <is>
          <t>玄武区</t>
        </is>
      </c>
      <c r="E192" s="23" t="inlineStr">
        <is>
          <t>南京市</t>
        </is>
      </c>
      <c r="F192" s="23" t="inlineStr">
        <is>
          <t>江苏省</t>
        </is>
      </c>
      <c r="G192" s="23" t="n">
        <v>2586777705</v>
      </c>
      <c r="H192" s="23" t="inlineStr">
        <is>
          <t>baidu</t>
        </is>
      </c>
      <c r="I192" s="23" t="inlineStr">
        <is>
          <t>e0176db4264d654d76e5b6b8</t>
        </is>
      </c>
      <c r="J192" s="23" t="inlineStr">
        <is>
          <t>https://map.baidu.com/?shareurl=1&amp;poiShareUid=e0176db4264d654d76e5b6b8</t>
        </is>
      </c>
      <c r="K192" s="23" t="inlineStr">
        <is>
          <t>PRADA(德基广场二期店)</t>
        </is>
      </c>
      <c r="L192" s="23" t="inlineStr">
        <is>
          <t>新街口街道长江路社区中山路18号德基广场B1层</t>
        </is>
      </c>
      <c r="M192" s="23" t="inlineStr">
        <is>
          <t>玄武区</t>
        </is>
      </c>
      <c r="N192" s="23" t="inlineStr">
        <is>
          <t>南京市</t>
        </is>
      </c>
      <c r="O192" s="23" t="inlineStr">
        <is>
          <t>江苏省</t>
        </is>
      </c>
      <c r="P192" s="23" t="inlineStr">
        <is>
          <t>2586777705</t>
        </is>
      </c>
      <c r="Q192" s="23" t="b">
        <v>1</v>
      </c>
      <c r="R192" s="23" t="b">
        <v>0</v>
      </c>
      <c r="S192" s="23" t="b">
        <v>1</v>
      </c>
      <c r="T192">
        <f>OR(Q192=FALSE,R192=FALSE,S192=FALSE)</f>
        <v/>
      </c>
    </row>
    <row r="193" ht="14.25" customHeight="1" s="32">
      <c r="A193" s="23" t="n">
        <v>27850125</v>
      </c>
      <c r="B193" s="23" t="inlineStr">
        <is>
          <t>PRADA(佛罗伦萨小镇店)</t>
        </is>
      </c>
      <c r="C193" s="23" t="inlineStr">
        <is>
          <t>祝桥镇卓耀路58弄佛罗伦萨小镇一层C1号店铺</t>
        </is>
      </c>
      <c r="D193" s="23" t="inlineStr">
        <is>
          <t>浦东新区</t>
        </is>
      </c>
      <c r="E193" s="23" t="inlineStr">
        <is>
          <t>上海市</t>
        </is>
      </c>
      <c r="F193" s="23" t="inlineStr">
        <is>
          <t>上海市</t>
        </is>
      </c>
      <c r="G193" s="23" t="n">
        <v>2120676500</v>
      </c>
      <c r="H193" s="23" t="inlineStr">
        <is>
          <t>baidu</t>
        </is>
      </c>
      <c r="I193" s="23" t="inlineStr">
        <is>
          <t>6fe9ce1c967ecdcf41ab9ade</t>
        </is>
      </c>
      <c r="J193" s="23" t="inlineStr">
        <is>
          <t>https://map.baidu.com/?shareurl=1&amp;poiShareUid=6fe9ce1c967ecdcf41ab9ade</t>
        </is>
      </c>
      <c r="K193" s="23" t="inlineStr">
        <is>
          <t>PRADA(佛罗伦萨小镇上海名品奥特莱斯店)</t>
        </is>
      </c>
      <c r="L193" s="23" t="inlineStr">
        <is>
          <t>祝桥镇卓耀路58弄佛罗伦萨小镇上海名品奥特莱斯F1C1号店铺</t>
        </is>
      </c>
      <c r="M193" s="23" t="inlineStr">
        <is>
          <t>浦东新区</t>
        </is>
      </c>
      <c r="N193" s="23" t="inlineStr">
        <is>
          <t>上海市</t>
        </is>
      </c>
      <c r="O193" s="23" t="inlineStr">
        <is>
          <t>上海市</t>
        </is>
      </c>
      <c r="P193" s="23" t="inlineStr">
        <is>
          <t>2120676500;4006001913</t>
        </is>
      </c>
      <c r="Q193" s="23" t="b">
        <v>1</v>
      </c>
      <c r="R193" s="23" t="b">
        <v>0</v>
      </c>
      <c r="S193" s="23" t="b">
        <v>1</v>
      </c>
      <c r="T193">
        <f>OR(Q193=FALSE,R193=FALSE,S193=FALSE)</f>
        <v/>
      </c>
    </row>
    <row r="194" hidden="1" ht="14.25" customHeight="1" s="32">
      <c r="A194" s="23" t="n">
        <v>27850129</v>
      </c>
      <c r="B194" s="23" t="inlineStr">
        <is>
          <t>PRADA(佛罗伦萨小镇店)</t>
        </is>
      </c>
      <c r="C194" s="23" t="inlineStr">
        <is>
          <t>郫都县银杏路888号佛罗伦萨小镇H03&amp;H04&amp;H08号店铺</t>
        </is>
      </c>
      <c r="D194" s="23" t="inlineStr">
        <is>
          <t>郫都区</t>
        </is>
      </c>
      <c r="E194" s="23" t="inlineStr">
        <is>
          <t>成都市</t>
        </is>
      </c>
      <c r="F194" s="23" t="inlineStr">
        <is>
          <t>四川省</t>
        </is>
      </c>
      <c r="G194" s="23" t="n">
        <v>2862470804</v>
      </c>
      <c r="H194" s="23" t="inlineStr">
        <is>
          <t>baidu</t>
        </is>
      </c>
      <c r="I194" s="23" t="inlineStr">
        <is>
          <t>05677d671b943062c51e5177</t>
        </is>
      </c>
      <c r="J194" s="23" t="inlineStr">
        <is>
          <t>https://map.baidu.com/?shareurl=1&amp;poiShareUid=05677d671b943062c51e5177</t>
        </is>
      </c>
      <c r="K194" s="23" t="inlineStr">
        <is>
          <t>PRADA(成都佛罗伦萨小镇名品奥特莱斯店)</t>
        </is>
      </c>
      <c r="L194" s="23" t="inlineStr">
        <is>
          <t>友爱镇银杏路888号佛罗伦萨小镇H03~H04、H08号店铺</t>
        </is>
      </c>
      <c r="M194" s="23" t="inlineStr">
        <is>
          <t>郫都区</t>
        </is>
      </c>
      <c r="N194" s="23" t="inlineStr">
        <is>
          <t>成都市</t>
        </is>
      </c>
      <c r="O194" s="23" t="inlineStr">
        <is>
          <t>四川省</t>
        </is>
      </c>
      <c r="P194" s="23" t="inlineStr">
        <is>
          <t>2862470804</t>
        </is>
      </c>
      <c r="Q194" s="23" t="b">
        <v>1</v>
      </c>
      <c r="R194" s="23" t="b">
        <v>1</v>
      </c>
      <c r="S194" s="23" t="b">
        <v>1</v>
      </c>
      <c r="T194">
        <f>OR(Q194=FALSE,R194=FALSE,S194=FALSE)</f>
        <v/>
      </c>
    </row>
    <row r="195" hidden="1" ht="14.25" customHeight="1" s="32">
      <c r="A195" s="23" t="n">
        <v>27850131</v>
      </c>
      <c r="B195" s="23" t="inlineStr">
        <is>
          <t>PRADA(佛罗伦萨小镇店)</t>
        </is>
      </c>
      <c r="C195" s="23" t="inlineStr">
        <is>
          <t>前进北路佛罗伦萨小镇38-39号店铺</t>
        </is>
      </c>
      <c r="D195" s="23" t="inlineStr">
        <is>
          <t>武清区</t>
        </is>
      </c>
      <c r="E195" s="23" t="inlineStr">
        <is>
          <t>天津市</t>
        </is>
      </c>
      <c r="F195" s="23" t="inlineStr">
        <is>
          <t>天津市</t>
        </is>
      </c>
      <c r="G195" s="23" t="n">
        <v>2259698038</v>
      </c>
      <c r="H195" s="23" t="inlineStr">
        <is>
          <t>baidu</t>
        </is>
      </c>
      <c r="I195" s="23" t="inlineStr">
        <is>
          <t>ad876f88809e24c038e4a605</t>
        </is>
      </c>
      <c r="J195" s="23" t="inlineStr">
        <is>
          <t>https://map.baidu.com/?shareurl=1&amp;poiShareUid=ad876f88809e24c038e4a605</t>
        </is>
      </c>
      <c r="K195" s="23" t="inlineStr">
        <is>
          <t>PRADA(佛罗伦萨小镇店)</t>
        </is>
      </c>
      <c r="L195" s="23" t="inlineStr">
        <is>
          <t>前进北路佛罗伦萨小镇38~39号店铺</t>
        </is>
      </c>
      <c r="M195" s="23" t="inlineStr">
        <is>
          <t>武清区</t>
        </is>
      </c>
      <c r="N195" s="23" t="inlineStr">
        <is>
          <t>天津市</t>
        </is>
      </c>
      <c r="O195" s="23" t="inlineStr">
        <is>
          <t>天津市</t>
        </is>
      </c>
      <c r="P195" s="23" t="inlineStr">
        <is>
          <t>2259698038</t>
        </is>
      </c>
      <c r="Q195" s="23" t="b">
        <v>1</v>
      </c>
      <c r="R195" s="23" t="b">
        <v>1</v>
      </c>
      <c r="S195" s="23" t="b">
        <v>1</v>
      </c>
      <c r="T195">
        <f>OR(Q195=FALSE,R195=FALSE,S195=FALSE)</f>
        <v/>
      </c>
    </row>
    <row r="196" ht="14.25" customHeight="1" s="32">
      <c r="A196" s="23" t="n">
        <v>27850132</v>
      </c>
      <c r="B196" s="23" t="inlineStr">
        <is>
          <t>PRADA(佛罗伦萨小镇店)</t>
        </is>
      </c>
      <c r="C196" s="23" t="inlineStr">
        <is>
          <t>桂城街道疏港路28号佛罗伦萨小镇G16-G17号店铺</t>
        </is>
      </c>
      <c r="D196" s="23" t="inlineStr">
        <is>
          <t>南海区</t>
        </is>
      </c>
      <c r="E196" s="23" t="inlineStr">
        <is>
          <t>佛山市</t>
        </is>
      </c>
      <c r="F196" s="23" t="inlineStr">
        <is>
          <t>广东省</t>
        </is>
      </c>
      <c r="G196" s="23" t="n">
        <v>75781251145</v>
      </c>
      <c r="H196" s="23" t="inlineStr">
        <is>
          <t>baidu</t>
        </is>
      </c>
      <c r="I196" s="23" t="inlineStr">
        <is>
          <t>4931c965f1f4a69883a00c7e</t>
        </is>
      </c>
      <c r="J196" s="23" t="inlineStr">
        <is>
          <t>https://map.baidu.com/?shareurl=1&amp;poiShareUid=4931c965f1f4a69883a00c7e</t>
        </is>
      </c>
      <c r="K196" s="23" t="inlineStr">
        <is>
          <t>PRADA(疏港路佛罗伦萨小镇店)</t>
        </is>
      </c>
      <c r="L196" s="23" t="inlineStr">
        <is>
          <t>桂城街道疏港路28号佛罗伦萨小镇F1层</t>
        </is>
      </c>
      <c r="M196" s="23" t="inlineStr">
        <is>
          <t>南海区</t>
        </is>
      </c>
      <c r="N196" s="23" t="inlineStr">
        <is>
          <t>佛山市</t>
        </is>
      </c>
      <c r="O196" s="23" t="inlineStr">
        <is>
          <t>广东省</t>
        </is>
      </c>
      <c r="P196" s="23" t="inlineStr">
        <is>
          <t>75781251145</t>
        </is>
      </c>
      <c r="Q196" s="23" t="b">
        <v>1</v>
      </c>
      <c r="R196" s="23" t="b">
        <v>0</v>
      </c>
      <c r="S196" s="23" t="b">
        <v>1</v>
      </c>
      <c r="T196">
        <f>OR(Q196=FALSE,R196=FALSE,S196=FALSE)</f>
        <v/>
      </c>
    </row>
    <row r="197" ht="14.25" customHeight="1" s="32">
      <c r="A197" s="23" t="n">
        <v>27850167</v>
      </c>
      <c r="B197" s="23" t="inlineStr">
        <is>
          <t>PRADA(武商MALL店)</t>
        </is>
      </c>
      <c r="C197" s="23" t="inlineStr">
        <is>
          <t>解放大道690号武汉国际广场C区一楼C109号店铺</t>
        </is>
      </c>
      <c r="D197" s="23" t="inlineStr">
        <is>
          <t>江汉区</t>
        </is>
      </c>
      <c r="E197" s="23" t="inlineStr">
        <is>
          <t>武汉市</t>
        </is>
      </c>
      <c r="F197" s="23" t="inlineStr">
        <is>
          <t>湖北省</t>
        </is>
      </c>
      <c r="G197" s="23" t="n">
        <v>2785583036</v>
      </c>
      <c r="H197" s="23" t="inlineStr">
        <is>
          <t>baidu</t>
        </is>
      </c>
      <c r="I197" s="23" t="inlineStr">
        <is>
          <t>d109a2a9bdba62f604fef543</t>
        </is>
      </c>
      <c r="J197" s="23" t="inlineStr">
        <is>
          <t>https://map.baidu.com/?shareurl=1&amp;poiShareUid=d109a2a9bdba62f604fef543</t>
        </is>
      </c>
      <c r="K197" s="23" t="inlineStr">
        <is>
          <t>PRADA(武商MALL店)</t>
        </is>
      </c>
      <c r="L197" s="23" t="inlineStr">
        <is>
          <t>解放大道690号武商MALL·国广F1层</t>
        </is>
      </c>
      <c r="M197" s="23" t="inlineStr">
        <is>
          <t>江汉区</t>
        </is>
      </c>
      <c r="N197" s="23" t="inlineStr">
        <is>
          <t>武汉市</t>
        </is>
      </c>
      <c r="O197" s="23" t="inlineStr">
        <is>
          <t>湖北省</t>
        </is>
      </c>
      <c r="P197" s="23" t="inlineStr">
        <is>
          <t>2785583036</t>
        </is>
      </c>
      <c r="Q197" s="23" t="b">
        <v>1</v>
      </c>
      <c r="R197" s="23" t="b">
        <v>0</v>
      </c>
      <c r="S197" s="23" t="b">
        <v>1</v>
      </c>
      <c r="T197">
        <f>OR(Q197=FALSE,R197=FALSE,S197=FALSE)</f>
        <v/>
      </c>
    </row>
    <row r="198" ht="14.25" customHeight="1" s="32">
      <c r="A198" s="23" t="n">
        <v>27850152</v>
      </c>
      <c r="B198" s="23" t="inlineStr">
        <is>
          <t>PRADA(国际金融中心店)</t>
        </is>
      </c>
      <c r="C198" s="23" t="inlineStr">
        <is>
          <t>红星路三段1号成都国际金融中心一层L106号店铺</t>
        </is>
      </c>
      <c r="D198" s="23" t="inlineStr">
        <is>
          <t>锦江区</t>
        </is>
      </c>
      <c r="E198" s="23" t="inlineStr">
        <is>
          <t>成都市</t>
        </is>
      </c>
      <c r="F198" s="23" t="inlineStr">
        <is>
          <t>四川省</t>
        </is>
      </c>
      <c r="G198" s="23" t="n">
        <v>2886655089</v>
      </c>
      <c r="H198" s="23" t="inlineStr">
        <is>
          <t>baidu</t>
        </is>
      </c>
      <c r="I198" s="23" t="inlineStr">
        <is>
          <t>9af09f33235eff2a2806cefc</t>
        </is>
      </c>
      <c r="J198" s="23" t="inlineStr">
        <is>
          <t>https://map.baidu.com/?shareurl=1&amp;poiShareUid=9af09f33235eff2a2806cefc</t>
        </is>
      </c>
      <c r="K198" s="23" t="inlineStr">
        <is>
          <t>PRADA(成都IFS国际金融中心店)</t>
        </is>
      </c>
      <c r="L198" s="23" t="inlineStr">
        <is>
          <t>红星路三段1号成都IFS国际金融中心一层L106号</t>
        </is>
      </c>
      <c r="M198" s="23" t="inlineStr">
        <is>
          <t>锦江区</t>
        </is>
      </c>
      <c r="N198" s="23" t="inlineStr">
        <is>
          <t>成都市</t>
        </is>
      </c>
      <c r="O198" s="23" t="inlineStr">
        <is>
          <t>四川省</t>
        </is>
      </c>
      <c r="P198" s="23" t="inlineStr">
        <is>
          <t>2886655089</t>
        </is>
      </c>
      <c r="Q198" s="23" t="b">
        <v>1</v>
      </c>
      <c r="R198" s="23" t="b">
        <v>0</v>
      </c>
      <c r="S198" s="23" t="b">
        <v>1</v>
      </c>
      <c r="T198">
        <f>OR(Q198=FALSE,R198=FALSE,S198=FALSE)</f>
        <v/>
      </c>
    </row>
    <row r="199" ht="14.25" customHeight="1" s="32">
      <c r="A199" s="23" t="n">
        <v>27850142</v>
      </c>
      <c r="B199" s="23" t="inlineStr">
        <is>
          <t>PRADA(国金中心店)</t>
        </is>
      </c>
      <c r="C199" s="23" t="inlineStr">
        <is>
          <t>浦东陆家嘴世纪大道8号国际金融中心一层L1-25号店铺</t>
        </is>
      </c>
      <c r="D199" s="23" t="inlineStr">
        <is>
          <t>浦东新区</t>
        </is>
      </c>
      <c r="E199" s="23" t="inlineStr">
        <is>
          <t>上海市</t>
        </is>
      </c>
      <c r="F199" s="23" t="inlineStr">
        <is>
          <t>上海市</t>
        </is>
      </c>
      <c r="G199" s="23" t="n">
        <v>2150120901</v>
      </c>
      <c r="H199" s="23" t="inlineStr">
        <is>
          <t>baidu</t>
        </is>
      </c>
      <c r="I199" s="23" t="inlineStr">
        <is>
          <t>d1469ee7c767b67b85330499</t>
        </is>
      </c>
      <c r="J199" s="23" t="inlineStr">
        <is>
          <t>https://map.baidu.com/?shareurl=1&amp;poiShareUid=d1469ee7c767b67b85330499</t>
        </is>
      </c>
      <c r="K199" s="23" t="inlineStr">
        <is>
          <t>PRADA(上海国金中心商场店)</t>
        </is>
      </c>
      <c r="L199" s="23" t="inlineStr">
        <is>
          <t>陆家嘴世纪大道8号上海国金中心商场F1</t>
        </is>
      </c>
      <c r="M199" s="23" t="inlineStr">
        <is>
          <t>浦东新区</t>
        </is>
      </c>
      <c r="N199" s="23" t="inlineStr">
        <is>
          <t>上海市</t>
        </is>
      </c>
      <c r="O199" s="23" t="inlineStr">
        <is>
          <t>上海市</t>
        </is>
      </c>
      <c r="P199" s="23" t="inlineStr">
        <is>
          <t>4006001913</t>
        </is>
      </c>
      <c r="Q199" s="23" t="b">
        <v>1</v>
      </c>
      <c r="R199" s="23" t="b">
        <v>0</v>
      </c>
      <c r="S199" s="23" t="b">
        <v>0</v>
      </c>
      <c r="T199">
        <f>OR(Q199=FALSE,R199=FALSE,S199=FALSE)</f>
        <v/>
      </c>
    </row>
    <row r="200" ht="14.25" customHeight="1" s="32">
      <c r="A200" s="23" t="n">
        <v>27850168</v>
      </c>
      <c r="B200" s="23" t="inlineStr">
        <is>
          <t>PRADA(国金中心店)</t>
        </is>
      </c>
      <c r="C200" s="23" t="inlineStr">
        <is>
          <t>解放西路188号长沙国金中心一层L124号店铺</t>
        </is>
      </c>
      <c r="D200" s="23" t="inlineStr">
        <is>
          <t>芙蓉区</t>
        </is>
      </c>
      <c r="E200" s="23" t="inlineStr">
        <is>
          <t>长沙市</t>
        </is>
      </c>
      <c r="F200" s="23" t="inlineStr">
        <is>
          <t>湖南省</t>
        </is>
      </c>
      <c r="G200" s="23" t="n">
        <v>73184163928</v>
      </c>
      <c r="H200" s="23" t="inlineStr">
        <is>
          <t>baidu</t>
        </is>
      </c>
      <c r="I200" s="23" t="inlineStr">
        <is>
          <t>7f8a1bc8912143039d95de03</t>
        </is>
      </c>
      <c r="J200" s="23" t="inlineStr">
        <is>
          <t>https://map.baidu.com/?shareurl=1&amp;poiShareUid=7f8a1bc8912143039d95de03</t>
        </is>
      </c>
      <c r="K200" s="23" t="inlineStr">
        <is>
          <t>PRADA(九龙仓长沙国金中心店)</t>
        </is>
      </c>
      <c r="L200" s="23" t="inlineStr">
        <is>
          <t>解放西路188号长沙国金中心一层L124、F2层</t>
        </is>
      </c>
      <c r="M200" s="23" t="inlineStr">
        <is>
          <t>芙蓉区</t>
        </is>
      </c>
      <c r="N200" s="23" t="inlineStr">
        <is>
          <t>长沙市</t>
        </is>
      </c>
      <c r="O200" s="23" t="inlineStr">
        <is>
          <t>湖南省</t>
        </is>
      </c>
      <c r="P200" s="23" t="inlineStr">
        <is>
          <t>4006001913</t>
        </is>
      </c>
      <c r="Q200" s="23" t="b">
        <v>1</v>
      </c>
      <c r="R200" s="23" t="b">
        <v>0</v>
      </c>
      <c r="S200" s="23" t="b">
        <v>0</v>
      </c>
      <c r="T200">
        <f>OR(Q200=FALSE,R200=FALSE,S200=FALSE)</f>
        <v/>
      </c>
    </row>
    <row r="201" ht="14.25" customHeight="1" s="32">
      <c r="A201" s="23" t="n">
        <v>27850140</v>
      </c>
      <c r="B201" s="23" t="inlineStr">
        <is>
          <t>PRADA(国贸汇店)</t>
        </is>
      </c>
      <c r="C201" s="23" t="inlineStr">
        <is>
          <t>华山路1901号国贸汇L1-117&amp;118店铺</t>
        </is>
      </c>
      <c r="D201" s="23" t="inlineStr">
        <is>
          <t>徐汇区</t>
        </is>
      </c>
      <c r="E201" s="23" t="inlineStr">
        <is>
          <t>上海市</t>
        </is>
      </c>
      <c r="F201" s="23" t="inlineStr">
        <is>
          <t>上海市</t>
        </is>
      </c>
      <c r="G201" s="23" t="n">
        <v>2164281060</v>
      </c>
      <c r="H201" s="23" t="inlineStr">
        <is>
          <t>baidu</t>
        </is>
      </c>
      <c r="I201" s="23" t="inlineStr">
        <is>
          <t>7a511feba1e9967c2b3a9f83</t>
        </is>
      </c>
      <c r="J201" s="23" t="inlineStr">
        <is>
          <t>https://map.baidu.com/?shareurl=1&amp;poiShareUid=7a511feba1e9967c2b3a9f83</t>
        </is>
      </c>
      <c r="K201" s="23" t="inlineStr">
        <is>
          <t>PRADA(One ITC店)</t>
        </is>
      </c>
      <c r="L201" s="23" t="inlineStr">
        <is>
          <t>华山路1901号国贸汇L1-117~118室</t>
        </is>
      </c>
      <c r="M201" s="23" t="inlineStr">
        <is>
          <t>徐汇区</t>
        </is>
      </c>
      <c r="N201" s="23" t="inlineStr">
        <is>
          <t>上海市</t>
        </is>
      </c>
      <c r="O201" s="23" t="inlineStr">
        <is>
          <t>上海市</t>
        </is>
      </c>
      <c r="P201" s="23" t="inlineStr">
        <is>
          <t>2164281060</t>
        </is>
      </c>
      <c r="Q201" s="23" t="b">
        <v>0</v>
      </c>
      <c r="R201" s="23" t="b">
        <v>1</v>
      </c>
      <c r="S201" s="23" t="b">
        <v>1</v>
      </c>
      <c r="T201">
        <f>OR(Q201=FALSE,R201=FALSE,S201=FALSE)</f>
        <v/>
      </c>
    </row>
    <row r="202" ht="14.25" customHeight="1" s="32">
      <c r="A202" s="23" t="n">
        <v>27850149</v>
      </c>
      <c r="B202" s="23" t="inlineStr">
        <is>
          <t>PRADA(国贸商城店)</t>
        </is>
      </c>
      <c r="C202" s="23" t="inlineStr">
        <is>
          <t>建国门外大街1号国贸商城一层L105-106号店铺</t>
        </is>
      </c>
      <c r="D202" s="23" t="inlineStr">
        <is>
          <t>朝阳区</t>
        </is>
      </c>
      <c r="E202" s="23" t="inlineStr">
        <is>
          <t>北京市</t>
        </is>
      </c>
      <c r="F202" s="23" t="inlineStr">
        <is>
          <t>北京市</t>
        </is>
      </c>
      <c r="G202" s="23" t="n">
        <v>1065358106</v>
      </c>
      <c r="H202" s="23" t="inlineStr">
        <is>
          <t>baidu</t>
        </is>
      </c>
      <c r="I202" s="23" t="inlineStr">
        <is>
          <t>e85e2527277a964a95f08c54</t>
        </is>
      </c>
      <c r="J202" s="23" t="inlineStr">
        <is>
          <t>https://map.baidu.com/?shareurl=1&amp;poiShareUid=e85e2527277a964a95f08c54</t>
        </is>
      </c>
      <c r="K202" s="23" t="inlineStr">
        <is>
          <t>PRADA(北京国贸商城国贸商城南区店)</t>
        </is>
      </c>
      <c r="L202" s="23" t="inlineStr">
        <is>
          <t>建国门外大街1号国贸商城一层L105~106号店铺</t>
        </is>
      </c>
      <c r="M202" s="23" t="inlineStr">
        <is>
          <t>朝阳区</t>
        </is>
      </c>
      <c r="N202" s="23" t="inlineStr">
        <is>
          <t>北京市</t>
        </is>
      </c>
      <c r="O202" s="23" t="inlineStr">
        <is>
          <t>北京市</t>
        </is>
      </c>
      <c r="P202" s="23" t="inlineStr">
        <is>
          <t>1065358106</t>
        </is>
      </c>
      <c r="Q202" s="23" t="b">
        <v>1</v>
      </c>
      <c r="R202" s="23" t="b">
        <v>0</v>
      </c>
      <c r="S202" s="23" t="b">
        <v>1</v>
      </c>
      <c r="T202">
        <f>OR(Q202=FALSE,R202=FALSE,S202=FALSE)</f>
        <v/>
      </c>
    </row>
    <row r="203" ht="14.25" customHeight="1" s="32">
      <c r="A203" s="23" t="n">
        <v>50700004</v>
      </c>
      <c r="B203" s="23" t="inlineStr">
        <is>
          <t>PRADA(海口美兰国际机场店)</t>
        </is>
      </c>
      <c r="C203" s="23" t="inlineStr">
        <is>
          <t>海口美兰国际机场T1航站楼国内出发厅二楼美兰免税中街F17号店铺</t>
        </is>
      </c>
      <c r="D203" s="23" t="inlineStr">
        <is>
          <t>美兰区</t>
        </is>
      </c>
      <c r="E203" s="23" t="inlineStr">
        <is>
          <t>海口市</t>
        </is>
      </c>
      <c r="F203" s="23" t="inlineStr">
        <is>
          <t>海南省</t>
        </is>
      </c>
      <c r="G203" s="23" t="n"/>
      <c r="H203" s="23" t="inlineStr">
        <is>
          <t>baidu</t>
        </is>
      </c>
      <c r="I203" s="23" t="inlineStr">
        <is>
          <t>d0cc39834453a584b6147f03</t>
        </is>
      </c>
      <c r="J203" s="23" t="inlineStr">
        <is>
          <t>https://map.baidu.com/?shareurl=1&amp;poiShareUid=d0cc39834453a584b6147f03</t>
        </is>
      </c>
      <c r="K203" s="23" t="inlineStr">
        <is>
          <t>PRADA(美兰国际机场店)</t>
        </is>
      </c>
      <c r="L203" s="23" t="inlineStr">
        <is>
          <t>美兰国际机场T1航站楼国内出发厅二楼美兰免税中街F17号店铺</t>
        </is>
      </c>
      <c r="M203" s="23" t="inlineStr">
        <is>
          <t>美兰区</t>
        </is>
      </c>
      <c r="N203" s="23" t="inlineStr">
        <is>
          <t>海口市</t>
        </is>
      </c>
      <c r="O203" s="23" t="inlineStr">
        <is>
          <t>海南省</t>
        </is>
      </c>
      <c r="P203" s="23" t="inlineStr">
        <is>
          <t>89865323685</t>
        </is>
      </c>
      <c r="Q203" s="23" t="b">
        <v>1</v>
      </c>
      <c r="R203" s="23" t="b">
        <v>1</v>
      </c>
      <c r="S203" s="23" t="b">
        <v>0</v>
      </c>
      <c r="T203">
        <f>OR(Q203=FALSE,R203=FALSE,S203=FALSE)</f>
        <v/>
      </c>
    </row>
    <row r="204" ht="14.25" customHeight="1" s="32">
      <c r="A204" s="23" t="n">
        <v>27850165</v>
      </c>
      <c r="B204" s="23" t="inlineStr">
        <is>
          <t>PRADA(海棠湾国际购物中心店)</t>
        </is>
      </c>
      <c r="C204" s="23" t="inlineStr">
        <is>
          <t>海棠路118号海棠湾国际购物中心B栋一层F101号店铺</t>
        </is>
      </c>
      <c r="D204" s="23" t="inlineStr">
        <is>
          <t>海棠区</t>
        </is>
      </c>
      <c r="E204" s="23" t="inlineStr">
        <is>
          <t>三亚市</t>
        </is>
      </c>
      <c r="F204" s="23" t="inlineStr">
        <is>
          <t>海南省</t>
        </is>
      </c>
      <c r="G204" s="23" t="n">
        <v>89888590759</v>
      </c>
      <c r="H204" s="23" t="inlineStr">
        <is>
          <t>baidu</t>
        </is>
      </c>
      <c r="I204" s="23" t="inlineStr">
        <is>
          <t>2b1a0a5cceabb62cadb22a61</t>
        </is>
      </c>
      <c r="J204" s="23" t="inlineStr">
        <is>
          <t>https://map.baidu.com/?shareurl=1&amp;poiShareUid=2b1a0a5cceabb62cadb22a61</t>
        </is>
      </c>
      <c r="K204" s="23" t="inlineStr">
        <is>
          <t>PRADA(cdf三亚国际免税城店)</t>
        </is>
      </c>
      <c r="L204" s="23" t="inlineStr">
        <is>
          <t>海棠路118号海棠湾国际购物中心B栋1层F101号</t>
        </is>
      </c>
      <c r="M204" s="23" t="inlineStr">
        <is>
          <t>海棠区</t>
        </is>
      </c>
      <c r="N204" s="23" t="inlineStr">
        <is>
          <t>三亚市</t>
        </is>
      </c>
      <c r="O204" s="23" t="inlineStr">
        <is>
          <t>海南省</t>
        </is>
      </c>
      <c r="P204" s="23" t="inlineStr">
        <is>
          <t>89888590759</t>
        </is>
      </c>
      <c r="Q204" s="23" t="b">
        <v>0</v>
      </c>
      <c r="R204" s="23" t="b">
        <v>1</v>
      </c>
      <c r="S204" s="23" t="b">
        <v>1</v>
      </c>
      <c r="T204">
        <f>OR(Q204=FALSE,R204=FALSE,S204=FALSE)</f>
        <v/>
      </c>
    </row>
    <row r="205" ht="14.25" customHeight="1" s="32">
      <c r="A205" s="23" t="n">
        <v>27850156</v>
      </c>
      <c r="B205" s="23" t="inlineStr">
        <is>
          <t>PRADA(海信广场店)</t>
        </is>
      </c>
      <c r="C205" s="23" t="inlineStr">
        <is>
          <t>澳门路117号青岛海信广场一层101,103,105号店铺</t>
        </is>
      </c>
      <c r="D205" s="23" t="inlineStr">
        <is>
          <t>市南区</t>
        </is>
      </c>
      <c r="E205" s="23" t="inlineStr">
        <is>
          <t>青岛市</t>
        </is>
      </c>
      <c r="F205" s="23" t="inlineStr">
        <is>
          <t>山东省</t>
        </is>
      </c>
      <c r="G205" s="23" t="n">
        <v>53266788188</v>
      </c>
      <c r="H205" s="23" t="inlineStr">
        <is>
          <t>baidu</t>
        </is>
      </c>
      <c r="I205" s="23" t="inlineStr">
        <is>
          <t>1c6704fbae85e1ca5d0d0273</t>
        </is>
      </c>
      <c r="J205" s="23" t="inlineStr">
        <is>
          <t>https://map.baidu.com/?shareurl=1&amp;poiShareUid=1c6704fbae85e1ca5d0d0273</t>
        </is>
      </c>
      <c r="K205" s="23" t="inlineStr">
        <is>
          <t>PRADA(青岛海信广场店)</t>
        </is>
      </c>
      <c r="L205" s="23" t="inlineStr">
        <is>
          <t>澳门路117号海信广场F1</t>
        </is>
      </c>
      <c r="M205" s="23" t="inlineStr">
        <is>
          <t>市南区</t>
        </is>
      </c>
      <c r="N205" s="23" t="inlineStr">
        <is>
          <t>青岛市</t>
        </is>
      </c>
      <c r="O205" s="23" t="inlineStr">
        <is>
          <t>山东省</t>
        </is>
      </c>
      <c r="P205" s="23" t="inlineStr">
        <is>
          <t>4006001913</t>
        </is>
      </c>
      <c r="Q205" s="23" t="b">
        <v>1</v>
      </c>
      <c r="R205" s="23" t="b">
        <v>0</v>
      </c>
      <c r="S205" s="23" t="b">
        <v>0</v>
      </c>
      <c r="T205">
        <f>OR(Q205=FALSE,R205=FALSE,S205=FALSE)</f>
        <v/>
      </c>
    </row>
    <row r="206" hidden="1" ht="14.25" customHeight="1" s="32">
      <c r="A206" s="23" t="n">
        <v>27850164</v>
      </c>
      <c r="B206" s="23" t="inlineStr">
        <is>
          <t>PRADA(杭州大厦店)</t>
        </is>
      </c>
      <c r="C206" s="23" t="inlineStr">
        <is>
          <t>武林广场1号杭州大厦A幢一层A1005号店铺</t>
        </is>
      </c>
      <c r="D206" s="23" t="inlineStr">
        <is>
          <t>拱墅区</t>
        </is>
      </c>
      <c r="E206" s="23" t="inlineStr">
        <is>
          <t>杭州市</t>
        </is>
      </c>
      <c r="F206" s="23" t="inlineStr">
        <is>
          <t>浙江省</t>
        </is>
      </c>
      <c r="G206" s="23" t="n">
        <v>57186738310</v>
      </c>
      <c r="H206" s="23" t="inlineStr">
        <is>
          <t>baidu</t>
        </is>
      </c>
      <c r="I206" s="23" t="inlineStr">
        <is>
          <t>37f3809a80b40464a8f0cd6b</t>
        </is>
      </c>
      <c r="J206" s="23" t="inlineStr">
        <is>
          <t>https://map.baidu.com/?shareurl=1&amp;poiShareUid=37f3809a80b40464a8f0cd6b</t>
        </is>
      </c>
      <c r="K206" s="23" t="inlineStr">
        <is>
          <t>PRADA(杭州大厦购物城南区店)</t>
        </is>
      </c>
      <c r="L206" s="23" t="inlineStr">
        <is>
          <t>下城区武林广场1号杭州大厦A幢一层A1005号店铺</t>
        </is>
      </c>
      <c r="M206" s="23" t="inlineStr">
        <is>
          <t>拱墅区</t>
        </is>
      </c>
      <c r="N206" s="23" t="inlineStr">
        <is>
          <t>杭州市</t>
        </is>
      </c>
      <c r="O206" s="23" t="inlineStr">
        <is>
          <t>浙江省</t>
        </is>
      </c>
      <c r="P206" s="23" t="inlineStr">
        <is>
          <t>57186738310</t>
        </is>
      </c>
      <c r="Q206" s="23" t="b">
        <v>1</v>
      </c>
      <c r="R206" s="23" t="b">
        <v>1</v>
      </c>
      <c r="S206" s="23" t="b">
        <v>1</v>
      </c>
      <c r="T206">
        <f>OR(Q206=FALSE,R206=FALSE,S206=FALSE)</f>
        <v/>
      </c>
    </row>
    <row r="207" ht="14.25" customHeight="1" s="32">
      <c r="A207" s="23" t="n">
        <v>27850135</v>
      </c>
      <c r="B207" s="23" t="inlineStr">
        <is>
          <t>PRADA(杭州下沙百联奥特莱斯店)</t>
        </is>
      </c>
      <c r="C207" s="23" t="inlineStr">
        <is>
          <t>启潮路199号杭州下沙奥特莱斯A144-A145号店铺</t>
        </is>
      </c>
      <c r="D207" s="23" t="inlineStr">
        <is>
          <t>海宁市</t>
        </is>
      </c>
      <c r="E207" s="23" t="inlineStr">
        <is>
          <t>嘉兴市</t>
        </is>
      </c>
      <c r="F207" s="23" t="inlineStr">
        <is>
          <t>浙江省</t>
        </is>
      </c>
      <c r="G207" s="23" t="n">
        <v>57185370207</v>
      </c>
      <c r="H207" s="23" t="inlineStr">
        <is>
          <t>baidu</t>
        </is>
      </c>
      <c r="I207" s="23" t="inlineStr">
        <is>
          <t>5acba9844e10947831169b0b</t>
        </is>
      </c>
      <c r="J207" s="23" t="inlineStr">
        <is>
          <t>https://map.baidu.com/?shareurl=1&amp;poiShareUid=5acba9844e10947831169b0b</t>
        </is>
      </c>
      <c r="K207" s="23" t="inlineStr">
        <is>
          <t>PRADA(下沙奥特莱斯广场店)</t>
        </is>
      </c>
      <c r="L207" s="23" t="inlineStr">
        <is>
          <t>启潮路199号下沙奥特莱斯A144~A145号</t>
        </is>
      </c>
      <c r="M207" s="23" t="inlineStr">
        <is>
          <t>海宁市</t>
        </is>
      </c>
      <c r="N207" s="23" t="inlineStr">
        <is>
          <t>嘉兴市</t>
        </is>
      </c>
      <c r="O207" s="23" t="inlineStr">
        <is>
          <t>浙江省</t>
        </is>
      </c>
      <c r="P207" s="23" t="n"/>
      <c r="Q207" s="23" t="b">
        <v>1</v>
      </c>
      <c r="R207" s="23" t="b">
        <v>1</v>
      </c>
      <c r="S207" s="23" t="b">
        <v>0</v>
      </c>
      <c r="T207">
        <f>OR(Q207=FALSE,R207=FALSE,S207=FALSE)</f>
        <v/>
      </c>
    </row>
    <row r="208" ht="14.25" customHeight="1" s="32">
      <c r="A208" s="23" t="n">
        <v>27850141</v>
      </c>
      <c r="B208" s="23" t="inlineStr">
        <is>
          <t>PRADA(环贸IAPM店)</t>
        </is>
      </c>
      <c r="C208" s="23" t="inlineStr">
        <is>
          <t>淮海中路999号上海环贸广场商场一层101号店铺</t>
        </is>
      </c>
      <c r="D208" s="23" t="inlineStr">
        <is>
          <t>徐汇区</t>
        </is>
      </c>
      <c r="E208" s="23" t="inlineStr">
        <is>
          <t>上海市</t>
        </is>
      </c>
      <c r="F208" s="23" t="inlineStr">
        <is>
          <t>上海市</t>
        </is>
      </c>
      <c r="G208" s="23" t="n">
        <v>2154665299</v>
      </c>
      <c r="H208" s="23" t="inlineStr">
        <is>
          <t>baidu</t>
        </is>
      </c>
      <c r="I208" s="23" t="inlineStr">
        <is>
          <t>56b2babb6de0c52e8d7727be</t>
        </is>
      </c>
      <c r="J208" s="23" t="inlineStr">
        <is>
          <t>https://map.baidu.com/?shareurl=1&amp;poiShareUid=56b2babb6de0c52e8d7727be</t>
        </is>
      </c>
      <c r="K208" s="23" t="inlineStr">
        <is>
          <t>PRADA(环贸iapm商场店)</t>
        </is>
      </c>
      <c r="L208" s="23" t="inlineStr">
        <is>
          <t>淮海中路999号环贸iapm商场F1</t>
        </is>
      </c>
      <c r="M208" s="23" t="inlineStr">
        <is>
          <t>徐汇区</t>
        </is>
      </c>
      <c r="N208" s="23" t="inlineStr">
        <is>
          <t>上海市</t>
        </is>
      </c>
      <c r="O208" s="23" t="inlineStr">
        <is>
          <t>上海市</t>
        </is>
      </c>
      <c r="P208" s="23" t="inlineStr">
        <is>
          <t>2154665299</t>
        </is>
      </c>
      <c r="Q208" s="23" t="b">
        <v>1</v>
      </c>
      <c r="R208" s="23" t="b">
        <v>0</v>
      </c>
      <c r="S208" s="23" t="b">
        <v>1</v>
      </c>
      <c r="T208">
        <f>OR(Q208=FALSE,R208=FALSE,S208=FALSE)</f>
        <v/>
      </c>
    </row>
    <row r="209" ht="14.25" customHeight="1" s="32">
      <c r="A209" s="23" t="n">
        <v>27850162</v>
      </c>
      <c r="B209" s="23" t="inlineStr">
        <is>
          <t>PRADA(美罗百货观前店)</t>
        </is>
      </c>
      <c r="C209" s="23" t="inlineStr">
        <is>
          <t>观前街245号美罗百货观前店一层1006号店铺</t>
        </is>
      </c>
      <c r="D209" s="23" t="inlineStr">
        <is>
          <t>姑苏区</t>
        </is>
      </c>
      <c r="E209" s="23" t="inlineStr">
        <is>
          <t>苏州市</t>
        </is>
      </c>
      <c r="F209" s="23" t="inlineStr">
        <is>
          <t>江苏省</t>
        </is>
      </c>
      <c r="G209" s="23" t="n">
        <v>51269161250</v>
      </c>
      <c r="H209" s="23" t="inlineStr">
        <is>
          <t>baidu</t>
        </is>
      </c>
      <c r="I209" s="23" t="inlineStr">
        <is>
          <t>d22702e1fa12dd6128201ae2</t>
        </is>
      </c>
      <c r="J209" s="23" t="inlineStr">
        <is>
          <t>https://map.baidu.com/?shareurl=1&amp;poiShareUid=d22702e1fa12dd6128201ae2</t>
        </is>
      </c>
      <c r="K209" s="23" t="inlineStr">
        <is>
          <t>PRADA(美罗商城北楼店)</t>
        </is>
      </c>
      <c r="L209" s="23" t="inlineStr">
        <is>
          <t>观前街245号美罗百货观前店一层1006号店铺</t>
        </is>
      </c>
      <c r="M209" s="23" t="inlineStr">
        <is>
          <t>姑苏区</t>
        </is>
      </c>
      <c r="N209" s="23" t="inlineStr">
        <is>
          <t>苏州市</t>
        </is>
      </c>
      <c r="O209" s="23" t="inlineStr">
        <is>
          <t>江苏省</t>
        </is>
      </c>
      <c r="P209" s="23" t="inlineStr">
        <is>
          <t>51269161250</t>
        </is>
      </c>
      <c r="Q209" s="23" t="b">
        <v>0</v>
      </c>
      <c r="R209" s="23" t="b">
        <v>1</v>
      </c>
      <c r="S209" s="23" t="b">
        <v>1</v>
      </c>
      <c r="T209">
        <f>OR(Q209=FALSE,R209=FALSE,S209=FALSE)</f>
        <v/>
      </c>
    </row>
    <row r="210" ht="14.25" customHeight="1" s="32">
      <c r="A210" s="23" t="n">
        <v>27850151</v>
      </c>
      <c r="B210" s="23" t="inlineStr">
        <is>
          <t>PRADA(仁恒置地店)</t>
        </is>
      </c>
      <c r="C210" s="23" t="inlineStr">
        <is>
          <t>人民南路二段1号仁恒置地广场购物中心A区一层106B,107号店铺</t>
        </is>
      </c>
      <c r="D210" s="23" t="inlineStr">
        <is>
          <t>锦江区</t>
        </is>
      </c>
      <c r="E210" s="23" t="inlineStr">
        <is>
          <t>成都市</t>
        </is>
      </c>
      <c r="F210" s="23" t="inlineStr">
        <is>
          <t>四川省</t>
        </is>
      </c>
      <c r="G210" s="23" t="n">
        <v>2886677568</v>
      </c>
      <c r="H210" s="23" t="inlineStr">
        <is>
          <t>baidu</t>
        </is>
      </c>
      <c r="I210" s="23" t="inlineStr">
        <is>
          <t>a3f21eee214f0a5d2eb17ef2</t>
        </is>
      </c>
      <c r="J210" s="23" t="inlineStr">
        <is>
          <t>https://map.baidu.com/?shareurl=1&amp;poiShareUid=a3f21eee214f0a5d2eb17ef2</t>
        </is>
      </c>
      <c r="K210" s="23" t="inlineStr">
        <is>
          <t>PRADA(仁恒置地广场店)</t>
        </is>
      </c>
      <c r="L210" s="23" t="inlineStr">
        <is>
          <t>人民南路2段1号仁恒置地广场F1</t>
        </is>
      </c>
      <c r="M210" s="23" t="inlineStr">
        <is>
          <t>锦江区</t>
        </is>
      </c>
      <c r="N210" s="23" t="inlineStr">
        <is>
          <t>成都市</t>
        </is>
      </c>
      <c r="O210" s="23" t="inlineStr">
        <is>
          <t>四川省</t>
        </is>
      </c>
      <c r="P210" s="23" t="inlineStr">
        <is>
          <t>4006001913</t>
        </is>
      </c>
      <c r="Q210" s="23" t="b">
        <v>1</v>
      </c>
      <c r="R210" s="23" t="b">
        <v>0</v>
      </c>
      <c r="S210" s="23" t="b">
        <v>0</v>
      </c>
      <c r="T210">
        <f>OR(Q210=FALSE,R210=FALSE,S210=FALSE)</f>
        <v/>
      </c>
    </row>
    <row r="211" ht="14.25" customHeight="1" s="32">
      <c r="A211" s="23" t="n">
        <v>27850166</v>
      </c>
      <c r="B211" s="23" t="inlineStr">
        <is>
          <t>PRADA(日月广场免税店)</t>
        </is>
      </c>
      <c r="C211" s="23" t="inlineStr">
        <is>
          <t>国兴大道8号海口日月广场双子座CDF市内免税店1层中庭</t>
        </is>
      </c>
      <c r="D211" s="23" t="inlineStr">
        <is>
          <t>琼山区</t>
        </is>
      </c>
      <c r="E211" s="23" t="inlineStr">
        <is>
          <t>海口市</t>
        </is>
      </c>
      <c r="F211" s="23" t="inlineStr">
        <is>
          <t>海南省</t>
        </is>
      </c>
      <c r="G211" s="23" t="n">
        <v>89865323685</v>
      </c>
      <c r="H211" s="23" t="inlineStr">
        <is>
          <t>baidu</t>
        </is>
      </c>
      <c r="I211" s="23" t="inlineStr">
        <is>
          <t>068c7ad6f0f39a7e3be4a6b0</t>
        </is>
      </c>
      <c r="J211" s="23" t="inlineStr">
        <is>
          <t>https://map.baidu.com/?shareurl=1&amp;poiShareUid=068c7ad6f0f39a7e3be4a6b0</t>
        </is>
      </c>
      <c r="K211" s="23" t="inlineStr">
        <is>
          <t>PRADA(日月广场西区双子座店)</t>
        </is>
      </c>
      <c r="L211" s="23" t="inlineStr">
        <is>
          <t>国兴大道8号海口日月广场双子座CDF市内免税店1层中庭</t>
        </is>
      </c>
      <c r="M211" s="23" t="inlineStr">
        <is>
          <t>琼山区</t>
        </is>
      </c>
      <c r="N211" s="23" t="inlineStr">
        <is>
          <t>海口市</t>
        </is>
      </c>
      <c r="O211" s="23" t="inlineStr">
        <is>
          <t>海南省</t>
        </is>
      </c>
      <c r="P211" s="23" t="inlineStr">
        <is>
          <t>89865323685</t>
        </is>
      </c>
      <c r="Q211" s="23" t="b">
        <v>0</v>
      </c>
      <c r="R211" s="23" t="b">
        <v>1</v>
      </c>
      <c r="S211" s="23" t="b">
        <v>1</v>
      </c>
      <c r="T211">
        <f>OR(Q211=FALSE,R211=FALSE,S211=FALSE)</f>
        <v/>
      </c>
    </row>
    <row r="212" ht="14.25" customHeight="1" s="32">
      <c r="A212" s="23" t="n">
        <v>27850137</v>
      </c>
      <c r="B212" s="23" t="inlineStr">
        <is>
          <t>PRADA(赛特奥特莱斯店)</t>
        </is>
      </c>
      <c r="C212" s="23" t="inlineStr">
        <is>
          <t>东部棋盘山双园路36号沈阳赛特奥特莱斯C1-105号店铺</t>
        </is>
      </c>
      <c r="D212" s="23" t="inlineStr">
        <is>
          <t>浑南区</t>
        </is>
      </c>
      <c r="E212" s="23" t="inlineStr">
        <is>
          <t>沈阳市</t>
        </is>
      </c>
      <c r="F212" s="23" t="inlineStr">
        <is>
          <t>辽宁省</t>
        </is>
      </c>
      <c r="G212" s="23" t="n">
        <v>2431215109</v>
      </c>
      <c r="H212" s="23" t="inlineStr">
        <is>
          <t>baidu</t>
        </is>
      </c>
      <c r="I212" s="23" t="inlineStr">
        <is>
          <t>599c731c08573afe213bf2d8</t>
        </is>
      </c>
      <c r="J212" s="23" t="inlineStr">
        <is>
          <t>https://map.baidu.com/?shareurl=1&amp;poiShareUid=599c731c08573afe213bf2d8</t>
        </is>
      </c>
      <c r="K212" s="23" t="inlineStr">
        <is>
          <t>PRADA(双园路赛特奥莱购物中心店)</t>
        </is>
      </c>
      <c r="L212" s="23" t="inlineStr">
        <is>
          <t>双园路36号赛特奥莱购物中心F1</t>
        </is>
      </c>
      <c r="M212" s="23" t="inlineStr">
        <is>
          <t>浑南区</t>
        </is>
      </c>
      <c r="N212" s="23" t="inlineStr">
        <is>
          <t>沈阳市</t>
        </is>
      </c>
      <c r="O212" s="23" t="inlineStr">
        <is>
          <t>辽宁省</t>
        </is>
      </c>
      <c r="P212" s="23" t="inlineStr">
        <is>
          <t>2431215109</t>
        </is>
      </c>
      <c r="Q212" s="23" t="b">
        <v>1</v>
      </c>
      <c r="R212" s="23" t="b">
        <v>0</v>
      </c>
      <c r="S212" s="23" t="b">
        <v>1</v>
      </c>
      <c r="T212">
        <f>OR(Q212=FALSE,R212=FALSE,S212=FALSE)</f>
        <v/>
      </c>
    </row>
    <row r="213" ht="14.25" customHeight="1" s="32">
      <c r="A213" s="23" t="n">
        <v>50700003</v>
      </c>
      <c r="B213" s="23" t="inlineStr">
        <is>
          <t>PRADA(三亚凤凰国际机场店)</t>
        </is>
      </c>
      <c r="C213" s="23" t="inlineStr">
        <is>
          <t>凤凰路三亚凤凰城国际机场T1航站楼国内出发厅二层208登机口旁</t>
        </is>
      </c>
      <c r="D213" s="23" t="inlineStr">
        <is>
          <t>天涯区</t>
        </is>
      </c>
      <c r="E213" s="23" t="inlineStr">
        <is>
          <t>三亚市</t>
        </is>
      </c>
      <c r="F213" s="23" t="inlineStr">
        <is>
          <t>海南省</t>
        </is>
      </c>
      <c r="G213" s="23" t="n"/>
      <c r="H213" s="23" t="inlineStr">
        <is>
          <t>baidu</t>
        </is>
      </c>
      <c r="I213" s="23" t="inlineStr">
        <is>
          <t>e7e8d1dbc806430a2eb9081f</t>
        </is>
      </c>
      <c r="J213" s="23" t="inlineStr">
        <is>
          <t>https://map.baidu.com/?shareurl=1&amp;poiShareUid=e7e8d1dbc806430a2eb9081f</t>
        </is>
      </c>
      <c r="K213" s="23" t="inlineStr">
        <is>
          <t>PRADA(三亚凤凰国际机场店)</t>
        </is>
      </c>
      <c r="L213" s="23" t="inlineStr">
        <is>
          <t>凤凰镇三亚凤凰国际机场T1航站楼</t>
        </is>
      </c>
      <c r="M213" s="23" t="inlineStr">
        <is>
          <t>天涯区</t>
        </is>
      </c>
      <c r="N213" s="23" t="inlineStr">
        <is>
          <t>三亚市</t>
        </is>
      </c>
      <c r="O213" s="23" t="inlineStr">
        <is>
          <t>海南省</t>
        </is>
      </c>
      <c r="P213" s="23" t="n"/>
      <c r="Q213" s="23" t="b">
        <v>1</v>
      </c>
      <c r="R213" s="23" t="b">
        <v>0</v>
      </c>
      <c r="S213" s="23" t="b">
        <v>0</v>
      </c>
      <c r="T213">
        <f>OR(Q213=FALSE,R213=FALSE,S213=FALSE)</f>
        <v/>
      </c>
    </row>
    <row r="214" ht="14.25" customHeight="1" s="32">
      <c r="A214" s="23" t="n">
        <v>27850143</v>
      </c>
      <c r="B214" s="23" t="inlineStr">
        <is>
          <t>PRADA(尚嘉中心店)</t>
        </is>
      </c>
      <c r="C214" s="23" t="inlineStr">
        <is>
          <t>仙霞路99号尚嘉中心一层L106号店铺</t>
        </is>
      </c>
      <c r="D214" s="23" t="inlineStr">
        <is>
          <t>长宁区</t>
        </is>
      </c>
      <c r="E214" s="23" t="inlineStr">
        <is>
          <t>上海市</t>
        </is>
      </c>
      <c r="F214" s="23" t="inlineStr">
        <is>
          <t>上海市</t>
        </is>
      </c>
      <c r="G214" s="23" t="n">
        <v>2160673990</v>
      </c>
      <c r="H214" s="23" t="inlineStr">
        <is>
          <t>baidu</t>
        </is>
      </c>
      <c r="I214" s="23" t="inlineStr">
        <is>
          <t>7b360ce526d760591c389492</t>
        </is>
      </c>
      <c r="J214" s="23" t="inlineStr">
        <is>
          <t>https://map.baidu.com/?shareurl=1&amp;poiShareUid=7b360ce526d760591c389492</t>
        </is>
      </c>
      <c r="K214" s="23" t="inlineStr">
        <is>
          <t>PRADA(尚嘉中心店)</t>
        </is>
      </c>
      <c r="L214" s="23" t="inlineStr">
        <is>
          <t>仙霞路99号(近紫云西路)尚嘉中心F1</t>
        </is>
      </c>
      <c r="M214" s="23" t="inlineStr">
        <is>
          <t>长宁区</t>
        </is>
      </c>
      <c r="N214" s="23" t="inlineStr">
        <is>
          <t>上海市</t>
        </is>
      </c>
      <c r="O214" s="23" t="inlineStr">
        <is>
          <t>上海市</t>
        </is>
      </c>
      <c r="P214" s="23" t="inlineStr">
        <is>
          <t>2160673990;2160673991</t>
        </is>
      </c>
      <c r="Q214" s="23" t="b">
        <v>1</v>
      </c>
      <c r="R214" s="23" t="b">
        <v>0</v>
      </c>
      <c r="S214" s="23" t="b">
        <v>1</v>
      </c>
      <c r="T214">
        <f>OR(Q214=FALSE,R214=FALSE,S214=FALSE)</f>
        <v/>
      </c>
    </row>
    <row r="215" ht="14.25" customHeight="1" s="32">
      <c r="A215" s="23" t="n">
        <v>27850169</v>
      </c>
      <c r="B215" s="23" t="inlineStr">
        <is>
          <t>PRADA(时代广场店)</t>
        </is>
      </c>
      <c r="C215" s="23" t="inlineStr">
        <is>
          <t>人民路50号时代广场一层L103-L104号店铺</t>
        </is>
      </c>
      <c r="D215" s="23" t="inlineStr">
        <is>
          <t>中山区</t>
        </is>
      </c>
      <c r="E215" s="23" t="inlineStr">
        <is>
          <t>大连市</t>
        </is>
      </c>
      <c r="F215" s="23" t="inlineStr">
        <is>
          <t>辽宁省</t>
        </is>
      </c>
      <c r="G215" s="23" t="n">
        <v>41188079118</v>
      </c>
      <c r="H215" s="23" t="inlineStr">
        <is>
          <t>baidu</t>
        </is>
      </c>
      <c r="I215" s="23" t="inlineStr">
        <is>
          <t>be54cde977c5094179f796fa</t>
        </is>
      </c>
      <c r="J215" s="23" t="inlineStr">
        <is>
          <t>https://map.baidu.com/?shareurl=1&amp;poiShareUid=be54cde977c5094179f796fa</t>
        </is>
      </c>
      <c r="K215" s="23" t="inlineStr">
        <is>
          <t>PRADA(大连时代购物广场店)</t>
        </is>
      </c>
      <c r="L215" s="23" t="inlineStr">
        <is>
          <t>人民路50号(近香格里拉)大连时代购物广场F1</t>
        </is>
      </c>
      <c r="M215" s="23" t="inlineStr">
        <is>
          <t>中山区</t>
        </is>
      </c>
      <c r="N215" s="23" t="inlineStr">
        <is>
          <t>大连市</t>
        </is>
      </c>
      <c r="O215" s="23" t="inlineStr">
        <is>
          <t>辽宁省</t>
        </is>
      </c>
      <c r="P215" s="23" t="inlineStr">
        <is>
          <t>41188079118</t>
        </is>
      </c>
      <c r="Q215" s="23" t="b">
        <v>1</v>
      </c>
      <c r="R215" s="23" t="b">
        <v>0</v>
      </c>
      <c r="S215" s="23" t="b">
        <v>1</v>
      </c>
      <c r="T215">
        <f>OR(Q215=FALSE,R215=FALSE,S215=FALSE)</f>
        <v/>
      </c>
    </row>
    <row r="216" ht="14.25" customHeight="1" s="32">
      <c r="A216" s="23" t="n">
        <v>27850158</v>
      </c>
      <c r="B216" s="23" t="inlineStr">
        <is>
          <t>PRADA(太古汇店)</t>
        </is>
      </c>
      <c r="C216" s="23" t="inlineStr">
        <is>
          <t>天河路383号太古汇商场L1,L2</t>
        </is>
      </c>
      <c r="D216" s="23" t="inlineStr">
        <is>
          <t>天河区</t>
        </is>
      </c>
      <c r="E216" s="23" t="inlineStr">
        <is>
          <t>广州市</t>
        </is>
      </c>
      <c r="F216" s="23" t="inlineStr">
        <is>
          <t>广东省</t>
        </is>
      </c>
      <c r="G216" s="23" t="n">
        <v>2028086018</v>
      </c>
      <c r="H216" s="23" t="inlineStr">
        <is>
          <t>baidu</t>
        </is>
      </c>
      <c r="I216" s="23" t="inlineStr">
        <is>
          <t>766703d4f759145d49fd3f09</t>
        </is>
      </c>
      <c r="J216" s="23" t="inlineStr">
        <is>
          <t>https://map.baidu.com/?shareurl=1&amp;poiShareUid=766703d4f759145d49fd3f09</t>
        </is>
      </c>
      <c r="K216" s="23" t="inlineStr">
        <is>
          <t>PRADA(太古汇店)</t>
        </is>
      </c>
      <c r="L216" s="23" t="inlineStr">
        <is>
          <t>林和街道华新社区天河路383号太古汇F1</t>
        </is>
      </c>
      <c r="M216" s="23" t="inlineStr">
        <is>
          <t>天河区</t>
        </is>
      </c>
      <c r="N216" s="23" t="inlineStr">
        <is>
          <t>广州市</t>
        </is>
      </c>
      <c r="O216" s="23" t="inlineStr">
        <is>
          <t>广东省</t>
        </is>
      </c>
      <c r="P216" s="23" t="inlineStr">
        <is>
          <t>2028086018</t>
        </is>
      </c>
      <c r="Q216" s="23" t="b">
        <v>1</v>
      </c>
      <c r="R216" s="23" t="b">
        <v>0</v>
      </c>
      <c r="S216" s="23" t="b">
        <v>1</v>
      </c>
      <c r="T216">
        <f>OR(Q216=FALSE,R216=FALSE,S216=FALSE)</f>
        <v/>
      </c>
    </row>
    <row r="217" ht="14.25" customHeight="1" s="32">
      <c r="A217" s="23" t="n">
        <v>27850157</v>
      </c>
      <c r="B217" s="23" t="inlineStr">
        <is>
          <t>PRADA(天美店)</t>
        </is>
      </c>
      <c r="C217" s="23" t="inlineStr">
        <is>
          <t>长风街113号天美新天地购物中心101号商铺</t>
        </is>
      </c>
      <c r="D217" s="23" t="inlineStr">
        <is>
          <t>小店区</t>
        </is>
      </c>
      <c r="E217" s="23" t="inlineStr">
        <is>
          <t>太原市</t>
        </is>
      </c>
      <c r="F217" s="23" t="inlineStr">
        <is>
          <t>山西省</t>
        </is>
      </c>
      <c r="G217" s="23" t="n">
        <v>3518376145</v>
      </c>
      <c r="H217" s="23" t="inlineStr">
        <is>
          <t>baidu</t>
        </is>
      </c>
      <c r="I217" s="23" t="inlineStr">
        <is>
          <t>95e238a3be834804a3acc444</t>
        </is>
      </c>
      <c r="J217" s="23" t="inlineStr">
        <is>
          <t>https://map.baidu.com/?shareurl=1&amp;poiShareUid=95e238a3be834804a3acc444</t>
        </is>
      </c>
      <c r="K217" s="23" t="inlineStr">
        <is>
          <t>PRADA普拉达(天美新天地店)</t>
        </is>
      </c>
      <c r="L217" s="23" t="inlineStr">
        <is>
          <t>长风街113号天美新天地F1</t>
        </is>
      </c>
      <c r="M217" s="23" t="inlineStr">
        <is>
          <t>小店区</t>
        </is>
      </c>
      <c r="N217" s="23" t="inlineStr">
        <is>
          <t>太原市</t>
        </is>
      </c>
      <c r="O217" s="23" t="inlineStr">
        <is>
          <t>山西省</t>
        </is>
      </c>
      <c r="P217" s="23" t="inlineStr">
        <is>
          <t>3518376145</t>
        </is>
      </c>
      <c r="Q217" s="23" t="b">
        <v>0</v>
      </c>
      <c r="R217" s="23" t="b">
        <v>0</v>
      </c>
      <c r="S217" s="23" t="b">
        <v>1</v>
      </c>
      <c r="T217">
        <f>OR(Q217=FALSE,R217=FALSE,S217=FALSE)</f>
        <v/>
      </c>
    </row>
    <row r="218" ht="14.25" customHeight="1" s="32">
      <c r="A218" s="23" t="n">
        <v>27850153</v>
      </c>
      <c r="B218" s="23" t="inlineStr">
        <is>
          <t>PRADA(万象城店)</t>
        </is>
      </c>
      <c r="C218" s="23" t="inlineStr">
        <is>
          <t>乐园道9号天津万象城一层008-009号店铺</t>
        </is>
      </c>
      <c r="D218" s="23" t="inlineStr">
        <is>
          <t>河西区</t>
        </is>
      </c>
      <c r="E218" s="23" t="inlineStr">
        <is>
          <t>天津市</t>
        </is>
      </c>
      <c r="F218" s="23" t="inlineStr">
        <is>
          <t>天津市</t>
        </is>
      </c>
      <c r="G218" s="23" t="n">
        <v>2283887403</v>
      </c>
      <c r="H218" s="23" t="inlineStr">
        <is>
          <t>baidu</t>
        </is>
      </c>
      <c r="I218" s="23" t="inlineStr">
        <is>
          <t>b80476ab085e763ec92915e7</t>
        </is>
      </c>
      <c r="J218" s="23" t="inlineStr">
        <is>
          <t>https://map.baidu.com/?shareurl=1&amp;poiShareUid=b80476ab085e763ec92915e7</t>
        </is>
      </c>
      <c r="K218" s="23" t="inlineStr">
        <is>
          <t>PRADA(天津华润万象城店)</t>
        </is>
      </c>
      <c r="L218" s="23" t="inlineStr">
        <is>
          <t>乐园道9号天津华润万象城F1</t>
        </is>
      </c>
      <c r="M218" s="23" t="inlineStr">
        <is>
          <t>河西区</t>
        </is>
      </c>
      <c r="N218" s="23" t="inlineStr">
        <is>
          <t>天津市</t>
        </is>
      </c>
      <c r="O218" s="23" t="inlineStr">
        <is>
          <t>天津市</t>
        </is>
      </c>
      <c r="P218" s="23" t="inlineStr">
        <is>
          <t>2283887403</t>
        </is>
      </c>
      <c r="Q218" s="23" t="b">
        <v>1</v>
      </c>
      <c r="R218" s="23" t="b">
        <v>0</v>
      </c>
      <c r="S218" s="23" t="b">
        <v>1</v>
      </c>
      <c r="T218">
        <f>OR(Q218=FALSE,R218=FALSE,S218=FALSE)</f>
        <v/>
      </c>
    </row>
    <row r="219" ht="14.25" customHeight="1" s="32">
      <c r="A219" s="23" t="n">
        <v>27850159</v>
      </c>
      <c r="B219" s="23" t="inlineStr">
        <is>
          <t>PRADA(万象城店)</t>
        </is>
      </c>
      <c r="C219" s="23" t="inlineStr">
        <is>
          <t>宝安南路1881号华润中心一期(中区)万象城一层170-268号店铺</t>
        </is>
      </c>
      <c r="D219" s="23" t="inlineStr">
        <is>
          <t>罗湖区</t>
        </is>
      </c>
      <c r="E219" s="23" t="inlineStr">
        <is>
          <t>深圳市</t>
        </is>
      </c>
      <c r="F219" s="23" t="inlineStr">
        <is>
          <t>广东省</t>
        </is>
      </c>
      <c r="G219" s="23" t="n">
        <v>75582690085</v>
      </c>
      <c r="H219" s="23" t="inlineStr">
        <is>
          <t>baidu</t>
        </is>
      </c>
      <c r="I219" s="23" t="inlineStr">
        <is>
          <t>a7c56ee025fd49aaa3acc4df</t>
        </is>
      </c>
      <c r="J219" s="23" t="inlineStr">
        <is>
          <t>https://map.baidu.com/?shareurl=1&amp;poiShareUid=a7c56ee025fd49aaa3acc4df</t>
        </is>
      </c>
      <c r="K219" s="23" t="inlineStr">
        <is>
          <t>PRADA(万象城一期店)</t>
        </is>
      </c>
      <c r="L219" s="23" t="inlineStr">
        <is>
          <t>宝安南路1881号深圳万象城F2</t>
        </is>
      </c>
      <c r="M219" s="23" t="inlineStr">
        <is>
          <t>罗湖区</t>
        </is>
      </c>
      <c r="N219" s="23" t="inlineStr">
        <is>
          <t>深圳市</t>
        </is>
      </c>
      <c r="O219" s="23" t="inlineStr">
        <is>
          <t>广东省</t>
        </is>
      </c>
      <c r="P219" s="23" t="inlineStr">
        <is>
          <t>75582690085</t>
        </is>
      </c>
      <c r="Q219" s="23" t="b">
        <v>0</v>
      </c>
      <c r="R219" s="23" t="b">
        <v>0</v>
      </c>
      <c r="S219" s="23" t="b">
        <v>1</v>
      </c>
      <c r="T219">
        <f>OR(Q219=FALSE,R219=FALSE,S219=FALSE)</f>
        <v/>
      </c>
    </row>
    <row r="220" ht="14.25" customHeight="1" s="32">
      <c r="A220" s="23" t="n">
        <v>27850160</v>
      </c>
      <c r="B220" s="23" t="inlineStr">
        <is>
          <t>PRADA(万象城店)</t>
        </is>
      </c>
      <c r="C220" s="23" t="inlineStr">
        <is>
          <t>民族大道136号南宁华润中心万象城一层130号店铺</t>
        </is>
      </c>
      <c r="D220" s="23" t="inlineStr">
        <is>
          <t>青秀区</t>
        </is>
      </c>
      <c r="E220" s="23" t="inlineStr">
        <is>
          <t>南宁市</t>
        </is>
      </c>
      <c r="F220" s="23" t="inlineStr">
        <is>
          <t>广西壮族自治区</t>
        </is>
      </c>
      <c r="G220" s="23" t="n">
        <v>7715782880</v>
      </c>
      <c r="H220" s="23" t="inlineStr">
        <is>
          <t>baidu</t>
        </is>
      </c>
      <c r="I220" s="23" t="inlineStr">
        <is>
          <t>d3e1d9394da404f8e4073833</t>
        </is>
      </c>
      <c r="J220" s="23" t="inlineStr">
        <is>
          <t>https://map.baidu.com/?shareurl=1&amp;poiShareUid=d3e1d9394da404f8e4073833</t>
        </is>
      </c>
      <c r="K220" s="23" t="inlineStr">
        <is>
          <t>PRADA(南宁万象城店)</t>
        </is>
      </c>
      <c r="L220" s="23" t="inlineStr">
        <is>
          <t>民族大道136号华润万象城F1层</t>
        </is>
      </c>
      <c r="M220" s="23" t="inlineStr">
        <is>
          <t>青秀区</t>
        </is>
      </c>
      <c r="N220" s="23" t="inlineStr">
        <is>
          <t>南宁市</t>
        </is>
      </c>
      <c r="O220" s="23" t="inlineStr">
        <is>
          <t>广西壮族自治区</t>
        </is>
      </c>
      <c r="P220" s="23" t="inlineStr">
        <is>
          <t>4006001913</t>
        </is>
      </c>
      <c r="Q220" s="23" t="b">
        <v>1</v>
      </c>
      <c r="R220" s="23" t="b">
        <v>0</v>
      </c>
      <c r="S220" s="23" t="b">
        <v>0</v>
      </c>
      <c r="T220">
        <f>OR(Q220=FALSE,R220=FALSE,S220=FALSE)</f>
        <v/>
      </c>
    </row>
    <row r="221" ht="14.25" customHeight="1" s="32">
      <c r="A221" s="23" t="n">
        <v>27850163</v>
      </c>
      <c r="B221" s="23" t="inlineStr">
        <is>
          <t>PRADA(万象城店)</t>
        </is>
      </c>
      <c r="C221" s="23" t="inlineStr">
        <is>
          <t>钱江新城富春路701号万象城一层156号店铺</t>
        </is>
      </c>
      <c r="D221" s="23" t="inlineStr">
        <is>
          <t>上城区</t>
        </is>
      </c>
      <c r="E221" s="23" t="inlineStr">
        <is>
          <t>杭州市</t>
        </is>
      </c>
      <c r="F221" s="23" t="inlineStr">
        <is>
          <t>浙江省</t>
        </is>
      </c>
      <c r="G221" s="23" t="n">
        <v>57189705950</v>
      </c>
      <c r="H221" s="23" t="inlineStr">
        <is>
          <t>baidu</t>
        </is>
      </c>
      <c r="I221" s="23" t="inlineStr">
        <is>
          <t>a7f9aadc4069dcfb5cd4fed8</t>
        </is>
      </c>
      <c r="J221" s="23" t="inlineStr">
        <is>
          <t>https://map.baidu.com/?shareurl=1&amp;poiShareUid=a7f9aadc4069dcfb5cd4fed8</t>
        </is>
      </c>
      <c r="K221" s="23" t="inlineStr">
        <is>
          <t>PRADA(杭州万象城店)</t>
        </is>
      </c>
      <c r="L221" s="23" t="inlineStr">
        <is>
          <t>富春路701号杭州万象城F1</t>
        </is>
      </c>
      <c r="M221" s="23" t="inlineStr">
        <is>
          <t>上城区</t>
        </is>
      </c>
      <c r="N221" s="23" t="inlineStr">
        <is>
          <t>杭州市</t>
        </is>
      </c>
      <c r="O221" s="23" t="inlineStr">
        <is>
          <t>浙江省</t>
        </is>
      </c>
      <c r="P221" s="23" t="inlineStr">
        <is>
          <t>57189705950</t>
        </is>
      </c>
      <c r="Q221" s="23" t="b">
        <v>1</v>
      </c>
      <c r="R221" s="23" t="b">
        <v>0</v>
      </c>
      <c r="S221" s="23" t="b">
        <v>1</v>
      </c>
      <c r="T221">
        <f>OR(Q221=FALSE,R221=FALSE,S221=FALSE)</f>
        <v/>
      </c>
    </row>
    <row r="222" ht="14.25" customHeight="1" s="32">
      <c r="A222" s="23" t="n">
        <v>27850170</v>
      </c>
      <c r="B222" s="23" t="inlineStr">
        <is>
          <t>PRADA(万象城店)</t>
        </is>
      </c>
      <c r="C222" s="23" t="inlineStr">
        <is>
          <t>青年大街288号华润万象城一层185号店铺</t>
        </is>
      </c>
      <c r="D222" s="23" t="inlineStr">
        <is>
          <t>和平区</t>
        </is>
      </c>
      <c r="E222" s="23" t="inlineStr">
        <is>
          <t>沈阳市</t>
        </is>
      </c>
      <c r="F222" s="23" t="inlineStr">
        <is>
          <t>辽宁省</t>
        </is>
      </c>
      <c r="G222" s="23" t="n">
        <v>2431379198</v>
      </c>
      <c r="H222" s="23" t="inlineStr">
        <is>
          <t>baidu</t>
        </is>
      </c>
      <c r="I222" s="23" t="inlineStr">
        <is>
          <t>5da2a172564bb6362fb17e97</t>
        </is>
      </c>
      <c r="J222" s="23" t="inlineStr">
        <is>
          <t>https://map.baidu.com/?shareurl=1&amp;poiShareUid=5da2a172564bb6362fb17e97</t>
        </is>
      </c>
      <c r="K222" s="23" t="inlineStr">
        <is>
          <t>PRADA(沈阳万象城店)</t>
        </is>
      </c>
      <c r="L222" s="23" t="inlineStr">
        <is>
          <t>青年大街288号沈阳万象城F1</t>
        </is>
      </c>
      <c r="M222" s="23" t="inlineStr">
        <is>
          <t>和平区</t>
        </is>
      </c>
      <c r="N222" s="23" t="inlineStr">
        <is>
          <t>沈阳市</t>
        </is>
      </c>
      <c r="O222" s="23" t="inlineStr">
        <is>
          <t>辽宁省</t>
        </is>
      </c>
      <c r="P222" s="23" t="inlineStr">
        <is>
          <t>2431379198</t>
        </is>
      </c>
      <c r="Q222" s="23" t="b">
        <v>1</v>
      </c>
      <c r="R222" s="23" t="b">
        <v>0</v>
      </c>
      <c r="S222" s="23" t="b">
        <v>1</v>
      </c>
      <c r="T222">
        <f>OR(Q222=FALSE,R222=FALSE,S222=FALSE)</f>
        <v/>
      </c>
    </row>
    <row r="223" hidden="1" ht="14.25" customHeight="1" s="32">
      <c r="A223" s="23" t="n">
        <v>27850171</v>
      </c>
      <c r="B223" s="23" t="inlineStr">
        <is>
          <t>PRADA(万象城店)</t>
        </is>
      </c>
      <c r="C223" s="23" t="inlineStr">
        <is>
          <t>谢家湾正街49号华润万象城L182号店铺</t>
        </is>
      </c>
      <c r="D223" s="23" t="inlineStr">
        <is>
          <t>九龙坡区</t>
        </is>
      </c>
      <c r="E223" s="23" t="inlineStr">
        <is>
          <t>重庆市</t>
        </is>
      </c>
      <c r="F223" s="23" t="inlineStr">
        <is>
          <t>重庆市</t>
        </is>
      </c>
      <c r="G223" s="23" t="n">
        <v>2368188801</v>
      </c>
      <c r="H223" s="23" t="inlineStr">
        <is>
          <t>baidu</t>
        </is>
      </c>
      <c r="I223" s="23" t="inlineStr">
        <is>
          <t>175d72aec1bc4a272cb17e94</t>
        </is>
      </c>
      <c r="J223" s="23" t="inlineStr">
        <is>
          <t>https://map.baidu.com/?shareurl=1&amp;poiShareUid=175d72aec1bc4a272cb17e94</t>
        </is>
      </c>
      <c r="K223" s="23" t="inlineStr">
        <is>
          <t>PRADA(重庆华润万象城店)</t>
        </is>
      </c>
      <c r="L223" s="23" t="inlineStr">
        <is>
          <t>谢家湾正街49号华润万象城L182号店铺</t>
        </is>
      </c>
      <c r="M223" s="23" t="inlineStr">
        <is>
          <t>九龙坡区</t>
        </is>
      </c>
      <c r="N223" s="23" t="inlineStr">
        <is>
          <t>重庆市</t>
        </is>
      </c>
      <c r="O223" s="23" t="inlineStr">
        <is>
          <t>重庆市</t>
        </is>
      </c>
      <c r="P223" s="23" t="inlineStr">
        <is>
          <t>2368188801;2368188901</t>
        </is>
      </c>
      <c r="Q223" s="23" t="b">
        <v>1</v>
      </c>
      <c r="R223" s="23" t="b">
        <v>1</v>
      </c>
      <c r="S223" s="23" t="b">
        <v>1</v>
      </c>
      <c r="T223">
        <f>OR(Q223=FALSE,R223=FALSE,S223=FALSE)</f>
        <v/>
      </c>
    </row>
    <row r="224" ht="14.25" customHeight="1" s="32">
      <c r="A224" s="23" t="n">
        <v>27850145</v>
      </c>
      <c r="B224" s="23" t="inlineStr">
        <is>
          <t>PRADA(王府井In88店)</t>
        </is>
      </c>
      <c r="C224" s="23" t="inlineStr">
        <is>
          <t>王府井大街88号北京In88一层116号店铺</t>
        </is>
      </c>
      <c r="D224" s="23" t="inlineStr">
        <is>
          <t>东城区</t>
        </is>
      </c>
      <c r="E224" s="23" t="inlineStr">
        <is>
          <t>北京市</t>
        </is>
      </c>
      <c r="F224" s="23" t="inlineStr">
        <is>
          <t>北京市</t>
        </is>
      </c>
      <c r="G224" s="23" t="n">
        <v>1059785628</v>
      </c>
      <c r="H224" s="23" t="inlineStr">
        <is>
          <t>baidu</t>
        </is>
      </c>
      <c r="I224" s="23" t="inlineStr">
        <is>
          <t>2949d1092f701f7a8ab9889b</t>
        </is>
      </c>
      <c r="J224" s="23" t="inlineStr">
        <is>
          <t>https://map.baidu.com/?shareurl=1&amp;poiShareUid=2949d1092f701f7a8ab9889b</t>
        </is>
      </c>
      <c r="K224" s="23" t="inlineStr">
        <is>
          <t>PRADA(北京王府井银泰in88店)</t>
        </is>
      </c>
      <c r="L224" s="23" t="inlineStr">
        <is>
          <t>王府井大街88号北京In88一层116号店铺</t>
        </is>
      </c>
      <c r="M224" s="23" t="inlineStr">
        <is>
          <t>东城区</t>
        </is>
      </c>
      <c r="N224" s="23" t="inlineStr">
        <is>
          <t>北京市</t>
        </is>
      </c>
      <c r="O224" s="23" t="inlineStr">
        <is>
          <t>北京市</t>
        </is>
      </c>
      <c r="P224" s="23" t="inlineStr">
        <is>
          <t>4006001913</t>
        </is>
      </c>
      <c r="Q224" s="23" t="b">
        <v>0</v>
      </c>
      <c r="R224" s="23" t="b">
        <v>1</v>
      </c>
      <c r="S224" s="23" t="b">
        <v>0</v>
      </c>
      <c r="T224">
        <f>OR(Q224=FALSE,R224=FALSE,S224=FALSE)</f>
        <v/>
      </c>
    </row>
    <row r="225" ht="14.25" customHeight="1" s="32">
      <c r="A225" s="23" t="n">
        <v>27850154</v>
      </c>
      <c r="B225" s="23" t="inlineStr">
        <is>
          <t>PRADA(银泰中心店)</t>
        </is>
      </c>
      <c r="C225" s="23" t="inlineStr">
        <is>
          <t>长江中路98号合肥银泰中心一层115号店铺</t>
        </is>
      </c>
      <c r="D225" s="23" t="inlineStr">
        <is>
          <t>庐阳区</t>
        </is>
      </c>
      <c r="E225" s="23" t="inlineStr">
        <is>
          <t>合肥市</t>
        </is>
      </c>
      <c r="F225" s="23" t="inlineStr">
        <is>
          <t>安徽省</t>
        </is>
      </c>
      <c r="G225" s="23" t="n">
        <v>55162698825</v>
      </c>
      <c r="H225" s="23" t="inlineStr">
        <is>
          <t>baidu</t>
        </is>
      </c>
      <c r="I225" s="23" t="inlineStr">
        <is>
          <t>43287551b850bb9f0c0a709c</t>
        </is>
      </c>
      <c r="J225" s="23" t="inlineStr">
        <is>
          <t>https://map.baidu.com/?shareurl=1&amp;poiShareUid=43287551b850bb9f0c0a709c</t>
        </is>
      </c>
      <c r="K225" s="23" t="inlineStr">
        <is>
          <t>PRADA(合肥银泰中心店)</t>
        </is>
      </c>
      <c r="L225" s="23" t="inlineStr">
        <is>
          <t>长江中路98号合肥银泰中心F1</t>
        </is>
      </c>
      <c r="M225" s="23" t="inlineStr">
        <is>
          <t>庐阳区</t>
        </is>
      </c>
      <c r="N225" s="23" t="inlineStr">
        <is>
          <t>合肥市</t>
        </is>
      </c>
      <c r="O225" s="23" t="inlineStr">
        <is>
          <t>安徽省</t>
        </is>
      </c>
      <c r="P225" s="23" t="inlineStr">
        <is>
          <t>55162698825</t>
        </is>
      </c>
      <c r="Q225" s="23" t="b">
        <v>1</v>
      </c>
      <c r="R225" s="23" t="b">
        <v>0</v>
      </c>
      <c r="S225" s="23" t="b">
        <v>1</v>
      </c>
      <c r="T225">
        <f>OR(Q225=FALSE,R225=FALSE,S225=FALSE)</f>
        <v/>
      </c>
    </row>
    <row r="226" ht="14.25" customHeight="1" s="32">
      <c r="A226" s="23" t="n">
        <v>27850155</v>
      </c>
      <c r="B226" s="23" t="inlineStr">
        <is>
          <t>PRADA(银座商城店)</t>
        </is>
      </c>
      <c r="C226" s="23" t="inlineStr">
        <is>
          <t>泺源大街66号济南银座商城一层L113号店铺</t>
        </is>
      </c>
      <c r="D226" s="23" t="inlineStr">
        <is>
          <t>历下区</t>
        </is>
      </c>
      <c r="E226" s="23" t="inlineStr">
        <is>
          <t>济南市</t>
        </is>
      </c>
      <c r="F226" s="23" t="inlineStr">
        <is>
          <t>山东省</t>
        </is>
      </c>
      <c r="G226" s="23" t="n">
        <v>53166228025</v>
      </c>
      <c r="H226" s="23" t="inlineStr">
        <is>
          <t>baidu</t>
        </is>
      </c>
      <c r="I226" s="23" t="inlineStr">
        <is>
          <t>6ddc800faac53084ab175a05</t>
        </is>
      </c>
      <c r="J226" s="23" t="inlineStr">
        <is>
          <t>https://map.baidu.com/?shareurl=1&amp;poiShareUid=6ddc800faac53084ab175a05</t>
        </is>
      </c>
      <c r="K226" s="23" t="inlineStr">
        <is>
          <t>PRADA(泺源大街银座商城店)</t>
        </is>
      </c>
      <c r="L226" s="23" t="inlineStr">
        <is>
          <t>泺源大街66号银座商城(泺源大街店)F1</t>
        </is>
      </c>
      <c r="M226" s="23" t="inlineStr">
        <is>
          <t>历下区</t>
        </is>
      </c>
      <c r="N226" s="23" t="inlineStr">
        <is>
          <t>济南市</t>
        </is>
      </c>
      <c r="O226" s="23" t="inlineStr">
        <is>
          <t>山东省</t>
        </is>
      </c>
      <c r="P226" s="23" t="inlineStr">
        <is>
          <t>53166228025</t>
        </is>
      </c>
      <c r="Q226" s="23" t="b">
        <v>1</v>
      </c>
      <c r="R226" s="23" t="b">
        <v>0</v>
      </c>
      <c r="S226" s="23" t="b">
        <v>1</v>
      </c>
      <c r="T226">
        <f>OR(Q226=FALSE,R226=FALSE,S226=FALSE)</f>
        <v/>
      </c>
    </row>
    <row r="227" hidden="1" ht="14.25" customHeight="1" s="32">
      <c r="A227" s="23" t="n">
        <v>27850176</v>
      </c>
      <c r="B227" s="23" t="inlineStr">
        <is>
          <t>PRADA(卓展购物中心店)</t>
        </is>
      </c>
      <c r="C227" s="23" t="inlineStr">
        <is>
          <t>安隆街106号卓展购物中心1102号店铺</t>
        </is>
      </c>
      <c r="D227" s="23" t="inlineStr">
        <is>
          <t>道里区</t>
        </is>
      </c>
      <c r="E227" s="23" t="inlineStr">
        <is>
          <t>哈尔滨市</t>
        </is>
      </c>
      <c r="F227" s="23" t="inlineStr">
        <is>
          <t>黑龙江省</t>
        </is>
      </c>
      <c r="G227" s="23" t="n">
        <v>45187736201</v>
      </c>
      <c r="H227" s="23" t="inlineStr">
        <is>
          <t>baidu</t>
        </is>
      </c>
      <c r="I227" s="23" t="inlineStr">
        <is>
          <t>a612a322352009990c0e6b15</t>
        </is>
      </c>
      <c r="J227" s="23" t="inlineStr">
        <is>
          <t>https://map.baidu.com/?shareurl=1&amp;poiShareUid=a612a322352009990c0e6b15</t>
        </is>
      </c>
      <c r="K227" s="23" t="inlineStr">
        <is>
          <t>PRADA(哈尔滨卓展购物中心店)</t>
        </is>
      </c>
      <c r="L227" s="23" t="inlineStr">
        <is>
          <t>安隆街106号卓展购物中心(哈尔滨店)F1</t>
        </is>
      </c>
      <c r="M227" s="23" t="inlineStr">
        <is>
          <t>道里区</t>
        </is>
      </c>
      <c r="N227" s="23" t="inlineStr">
        <is>
          <t>哈尔滨市</t>
        </is>
      </c>
      <c r="O227" s="23" t="inlineStr">
        <is>
          <t>黑龙江省</t>
        </is>
      </c>
      <c r="P227" s="23" t="inlineStr">
        <is>
          <t>45187736201</t>
        </is>
      </c>
      <c r="Q227" s="23" t="b">
        <v>1</v>
      </c>
      <c r="R227" s="23" t="b">
        <v>1</v>
      </c>
      <c r="S227" s="23" t="b">
        <v>1</v>
      </c>
      <c r="T227">
        <f>OR(Q227=FALSE,R227=FALSE,S227=FALSE)</f>
        <v/>
      </c>
    </row>
    <row r="228" hidden="1" ht="14.25" customHeight="1" s="32">
      <c r="A228" s="23" t="n">
        <v>27850150</v>
      </c>
      <c r="B228" s="23" t="inlineStr">
        <is>
          <t>PRADA(卓展时代购物中心店)</t>
        </is>
      </c>
      <c r="C228" s="23" t="inlineStr">
        <is>
          <t>重庆路1255号卓展时代购物中心B座一层B1104号店铺</t>
        </is>
      </c>
      <c r="D228" s="23" t="inlineStr">
        <is>
          <t>朝阳区</t>
        </is>
      </c>
      <c r="E228" s="23" t="inlineStr">
        <is>
          <t>长春市</t>
        </is>
      </c>
      <c r="F228" s="23" t="inlineStr">
        <is>
          <t>吉林省</t>
        </is>
      </c>
      <c r="G228" s="23" t="n">
        <v>43188483345</v>
      </c>
      <c r="H228" s="23" t="inlineStr">
        <is>
          <t>baidu</t>
        </is>
      </c>
      <c r="I228" s="23" t="inlineStr">
        <is>
          <t>cd8db17096f11c76c7f025f5</t>
        </is>
      </c>
      <c r="J228" s="23" t="inlineStr">
        <is>
          <t>https://map.baidu.com/?shareurl=1&amp;poiShareUid=cd8db17096f11c76c7f025f5</t>
        </is>
      </c>
      <c r="K228" s="23" t="inlineStr">
        <is>
          <t>PRADA(长春卓展时代广场店)</t>
        </is>
      </c>
      <c r="L228" s="23" t="inlineStr">
        <is>
          <t>重庆路1255号卓展时代购物中心B座一层B1104号店铺</t>
        </is>
      </c>
      <c r="M228" s="23" t="inlineStr">
        <is>
          <t>朝阳区</t>
        </is>
      </c>
      <c r="N228" s="23" t="inlineStr">
        <is>
          <t>长春市</t>
        </is>
      </c>
      <c r="O228" s="23" t="inlineStr">
        <is>
          <t>吉林省</t>
        </is>
      </c>
      <c r="P228" s="23" t="inlineStr">
        <is>
          <t>43188483345</t>
        </is>
      </c>
      <c r="Q228" s="23" t="b">
        <v>1</v>
      </c>
      <c r="R228" s="23" t="b">
        <v>1</v>
      </c>
      <c r="S228" s="23" t="b">
        <v>1</v>
      </c>
      <c r="T228">
        <f>OR(Q228=FALSE,R228=FALSE,S228=FALSE)</f>
        <v/>
      </c>
    </row>
    <row r="229" ht="14.25" customHeight="1" s="32">
      <c r="A229" s="23" t="n">
        <v>50700001</v>
      </c>
      <c r="B229" s="23" t="inlineStr">
        <is>
          <t>PRADA(荣宅)</t>
        </is>
      </c>
      <c r="C229" s="23" t="inlineStr">
        <is>
          <t>陕西北路186号</t>
        </is>
      </c>
      <c r="D229" s="23" t="inlineStr">
        <is>
          <t>静安区</t>
        </is>
      </c>
      <c r="E229" s="23" t="inlineStr">
        <is>
          <t>上海市</t>
        </is>
      </c>
      <c r="F229" s="23" t="inlineStr">
        <is>
          <t>上海市</t>
        </is>
      </c>
      <c r="G229" s="23" t="n">
        <v>2122180200</v>
      </c>
      <c r="H229" s="23" t="inlineStr">
        <is>
          <t>baidu</t>
        </is>
      </c>
      <c r="I229" s="23" t="inlineStr">
        <is>
          <t>512081730d5649e359bbbc3f</t>
        </is>
      </c>
      <c r="J229" s="23" t="inlineStr">
        <is>
          <t>https://map.baidu.com/?shareurl=1&amp;poiShareUid=512081730d5649e359bbbc3f</t>
        </is>
      </c>
      <c r="K229" s="23" t="inlineStr">
        <is>
          <t>荣宅</t>
        </is>
      </c>
      <c r="L229" s="23" t="inlineStr">
        <is>
          <t>南京西路街道陕西北路186号</t>
        </is>
      </c>
      <c r="M229" s="23" t="inlineStr">
        <is>
          <t>静安区</t>
        </is>
      </c>
      <c r="N229" s="23" t="inlineStr">
        <is>
          <t>上海市</t>
        </is>
      </c>
      <c r="O229" s="23" t="inlineStr">
        <is>
          <t>上海市</t>
        </is>
      </c>
      <c r="P229" s="23" t="n"/>
      <c r="Q229" s="23" t="b">
        <v>0</v>
      </c>
      <c r="R229" s="23" t="b">
        <v>1</v>
      </c>
      <c r="S229" s="23" t="b">
        <v>0</v>
      </c>
      <c r="T229">
        <f>OR(Q229=FALSE,R229=FALSE,S229=FALSE)</f>
        <v/>
      </c>
    </row>
    <row r="230" hidden="1" ht="14.25" customHeight="1" s="32">
      <c r="A230" s="23" t="n">
        <v>27850095</v>
      </c>
      <c r="B230" s="23" t="inlineStr">
        <is>
          <t>MIU MIU(SKP箱包饰品店)</t>
        </is>
      </c>
      <c r="C230" s="23" t="inlineStr">
        <is>
          <t>建国路87号北京SKP一层M1019号店铺</t>
        </is>
      </c>
      <c r="D230" s="23" t="inlineStr">
        <is>
          <t>朝阳区</t>
        </is>
      </c>
      <c r="E230" s="23" t="inlineStr">
        <is>
          <t>北京市</t>
        </is>
      </c>
      <c r="F230" s="23" t="inlineStr">
        <is>
          <t>北京市</t>
        </is>
      </c>
      <c r="G230" s="23" t="n">
        <v>1085973011</v>
      </c>
      <c r="H230" s="23" t="inlineStr">
        <is>
          <t>360</t>
        </is>
      </c>
      <c r="I230" s="23" t="inlineStr">
        <is>
          <t>7dc1dbb94eade4df</t>
        </is>
      </c>
      <c r="J230" s="23" t="inlineStr">
        <is>
          <t>https://ditu.so.com/?pid=7dc1dbb94eade4df</t>
        </is>
      </c>
      <c r="K230" s="23" t="inlineStr">
        <is>
          <t>MIU MIU(SKP店)</t>
        </is>
      </c>
      <c r="L230" s="23" t="inlineStr">
        <is>
          <t>建国路87号北京SKP一层M1019号店铺</t>
        </is>
      </c>
      <c r="M230" s="23" t="inlineStr">
        <is>
          <t>朝阳区</t>
        </is>
      </c>
      <c r="N230" s="23" t="inlineStr">
        <is>
          <t>北京市</t>
        </is>
      </c>
      <c r="O230" s="23" t="inlineStr">
        <is>
          <t>北京市</t>
        </is>
      </c>
      <c r="P230" s="23" t="inlineStr">
        <is>
          <t>1085973011</t>
        </is>
      </c>
      <c r="Q230" s="23" t="b">
        <v>1</v>
      </c>
      <c r="R230" s="23" t="b">
        <v>1</v>
      </c>
      <c r="S230" s="23" t="b">
        <v>1</v>
      </c>
      <c r="T230">
        <f>OR(Q230=FALSE,R230=FALSE,S230=FALSE)</f>
        <v/>
      </c>
    </row>
    <row r="231" hidden="1" ht="14.25" customHeight="1" s="32">
      <c r="A231" s="23" t="n">
        <v>27850094</v>
      </c>
      <c r="B231" s="23" t="inlineStr">
        <is>
          <t>MIU MIU(北京SKP成衣与鞋履店)</t>
        </is>
      </c>
      <c r="C231" s="23" t="inlineStr">
        <is>
          <t>建国路87号北京SKP四层D4030号店铺</t>
        </is>
      </c>
      <c r="D231" s="23" t="inlineStr">
        <is>
          <t>朝阳区</t>
        </is>
      </c>
      <c r="E231" s="23" t="inlineStr">
        <is>
          <t>北京市</t>
        </is>
      </c>
      <c r="F231" s="23" t="inlineStr">
        <is>
          <t>北京市</t>
        </is>
      </c>
      <c r="G231" s="23" t="n">
        <v>1085972587</v>
      </c>
      <c r="H231" s="23" t="inlineStr">
        <is>
          <t>360</t>
        </is>
      </c>
      <c r="I231" s="23" t="inlineStr">
        <is>
          <t>eb013ce8c08608ce</t>
        </is>
      </c>
      <c r="J231" s="23" t="inlineStr">
        <is>
          <t>https://ditu.so.com/?pid=eb013ce8c08608ce</t>
        </is>
      </c>
      <c r="K231" s="23" t="inlineStr">
        <is>
          <t>MIU MIU(北京SKP成衣与鞋履店)</t>
        </is>
      </c>
      <c r="L231" s="23" t="inlineStr">
        <is>
          <t>建国路87号北京SKP四层D4030号店铺</t>
        </is>
      </c>
      <c r="M231" s="23" t="inlineStr">
        <is>
          <t>朝阳区</t>
        </is>
      </c>
      <c r="N231" s="23" t="inlineStr">
        <is>
          <t>北京市</t>
        </is>
      </c>
      <c r="O231" s="23" t="inlineStr">
        <is>
          <t>北京市</t>
        </is>
      </c>
      <c r="P231" s="23" t="inlineStr">
        <is>
          <t>1085972587</t>
        </is>
      </c>
      <c r="Q231" s="23" t="b">
        <v>1</v>
      </c>
      <c r="R231" s="23" t="b">
        <v>1</v>
      </c>
      <c r="S231" s="23" t="b">
        <v>1</v>
      </c>
      <c r="T231">
        <f>OR(Q231=FALSE,R231=FALSE,S231=FALSE)</f>
        <v/>
      </c>
    </row>
    <row r="232" hidden="1" ht="14.25" customHeight="1" s="32">
      <c r="A232" s="23" t="n">
        <v>50700005</v>
      </c>
      <c r="B232" s="23" t="inlineStr">
        <is>
          <t>MIU MIU(大连恒隆广场店)</t>
        </is>
      </c>
      <c r="C232" s="23" t="inlineStr">
        <is>
          <t>五四路66号，大连恒隆广场173号商铺</t>
        </is>
      </c>
      <c r="D232" s="23" t="inlineStr">
        <is>
          <t>西岗区</t>
        </is>
      </c>
      <c r="E232" s="23" t="inlineStr">
        <is>
          <t>大连市</t>
        </is>
      </c>
      <c r="F232" s="23" t="inlineStr">
        <is>
          <t>辽宁省</t>
        </is>
      </c>
      <c r="G232" s="23" t="n">
        <v>41139604148</v>
      </c>
      <c r="H232" s="23" t="inlineStr">
        <is>
          <t>360</t>
        </is>
      </c>
      <c r="I232" s="23" t="inlineStr">
        <is>
          <t>2e1f690e8798c318</t>
        </is>
      </c>
      <c r="J232" s="23" t="inlineStr">
        <is>
          <t>https://ditu.so.com/?pid=2e1f690e8798c318</t>
        </is>
      </c>
      <c r="K232" s="23" t="inlineStr">
        <is>
          <t>MIU MIU(大连恒隆广场店)</t>
        </is>
      </c>
      <c r="L232" s="23" t="inlineStr">
        <is>
          <t>五四路66号,大连恒隆广场173号商铺</t>
        </is>
      </c>
      <c r="M232" s="23" t="inlineStr">
        <is>
          <t>西岗区</t>
        </is>
      </c>
      <c r="N232" s="23" t="inlineStr">
        <is>
          <t>大连市</t>
        </is>
      </c>
      <c r="O232" s="23" t="inlineStr">
        <is>
          <t>辽宁省</t>
        </is>
      </c>
      <c r="P232" s="23" t="inlineStr">
        <is>
          <t>41139604148</t>
        </is>
      </c>
      <c r="Q232" s="23" t="b">
        <v>1</v>
      </c>
      <c r="R232" s="23" t="b">
        <v>1</v>
      </c>
      <c r="S232" s="23" t="b">
        <v>1</v>
      </c>
      <c r="T232">
        <f>OR(Q232=FALSE,R232=FALSE,S232=FALSE)</f>
        <v/>
      </c>
    </row>
    <row r="233" hidden="1" ht="14.25" customHeight="1" s="32">
      <c r="A233" s="23" t="n">
        <v>27850124</v>
      </c>
      <c r="B233" s="23" t="inlineStr">
        <is>
          <t>MIU MIU(哈尔滨卓展店)</t>
        </is>
      </c>
      <c r="C233" s="23" t="inlineStr">
        <is>
          <t>安隆街106号卓展购物中心1137号店铺</t>
        </is>
      </c>
      <c r="D233" s="23" t="inlineStr">
        <is>
          <t>道里区</t>
        </is>
      </c>
      <c r="E233" s="23" t="inlineStr">
        <is>
          <t>哈尔滨市</t>
        </is>
      </c>
      <c r="F233" s="23" t="inlineStr">
        <is>
          <t>黑龙江省</t>
        </is>
      </c>
      <c r="G233" s="23" t="n">
        <v>45187736064</v>
      </c>
      <c r="H233" s="23" t="inlineStr">
        <is>
          <t>360</t>
        </is>
      </c>
      <c r="I233" s="23" t="inlineStr">
        <is>
          <t>f6bac486acbe25a8</t>
        </is>
      </c>
      <c r="J233" s="23" t="inlineStr">
        <is>
          <t>https://ditu.so.com/?pid=f6bac486acbe25a8</t>
        </is>
      </c>
      <c r="K233" s="23" t="inlineStr">
        <is>
          <t>MIU MIU(哈尔滨卓展店)</t>
        </is>
      </c>
      <c r="L233" s="23" t="inlineStr">
        <is>
          <t>安隆街106号卓展购物中心1137号店铺</t>
        </is>
      </c>
      <c r="M233" s="23" t="inlineStr">
        <is>
          <t>道里区</t>
        </is>
      </c>
      <c r="N233" s="23" t="inlineStr">
        <is>
          <t>哈尔滨市</t>
        </is>
      </c>
      <c r="O233" s="23" t="inlineStr">
        <is>
          <t>黑龙江省</t>
        </is>
      </c>
      <c r="P233" s="23" t="inlineStr">
        <is>
          <t>45187736064</t>
        </is>
      </c>
      <c r="Q233" s="23" t="b">
        <v>1</v>
      </c>
      <c r="R233" s="23" t="b">
        <v>1</v>
      </c>
      <c r="S233" s="23" t="b">
        <v>1</v>
      </c>
      <c r="T233">
        <f>OR(Q233=FALSE,R233=FALSE,S233=FALSE)</f>
        <v/>
      </c>
    </row>
    <row r="234" hidden="1" ht="14.25" customHeight="1" s="32">
      <c r="A234" s="23" t="n">
        <v>27850100</v>
      </c>
      <c r="B234" s="23" t="inlineStr">
        <is>
          <t>MIU MIU(海信广场店)</t>
        </is>
      </c>
      <c r="C234" s="23" t="inlineStr">
        <is>
          <t>澳门路117号青岛海信广场一层110号店铺</t>
        </is>
      </c>
      <c r="D234" s="23" t="inlineStr">
        <is>
          <t>市南区</t>
        </is>
      </c>
      <c r="E234" s="23" t="inlineStr">
        <is>
          <t>青岛市</t>
        </is>
      </c>
      <c r="F234" s="23" t="inlineStr">
        <is>
          <t>山东省</t>
        </is>
      </c>
      <c r="G234" s="23" t="n">
        <v>53266788511</v>
      </c>
      <c r="H234" s="23" t="inlineStr">
        <is>
          <t>360</t>
        </is>
      </c>
      <c r="I234" s="23" t="inlineStr">
        <is>
          <t>3c910f0d1bf85f95</t>
        </is>
      </c>
      <c r="J234" s="23" t="inlineStr">
        <is>
          <t>https://ditu.so.com/?pid=3c910f0d1bf85f95</t>
        </is>
      </c>
      <c r="K234" s="23" t="inlineStr">
        <is>
          <t>MIU MIU(海信广场店)</t>
        </is>
      </c>
      <c r="L234" s="23" t="inlineStr">
        <is>
          <t>澳门路117号青岛海信广场一层110号店铺</t>
        </is>
      </c>
      <c r="M234" s="23" t="inlineStr">
        <is>
          <t>市南区</t>
        </is>
      </c>
      <c r="N234" s="23" t="inlineStr">
        <is>
          <t>青岛市</t>
        </is>
      </c>
      <c r="O234" s="23" t="inlineStr">
        <is>
          <t>山东省</t>
        </is>
      </c>
      <c r="P234" s="23" t="inlineStr">
        <is>
          <t>53266788511</t>
        </is>
      </c>
      <c r="Q234" s="23" t="b">
        <v>1</v>
      </c>
      <c r="R234" s="23" t="b">
        <v>1</v>
      </c>
      <c r="S234" s="23" t="b">
        <v>1</v>
      </c>
      <c r="T234">
        <f>OR(Q234=FALSE,R234=FALSE,S234=FALSE)</f>
        <v/>
      </c>
    </row>
    <row r="235" hidden="1" ht="14.25" customHeight="1" s="32">
      <c r="A235" s="23" t="n">
        <v>27850104</v>
      </c>
      <c r="B235" s="23" t="inlineStr">
        <is>
          <t>MIU MIU(杭州万象城店)</t>
        </is>
      </c>
      <c r="C235" s="23" t="inlineStr">
        <is>
          <t>钱江新城富春路701号万象城一层135号店铺</t>
        </is>
      </c>
      <c r="D235" s="23" t="inlineStr">
        <is>
          <t>上城区</t>
        </is>
      </c>
      <c r="E235" s="23" t="inlineStr">
        <is>
          <t>杭州市</t>
        </is>
      </c>
      <c r="F235" s="23" t="inlineStr">
        <is>
          <t>浙江省</t>
        </is>
      </c>
      <c r="G235" s="23" t="n">
        <v>57189705995</v>
      </c>
      <c r="H235" s="23" t="inlineStr">
        <is>
          <t>360</t>
        </is>
      </c>
      <c r="I235" s="23" t="inlineStr">
        <is>
          <t>02b0e31226ffdbf3</t>
        </is>
      </c>
      <c r="J235" s="23" t="inlineStr">
        <is>
          <t>https://ditu.so.com/?pid=02b0e31226ffdbf3</t>
        </is>
      </c>
      <c r="K235" s="23" t="inlineStr">
        <is>
          <t>MIU MIU(杭州万象城店)</t>
        </is>
      </c>
      <c r="L235" s="23" t="inlineStr">
        <is>
          <t>钱江新城富春路701号万象城一层135号店铺</t>
        </is>
      </c>
      <c r="M235" s="23" t="inlineStr">
        <is>
          <t>上城区</t>
        </is>
      </c>
      <c r="N235" s="23" t="inlineStr">
        <is>
          <t>杭州市</t>
        </is>
      </c>
      <c r="O235" s="23" t="inlineStr">
        <is>
          <t>浙江省</t>
        </is>
      </c>
      <c r="P235" s="23" t="inlineStr">
        <is>
          <t>57189705995</t>
        </is>
      </c>
      <c r="Q235" s="23" t="b">
        <v>1</v>
      </c>
      <c r="R235" s="23" t="b">
        <v>1</v>
      </c>
      <c r="S235" s="23" t="b">
        <v>1</v>
      </c>
      <c r="T235">
        <f>OR(Q235=FALSE,R235=FALSE,S235=FALSE)</f>
        <v/>
      </c>
    </row>
    <row r="236" hidden="1" ht="14.25" customHeight="1" s="32">
      <c r="A236" s="23" t="n">
        <v>27850090</v>
      </c>
      <c r="B236" s="23" t="inlineStr">
        <is>
          <t>MIU MIU(环贸IAPM店)</t>
        </is>
      </c>
      <c r="C236" s="23" t="inlineStr">
        <is>
          <t>淮海中路999号上海环贸广场商场一层102号店铺</t>
        </is>
      </c>
      <c r="D236" s="23" t="inlineStr">
        <is>
          <t>徐汇区</t>
        </is>
      </c>
      <c r="E236" s="23" t="inlineStr">
        <is>
          <t>上海市</t>
        </is>
      </c>
      <c r="F236" s="23" t="inlineStr">
        <is>
          <t>上海市</t>
        </is>
      </c>
      <c r="G236" s="23" t="n">
        <v>2154665598</v>
      </c>
      <c r="H236" s="23" t="inlineStr">
        <is>
          <t>360</t>
        </is>
      </c>
      <c r="I236" s="23" t="inlineStr">
        <is>
          <t>4c27cdd3864a3a61</t>
        </is>
      </c>
      <c r="J236" s="23" t="inlineStr">
        <is>
          <t>https://ditu.so.com/?pid=4c27cdd3864a3a61</t>
        </is>
      </c>
      <c r="K236" s="23" t="inlineStr">
        <is>
          <t>MIU MIU(环贸广场店)</t>
        </is>
      </c>
      <c r="L236" s="23" t="inlineStr">
        <is>
          <t>淮海中路999号上海环贸广场商场一层102号店铺</t>
        </is>
      </c>
      <c r="M236" s="23" t="inlineStr">
        <is>
          <t>徐汇区</t>
        </is>
      </c>
      <c r="N236" s="23" t="inlineStr">
        <is>
          <t>上海市</t>
        </is>
      </c>
      <c r="O236" s="23" t="inlineStr">
        <is>
          <t>上海市</t>
        </is>
      </c>
      <c r="P236" s="23" t="inlineStr">
        <is>
          <t>2154665598</t>
        </is>
      </c>
      <c r="Q236" s="23" t="b">
        <v>1</v>
      </c>
      <c r="R236" s="23" t="b">
        <v>1</v>
      </c>
      <c r="S236" s="23" t="b">
        <v>1</v>
      </c>
      <c r="T236">
        <f>OR(Q236=FALSE,R236=FALSE,S236=FALSE)</f>
        <v/>
      </c>
    </row>
    <row r="237" hidden="1" ht="14.25" customHeight="1" s="32">
      <c r="A237" s="23" t="n">
        <v>27850098</v>
      </c>
      <c r="B237" s="23" t="inlineStr">
        <is>
          <t>MIU MIU(远洋太古里店)</t>
        </is>
      </c>
      <c r="C237" s="23" t="inlineStr">
        <is>
          <t>中纱帽街8号成都远洋太古里一层1102号店铺</t>
        </is>
      </c>
      <c r="D237" s="23" t="inlineStr">
        <is>
          <t>锦江区</t>
        </is>
      </c>
      <c r="E237" s="23" t="inlineStr">
        <is>
          <t>成都市</t>
        </is>
      </c>
      <c r="F237" s="23" t="inlineStr">
        <is>
          <t>四川省</t>
        </is>
      </c>
      <c r="G237" s="23" t="n">
        <v>2886737619</v>
      </c>
      <c r="H237" s="23" t="inlineStr">
        <is>
          <t>360</t>
        </is>
      </c>
      <c r="I237" s="23" t="inlineStr">
        <is>
          <t>4b41356cab5df769</t>
        </is>
      </c>
      <c r="J237" s="23" t="inlineStr">
        <is>
          <t>https://ditu.so.com/?pid=4b41356cab5df769</t>
        </is>
      </c>
      <c r="K237" s="23" t="inlineStr">
        <is>
          <t>MIU MIU(成都远洋太古里店)</t>
        </is>
      </c>
      <c r="L237" s="23" t="inlineStr">
        <is>
          <t>中纱帽街8号成都远洋太古里一层1102号店铺</t>
        </is>
      </c>
      <c r="M237" s="23" t="inlineStr">
        <is>
          <t>锦江区</t>
        </is>
      </c>
      <c r="N237" s="23" t="inlineStr">
        <is>
          <t>成都市</t>
        </is>
      </c>
      <c r="O237" s="23" t="inlineStr">
        <is>
          <t>四川省</t>
        </is>
      </c>
      <c r="P237" s="23" t="inlineStr">
        <is>
          <t>2886737619</t>
        </is>
      </c>
      <c r="Q237" s="23" t="b">
        <v>1</v>
      </c>
      <c r="R237" s="23" t="b">
        <v>1</v>
      </c>
      <c r="S237" s="23" t="b">
        <v>1</v>
      </c>
      <c r="T237">
        <f>OR(Q237=FALSE,R237=FALSE,S237=FALSE)</f>
        <v/>
      </c>
    </row>
    <row r="238" hidden="1" ht="14.25" customHeight="1" s="32">
      <c r="A238" s="23" t="n">
        <v>27850102</v>
      </c>
      <c r="B238" s="23" t="inlineStr">
        <is>
          <t>MIU MIU(南京德基广场店)</t>
        </is>
      </c>
      <c r="C238" s="23" t="inlineStr">
        <is>
          <t>中山路18号南京德基广场二期一层F103号店铺</t>
        </is>
      </c>
      <c r="D238" s="23" t="inlineStr">
        <is>
          <t>玄武区</t>
        </is>
      </c>
      <c r="E238" s="23" t="inlineStr">
        <is>
          <t>南京市</t>
        </is>
      </c>
      <c r="F238" s="23" t="inlineStr">
        <is>
          <t>江苏省</t>
        </is>
      </c>
      <c r="G238" s="23" t="n">
        <v>2586777715</v>
      </c>
      <c r="H238" s="23" t="inlineStr">
        <is>
          <t>360</t>
        </is>
      </c>
      <c r="I238" s="23" t="inlineStr">
        <is>
          <t>43ef5b7cb899b326</t>
        </is>
      </c>
      <c r="J238" s="23" t="inlineStr">
        <is>
          <t>https://ditu.so.com/?pid=43ef5b7cb899b326</t>
        </is>
      </c>
      <c r="K238" s="23" t="inlineStr">
        <is>
          <t>MIU MIU(南京德基广场店)</t>
        </is>
      </c>
      <c r="L238" s="23" t="inlineStr">
        <is>
          <t>中山路18号南京德基广场二期一层F103号店铺</t>
        </is>
      </c>
      <c r="M238" s="23" t="inlineStr">
        <is>
          <t>玄武区</t>
        </is>
      </c>
      <c r="N238" s="23" t="inlineStr">
        <is>
          <t>南京市</t>
        </is>
      </c>
      <c r="O238" s="23" t="inlineStr">
        <is>
          <t>江苏省</t>
        </is>
      </c>
      <c r="P238" s="23" t="inlineStr">
        <is>
          <t>2586777715</t>
        </is>
      </c>
      <c r="Q238" s="23" t="b">
        <v>1</v>
      </c>
      <c r="R238" s="23" t="b">
        <v>1</v>
      </c>
      <c r="S238" s="23" t="b">
        <v>1</v>
      </c>
      <c r="T238">
        <f>OR(Q238=FALSE,R238=FALSE,S238=FALSE)</f>
        <v/>
      </c>
    </row>
    <row r="239" hidden="1" ht="14.25" customHeight="1" s="32">
      <c r="A239" s="23" t="n">
        <v>27850103</v>
      </c>
      <c r="B239" s="23" t="inlineStr">
        <is>
          <t>MIU MIU(三亚国际免税城店)</t>
        </is>
      </c>
      <c r="C239" s="23" t="inlineStr">
        <is>
          <t>海棠路118号海棠湾国际购物中心B栋一层F106号店铺</t>
        </is>
      </c>
      <c r="D239" s="23" t="inlineStr">
        <is>
          <t>海棠区</t>
        </is>
      </c>
      <c r="E239" s="23" t="inlineStr">
        <is>
          <t>三亚市</t>
        </is>
      </c>
      <c r="F239" s="23" t="inlineStr">
        <is>
          <t>海南省</t>
        </is>
      </c>
      <c r="G239" s="23" t="n">
        <v>89888752635</v>
      </c>
      <c r="H239" s="23" t="inlineStr">
        <is>
          <t>360</t>
        </is>
      </c>
      <c r="I239" s="23" t="inlineStr">
        <is>
          <t>d400b20ee17bea88</t>
        </is>
      </c>
      <c r="J239" s="23" t="inlineStr">
        <is>
          <t>https://ditu.so.com/?pid=d400b20ee17bea88</t>
        </is>
      </c>
      <c r="K239" s="23" t="inlineStr">
        <is>
          <t>MIU MIU(三亚国际免税城店)</t>
        </is>
      </c>
      <c r="L239" s="23" t="inlineStr">
        <is>
          <t>海棠路118号海棠湾国际购物中心B栋一层F106号店铺</t>
        </is>
      </c>
      <c r="M239" s="23" t="inlineStr">
        <is>
          <t>海棠区</t>
        </is>
      </c>
      <c r="N239" s="23" t="inlineStr">
        <is>
          <t>三亚市</t>
        </is>
      </c>
      <c r="O239" s="23" t="inlineStr">
        <is>
          <t>海南省</t>
        </is>
      </c>
      <c r="P239" s="23" t="inlineStr">
        <is>
          <t>89888752635</t>
        </is>
      </c>
      <c r="Q239" s="23" t="b">
        <v>1</v>
      </c>
      <c r="R239" s="23" t="b">
        <v>1</v>
      </c>
      <c r="S239" s="23" t="b">
        <v>1</v>
      </c>
      <c r="T239">
        <f>OR(Q239=FALSE,R239=FALSE,S239=FALSE)</f>
        <v/>
      </c>
    </row>
    <row r="240" hidden="1" ht="14.25" customHeight="1" s="32">
      <c r="A240" s="23" t="n">
        <v>27850091</v>
      </c>
      <c r="B240" s="23" t="inlineStr">
        <is>
          <t>MIU MIU(上海国金中心店)</t>
        </is>
      </c>
      <c r="C240" s="23" t="inlineStr">
        <is>
          <t>陆家嘴世纪大道8号国际金融中心一层L1-25-2号店铺</t>
        </is>
      </c>
      <c r="D240" s="23" t="inlineStr">
        <is>
          <t>浦东新区</t>
        </is>
      </c>
      <c r="E240" s="23" t="inlineStr">
        <is>
          <t>上海市</t>
        </is>
      </c>
      <c r="F240" s="23" t="inlineStr">
        <is>
          <t>上海市</t>
        </is>
      </c>
      <c r="G240" s="23" t="n">
        <v>2150120920</v>
      </c>
      <c r="H240" s="23" t="inlineStr">
        <is>
          <t>360</t>
        </is>
      </c>
      <c r="I240" s="23" t="inlineStr">
        <is>
          <t>60501054b6ba4865</t>
        </is>
      </c>
      <c r="J240" s="23" t="inlineStr">
        <is>
          <t>https://ditu.so.com/?pid=60501054b6ba4865</t>
        </is>
      </c>
      <c r="K240" s="23" t="inlineStr">
        <is>
          <t>MIU MIU(国金中心店)</t>
        </is>
      </c>
      <c r="L240" s="23" t="inlineStr">
        <is>
          <t>陆家嘴世纪大道8号国际金融中心一层L1-25-2号店铺</t>
        </is>
      </c>
      <c r="M240" s="23" t="inlineStr">
        <is>
          <t>浦东新区</t>
        </is>
      </c>
      <c r="N240" s="23" t="inlineStr">
        <is>
          <t>上海市</t>
        </is>
      </c>
      <c r="O240" s="23" t="inlineStr">
        <is>
          <t>上海市</t>
        </is>
      </c>
      <c r="P240" s="23" t="inlineStr">
        <is>
          <t>2150120920</t>
        </is>
      </c>
      <c r="Q240" s="23" t="b">
        <v>1</v>
      </c>
      <c r="R240" s="23" t="b">
        <v>1</v>
      </c>
      <c r="S240" s="23" t="b">
        <v>1</v>
      </c>
      <c r="T240">
        <f>OR(Q240=FALSE,R240=FALSE,S240=FALSE)</f>
        <v/>
      </c>
    </row>
    <row r="241" hidden="1" ht="14.25" customHeight="1" s="32">
      <c r="A241" s="23" t="n">
        <v>50700006</v>
      </c>
      <c r="B241" s="23" t="inlineStr">
        <is>
          <t>MIU MIU(上海恒隆广场店)</t>
        </is>
      </c>
      <c r="C241" s="23" t="inlineStr">
        <is>
          <t>南京西路1266号，恒隆广场226号商铺</t>
        </is>
      </c>
      <c r="D241" s="23" t="inlineStr">
        <is>
          <t>静安区</t>
        </is>
      </c>
      <c r="E241" s="23" t="inlineStr">
        <is>
          <t>上海市</t>
        </is>
      </c>
      <c r="F241" s="23" t="inlineStr">
        <is>
          <t>上海市</t>
        </is>
      </c>
      <c r="G241" s="23" t="n">
        <v>2152997100</v>
      </c>
      <c r="H241" s="23" t="inlineStr">
        <is>
          <t>360</t>
        </is>
      </c>
      <c r="I241" s="23" t="inlineStr">
        <is>
          <t>3883652aa677452b</t>
        </is>
      </c>
      <c r="J241" s="23" t="inlineStr">
        <is>
          <t>https://ditu.so.com/?pid=3883652aa677452b</t>
        </is>
      </c>
      <c r="K241" s="23" t="inlineStr">
        <is>
          <t>MIU MIU(上海恒隆广场店)</t>
        </is>
      </c>
      <c r="L241" s="23" t="inlineStr">
        <is>
          <t>南京西路1266号,恒隆广场226号商铺</t>
        </is>
      </c>
      <c r="M241" s="23" t="inlineStr">
        <is>
          <t>静安区</t>
        </is>
      </c>
      <c r="N241" s="23" t="inlineStr">
        <is>
          <t>上海市</t>
        </is>
      </c>
      <c r="O241" s="23" t="inlineStr">
        <is>
          <t>上海市</t>
        </is>
      </c>
      <c r="P241" s="23" t="inlineStr">
        <is>
          <t>2152997100</t>
        </is>
      </c>
      <c r="Q241" s="23" t="b">
        <v>1</v>
      </c>
      <c r="R241" s="23" t="b">
        <v>1</v>
      </c>
      <c r="S241" s="23" t="b">
        <v>1</v>
      </c>
      <c r="T241">
        <f>OR(Q241=FALSE,R241=FALSE,S241=FALSE)</f>
        <v/>
      </c>
    </row>
    <row r="242" hidden="1" ht="14.25" customHeight="1" s="32">
      <c r="A242" s="23" t="n">
        <v>27850093</v>
      </c>
      <c r="B242" s="23" t="inlineStr">
        <is>
          <t>MIU MIU(上海商城店)</t>
        </is>
      </c>
      <c r="C242" s="23" t="inlineStr">
        <is>
          <t>南京西路1376号上海商城A03号店铺</t>
        </is>
      </c>
      <c r="D242" s="23" t="inlineStr">
        <is>
          <t>静安区</t>
        </is>
      </c>
      <c r="E242" s="23" t="inlineStr">
        <is>
          <t>上海市</t>
        </is>
      </c>
      <c r="F242" s="23" t="inlineStr">
        <is>
          <t>上海市</t>
        </is>
      </c>
      <c r="G242" s="23" t="n">
        <v>2162898057</v>
      </c>
      <c r="H242" s="23" t="inlineStr">
        <is>
          <t>360</t>
        </is>
      </c>
      <c r="I242" s="23" t="inlineStr">
        <is>
          <t>dae38c6604ff13a5</t>
        </is>
      </c>
      <c r="J242" s="23" t="inlineStr">
        <is>
          <t>https://ditu.so.com/?pid=dae38c6604ff13a5</t>
        </is>
      </c>
      <c r="K242" s="23" t="inlineStr">
        <is>
          <t>MIU MIU(上海商城店)</t>
        </is>
      </c>
      <c r="L242" s="23" t="inlineStr">
        <is>
          <t>南京西路1376号上海商城A03号店铺</t>
        </is>
      </c>
      <c r="M242" s="23" t="inlineStr">
        <is>
          <t>静安区</t>
        </is>
      </c>
      <c r="N242" s="23" t="inlineStr">
        <is>
          <t>上海市</t>
        </is>
      </c>
      <c r="O242" s="23" t="inlineStr">
        <is>
          <t>上海市</t>
        </is>
      </c>
      <c r="P242" s="23" t="inlineStr">
        <is>
          <t>2162898057</t>
        </is>
      </c>
      <c r="Q242" s="23" t="b">
        <v>1</v>
      </c>
      <c r="R242" s="23" t="b">
        <v>1</v>
      </c>
      <c r="S242" s="23" t="b">
        <v>1</v>
      </c>
      <c r="T242">
        <f>OR(Q242=FALSE,R242=FALSE,S242=FALSE)</f>
        <v/>
      </c>
    </row>
    <row r="243" hidden="1" ht="14.25" customHeight="1" s="32">
      <c r="A243" s="23" t="n">
        <v>27850101</v>
      </c>
      <c r="B243" s="23" t="inlineStr">
        <is>
          <t>MIU MIU(太古汇店)</t>
        </is>
      </c>
      <c r="C243" s="23" t="inlineStr">
        <is>
          <t>天河路383号太古汇商场裙楼第一层 L118号店铺</t>
        </is>
      </c>
      <c r="D243" s="23" t="inlineStr">
        <is>
          <t>天河区</t>
        </is>
      </c>
      <c r="E243" s="23" t="inlineStr">
        <is>
          <t>广州市</t>
        </is>
      </c>
      <c r="F243" s="23" t="inlineStr">
        <is>
          <t>广东省</t>
        </is>
      </c>
      <c r="G243" s="23" t="n">
        <v>2028086008</v>
      </c>
      <c r="H243" s="23" t="inlineStr">
        <is>
          <t>360</t>
        </is>
      </c>
      <c r="I243" s="23" t="inlineStr">
        <is>
          <t>ee31b5d82be205f4</t>
        </is>
      </c>
      <c r="J243" s="23" t="inlineStr">
        <is>
          <t>https://ditu.so.com/?pid=ee31b5d82be205f4</t>
        </is>
      </c>
      <c r="K243" s="23" t="inlineStr">
        <is>
          <t>MIU MIU(太古汇店)</t>
        </is>
      </c>
      <c r="L243" s="23" t="inlineStr">
        <is>
          <t>天河路383号太古汇商场裙楼第一层L118号店铺</t>
        </is>
      </c>
      <c r="M243" s="23" t="inlineStr">
        <is>
          <t>天河区</t>
        </is>
      </c>
      <c r="N243" s="23" t="inlineStr">
        <is>
          <t>广州市</t>
        </is>
      </c>
      <c r="O243" s="23" t="inlineStr">
        <is>
          <t>广东省</t>
        </is>
      </c>
      <c r="P243" s="23" t="inlineStr">
        <is>
          <t>2028086008</t>
        </is>
      </c>
      <c r="Q243" s="23" t="b">
        <v>1</v>
      </c>
      <c r="R243" s="23" t="b">
        <v>1</v>
      </c>
      <c r="S243" s="23" t="b">
        <v>1</v>
      </c>
      <c r="T243">
        <f>OR(Q243=FALSE,R243=FALSE,S243=FALSE)</f>
        <v/>
      </c>
    </row>
    <row r="244" hidden="1" ht="14.25" customHeight="1" s="32">
      <c r="A244" s="23" t="n">
        <v>27850099</v>
      </c>
      <c r="B244" s="23" t="inlineStr">
        <is>
          <t>MIU MIU(万象城店)</t>
        </is>
      </c>
      <c r="C244" s="23" t="inlineStr">
        <is>
          <t>乐园道9号天津万象城一层010号店铺</t>
        </is>
      </c>
      <c r="D244" s="23" t="inlineStr">
        <is>
          <t>河西区</t>
        </is>
      </c>
      <c r="E244" s="23" t="inlineStr">
        <is>
          <t>天津市</t>
        </is>
      </c>
      <c r="F244" s="23" t="inlineStr">
        <is>
          <t>天津市</t>
        </is>
      </c>
      <c r="G244" s="23" t="n">
        <v>2283887385</v>
      </c>
      <c r="H244" s="23" t="inlineStr">
        <is>
          <t>360</t>
        </is>
      </c>
      <c r="I244" s="23" t="inlineStr">
        <is>
          <t>1a3d420b38079fa8</t>
        </is>
      </c>
      <c r="J244" s="23" t="inlineStr">
        <is>
          <t>https://ditu.so.com/?pid=1a3d420b38079fa8</t>
        </is>
      </c>
      <c r="K244" s="23" t="inlineStr">
        <is>
          <t>MIU MIU(万象城店)</t>
        </is>
      </c>
      <c r="L244" s="23" t="inlineStr">
        <is>
          <t>乐园道9号天津万象城一层010号店铺</t>
        </is>
      </c>
      <c r="M244" s="23" t="inlineStr">
        <is>
          <t>河西区</t>
        </is>
      </c>
      <c r="N244" s="23" t="inlineStr">
        <is>
          <t>天津市</t>
        </is>
      </c>
      <c r="O244" s="23" t="inlineStr">
        <is>
          <t>天津市</t>
        </is>
      </c>
      <c r="P244" s="23" t="inlineStr">
        <is>
          <t>2283887385</t>
        </is>
      </c>
      <c r="Q244" s="23" t="b">
        <v>1</v>
      </c>
      <c r="R244" s="23" t="b">
        <v>1</v>
      </c>
      <c r="S244" s="23" t="b">
        <v>1</v>
      </c>
      <c r="T244">
        <f>OR(Q244=FALSE,R244=FALSE,S244=FALSE)</f>
        <v/>
      </c>
    </row>
    <row r="245" hidden="1" ht="14.25" customHeight="1" s="32">
      <c r="A245" s="23" t="n">
        <v>27850105</v>
      </c>
      <c r="B245" s="23" t="inlineStr">
        <is>
          <t>MIU MIU(万象城店)</t>
        </is>
      </c>
      <c r="C245" s="23" t="inlineStr">
        <is>
          <t>宝安南路1881号华润中心一期(中区)万象城1层165商铺</t>
        </is>
      </c>
      <c r="D245" s="23" t="inlineStr">
        <is>
          <t>罗湖区</t>
        </is>
      </c>
      <c r="E245" s="23" t="inlineStr">
        <is>
          <t>深圳市</t>
        </is>
      </c>
      <c r="F245" s="23" t="inlineStr">
        <is>
          <t>广东省</t>
        </is>
      </c>
      <c r="G245" s="23" t="n">
        <v>75582668515</v>
      </c>
      <c r="H245" s="23" t="inlineStr">
        <is>
          <t>360</t>
        </is>
      </c>
      <c r="I245" s="23" t="inlineStr">
        <is>
          <t>3566f1a9518cb6ef</t>
        </is>
      </c>
      <c r="J245" s="23" t="inlineStr">
        <is>
          <t>https://ditu.so.com/?pid=3566f1a9518cb6ef</t>
        </is>
      </c>
      <c r="K245" s="23" t="inlineStr">
        <is>
          <t>MIU MIU(万象城店)</t>
        </is>
      </c>
      <c r="L245" s="23" t="inlineStr">
        <is>
          <t>宝安南路1881号华润中心一期(中区)万象城1层165商铺</t>
        </is>
      </c>
      <c r="M245" s="23" t="inlineStr">
        <is>
          <t>罗湖区</t>
        </is>
      </c>
      <c r="N245" s="23" t="inlineStr">
        <is>
          <t>深圳市</t>
        </is>
      </c>
      <c r="O245" s="23" t="inlineStr">
        <is>
          <t>广东省</t>
        </is>
      </c>
      <c r="P245" s="23" t="inlineStr">
        <is>
          <t>75582668515</t>
        </is>
      </c>
      <c r="Q245" s="23" t="b">
        <v>1</v>
      </c>
      <c r="R245" s="23" t="b">
        <v>1</v>
      </c>
      <c r="S245" s="23" t="b">
        <v>1</v>
      </c>
      <c r="T245">
        <f>OR(Q245=FALSE,R245=FALSE,S245=FALSE)</f>
        <v/>
      </c>
    </row>
    <row r="246" hidden="1" ht="14.25" customHeight="1" s="32">
      <c r="A246" s="23" t="n">
        <v>27850112</v>
      </c>
      <c r="B246" s="23" t="inlineStr">
        <is>
          <t>MIU MIU(万象城店)</t>
        </is>
      </c>
      <c r="C246" s="23" t="inlineStr">
        <is>
          <t>青年大街288号华润万象城一层138号店铺</t>
        </is>
      </c>
      <c r="D246" s="23" t="inlineStr">
        <is>
          <t>和平区</t>
        </is>
      </c>
      <c r="E246" s="23" t="inlineStr">
        <is>
          <t>沈阳市</t>
        </is>
      </c>
      <c r="F246" s="23" t="inlineStr">
        <is>
          <t>辽宁省</t>
        </is>
      </c>
      <c r="G246" s="23" t="n">
        <v>2431379336</v>
      </c>
      <c r="H246" s="23" t="inlineStr">
        <is>
          <t>360</t>
        </is>
      </c>
      <c r="I246" s="23" t="inlineStr">
        <is>
          <t>ec9ad67d9ea84c47</t>
        </is>
      </c>
      <c r="J246" s="23" t="inlineStr">
        <is>
          <t>https://ditu.so.com/?pid=ec9ad67d9ea84c47</t>
        </is>
      </c>
      <c r="K246" s="23" t="inlineStr">
        <is>
          <t>MIU MIU(万象城店)</t>
        </is>
      </c>
      <c r="L246" s="23" t="inlineStr">
        <is>
          <t>青年大街288号华润万象城一层138号店铺</t>
        </is>
      </c>
      <c r="M246" s="23" t="inlineStr">
        <is>
          <t>和平区</t>
        </is>
      </c>
      <c r="N246" s="23" t="inlineStr">
        <is>
          <t>沈阳市</t>
        </is>
      </c>
      <c r="O246" s="23" t="inlineStr">
        <is>
          <t>辽宁省</t>
        </is>
      </c>
      <c r="P246" s="23" t="inlineStr">
        <is>
          <t>2431379336</t>
        </is>
      </c>
      <c r="Q246" s="23" t="b">
        <v>1</v>
      </c>
      <c r="R246" s="23" t="b">
        <v>1</v>
      </c>
      <c r="S246" s="23" t="b">
        <v>1</v>
      </c>
      <c r="T246">
        <f>OR(Q246=FALSE,R246=FALSE,S246=FALSE)</f>
        <v/>
      </c>
    </row>
    <row r="247" hidden="1" ht="14.25" customHeight="1" s="32">
      <c r="A247" s="23" t="n">
        <v>27850092</v>
      </c>
      <c r="B247" s="23" t="inlineStr">
        <is>
          <t>MIU MIU(王府井In88店)</t>
        </is>
      </c>
      <c r="C247" s="23" t="inlineStr">
        <is>
          <t>王府井大街88号，北京In88一层117号店铺</t>
        </is>
      </c>
      <c r="D247" s="23" t="inlineStr">
        <is>
          <t>东城区</t>
        </is>
      </c>
      <c r="E247" s="23" t="inlineStr">
        <is>
          <t>北京市</t>
        </is>
      </c>
      <c r="F247" s="23" t="inlineStr">
        <is>
          <t>北京市</t>
        </is>
      </c>
      <c r="G247" s="23" t="n">
        <v>1059785818</v>
      </c>
      <c r="H247" s="23" t="inlineStr">
        <is>
          <t>360</t>
        </is>
      </c>
      <c r="I247" s="23" t="inlineStr">
        <is>
          <t>8472c8cf6de2ad80</t>
        </is>
      </c>
      <c r="J247" s="23" t="inlineStr">
        <is>
          <t>https://ditu.so.com/?pid=8472c8cf6de2ad80</t>
        </is>
      </c>
      <c r="K247" s="23" t="inlineStr">
        <is>
          <t>MIU MIU(王府井店)</t>
        </is>
      </c>
      <c r="L247" s="23" t="inlineStr">
        <is>
          <t>王府井大街88号北京In88一层117号店铺</t>
        </is>
      </c>
      <c r="M247" s="23" t="inlineStr">
        <is>
          <t>东城区</t>
        </is>
      </c>
      <c r="N247" s="23" t="inlineStr">
        <is>
          <t>北京市</t>
        </is>
      </c>
      <c r="O247" s="23" t="inlineStr">
        <is>
          <t>北京市</t>
        </is>
      </c>
      <c r="P247" s="23" t="inlineStr">
        <is>
          <t>1059785818</t>
        </is>
      </c>
      <c r="Q247" s="23" t="b">
        <v>1</v>
      </c>
      <c r="R247" s="23" t="b">
        <v>1</v>
      </c>
      <c r="S247" s="23" t="b">
        <v>1</v>
      </c>
      <c r="T247">
        <f>OR(Q247=FALSE,R247=FALSE,S247=FALSE)</f>
        <v/>
      </c>
    </row>
    <row r="248" hidden="1" ht="14.25" customHeight="1" s="32">
      <c r="A248" s="23" t="n">
        <v>27850106</v>
      </c>
      <c r="B248" s="23" t="inlineStr">
        <is>
          <t>MIU MIU(武商MALL国广店)</t>
        </is>
      </c>
      <c r="C248" s="23" t="inlineStr">
        <is>
          <t>解放大道690号武汉国际广场C区一楼C1-10B号店铺</t>
        </is>
      </c>
      <c r="D248" s="23" t="inlineStr">
        <is>
          <t>江汉区</t>
        </is>
      </c>
      <c r="E248" s="23" t="inlineStr">
        <is>
          <t>武汉市</t>
        </is>
      </c>
      <c r="F248" s="23" t="inlineStr">
        <is>
          <t>湖北省</t>
        </is>
      </c>
      <c r="G248" s="23" t="n">
        <v>2785585968</v>
      </c>
      <c r="H248" s="23" t="inlineStr">
        <is>
          <t>360</t>
        </is>
      </c>
      <c r="I248" s="23" t="inlineStr">
        <is>
          <t>fe5c4cb9137c5629</t>
        </is>
      </c>
      <c r="J248" s="23" t="inlineStr">
        <is>
          <t>https://ditu.so.com/?pid=fe5c4cb9137c5629</t>
        </is>
      </c>
      <c r="K248" s="23" t="inlineStr">
        <is>
          <t>MIU MIU(武商MALL国广店)</t>
        </is>
      </c>
      <c r="L248" s="23" t="inlineStr">
        <is>
          <t>解放大道690号武汉国际广场C区一楼C1-10B号店铺</t>
        </is>
      </c>
      <c r="M248" s="23" t="inlineStr">
        <is>
          <t>江汉区</t>
        </is>
      </c>
      <c r="N248" s="23" t="inlineStr">
        <is>
          <t>武汉市</t>
        </is>
      </c>
      <c r="O248" s="23" t="inlineStr">
        <is>
          <t>湖北省</t>
        </is>
      </c>
      <c r="P248" s="23" t="inlineStr">
        <is>
          <t>2785585968</t>
        </is>
      </c>
      <c r="Q248" s="23" t="b">
        <v>1</v>
      </c>
      <c r="R248" s="23" t="b">
        <v>1</v>
      </c>
      <c r="S248" s="23" t="b">
        <v>1</v>
      </c>
      <c r="T248">
        <f>OR(Q248=FALSE,R248=FALSE,S248=FALSE)</f>
        <v/>
      </c>
    </row>
    <row r="249" hidden="1" ht="14.25" customHeight="1" s="32">
      <c r="A249" s="23" t="n">
        <v>27850116</v>
      </c>
      <c r="B249" s="23" t="inlineStr">
        <is>
          <t>MIU MIU(西安SKP店)</t>
        </is>
      </c>
      <c r="C249" s="23" t="inlineStr">
        <is>
          <t>南关正街111号西安SKP一层A1020号店铺</t>
        </is>
      </c>
      <c r="D249" s="23" t="inlineStr">
        <is>
          <t>碑林区</t>
        </is>
      </c>
      <c r="E249" s="23" t="inlineStr">
        <is>
          <t>西安市</t>
        </is>
      </c>
      <c r="F249" s="23" t="inlineStr">
        <is>
          <t>陕西省</t>
        </is>
      </c>
      <c r="G249" s="23" t="n">
        <v>2983698398</v>
      </c>
      <c r="H249" s="23" t="inlineStr">
        <is>
          <t>360</t>
        </is>
      </c>
      <c r="I249" s="23" t="inlineStr">
        <is>
          <t>5cbccf81cf030d11</t>
        </is>
      </c>
      <c r="J249" s="23" t="inlineStr">
        <is>
          <t>https://ditu.so.com/?pid=5cbccf81cf030d11</t>
        </is>
      </c>
      <c r="K249" s="23" t="inlineStr">
        <is>
          <t>MIU MIU(西安SKP店)</t>
        </is>
      </c>
      <c r="L249" s="23" t="inlineStr">
        <is>
          <t>南关正街111号西安SKP一层A1020号店铺</t>
        </is>
      </c>
      <c r="M249" s="23" t="inlineStr">
        <is>
          <t>碑林区</t>
        </is>
      </c>
      <c r="N249" s="23" t="inlineStr">
        <is>
          <t>西安市</t>
        </is>
      </c>
      <c r="O249" s="23" t="inlineStr">
        <is>
          <t>陕西省</t>
        </is>
      </c>
      <c r="P249" s="23" t="inlineStr">
        <is>
          <t>2983698398</t>
        </is>
      </c>
      <c r="Q249" s="23" t="b">
        <v>1</v>
      </c>
      <c r="R249" s="23" t="b">
        <v>1</v>
      </c>
      <c r="S249" s="23" t="b">
        <v>1</v>
      </c>
      <c r="T249">
        <f>OR(Q249=FALSE,R249=FALSE,S249=FALSE)</f>
        <v/>
      </c>
    </row>
    <row r="250" hidden="1" ht="14.25" customHeight="1" s="32">
      <c r="A250" s="23" t="n">
        <v>27850114</v>
      </c>
      <c r="B250" s="23" t="inlineStr">
        <is>
          <t>MIU MIU(西安SKP鞋履店)</t>
        </is>
      </c>
      <c r="C250" s="23" t="inlineStr">
        <is>
          <t>南关正街111号西安SKP五层A5009号店铺</t>
        </is>
      </c>
      <c r="D250" s="23" t="inlineStr">
        <is>
          <t>碑林区</t>
        </is>
      </c>
      <c r="E250" s="23" t="inlineStr">
        <is>
          <t>西安市</t>
        </is>
      </c>
      <c r="F250" s="23" t="inlineStr">
        <is>
          <t>陕西省</t>
        </is>
      </c>
      <c r="G250" s="23" t="n">
        <v>2983699181</v>
      </c>
      <c r="H250" s="23" t="inlineStr">
        <is>
          <t>360</t>
        </is>
      </c>
      <c r="I250" s="23" t="inlineStr">
        <is>
          <t>bbaa5843c7d14091</t>
        </is>
      </c>
      <c r="J250" s="23" t="inlineStr">
        <is>
          <t>https://ditu.so.com/?pid=bbaa5843c7d14091</t>
        </is>
      </c>
      <c r="K250" s="23" t="inlineStr">
        <is>
          <t>MIU MIU(西安SKP鞋履店)</t>
        </is>
      </c>
      <c r="L250" s="23" t="inlineStr">
        <is>
          <t>南关正街111号西安SKP五层A5009号店铺</t>
        </is>
      </c>
      <c r="M250" s="23" t="inlineStr">
        <is>
          <t>碑林区</t>
        </is>
      </c>
      <c r="N250" s="23" t="inlineStr">
        <is>
          <t>西安市</t>
        </is>
      </c>
      <c r="O250" s="23" t="inlineStr">
        <is>
          <t>陕西省</t>
        </is>
      </c>
      <c r="P250" s="23" t="inlineStr">
        <is>
          <t>2983699181</t>
        </is>
      </c>
      <c r="Q250" s="23" t="b">
        <v>1</v>
      </c>
      <c r="R250" s="23" t="b">
        <v>1</v>
      </c>
      <c r="S250" s="23" t="b">
        <v>1</v>
      </c>
      <c r="T250">
        <f>OR(Q250=FALSE,R250=FALSE,S250=FALSE)</f>
        <v/>
      </c>
    </row>
    <row r="251" hidden="1" ht="14.25" customHeight="1" s="32">
      <c r="A251" s="23" t="n">
        <v>27850115</v>
      </c>
      <c r="B251" s="23" t="inlineStr">
        <is>
          <t>MIU MIU(重庆WFC店)</t>
        </is>
      </c>
      <c r="C251" s="23" t="inlineStr">
        <is>
          <t>民族路188号重庆环球金融中心一层112号店铺</t>
        </is>
      </c>
      <c r="D251" s="23" t="inlineStr">
        <is>
          <t>渝中区</t>
        </is>
      </c>
      <c r="E251" s="23" t="inlineStr">
        <is>
          <t>重庆市</t>
        </is>
      </c>
      <c r="F251" s="23" t="inlineStr">
        <is>
          <t>重庆市</t>
        </is>
      </c>
      <c r="G251" s="23" t="n">
        <v>2360332685</v>
      </c>
      <c r="H251" s="23" t="inlineStr">
        <is>
          <t>360</t>
        </is>
      </c>
      <c r="I251" s="23" t="inlineStr">
        <is>
          <t>0ff1256b8c41ea99</t>
        </is>
      </c>
      <c r="J251" s="23" t="inlineStr">
        <is>
          <t>https://ditu.so.com/?pid=0ff1256b8c41ea99</t>
        </is>
      </c>
      <c r="K251" s="23" t="inlineStr">
        <is>
          <t>MIU MIU(重庆WFC店)</t>
        </is>
      </c>
      <c r="L251" s="23" t="inlineStr">
        <is>
          <t>民族路188号重庆环球金融中心一层112号店铺</t>
        </is>
      </c>
      <c r="M251" s="23" t="inlineStr">
        <is>
          <t>渝中区</t>
        </is>
      </c>
      <c r="N251" s="23" t="inlineStr">
        <is>
          <t>重庆市</t>
        </is>
      </c>
      <c r="O251" s="23" t="inlineStr">
        <is>
          <t>重庆市</t>
        </is>
      </c>
      <c r="P251" s="23" t="inlineStr">
        <is>
          <t>2360332685</t>
        </is>
      </c>
      <c r="Q251" s="23" t="b">
        <v>1</v>
      </c>
      <c r="R251" s="23" t="b">
        <v>1</v>
      </c>
      <c r="S251" s="23" t="b">
        <v>1</v>
      </c>
      <c r="T251">
        <f>OR(Q251=FALSE,R251=FALSE,S251=FALSE)</f>
        <v/>
      </c>
    </row>
    <row r="252" hidden="1" ht="14.25" customHeight="1" s="32">
      <c r="A252" s="23" t="n">
        <v>27850113</v>
      </c>
      <c r="B252" s="23" t="inlineStr">
        <is>
          <t>MIU MIU(重庆万象城店)</t>
        </is>
      </c>
      <c r="C252" s="23" t="inlineStr">
        <is>
          <t xml:space="preserve">谢家湾正街49号华润万象城L115号店铺 </t>
        </is>
      </c>
      <c r="D252" s="23" t="inlineStr">
        <is>
          <t>九龙坡区</t>
        </is>
      </c>
      <c r="E252" s="23" t="inlineStr">
        <is>
          <t>重庆市</t>
        </is>
      </c>
      <c r="F252" s="23" t="inlineStr">
        <is>
          <t>重庆市</t>
        </is>
      </c>
      <c r="G252" s="23" t="n">
        <v>2368188901</v>
      </c>
      <c r="H252" s="23" t="inlineStr">
        <is>
          <t>360</t>
        </is>
      </c>
      <c r="I252" s="23" t="inlineStr">
        <is>
          <t>fae04b3aba00ed45</t>
        </is>
      </c>
      <c r="J252" s="23" t="inlineStr">
        <is>
          <t>https://ditu.so.com/?pid=fae04b3aba00ed45</t>
        </is>
      </c>
      <c r="K252" s="23" t="inlineStr">
        <is>
          <t>MIU MIU(万象城店)</t>
        </is>
      </c>
      <c r="L252" s="23" t="inlineStr">
        <is>
          <t>谢家湾正街49号华润万象城L115号店铺</t>
        </is>
      </c>
      <c r="M252" s="23" t="inlineStr">
        <is>
          <t>九龙坡区</t>
        </is>
      </c>
      <c r="N252" s="23" t="inlineStr">
        <is>
          <t>重庆市</t>
        </is>
      </c>
      <c r="O252" s="23" t="inlineStr">
        <is>
          <t>重庆市</t>
        </is>
      </c>
      <c r="P252" s="23" t="inlineStr">
        <is>
          <t>2368188901</t>
        </is>
      </c>
      <c r="Q252" s="23" t="b">
        <v>1</v>
      </c>
      <c r="R252" s="23" t="b">
        <v>1</v>
      </c>
      <c r="S252" s="23" t="b">
        <v>1</v>
      </c>
      <c r="T252">
        <f>OR(Q252=FALSE,R252=FALSE,S252=FALSE)</f>
        <v/>
      </c>
    </row>
    <row r="253" hidden="1" ht="14.25" customHeight="1" s="32">
      <c r="A253" s="23" t="n">
        <v>27850096</v>
      </c>
      <c r="B253" s="23" t="inlineStr">
        <is>
          <t>MIU MIU(卓展时代购物中心店)</t>
        </is>
      </c>
      <c r="C253" s="23" t="inlineStr">
        <is>
          <t>重庆路1255号卓展时代购物中心C座一层1118号店铺</t>
        </is>
      </c>
      <c r="D253" s="23" t="inlineStr">
        <is>
          <t>朝阳区</t>
        </is>
      </c>
      <c r="E253" s="23" t="inlineStr">
        <is>
          <t>长春市</t>
        </is>
      </c>
      <c r="F253" s="23" t="inlineStr">
        <is>
          <t>吉林省</t>
        </is>
      </c>
      <c r="G253" s="23" t="n">
        <v>43188483519</v>
      </c>
      <c r="H253" s="23" t="inlineStr">
        <is>
          <t>360</t>
        </is>
      </c>
      <c r="I253" s="23" t="inlineStr">
        <is>
          <t>23bfc429aaf7c11e</t>
        </is>
      </c>
      <c r="J253" s="23" t="inlineStr">
        <is>
          <t>https://ditu.so.com/?pid=23bfc429aaf7c11e</t>
        </is>
      </c>
      <c r="K253" s="23" t="inlineStr">
        <is>
          <t>MIU MIU(卓展时代购物中心店)</t>
        </is>
      </c>
      <c r="L253" s="23" t="inlineStr">
        <is>
          <t>重庆路1255号卓展时代购物中心C座一层1118号店铺</t>
        </is>
      </c>
      <c r="M253" s="23" t="inlineStr">
        <is>
          <t>朝阳区</t>
        </is>
      </c>
      <c r="N253" s="23" t="inlineStr">
        <is>
          <t>长春市</t>
        </is>
      </c>
      <c r="O253" s="23" t="inlineStr">
        <is>
          <t>吉林省</t>
        </is>
      </c>
      <c r="P253" s="23" t="inlineStr">
        <is>
          <t>43188483519</t>
        </is>
      </c>
      <c r="Q253" s="23" t="b">
        <v>1</v>
      </c>
      <c r="R253" s="23" t="b">
        <v>1</v>
      </c>
      <c r="S253" s="23" t="b">
        <v>1</v>
      </c>
      <c r="T253">
        <f>OR(Q253=FALSE,R253=FALSE,S253=FALSE)</f>
        <v/>
      </c>
    </row>
    <row r="254" hidden="1" ht="14.25" customHeight="1" s="32">
      <c r="A254" s="23" t="n">
        <v>50700008</v>
      </c>
      <c r="B254" s="23" t="inlineStr">
        <is>
          <t>MIU MIU(成都SKP店)</t>
        </is>
      </c>
      <c r="C254" s="23" t="inlineStr">
        <is>
          <t>天府大道北段2001号2层D2162店铺</t>
        </is>
      </c>
      <c r="D254" s="23" t="inlineStr">
        <is>
          <t>武侯区</t>
        </is>
      </c>
      <c r="E254" s="23" t="inlineStr">
        <is>
          <t>成都市</t>
        </is>
      </c>
      <c r="F254" s="23" t="inlineStr">
        <is>
          <t>四川省</t>
        </is>
      </c>
      <c r="G254" s="23" t="n">
        <v>2860831831</v>
      </c>
      <c r="H254" s="23" t="inlineStr">
        <is>
          <t>360</t>
        </is>
      </c>
      <c r="I254" s="23" t="inlineStr">
        <is>
          <t>e49cc90a85e37421</t>
        </is>
      </c>
      <c r="J254" s="23" t="inlineStr">
        <is>
          <t>https://ditu.so.com/?pid=e49cc90a85e37421</t>
        </is>
      </c>
      <c r="K254" s="23" t="inlineStr">
        <is>
          <t>MIU MIU(成都SKP店)</t>
        </is>
      </c>
      <c r="L254" s="23" t="inlineStr">
        <is>
          <t>天府大道北段2001号2层D2162店铺</t>
        </is>
      </c>
      <c r="M254" s="23" t="inlineStr">
        <is>
          <t>武侯区</t>
        </is>
      </c>
      <c r="N254" s="23" t="inlineStr">
        <is>
          <t>成都市</t>
        </is>
      </c>
      <c r="O254" s="23" t="inlineStr">
        <is>
          <t>四川省</t>
        </is>
      </c>
      <c r="P254" s="23" t="inlineStr">
        <is>
          <t>2860831831</t>
        </is>
      </c>
      <c r="Q254" s="23" t="b">
        <v>1</v>
      </c>
      <c r="R254" s="23" t="b">
        <v>1</v>
      </c>
      <c r="S254" s="23" t="b">
        <v>1</v>
      </c>
      <c r="T254">
        <f>OR(Q254=FALSE,R254=FALSE,S254=FALSE)</f>
        <v/>
      </c>
    </row>
    <row r="255" hidden="1" ht="14.25" customHeight="1" s="32">
      <c r="A255" s="23" t="n">
        <v>50700009</v>
      </c>
      <c r="B255" s="23" t="inlineStr">
        <is>
          <t>MIU MIU(成都SKP鞋履店)</t>
        </is>
      </c>
      <c r="C255" s="23" t="inlineStr">
        <is>
          <t>天府大道北段2001号1层D1086店铺</t>
        </is>
      </c>
      <c r="D255" s="23" t="inlineStr">
        <is>
          <t>武侯区</t>
        </is>
      </c>
      <c r="E255" s="23" t="inlineStr">
        <is>
          <t>成都市</t>
        </is>
      </c>
      <c r="F255" s="23" t="inlineStr">
        <is>
          <t>四川省</t>
        </is>
      </c>
      <c r="G255" s="23" t="n">
        <v>2860831813</v>
      </c>
      <c r="H255" s="23" t="inlineStr">
        <is>
          <t>360</t>
        </is>
      </c>
      <c r="I255" s="23" t="inlineStr">
        <is>
          <t>16aba961694aadec</t>
        </is>
      </c>
      <c r="J255" s="23" t="inlineStr">
        <is>
          <t>https://ditu.so.com/?pid=16aba961694aadec</t>
        </is>
      </c>
      <c r="K255" s="23" t="inlineStr">
        <is>
          <t>MIU MIU(成都SKP鞋履店)</t>
        </is>
      </c>
      <c r="L255" s="23" t="inlineStr">
        <is>
          <t>天府大道北段2001号1层D1086店铺</t>
        </is>
      </c>
      <c r="M255" s="23" t="inlineStr">
        <is>
          <t>武侯区</t>
        </is>
      </c>
      <c r="N255" s="23" t="inlineStr">
        <is>
          <t>成都市</t>
        </is>
      </c>
      <c r="O255" s="23" t="inlineStr">
        <is>
          <t>四川省</t>
        </is>
      </c>
      <c r="P255" s="23" t="inlineStr">
        <is>
          <t>2860831813</t>
        </is>
      </c>
      <c r="Q255" s="23" t="b">
        <v>1</v>
      </c>
      <c r="R255" s="23" t="b">
        <v>1</v>
      </c>
      <c r="S255" s="23" t="b">
        <v>1</v>
      </c>
      <c r="T255">
        <f>OR(Q255=FALSE,R255=FALSE,S255=FALSE)</f>
        <v/>
      </c>
    </row>
    <row r="256" hidden="1" ht="14.25" customHeight="1" s="32">
      <c r="A256" s="23" t="n">
        <v>27850172</v>
      </c>
      <c r="B256" s="23" t="inlineStr">
        <is>
          <t>PRADA (环球金融中心店)</t>
        </is>
      </c>
      <c r="C256" s="23" t="inlineStr">
        <is>
          <t>民族路188号重庆环球金融中心一层101号店铺</t>
        </is>
      </c>
      <c r="D256" s="23" t="inlineStr">
        <is>
          <t>渝中区</t>
        </is>
      </c>
      <c r="E256" s="23" t="inlineStr">
        <is>
          <t>重庆市</t>
        </is>
      </c>
      <c r="F256" s="23" t="inlineStr">
        <is>
          <t>重庆市</t>
        </is>
      </c>
      <c r="G256" s="23" t="n">
        <v>2360332585</v>
      </c>
      <c r="H256" s="23" t="inlineStr">
        <is>
          <t>360</t>
        </is>
      </c>
      <c r="I256" s="23" t="inlineStr">
        <is>
          <t>3e6665f8e36a12d9</t>
        </is>
      </c>
      <c r="J256" s="23" t="inlineStr">
        <is>
          <t>https://ditu.so.com/?pid=3e6665f8e36a12d9</t>
        </is>
      </c>
      <c r="K256" s="23" t="inlineStr">
        <is>
          <t>PRADA(环球金融中心店)</t>
        </is>
      </c>
      <c r="L256" s="23" t="inlineStr">
        <is>
          <t>民族路188号重庆环球金融中心一层101号店铺</t>
        </is>
      </c>
      <c r="M256" s="23" t="inlineStr">
        <is>
          <t>渝中区</t>
        </is>
      </c>
      <c r="N256" s="23" t="inlineStr">
        <is>
          <t>重庆市</t>
        </is>
      </c>
      <c r="O256" s="23" t="inlineStr">
        <is>
          <t>重庆市</t>
        </is>
      </c>
      <c r="P256" s="23" t="inlineStr">
        <is>
          <t>2360332585</t>
        </is>
      </c>
      <c r="Q256" s="23" t="b">
        <v>1</v>
      </c>
      <c r="R256" s="23" t="b">
        <v>1</v>
      </c>
      <c r="S256" s="23" t="b">
        <v>1</v>
      </c>
      <c r="T256">
        <f>OR(Q256=FALSE,R256=FALSE,S256=FALSE)</f>
        <v/>
      </c>
    </row>
    <row r="257" hidden="1" ht="14.25" customHeight="1" s="32">
      <c r="A257" s="23" t="n">
        <v>27850148</v>
      </c>
      <c r="B257" s="23" t="inlineStr">
        <is>
          <t>PRADA(SKP店)</t>
        </is>
      </c>
      <c r="C257" s="23" t="inlineStr">
        <is>
          <t>建国路87号北京SKP一层M1017号店铺</t>
        </is>
      </c>
      <c r="D257" s="23" t="inlineStr">
        <is>
          <t>朝阳区</t>
        </is>
      </c>
      <c r="E257" s="23" t="inlineStr">
        <is>
          <t>北京市</t>
        </is>
      </c>
      <c r="F257" s="23" t="inlineStr">
        <is>
          <t>北京市</t>
        </is>
      </c>
      <c r="G257" s="23" t="n">
        <v>1065307528</v>
      </c>
      <c r="H257" s="23" t="inlineStr">
        <is>
          <t>360</t>
        </is>
      </c>
      <c r="I257" s="23" t="inlineStr">
        <is>
          <t>2bdbcfda08abf9f9</t>
        </is>
      </c>
      <c r="J257" s="23" t="inlineStr">
        <is>
          <t>https://ditu.so.com/?pid=2bdbcfda08abf9f9</t>
        </is>
      </c>
      <c r="K257" s="23" t="inlineStr">
        <is>
          <t>PRADA(SKP店)</t>
        </is>
      </c>
      <c r="L257" s="23" t="inlineStr">
        <is>
          <t>建国路87号北京SKP一层M1017号店铺</t>
        </is>
      </c>
      <c r="M257" s="23" t="inlineStr">
        <is>
          <t>朝阳区</t>
        </is>
      </c>
      <c r="N257" s="23" t="inlineStr">
        <is>
          <t>北京市</t>
        </is>
      </c>
      <c r="O257" s="23" t="inlineStr">
        <is>
          <t>北京市</t>
        </is>
      </c>
      <c r="P257" s="23" t="inlineStr">
        <is>
          <t>1065307528</t>
        </is>
      </c>
      <c r="Q257" s="23" t="b">
        <v>1</v>
      </c>
      <c r="R257" s="23" t="b">
        <v>1</v>
      </c>
      <c r="S257" s="23" t="b">
        <v>1</v>
      </c>
      <c r="T257">
        <f>OR(Q257=FALSE,R257=FALSE,S257=FALSE)</f>
        <v/>
      </c>
    </row>
    <row r="258" hidden="1" ht="14.25" customHeight="1" s="32">
      <c r="A258" s="23" t="n">
        <v>27850175</v>
      </c>
      <c r="B258" s="23" t="inlineStr">
        <is>
          <t>PRADA(SKP男士店)</t>
        </is>
      </c>
      <c r="C258" s="23" t="inlineStr">
        <is>
          <t>南关正街111号西安SKP一层B1003号店铺</t>
        </is>
      </c>
      <c r="D258" s="23" t="inlineStr">
        <is>
          <t>碑林区</t>
        </is>
      </c>
      <c r="E258" s="23" t="inlineStr">
        <is>
          <t>西安市</t>
        </is>
      </c>
      <c r="F258" s="23" t="inlineStr">
        <is>
          <t>陕西省</t>
        </is>
      </c>
      <c r="G258" s="23" t="n">
        <v>2983699117</v>
      </c>
      <c r="H258" s="23" t="inlineStr">
        <is>
          <t>360</t>
        </is>
      </c>
      <c r="I258" s="23" t="inlineStr">
        <is>
          <t>b214cd43d4ce925c</t>
        </is>
      </c>
      <c r="J258" s="23" t="inlineStr">
        <is>
          <t>https://ditu.so.com/?pid=b214cd43d4ce925c</t>
        </is>
      </c>
      <c r="K258" s="23" t="inlineStr">
        <is>
          <t>PRADA(SKP男士店)</t>
        </is>
      </c>
      <c r="L258" s="23" t="inlineStr">
        <is>
          <t>南关正街111号西安SKP一层B1003号店铺</t>
        </is>
      </c>
      <c r="M258" s="23" t="inlineStr">
        <is>
          <t>碑林区</t>
        </is>
      </c>
      <c r="N258" s="23" t="inlineStr">
        <is>
          <t>西安市</t>
        </is>
      </c>
      <c r="O258" s="23" t="inlineStr">
        <is>
          <t>陕西省</t>
        </is>
      </c>
      <c r="P258" s="23" t="inlineStr">
        <is>
          <t>2983699117</t>
        </is>
      </c>
      <c r="Q258" s="23" t="b">
        <v>1</v>
      </c>
      <c r="R258" s="23" t="b">
        <v>1</v>
      </c>
      <c r="S258" s="23" t="b">
        <v>1</v>
      </c>
      <c r="T258">
        <f>OR(Q258=FALSE,R258=FALSE,S258=FALSE)</f>
        <v/>
      </c>
    </row>
    <row r="259" hidden="1" ht="14.25" customHeight="1" s="32">
      <c r="A259" s="23" t="n">
        <v>27850146</v>
      </c>
      <c r="B259" s="23" t="inlineStr">
        <is>
          <t>PRADA(SKP南馆店)</t>
        </is>
      </c>
      <c r="C259" s="23" t="inlineStr">
        <is>
          <t>建国路86号SKP南馆一层D1007店铺</t>
        </is>
      </c>
      <c r="D259" s="23" t="inlineStr">
        <is>
          <t>朝阳区</t>
        </is>
      </c>
      <c r="E259" s="23" t="inlineStr">
        <is>
          <t>北京市</t>
        </is>
      </c>
      <c r="F259" s="23" t="inlineStr">
        <is>
          <t>北京市</t>
        </is>
      </c>
      <c r="G259" s="23" t="n">
        <v>1087793988</v>
      </c>
      <c r="H259" s="23" t="inlineStr">
        <is>
          <t>360</t>
        </is>
      </c>
      <c r="I259" s="23" t="inlineStr">
        <is>
          <t>390721af804f7848</t>
        </is>
      </c>
      <c r="J259" s="23" t="inlineStr">
        <is>
          <t>https://ditu.so.com/?pid=390721af804f7848</t>
        </is>
      </c>
      <c r="K259" s="23" t="inlineStr">
        <is>
          <t>PRADA(SKP-S店)</t>
        </is>
      </c>
      <c r="L259" s="23" t="inlineStr">
        <is>
          <t>建国路86号SKP南馆一层D1007店铺</t>
        </is>
      </c>
      <c r="M259" s="23" t="inlineStr">
        <is>
          <t>朝阳区</t>
        </is>
      </c>
      <c r="N259" s="23" t="inlineStr">
        <is>
          <t>北京市</t>
        </is>
      </c>
      <c r="O259" s="23" t="inlineStr">
        <is>
          <t>北京市</t>
        </is>
      </c>
      <c r="P259" s="23" t="inlineStr">
        <is>
          <t>1087793988</t>
        </is>
      </c>
      <c r="Q259" s="23" t="b">
        <v>1</v>
      </c>
      <c r="R259" s="23" t="b">
        <v>1</v>
      </c>
      <c r="S259" s="23" t="b">
        <v>1</v>
      </c>
      <c r="T259">
        <f>OR(Q259=FALSE,R259=FALSE,S259=FALSE)</f>
        <v/>
      </c>
    </row>
    <row r="260" hidden="1" ht="14.25" customHeight="1" s="32">
      <c r="A260" s="23" t="n">
        <v>50700007</v>
      </c>
      <c r="B260" s="23" t="inlineStr">
        <is>
          <t>PRADA(SKP南馆店)</t>
        </is>
      </c>
      <c r="C260" s="23" t="inlineStr">
        <is>
          <t>南关正街111号西安SKPA栋四层A4012号店铺</t>
        </is>
      </c>
      <c r="D260" s="23" t="inlineStr">
        <is>
          <t>碑林区</t>
        </is>
      </c>
      <c r="E260" s="23" t="inlineStr">
        <is>
          <t>西安市</t>
        </is>
      </c>
      <c r="F260" s="23" t="inlineStr">
        <is>
          <t>陕西省</t>
        </is>
      </c>
      <c r="G260" s="23" t="n">
        <v>2983699126</v>
      </c>
      <c r="H260" s="23" t="inlineStr">
        <is>
          <t>360</t>
        </is>
      </c>
      <c r="I260" s="23" t="inlineStr">
        <is>
          <t>0a7375515d86bbc7</t>
        </is>
      </c>
      <c r="J260" s="23" t="inlineStr">
        <is>
          <t>https://ditu.so.com/?pid=0a7375515d86bbc7</t>
        </is>
      </c>
      <c r="K260" s="23" t="inlineStr">
        <is>
          <t>PRADA(SKP南馆店)</t>
        </is>
      </c>
      <c r="L260" s="23" t="inlineStr">
        <is>
          <t>南关正街111号西安SKPA栋四层A4012号店铺</t>
        </is>
      </c>
      <c r="M260" s="23" t="inlineStr">
        <is>
          <t>碑林区</t>
        </is>
      </c>
      <c r="N260" s="23" t="inlineStr">
        <is>
          <t>西安市</t>
        </is>
      </c>
      <c r="O260" s="23" t="inlineStr">
        <is>
          <t>陕西省</t>
        </is>
      </c>
      <c r="P260" s="23" t="inlineStr">
        <is>
          <t>2983699126</t>
        </is>
      </c>
      <c r="Q260" s="23" t="b">
        <v>1</v>
      </c>
      <c r="R260" s="23" t="b">
        <v>1</v>
      </c>
      <c r="S260" s="23" t="b">
        <v>1</v>
      </c>
      <c r="T260">
        <f>OR(Q260=FALSE,R260=FALSE,S260=FALSE)</f>
        <v/>
      </c>
    </row>
    <row r="261" hidden="1" ht="14.25" customHeight="1" s="32">
      <c r="A261" s="23" t="n">
        <v>27850173</v>
      </c>
      <c r="B261" s="23" t="inlineStr">
        <is>
          <t>PRADA(SKP女士店)</t>
        </is>
      </c>
      <c r="C261" s="23" t="inlineStr">
        <is>
          <t>南关正街111号西安SKP一层A1002号店铺</t>
        </is>
      </c>
      <c r="D261" s="23" t="inlineStr">
        <is>
          <t>碑林区</t>
        </is>
      </c>
      <c r="E261" s="23" t="inlineStr">
        <is>
          <t>西安市</t>
        </is>
      </c>
      <c r="F261" s="23" t="inlineStr">
        <is>
          <t>陕西省</t>
        </is>
      </c>
      <c r="G261" s="23" t="n">
        <v>2983699201</v>
      </c>
      <c r="H261" s="23" t="inlineStr">
        <is>
          <t>360</t>
        </is>
      </c>
      <c r="I261" s="23" t="inlineStr">
        <is>
          <t>da6973b0efbed74e</t>
        </is>
      </c>
      <c r="J261" s="23" t="inlineStr">
        <is>
          <t>https://ditu.so.com/?pid=da6973b0efbed74e</t>
        </is>
      </c>
      <c r="K261" s="23" t="inlineStr">
        <is>
          <t>PRADA(SKP女士店)</t>
        </is>
      </c>
      <c r="L261" s="23" t="inlineStr">
        <is>
          <t>南关正街111号西安SKP一层A1002号店铺</t>
        </is>
      </c>
      <c r="M261" s="23" t="inlineStr">
        <is>
          <t>碑林区</t>
        </is>
      </c>
      <c r="N261" s="23" t="inlineStr">
        <is>
          <t>西安市</t>
        </is>
      </c>
      <c r="O261" s="23" t="inlineStr">
        <is>
          <t>陕西省</t>
        </is>
      </c>
      <c r="P261" s="23" t="inlineStr">
        <is>
          <t>2983699201</t>
        </is>
      </c>
      <c r="Q261" s="23" t="b">
        <v>1</v>
      </c>
      <c r="R261" s="23" t="b">
        <v>1</v>
      </c>
      <c r="S261" s="23" t="b">
        <v>1</v>
      </c>
      <c r="T261">
        <f>OR(Q261=FALSE,R261=FALSE,S261=FALSE)</f>
        <v/>
      </c>
    </row>
    <row r="262" hidden="1" ht="14.25" customHeight="1" s="32">
      <c r="A262" s="23" t="n">
        <v>27850147</v>
      </c>
      <c r="B262" s="23" t="inlineStr">
        <is>
          <t>PRADA(SKP女鞋店)</t>
        </is>
      </c>
      <c r="C262" s="23" t="inlineStr">
        <is>
          <t>建国路87号北京SKP四层D4004号店铺</t>
        </is>
      </c>
      <c r="D262" s="23" t="inlineStr">
        <is>
          <t>朝阳区</t>
        </is>
      </c>
      <c r="E262" s="23" t="inlineStr">
        <is>
          <t>北京市</t>
        </is>
      </c>
      <c r="F262" s="23" t="inlineStr">
        <is>
          <t>北京市</t>
        </is>
      </c>
      <c r="G262" s="23" t="n">
        <v>1057382529</v>
      </c>
      <c r="H262" s="23" t="inlineStr">
        <is>
          <t>360</t>
        </is>
      </c>
      <c r="I262" s="23" t="inlineStr">
        <is>
          <t>08364cf996c5e636</t>
        </is>
      </c>
      <c r="J262" s="23" t="inlineStr">
        <is>
          <t>https://ditu.so.com/?pid=08364cf996c5e636</t>
        </is>
      </c>
      <c r="K262" s="23" t="inlineStr">
        <is>
          <t>PRADA(SKP女鞋店)</t>
        </is>
      </c>
      <c r="L262" s="23" t="inlineStr">
        <is>
          <t>建国路87号北京SKP四层D4004号店铺</t>
        </is>
      </c>
      <c r="M262" s="23" t="inlineStr">
        <is>
          <t>朝阳区</t>
        </is>
      </c>
      <c r="N262" s="23" t="inlineStr">
        <is>
          <t>北京市</t>
        </is>
      </c>
      <c r="O262" s="23" t="inlineStr">
        <is>
          <t>北京市</t>
        </is>
      </c>
      <c r="P262" s="23" t="inlineStr">
        <is>
          <t>1057382529</t>
        </is>
      </c>
      <c r="Q262" s="23" t="b">
        <v>1</v>
      </c>
      <c r="R262" s="23" t="b">
        <v>1</v>
      </c>
      <c r="S262" s="23" t="b">
        <v>1</v>
      </c>
      <c r="T262">
        <f>OR(Q262=FALSE,R262=FALSE,S262=FALSE)</f>
        <v/>
      </c>
    </row>
    <row r="263" hidden="1" ht="14.25" customHeight="1" s="32">
      <c r="A263" s="23" t="n">
        <v>27850174</v>
      </c>
      <c r="B263" s="23" t="inlineStr">
        <is>
          <t>PRADA(SKP女鞋店)</t>
        </is>
      </c>
      <c r="C263" s="23" t="inlineStr">
        <is>
          <t>南关正街111号西安SKP五层A5009号店铺</t>
        </is>
      </c>
      <c r="D263" s="23" t="inlineStr">
        <is>
          <t>碑林区</t>
        </is>
      </c>
      <c r="E263" s="23" t="inlineStr">
        <is>
          <t>西安市</t>
        </is>
      </c>
      <c r="F263" s="23" t="inlineStr">
        <is>
          <t>陕西省</t>
        </is>
      </c>
      <c r="G263" s="23" t="n">
        <v>2983698508</v>
      </c>
      <c r="H263" s="23" t="inlineStr">
        <is>
          <t>360</t>
        </is>
      </c>
      <c r="I263" s="23" t="inlineStr">
        <is>
          <t>15e3dec510207038</t>
        </is>
      </c>
      <c r="J263" s="23" t="inlineStr">
        <is>
          <t>https://ditu.so.com/?pid=15e3dec510207038</t>
        </is>
      </c>
      <c r="K263" s="23" t="inlineStr">
        <is>
          <t>PRADA(SKP女鞋店)</t>
        </is>
      </c>
      <c r="L263" s="23" t="inlineStr">
        <is>
          <t>南关正街111号西安SKP五层A5009号店铺</t>
        </is>
      </c>
      <c r="M263" s="23" t="inlineStr">
        <is>
          <t>碑林区</t>
        </is>
      </c>
      <c r="N263" s="23" t="inlineStr">
        <is>
          <t>西安市</t>
        </is>
      </c>
      <c r="O263" s="23" t="inlineStr">
        <is>
          <t>陕西省</t>
        </is>
      </c>
      <c r="P263" s="23" t="inlineStr">
        <is>
          <t>2983698508</t>
        </is>
      </c>
      <c r="Q263" s="23" t="b">
        <v>1</v>
      </c>
      <c r="R263" s="23" t="b">
        <v>1</v>
      </c>
      <c r="S263" s="23" t="b">
        <v>1</v>
      </c>
      <c r="T263">
        <f>OR(Q263=FALSE,R263=FALSE,S263=FALSE)</f>
        <v/>
      </c>
    </row>
    <row r="264" hidden="1" ht="14.25" customHeight="1" s="32">
      <c r="A264" s="23" t="n">
        <v>27850127</v>
      </c>
      <c r="B264" s="23" t="inlineStr">
        <is>
          <t>PRADA(八达岭奥特莱斯店)</t>
        </is>
      </c>
      <c r="C264" s="23" t="inlineStr">
        <is>
          <t>南口镇陈庄村八达岭奥特莱斯一层500-504号店铺</t>
        </is>
      </c>
      <c r="D264" s="23" t="inlineStr">
        <is>
          <t>昌平区</t>
        </is>
      </c>
      <c r="E264" s="23" t="inlineStr">
        <is>
          <t>北京市</t>
        </is>
      </c>
      <c r="F264" s="23" t="inlineStr">
        <is>
          <t>北京市</t>
        </is>
      </c>
      <c r="G264" s="23" t="n">
        <v>1050895761</v>
      </c>
      <c r="H264" s="23" t="inlineStr">
        <is>
          <t>360</t>
        </is>
      </c>
      <c r="I264" s="23" t="inlineStr">
        <is>
          <t>9e5d9b593c4cdbef</t>
        </is>
      </c>
      <c r="J264" s="23" t="inlineStr">
        <is>
          <t>https://ditu.so.com/?pid=9e5d9b593c4cdbef</t>
        </is>
      </c>
      <c r="K264" s="23" t="inlineStr">
        <is>
          <t>PRADA(八达岭奥特莱斯店)</t>
        </is>
      </c>
      <c r="L264" s="23" t="inlineStr">
        <is>
          <t>南口镇陈庄村八达岭奥特莱斯一层500-504号店铺</t>
        </is>
      </c>
      <c r="M264" s="23" t="inlineStr">
        <is>
          <t>昌平区</t>
        </is>
      </c>
      <c r="N264" s="23" t="inlineStr">
        <is>
          <t>北京市</t>
        </is>
      </c>
      <c r="O264" s="23" t="inlineStr">
        <is>
          <t>北京市</t>
        </is>
      </c>
      <c r="P264" s="23" t="inlineStr">
        <is>
          <t>1050895761</t>
        </is>
      </c>
      <c r="Q264" s="23" t="b">
        <v>1</v>
      </c>
      <c r="R264" s="23" t="b">
        <v>1</v>
      </c>
      <c r="S264" s="23" t="b">
        <v>1</v>
      </c>
      <c r="T264">
        <f>OR(Q264=FALSE,R264=FALSE,S264=FALSE)</f>
        <v/>
      </c>
    </row>
    <row r="265" hidden="1" ht="14.25" customHeight="1" s="32">
      <c r="A265" s="23" t="n">
        <v>27850126</v>
      </c>
      <c r="B265" s="23" t="inlineStr">
        <is>
          <t>PRADA(百联奥特莱斯店)</t>
        </is>
      </c>
      <c r="C265" s="23" t="inlineStr">
        <is>
          <t>沪青平公路2888号青浦百联奥特莱斯A102号店铺</t>
        </is>
      </c>
      <c r="D265" s="23" t="inlineStr">
        <is>
          <t>青浦区</t>
        </is>
      </c>
      <c r="E265" s="23" t="inlineStr">
        <is>
          <t>上海市</t>
        </is>
      </c>
      <c r="F265" s="23" t="inlineStr">
        <is>
          <t>上海市</t>
        </is>
      </c>
      <c r="G265" s="23" t="n">
        <v>2169790316</v>
      </c>
      <c r="H265" s="23" t="inlineStr">
        <is>
          <t>360</t>
        </is>
      </c>
      <c r="I265" s="23" t="inlineStr">
        <is>
          <t>31b7765cac4bda72</t>
        </is>
      </c>
      <c r="J265" s="23" t="inlineStr">
        <is>
          <t>https://ditu.so.com/?pid=31b7765cac4bda72</t>
        </is>
      </c>
      <c r="K265" s="23" t="inlineStr">
        <is>
          <t>PRADA(百联奥特莱斯店)</t>
        </is>
      </c>
      <c r="L265" s="23" t="inlineStr">
        <is>
          <t>沪青平公路2888号青浦百联奥特莱斯A102号店铺</t>
        </is>
      </c>
      <c r="M265" s="23" t="inlineStr">
        <is>
          <t>青浦区</t>
        </is>
      </c>
      <c r="N265" s="23" t="inlineStr">
        <is>
          <t>上海市</t>
        </is>
      </c>
      <c r="O265" s="23" t="inlineStr">
        <is>
          <t>上海市</t>
        </is>
      </c>
      <c r="P265" s="23" t="inlineStr">
        <is>
          <t>2169790316</t>
        </is>
      </c>
      <c r="Q265" s="23" t="b">
        <v>1</v>
      </c>
      <c r="R265" s="23" t="b">
        <v>1</v>
      </c>
      <c r="S265" s="23" t="b">
        <v>1</v>
      </c>
      <c r="T265">
        <f>OR(Q265=FALSE,R265=FALSE,S265=FALSE)</f>
        <v/>
      </c>
    </row>
    <row r="266" hidden="1" ht="14.25" customHeight="1" s="32">
      <c r="A266" s="23" t="n">
        <v>27850128</v>
      </c>
      <c r="B266" s="23" t="inlineStr">
        <is>
          <t>PRADA(北京奥特莱斯店)</t>
        </is>
      </c>
      <c r="C266" s="23" t="inlineStr">
        <is>
          <t>香江北路28号北京赛特奥特莱斯1-097/098号店铺</t>
        </is>
      </c>
      <c r="D266" s="23" t="inlineStr">
        <is>
          <t>朝阳区</t>
        </is>
      </c>
      <c r="E266" s="23" t="inlineStr">
        <is>
          <t>北京市</t>
        </is>
      </c>
      <c r="F266" s="23" t="inlineStr">
        <is>
          <t>北京市</t>
        </is>
      </c>
      <c r="G266" s="23" t="n">
        <v>1064316086</v>
      </c>
      <c r="H266" s="23" t="inlineStr">
        <is>
          <t>360</t>
        </is>
      </c>
      <c r="I266" s="23" t="inlineStr">
        <is>
          <t>4ba62da74cebabed</t>
        </is>
      </c>
      <c r="J266" s="23" t="inlineStr">
        <is>
          <t>https://ditu.so.com/?pid=4ba62da74cebabed</t>
        </is>
      </c>
      <c r="K266" s="23" t="inlineStr">
        <is>
          <t>PRADA(赛特奥特莱斯店)</t>
        </is>
      </c>
      <c r="L266" s="23" t="inlineStr">
        <is>
          <t>香江北路28号北京赛特奥特莱斯1-097/098号店铺</t>
        </is>
      </c>
      <c r="M266" s="23" t="inlineStr">
        <is>
          <t>朝阳区</t>
        </is>
      </c>
      <c r="N266" s="23" t="inlineStr">
        <is>
          <t>北京市</t>
        </is>
      </c>
      <c r="O266" s="23" t="inlineStr">
        <is>
          <t>北京市</t>
        </is>
      </c>
      <c r="P266" s="23" t="inlineStr">
        <is>
          <t>1064316086</t>
        </is>
      </c>
      <c r="Q266" s="23" t="b">
        <v>1</v>
      </c>
      <c r="R266" s="23" t="b">
        <v>1</v>
      </c>
      <c r="S266" s="23" t="b">
        <v>1</v>
      </c>
      <c r="T266">
        <f>OR(Q266=FALSE,R266=FALSE,S266=FALSE)</f>
        <v/>
      </c>
    </row>
    <row r="267" hidden="1" ht="14.25" customHeight="1" s="32">
      <c r="A267" s="23" t="n">
        <v>27850133</v>
      </c>
      <c r="B267" s="23" t="inlineStr">
        <is>
          <t>PRADA(比斯特店)</t>
        </is>
      </c>
      <c r="C267" s="23" t="inlineStr">
        <is>
          <t>阳澄环路969号比斯特精品购物村C7店铺</t>
        </is>
      </c>
      <c r="D267" s="23" t="inlineStr">
        <is>
          <t>吴中区</t>
        </is>
      </c>
      <c r="E267" s="23" t="inlineStr">
        <is>
          <t>苏州市</t>
        </is>
      </c>
      <c r="F267" s="23" t="inlineStr">
        <is>
          <t>江苏省</t>
        </is>
      </c>
      <c r="G267" s="23" t="n">
        <v>51265001871</v>
      </c>
      <c r="H267" s="23" t="inlineStr">
        <is>
          <t>360</t>
        </is>
      </c>
      <c r="I267" s="23" t="inlineStr">
        <is>
          <t>0a45175a39061de7</t>
        </is>
      </c>
      <c r="J267" s="23" t="inlineStr">
        <is>
          <t>https://ditu.so.com/?pid=0a45175a39061de7</t>
        </is>
      </c>
      <c r="K267" s="23" t="inlineStr">
        <is>
          <t>PRADA(比斯特精品购物村店)</t>
        </is>
      </c>
      <c r="L267" s="23" t="inlineStr">
        <is>
          <t>阳澄环路969号比斯特精品购物村C7店铺</t>
        </is>
      </c>
      <c r="M267" s="23" t="inlineStr">
        <is>
          <t>吴中区</t>
        </is>
      </c>
      <c r="N267" s="23" t="inlineStr">
        <is>
          <t>苏州市</t>
        </is>
      </c>
      <c r="O267" s="23" t="inlineStr">
        <is>
          <t>江苏省</t>
        </is>
      </c>
      <c r="P267" s="23" t="inlineStr">
        <is>
          <t>51265001871</t>
        </is>
      </c>
      <c r="Q267" s="23" t="b">
        <v>1</v>
      </c>
      <c r="R267" s="23" t="b">
        <v>1</v>
      </c>
      <c r="S267" s="23" t="b">
        <v>1</v>
      </c>
      <c r="T267">
        <f>OR(Q267=FALSE,R267=FALSE,S267=FALSE)</f>
        <v/>
      </c>
    </row>
    <row r="268" hidden="1" ht="14.25" customHeight="1" s="32">
      <c r="A268" s="23" t="n">
        <v>27850161</v>
      </c>
      <c r="B268" s="23" t="inlineStr">
        <is>
          <t>PRADA(德基广场店)</t>
        </is>
      </c>
      <c r="C268" s="23" t="inlineStr">
        <is>
          <t>中山路18号南京德基广场一层F131号店铺</t>
        </is>
      </c>
      <c r="D268" s="23" t="inlineStr">
        <is>
          <t>玄武区</t>
        </is>
      </c>
      <c r="E268" s="23" t="inlineStr">
        <is>
          <t>南京市</t>
        </is>
      </c>
      <c r="F268" s="23" t="inlineStr">
        <is>
          <t>江苏省</t>
        </is>
      </c>
      <c r="G268" s="23" t="n">
        <v>2586777705</v>
      </c>
      <c r="H268" s="23" t="inlineStr">
        <is>
          <t>360</t>
        </is>
      </c>
      <c r="I268" s="23" t="inlineStr">
        <is>
          <t>cb0415601ef73391</t>
        </is>
      </c>
      <c r="J268" s="23" t="inlineStr">
        <is>
          <t>https://ditu.so.com/?pid=cb0415601ef73391</t>
        </is>
      </c>
      <c r="K268" s="23" t="inlineStr">
        <is>
          <t>PRADA(德基广场店)</t>
        </is>
      </c>
      <c r="L268" s="23" t="inlineStr">
        <is>
          <t>中山路18号南京德基广场一层F131号店铺</t>
        </is>
      </c>
      <c r="M268" s="23" t="inlineStr">
        <is>
          <t>玄武区</t>
        </is>
      </c>
      <c r="N268" s="23" t="inlineStr">
        <is>
          <t>南京市</t>
        </is>
      </c>
      <c r="O268" s="23" t="inlineStr">
        <is>
          <t>江苏省</t>
        </is>
      </c>
      <c r="P268" s="23" t="inlineStr">
        <is>
          <t>2586777705</t>
        </is>
      </c>
      <c r="Q268" s="23" t="b">
        <v>1</v>
      </c>
      <c r="R268" s="23" t="b">
        <v>1</v>
      </c>
      <c r="S268" s="23" t="b">
        <v>1</v>
      </c>
      <c r="T268">
        <f>OR(Q268=FALSE,R268=FALSE,S268=FALSE)</f>
        <v/>
      </c>
    </row>
    <row r="269" hidden="1" ht="14.25" customHeight="1" s="32">
      <c r="A269" s="23" t="n">
        <v>27850125</v>
      </c>
      <c r="B269" s="23" t="inlineStr">
        <is>
          <t>PRADA(佛罗伦萨小镇店)</t>
        </is>
      </c>
      <c r="C269" s="23" t="inlineStr">
        <is>
          <t>祝桥镇卓耀路58弄佛罗伦萨小镇一层C1号店铺</t>
        </is>
      </c>
      <c r="D269" s="23" t="inlineStr">
        <is>
          <t>浦东新区</t>
        </is>
      </c>
      <c r="E269" s="23" t="inlineStr">
        <is>
          <t>上海市</t>
        </is>
      </c>
      <c r="F269" s="23" t="inlineStr">
        <is>
          <t>上海市</t>
        </is>
      </c>
      <c r="G269" s="23" t="n">
        <v>2120676500</v>
      </c>
      <c r="H269" s="23" t="inlineStr">
        <is>
          <t>360</t>
        </is>
      </c>
      <c r="I269" s="23" t="inlineStr">
        <is>
          <t>57934e4871c8e0fd</t>
        </is>
      </c>
      <c r="J269" s="23" t="inlineStr">
        <is>
          <t>https://ditu.so.com/?pid=57934e4871c8e0fd</t>
        </is>
      </c>
      <c r="K269" s="23" t="inlineStr">
        <is>
          <t>PRADA(佛罗伦萨小镇店)</t>
        </is>
      </c>
      <c r="L269" s="23" t="inlineStr">
        <is>
          <t>祝桥镇卓耀路58弄佛罗伦萨小镇一层C1号店铺</t>
        </is>
      </c>
      <c r="M269" s="23" t="inlineStr">
        <is>
          <t>浦东新区</t>
        </is>
      </c>
      <c r="N269" s="23" t="inlineStr">
        <is>
          <t>上海市</t>
        </is>
      </c>
      <c r="O269" s="23" t="inlineStr">
        <is>
          <t>上海市</t>
        </is>
      </c>
      <c r="P269" s="23" t="inlineStr">
        <is>
          <t>2120676500</t>
        </is>
      </c>
      <c r="Q269" s="23" t="b">
        <v>1</v>
      </c>
      <c r="R269" s="23" t="b">
        <v>1</v>
      </c>
      <c r="S269" s="23" t="b">
        <v>1</v>
      </c>
      <c r="T269">
        <f>OR(Q269=FALSE,R269=FALSE,S269=FALSE)</f>
        <v/>
      </c>
    </row>
    <row r="270" hidden="1" ht="14.25" customHeight="1" s="32">
      <c r="A270" s="23" t="n">
        <v>27850129</v>
      </c>
      <c r="B270" s="23" t="inlineStr">
        <is>
          <t>PRADA(佛罗伦萨小镇店)</t>
        </is>
      </c>
      <c r="C270" s="23" t="inlineStr">
        <is>
          <t>郫都县银杏路888号佛罗伦萨小镇H03&amp;H04&amp;H08号店铺</t>
        </is>
      </c>
      <c r="D270" s="23" t="inlineStr">
        <is>
          <t>郫都区</t>
        </is>
      </c>
      <c r="E270" s="23" t="inlineStr">
        <is>
          <t>成都市</t>
        </is>
      </c>
      <c r="F270" s="23" t="inlineStr">
        <is>
          <t>四川省</t>
        </is>
      </c>
      <c r="G270" s="23" t="n">
        <v>2862470804</v>
      </c>
      <c r="H270" s="23" t="inlineStr">
        <is>
          <t>360</t>
        </is>
      </c>
      <c r="I270" s="23" t="inlineStr">
        <is>
          <t>7d2e9947c9b350a3</t>
        </is>
      </c>
      <c r="J270" s="23" t="inlineStr">
        <is>
          <t>https://ditu.so.com/?pid=7d2e9947c9b350a3</t>
        </is>
      </c>
      <c r="K270" s="23" t="inlineStr">
        <is>
          <t>PRADA(佛罗伦萨小镇店)</t>
        </is>
      </c>
      <c r="L270" s="23" t="inlineStr">
        <is>
          <t>县银杏路888号佛罗伦萨小镇H03&amp;H04&amp;H08号店铺</t>
        </is>
      </c>
      <c r="M270" s="23" t="inlineStr">
        <is>
          <t>郫都区</t>
        </is>
      </c>
      <c r="N270" s="23" t="inlineStr">
        <is>
          <t>成都市</t>
        </is>
      </c>
      <c r="O270" s="23" t="inlineStr">
        <is>
          <t>四川省</t>
        </is>
      </c>
      <c r="P270" s="23" t="inlineStr">
        <is>
          <t>2862470804</t>
        </is>
      </c>
      <c r="Q270" s="23" t="b">
        <v>1</v>
      </c>
      <c r="R270" s="23" t="b">
        <v>1</v>
      </c>
      <c r="S270" s="23" t="b">
        <v>1</v>
      </c>
      <c r="T270">
        <f>OR(Q270=FALSE,R270=FALSE,S270=FALSE)</f>
        <v/>
      </c>
    </row>
    <row r="271" hidden="1" ht="14.25" customHeight="1" s="32">
      <c r="A271" s="23" t="n">
        <v>27850131</v>
      </c>
      <c r="B271" s="23" t="inlineStr">
        <is>
          <t>PRADA(佛罗伦萨小镇店)</t>
        </is>
      </c>
      <c r="C271" s="23" t="inlineStr">
        <is>
          <t>前进北路佛罗伦萨小镇38-39号店铺</t>
        </is>
      </c>
      <c r="D271" s="23" t="inlineStr">
        <is>
          <t>武清区</t>
        </is>
      </c>
      <c r="E271" s="23" t="inlineStr">
        <is>
          <t>天津市</t>
        </is>
      </c>
      <c r="F271" s="23" t="inlineStr">
        <is>
          <t>天津市</t>
        </is>
      </c>
      <c r="G271" s="23" t="n">
        <v>2259698038</v>
      </c>
      <c r="H271" s="23" t="inlineStr">
        <is>
          <t>360</t>
        </is>
      </c>
      <c r="I271" s="23" t="inlineStr">
        <is>
          <t>392ae414bcb30066</t>
        </is>
      </c>
      <c r="J271" s="23" t="inlineStr">
        <is>
          <t>https://ditu.so.com/?pid=392ae414bcb30066</t>
        </is>
      </c>
      <c r="K271" s="23" t="inlineStr">
        <is>
          <t>PRADA(佛罗伦萨小镇店)</t>
        </is>
      </c>
      <c r="L271" s="23" t="inlineStr">
        <is>
          <t>前进北路佛罗伦萨小镇38-39号店铺</t>
        </is>
      </c>
      <c r="M271" s="23" t="inlineStr">
        <is>
          <t>武清区</t>
        </is>
      </c>
      <c r="N271" s="23" t="inlineStr">
        <is>
          <t>天津市</t>
        </is>
      </c>
      <c r="O271" s="23" t="inlineStr">
        <is>
          <t>天津市</t>
        </is>
      </c>
      <c r="P271" s="23" t="inlineStr">
        <is>
          <t>2259698038</t>
        </is>
      </c>
      <c r="Q271" s="23" t="b">
        <v>1</v>
      </c>
      <c r="R271" s="23" t="b">
        <v>1</v>
      </c>
      <c r="S271" s="23" t="b">
        <v>1</v>
      </c>
      <c r="T271">
        <f>OR(Q271=FALSE,R271=FALSE,S271=FALSE)</f>
        <v/>
      </c>
    </row>
    <row r="272" hidden="1" ht="14.25" customHeight="1" s="32">
      <c r="A272" s="23" t="n">
        <v>27850132</v>
      </c>
      <c r="B272" s="23" t="inlineStr">
        <is>
          <t>PRADA(佛罗伦萨小镇店)</t>
        </is>
      </c>
      <c r="C272" s="23" t="inlineStr">
        <is>
          <t>桂城街道疏港路28号佛罗伦萨小镇G16-G17号店铺</t>
        </is>
      </c>
      <c r="D272" s="23" t="inlineStr">
        <is>
          <t>南海区</t>
        </is>
      </c>
      <c r="E272" s="23" t="inlineStr">
        <is>
          <t>佛山市</t>
        </is>
      </c>
      <c r="F272" s="23" t="inlineStr">
        <is>
          <t>广东省</t>
        </is>
      </c>
      <c r="G272" s="23" t="n">
        <v>75781251145</v>
      </c>
      <c r="H272" s="23" t="inlineStr">
        <is>
          <t>360</t>
        </is>
      </c>
      <c r="I272" s="23" t="inlineStr">
        <is>
          <t>e77b28eb468a0b00</t>
        </is>
      </c>
      <c r="J272" s="23" t="inlineStr">
        <is>
          <t>https://ditu.so.com/?pid=e77b28eb468a0b00</t>
        </is>
      </c>
      <c r="K272" s="23" t="inlineStr">
        <is>
          <t>PRADA(佛罗伦萨小镇店)</t>
        </is>
      </c>
      <c r="L272" s="23" t="inlineStr">
        <is>
          <t>桂城街道疏港路28号佛罗伦萨小镇G16-G17号店铺</t>
        </is>
      </c>
      <c r="M272" s="23" t="inlineStr">
        <is>
          <t>南海区</t>
        </is>
      </c>
      <c r="N272" s="23" t="inlineStr">
        <is>
          <t>佛山市</t>
        </is>
      </c>
      <c r="O272" s="23" t="inlineStr">
        <is>
          <t>广东省</t>
        </is>
      </c>
      <c r="P272" s="23" t="inlineStr">
        <is>
          <t>75781251145</t>
        </is>
      </c>
      <c r="Q272" s="23" t="b">
        <v>1</v>
      </c>
      <c r="R272" s="23" t="b">
        <v>1</v>
      </c>
      <c r="S272" s="23" t="b">
        <v>1</v>
      </c>
      <c r="T272">
        <f>OR(Q272=FALSE,R272=FALSE,S272=FALSE)</f>
        <v/>
      </c>
    </row>
    <row r="273" hidden="1" ht="14.25" customHeight="1" s="32">
      <c r="A273" s="23" t="n">
        <v>27850167</v>
      </c>
      <c r="B273" s="23" t="inlineStr">
        <is>
          <t>PRADA(武商MALL店)</t>
        </is>
      </c>
      <c r="C273" s="23" t="inlineStr">
        <is>
          <t>解放大道690号武汉国际广场C区一楼C109号店铺</t>
        </is>
      </c>
      <c r="D273" s="23" t="inlineStr">
        <is>
          <t>江汉区</t>
        </is>
      </c>
      <c r="E273" s="23" t="inlineStr">
        <is>
          <t>武汉市</t>
        </is>
      </c>
      <c r="F273" s="23" t="inlineStr">
        <is>
          <t>湖北省</t>
        </is>
      </c>
      <c r="G273" s="23" t="n">
        <v>2785583036</v>
      </c>
      <c r="H273" s="23" t="inlineStr">
        <is>
          <t>360</t>
        </is>
      </c>
      <c r="I273" s="23" t="inlineStr">
        <is>
          <t>0ff538fcd6deb979</t>
        </is>
      </c>
      <c r="J273" s="23" t="inlineStr">
        <is>
          <t>https://ditu.so.com/?pid=0ff538fcd6deb979</t>
        </is>
      </c>
      <c r="K273" s="23" t="inlineStr">
        <is>
          <t>PRADA(武商MALL店)</t>
        </is>
      </c>
      <c r="L273" s="23" t="inlineStr">
        <is>
          <t>解放大道690号武汉国际广场C区一楼C109号店铺</t>
        </is>
      </c>
      <c r="M273" s="23" t="inlineStr">
        <is>
          <t>江汉区</t>
        </is>
      </c>
      <c r="N273" s="23" t="inlineStr">
        <is>
          <t>武汉市</t>
        </is>
      </c>
      <c r="O273" s="23" t="inlineStr">
        <is>
          <t>湖北省</t>
        </is>
      </c>
      <c r="P273" s="23" t="inlineStr">
        <is>
          <t>2785583036</t>
        </is>
      </c>
      <c r="Q273" s="23" t="b">
        <v>1</v>
      </c>
      <c r="R273" s="23" t="b">
        <v>1</v>
      </c>
      <c r="S273" s="23" t="b">
        <v>1</v>
      </c>
      <c r="T273">
        <f>OR(Q273=FALSE,R273=FALSE,S273=FALSE)</f>
        <v/>
      </c>
    </row>
    <row r="274" hidden="1" ht="14.25" customHeight="1" s="32">
      <c r="A274" s="23" t="n">
        <v>27850152</v>
      </c>
      <c r="B274" s="23" t="inlineStr">
        <is>
          <t>PRADA(国际金融中心店)</t>
        </is>
      </c>
      <c r="C274" s="23" t="inlineStr">
        <is>
          <t>红星路三段1号成都国际金融中心一层L106号店铺</t>
        </is>
      </c>
      <c r="D274" s="23" t="inlineStr">
        <is>
          <t>锦江区</t>
        </is>
      </c>
      <c r="E274" s="23" t="inlineStr">
        <is>
          <t>成都市</t>
        </is>
      </c>
      <c r="F274" s="23" t="inlineStr">
        <is>
          <t>四川省</t>
        </is>
      </c>
      <c r="G274" s="23" t="n">
        <v>2886655089</v>
      </c>
      <c r="H274" s="23" t="inlineStr">
        <is>
          <t>360</t>
        </is>
      </c>
      <c r="I274" s="23" t="inlineStr">
        <is>
          <t>d5e2772782c5e9c2</t>
        </is>
      </c>
      <c r="J274" s="23" t="inlineStr">
        <is>
          <t>https://ditu.so.com/?pid=d5e2772782c5e9c2</t>
        </is>
      </c>
      <c r="K274" s="23" t="inlineStr">
        <is>
          <t>PRADA(国际金融中心店)</t>
        </is>
      </c>
      <c r="L274" s="23" t="inlineStr">
        <is>
          <t>红星路三段1号成都国际金融中心一层L106号店铺</t>
        </is>
      </c>
      <c r="M274" s="23" t="inlineStr">
        <is>
          <t>锦江区</t>
        </is>
      </c>
      <c r="N274" s="23" t="inlineStr">
        <is>
          <t>成都市</t>
        </is>
      </c>
      <c r="O274" s="23" t="inlineStr">
        <is>
          <t>四川省</t>
        </is>
      </c>
      <c r="P274" s="23" t="inlineStr">
        <is>
          <t>2886655089</t>
        </is>
      </c>
      <c r="Q274" s="23" t="b">
        <v>1</v>
      </c>
      <c r="R274" s="23" t="b">
        <v>1</v>
      </c>
      <c r="S274" s="23" t="b">
        <v>1</v>
      </c>
      <c r="T274">
        <f>OR(Q274=FALSE,R274=FALSE,S274=FALSE)</f>
        <v/>
      </c>
    </row>
    <row r="275" hidden="1" ht="14.25" customHeight="1" s="32">
      <c r="A275" s="23" t="n">
        <v>27850142</v>
      </c>
      <c r="B275" s="23" t="inlineStr">
        <is>
          <t>PRADA(国金中心店)</t>
        </is>
      </c>
      <c r="C275" s="23" t="inlineStr">
        <is>
          <t>浦东陆家嘴世纪大道8号国际金融中心一层L1-25号店铺</t>
        </is>
      </c>
      <c r="D275" s="23" t="inlineStr">
        <is>
          <t>浦东新区</t>
        </is>
      </c>
      <c r="E275" s="23" t="inlineStr">
        <is>
          <t>上海市</t>
        </is>
      </c>
      <c r="F275" s="23" t="inlineStr">
        <is>
          <t>上海市</t>
        </is>
      </c>
      <c r="G275" s="23" t="n">
        <v>2150120901</v>
      </c>
      <c r="H275" s="23" t="inlineStr">
        <is>
          <t>360</t>
        </is>
      </c>
      <c r="I275" s="23" t="inlineStr">
        <is>
          <t>9201886c6ad21ace</t>
        </is>
      </c>
      <c r="J275" s="23" t="inlineStr">
        <is>
          <t>https://ditu.so.com/?pid=9201886c6ad21ace</t>
        </is>
      </c>
      <c r="K275" s="23" t="inlineStr">
        <is>
          <t>PRADA(国金中心店)</t>
        </is>
      </c>
      <c r="L275" s="23" t="inlineStr">
        <is>
          <t>陆家嘴世纪大道8号国际金融中心一层L1-25号店铺</t>
        </is>
      </c>
      <c r="M275" s="23" t="inlineStr">
        <is>
          <t>浦东新区</t>
        </is>
      </c>
      <c r="N275" s="23" t="inlineStr">
        <is>
          <t>上海市</t>
        </is>
      </c>
      <c r="O275" s="23" t="inlineStr">
        <is>
          <t>上海市</t>
        </is>
      </c>
      <c r="P275" s="23" t="inlineStr">
        <is>
          <t>2150120901</t>
        </is>
      </c>
      <c r="Q275" s="23" t="b">
        <v>1</v>
      </c>
      <c r="R275" s="23" t="b">
        <v>1</v>
      </c>
      <c r="S275" s="23" t="b">
        <v>1</v>
      </c>
      <c r="T275">
        <f>OR(Q275=FALSE,R275=FALSE,S275=FALSE)</f>
        <v/>
      </c>
    </row>
    <row r="276" hidden="1" ht="14.25" customHeight="1" s="32">
      <c r="A276" s="23" t="n">
        <v>27850168</v>
      </c>
      <c r="B276" s="23" t="inlineStr">
        <is>
          <t>PRADA(国金中心店)</t>
        </is>
      </c>
      <c r="C276" s="23" t="inlineStr">
        <is>
          <t>解放西路188号长沙国金中心一层L124号店铺</t>
        </is>
      </c>
      <c r="D276" s="23" t="inlineStr">
        <is>
          <t>芙蓉区</t>
        </is>
      </c>
      <c r="E276" s="23" t="inlineStr">
        <is>
          <t>长沙市</t>
        </is>
      </c>
      <c r="F276" s="23" t="inlineStr">
        <is>
          <t>湖南省</t>
        </is>
      </c>
      <c r="G276" s="23" t="n">
        <v>73184163928</v>
      </c>
      <c r="H276" s="23" t="inlineStr">
        <is>
          <t>360</t>
        </is>
      </c>
      <c r="I276" s="23" t="inlineStr">
        <is>
          <t>049b362938c92faa</t>
        </is>
      </c>
      <c r="J276" s="23" t="inlineStr">
        <is>
          <t>https://ditu.so.com/?pid=049b362938c92faa</t>
        </is>
      </c>
      <c r="K276" s="23" t="inlineStr">
        <is>
          <t>PRADA(国金中心店)</t>
        </is>
      </c>
      <c r="L276" s="23" t="inlineStr">
        <is>
          <t>解放西路188号长沙国金中心一层L124号店铺</t>
        </is>
      </c>
      <c r="M276" s="23" t="inlineStr">
        <is>
          <t>芙蓉区</t>
        </is>
      </c>
      <c r="N276" s="23" t="inlineStr">
        <is>
          <t>长沙市</t>
        </is>
      </c>
      <c r="O276" s="23" t="inlineStr">
        <is>
          <t>湖南省</t>
        </is>
      </c>
      <c r="P276" s="23" t="inlineStr">
        <is>
          <t>73184163928</t>
        </is>
      </c>
      <c r="Q276" s="23" t="b">
        <v>1</v>
      </c>
      <c r="R276" s="23" t="b">
        <v>1</v>
      </c>
      <c r="S276" s="23" t="b">
        <v>1</v>
      </c>
      <c r="T276">
        <f>OR(Q276=FALSE,R276=FALSE,S276=FALSE)</f>
        <v/>
      </c>
    </row>
    <row r="277" hidden="1" ht="14.25" customHeight="1" s="32">
      <c r="A277" s="23" t="n">
        <v>27850140</v>
      </c>
      <c r="B277" s="23" t="inlineStr">
        <is>
          <t>PRADA(国贸汇店)</t>
        </is>
      </c>
      <c r="C277" s="23" t="inlineStr">
        <is>
          <t>华山路1901号国贸汇L1-117&amp;118店铺</t>
        </is>
      </c>
      <c r="D277" s="23" t="inlineStr">
        <is>
          <t>徐汇区</t>
        </is>
      </c>
      <c r="E277" s="23" t="inlineStr">
        <is>
          <t>上海市</t>
        </is>
      </c>
      <c r="F277" s="23" t="inlineStr">
        <is>
          <t>上海市</t>
        </is>
      </c>
      <c r="G277" s="23" t="n">
        <v>2164281060</v>
      </c>
      <c r="H277" s="23" t="inlineStr">
        <is>
          <t>360</t>
        </is>
      </c>
      <c r="I277" s="23" t="inlineStr">
        <is>
          <t>e5739004c330ae57</t>
        </is>
      </c>
      <c r="J277" s="23" t="inlineStr">
        <is>
          <t>https://ditu.so.com/?pid=e5739004c330ae57</t>
        </is>
      </c>
      <c r="K277" s="23" t="inlineStr">
        <is>
          <t>PRADA(国贸汇店)</t>
        </is>
      </c>
      <c r="L277" s="23" t="inlineStr">
        <is>
          <t>华山路1901号国贸汇L1-117&amp;118店铺</t>
        </is>
      </c>
      <c r="M277" s="23" t="inlineStr">
        <is>
          <t>徐汇区</t>
        </is>
      </c>
      <c r="N277" s="23" t="inlineStr">
        <is>
          <t>上海市</t>
        </is>
      </c>
      <c r="O277" s="23" t="inlineStr">
        <is>
          <t>上海市</t>
        </is>
      </c>
      <c r="P277" s="23" t="inlineStr">
        <is>
          <t>2164281060</t>
        </is>
      </c>
      <c r="Q277" s="23" t="b">
        <v>1</v>
      </c>
      <c r="R277" s="23" t="b">
        <v>1</v>
      </c>
      <c r="S277" s="23" t="b">
        <v>1</v>
      </c>
      <c r="T277">
        <f>OR(Q277=FALSE,R277=FALSE,S277=FALSE)</f>
        <v/>
      </c>
    </row>
    <row r="278" hidden="1" ht="14.25" customHeight="1" s="32">
      <c r="A278" s="23" t="n">
        <v>27850149</v>
      </c>
      <c r="B278" s="23" t="inlineStr">
        <is>
          <t>PRADA(国贸商城店)</t>
        </is>
      </c>
      <c r="C278" s="23" t="inlineStr">
        <is>
          <t>建国门外大街1号国贸商城一层L105-106号店铺</t>
        </is>
      </c>
      <c r="D278" s="23" t="inlineStr">
        <is>
          <t>朝阳区</t>
        </is>
      </c>
      <c r="E278" s="23" t="inlineStr">
        <is>
          <t>北京市</t>
        </is>
      </c>
      <c r="F278" s="23" t="inlineStr">
        <is>
          <t>北京市</t>
        </is>
      </c>
      <c r="G278" s="23" t="n">
        <v>1065358106</v>
      </c>
      <c r="H278" s="23" t="inlineStr">
        <is>
          <t>360</t>
        </is>
      </c>
      <c r="I278" s="23" t="inlineStr">
        <is>
          <t>3a3af34d080aa203</t>
        </is>
      </c>
      <c r="J278" s="23" t="inlineStr">
        <is>
          <t>https://ditu.so.com/?pid=3a3af34d080aa203</t>
        </is>
      </c>
      <c r="K278" s="23" t="inlineStr">
        <is>
          <t>PRADA(国贸商城店)</t>
        </is>
      </c>
      <c r="L278" s="23" t="inlineStr">
        <is>
          <t>建国门外大街1号国贸商城一层L105-106号店铺</t>
        </is>
      </c>
      <c r="M278" s="23" t="inlineStr">
        <is>
          <t>朝阳区</t>
        </is>
      </c>
      <c r="N278" s="23" t="inlineStr">
        <is>
          <t>北京市</t>
        </is>
      </c>
      <c r="O278" s="23" t="inlineStr">
        <is>
          <t>北京市</t>
        </is>
      </c>
      <c r="P278" s="23" t="inlineStr">
        <is>
          <t>1065358106</t>
        </is>
      </c>
      <c r="Q278" s="23" t="b">
        <v>1</v>
      </c>
      <c r="R278" s="23" t="b">
        <v>1</v>
      </c>
      <c r="S278" s="23" t="b">
        <v>1</v>
      </c>
      <c r="T278">
        <f>OR(Q278=FALSE,R278=FALSE,S278=FALSE)</f>
        <v/>
      </c>
    </row>
    <row r="279" hidden="1" ht="14.25" customHeight="1" s="32">
      <c r="A279" s="23" t="n">
        <v>50700004</v>
      </c>
      <c r="B279" s="23" t="inlineStr">
        <is>
          <t>PRADA(海口美兰国际机场店)</t>
        </is>
      </c>
      <c r="C279" s="23" t="inlineStr">
        <is>
          <t>海口美兰国际机场T1航站楼国内出发厅二楼美兰免税中街F17号店铺</t>
        </is>
      </c>
      <c r="D279" s="23" t="inlineStr">
        <is>
          <t>美兰区</t>
        </is>
      </c>
      <c r="E279" s="23" t="inlineStr">
        <is>
          <t>海口市</t>
        </is>
      </c>
      <c r="F279" s="23" t="inlineStr">
        <is>
          <t>海南省</t>
        </is>
      </c>
      <c r="G279" s="23" t="n"/>
      <c r="H279" s="23" t="inlineStr">
        <is>
          <t>360</t>
        </is>
      </c>
      <c r="I279" s="23" t="inlineStr">
        <is>
          <t>fd01d1c67f719d93</t>
        </is>
      </c>
      <c r="J279" s="23" t="inlineStr">
        <is>
          <t>https://ditu.so.com/?pid=fd01d1c67f719d93</t>
        </is>
      </c>
      <c r="K279" s="23" t="inlineStr">
        <is>
          <t>PRADA(海口美兰国际机场店)</t>
        </is>
      </c>
      <c r="L279" s="23" t="inlineStr">
        <is>
          <t>海口美兰国际机场T1航站楼国内出发厅二楼美兰免税中街F17号店铺</t>
        </is>
      </c>
      <c r="M279" s="23" t="inlineStr">
        <is>
          <t>美兰区</t>
        </is>
      </c>
      <c r="N279" s="23" t="inlineStr">
        <is>
          <t>海口市</t>
        </is>
      </c>
      <c r="O279" s="23" t="inlineStr">
        <is>
          <t>海南省</t>
        </is>
      </c>
      <c r="P279" s="23" t="n"/>
      <c r="Q279" s="23" t="b">
        <v>1</v>
      </c>
      <c r="R279" s="23" t="b">
        <v>1</v>
      </c>
      <c r="S279" s="23" t="b">
        <v>1</v>
      </c>
      <c r="T279">
        <f>OR(Q279=FALSE,R279=FALSE,S279=FALSE)</f>
        <v/>
      </c>
    </row>
    <row r="280" hidden="1" ht="14.25" customHeight="1" s="32">
      <c r="A280" s="23" t="n">
        <v>27850165</v>
      </c>
      <c r="B280" s="23" t="inlineStr">
        <is>
          <t>PRADA(海棠湾国际购物中心店)</t>
        </is>
      </c>
      <c r="C280" s="23" t="inlineStr">
        <is>
          <t>海棠路118号海棠湾国际购物中心B栋一层F101号店铺</t>
        </is>
      </c>
      <c r="D280" s="23" t="inlineStr">
        <is>
          <t>海棠区</t>
        </is>
      </c>
      <c r="E280" s="23" t="inlineStr">
        <is>
          <t>三亚市</t>
        </is>
      </c>
      <c r="F280" s="23" t="inlineStr">
        <is>
          <t>海南省</t>
        </is>
      </c>
      <c r="G280" s="23" t="n">
        <v>89888590759</v>
      </c>
      <c r="H280" s="23" t="inlineStr">
        <is>
          <t>360</t>
        </is>
      </c>
      <c r="I280" s="23" t="inlineStr">
        <is>
          <t>25726b5009e2b80b</t>
        </is>
      </c>
      <c r="J280" s="23" t="inlineStr">
        <is>
          <t>https://ditu.so.com/?pid=25726b5009e2b80b</t>
        </is>
      </c>
      <c r="K280" s="23" t="inlineStr">
        <is>
          <t>PRADA(海棠湾国际购物中心店)</t>
        </is>
      </c>
      <c r="L280" s="23" t="inlineStr">
        <is>
          <t>海棠路118号海棠湾国际购物中心B栋一层F101号店铺</t>
        </is>
      </c>
      <c r="M280" s="23" t="inlineStr">
        <is>
          <t>海棠区</t>
        </is>
      </c>
      <c r="N280" s="23" t="inlineStr">
        <is>
          <t>三亚市</t>
        </is>
      </c>
      <c r="O280" s="23" t="inlineStr">
        <is>
          <t>海南省</t>
        </is>
      </c>
      <c r="P280" s="23" t="inlineStr">
        <is>
          <t>89888590759</t>
        </is>
      </c>
      <c r="Q280" s="23" t="b">
        <v>1</v>
      </c>
      <c r="R280" s="23" t="b">
        <v>1</v>
      </c>
      <c r="S280" s="23" t="b">
        <v>1</v>
      </c>
      <c r="T280">
        <f>OR(Q280=FALSE,R280=FALSE,S280=FALSE)</f>
        <v/>
      </c>
    </row>
    <row r="281" hidden="1" ht="14.25" customHeight="1" s="32">
      <c r="A281" s="23" t="n">
        <v>27850156</v>
      </c>
      <c r="B281" s="23" t="inlineStr">
        <is>
          <t>PRADA(海信广场店)</t>
        </is>
      </c>
      <c r="C281" s="23" t="inlineStr">
        <is>
          <t>澳门路117号青岛海信广场一层101,103,105号店铺</t>
        </is>
      </c>
      <c r="D281" s="23" t="inlineStr">
        <is>
          <t>市南区</t>
        </is>
      </c>
      <c r="E281" s="23" t="inlineStr">
        <is>
          <t>青岛市</t>
        </is>
      </c>
      <c r="F281" s="23" t="inlineStr">
        <is>
          <t>山东省</t>
        </is>
      </c>
      <c r="G281" s="23" t="n">
        <v>53266788188</v>
      </c>
      <c r="H281" s="23" t="inlineStr">
        <is>
          <t>360</t>
        </is>
      </c>
      <c r="I281" s="23" t="inlineStr">
        <is>
          <t>ba0d409f3846f350</t>
        </is>
      </c>
      <c r="J281" s="23" t="inlineStr">
        <is>
          <t>https://ditu.so.com/?pid=ba0d409f3846f350</t>
        </is>
      </c>
      <c r="K281" s="23" t="inlineStr">
        <is>
          <t>PRADA(海信广场店)</t>
        </is>
      </c>
      <c r="L281" s="23" t="inlineStr">
        <is>
          <t>澳门路117号青岛海信广场一层101,103,105号店铺</t>
        </is>
      </c>
      <c r="M281" s="23" t="inlineStr">
        <is>
          <t>市南区</t>
        </is>
      </c>
      <c r="N281" s="23" t="inlineStr">
        <is>
          <t>青岛市</t>
        </is>
      </c>
      <c r="O281" s="23" t="inlineStr">
        <is>
          <t>山东省</t>
        </is>
      </c>
      <c r="P281" s="23" t="inlineStr">
        <is>
          <t>53266788188</t>
        </is>
      </c>
      <c r="Q281" s="23" t="b">
        <v>1</v>
      </c>
      <c r="R281" s="23" t="b">
        <v>1</v>
      </c>
      <c r="S281" s="23" t="b">
        <v>1</v>
      </c>
      <c r="T281">
        <f>OR(Q281=FALSE,R281=FALSE,S281=FALSE)</f>
        <v/>
      </c>
    </row>
    <row r="282" hidden="1" ht="14.25" customHeight="1" s="32">
      <c r="A282" s="23" t="n">
        <v>27850164</v>
      </c>
      <c r="B282" s="23" t="inlineStr">
        <is>
          <t>PRADA(杭州大厦店)</t>
        </is>
      </c>
      <c r="C282" s="23" t="inlineStr">
        <is>
          <t>武林广场1号杭州大厦A幢一层A1005号店铺</t>
        </is>
      </c>
      <c r="D282" s="23" t="inlineStr">
        <is>
          <t>拱墅区</t>
        </is>
      </c>
      <c r="E282" s="23" t="inlineStr">
        <is>
          <t>杭州市</t>
        </is>
      </c>
      <c r="F282" s="23" t="inlineStr">
        <is>
          <t>浙江省</t>
        </is>
      </c>
      <c r="G282" s="23" t="n">
        <v>57186738310</v>
      </c>
      <c r="H282" s="23" t="inlineStr">
        <is>
          <t>360</t>
        </is>
      </c>
      <c r="I282" s="23" t="inlineStr">
        <is>
          <t>0d4c65a12e182d80</t>
        </is>
      </c>
      <c r="J282" s="23" t="inlineStr">
        <is>
          <t>https://ditu.so.com/?pid=0d4c65a12e182d80</t>
        </is>
      </c>
      <c r="K282" s="23" t="inlineStr">
        <is>
          <t>PRADA(杭州大厦店)</t>
        </is>
      </c>
      <c r="L282" s="23" t="inlineStr">
        <is>
          <t>武林广场1号杭州大厦A幢一层A1005号店铺</t>
        </is>
      </c>
      <c r="M282" s="23" t="inlineStr">
        <is>
          <t>拱墅区</t>
        </is>
      </c>
      <c r="N282" s="23" t="inlineStr">
        <is>
          <t>杭州市</t>
        </is>
      </c>
      <c r="O282" s="23" t="inlineStr">
        <is>
          <t>浙江省</t>
        </is>
      </c>
      <c r="P282" s="23" t="inlineStr">
        <is>
          <t>57186738310</t>
        </is>
      </c>
      <c r="Q282" s="23" t="b">
        <v>1</v>
      </c>
      <c r="R282" s="23" t="b">
        <v>1</v>
      </c>
      <c r="S282" s="23" t="b">
        <v>1</v>
      </c>
      <c r="T282">
        <f>OR(Q282=FALSE,R282=FALSE,S282=FALSE)</f>
        <v/>
      </c>
    </row>
    <row r="283" hidden="1" ht="14.25" customHeight="1" s="32">
      <c r="A283" s="23" t="n">
        <v>27850135</v>
      </c>
      <c r="B283" s="23" t="inlineStr">
        <is>
          <t>PRADA(杭州下沙百联奥特莱斯店)</t>
        </is>
      </c>
      <c r="C283" s="23" t="inlineStr">
        <is>
          <t>启潮路199号杭州下沙奥特莱斯A144-A145号店铺</t>
        </is>
      </c>
      <c r="D283" s="23" t="inlineStr">
        <is>
          <t>海宁市</t>
        </is>
      </c>
      <c r="E283" s="23" t="inlineStr">
        <is>
          <t>嘉兴市</t>
        </is>
      </c>
      <c r="F283" s="23" t="inlineStr">
        <is>
          <t>浙江省</t>
        </is>
      </c>
      <c r="G283" s="23" t="n">
        <v>57185370207</v>
      </c>
      <c r="H283" s="23" t="inlineStr">
        <is>
          <t>360</t>
        </is>
      </c>
      <c r="I283" s="23" t="inlineStr">
        <is>
          <t>12db84466cd68f9e</t>
        </is>
      </c>
      <c r="J283" s="23" t="inlineStr">
        <is>
          <t>https://ditu.so.com/?pid=12db84466cd68f9e</t>
        </is>
      </c>
      <c r="K283" s="23" t="inlineStr">
        <is>
          <t>PRADA(下沙奥特莱斯店)</t>
        </is>
      </c>
      <c r="L283" s="23" t="inlineStr">
        <is>
          <t>启潮路199号杭州下沙奥特莱斯A144-A145号店铺</t>
        </is>
      </c>
      <c r="M283" s="23" t="inlineStr">
        <is>
          <t>海宁市</t>
        </is>
      </c>
      <c r="N283" s="23" t="inlineStr">
        <is>
          <t>嘉兴市</t>
        </is>
      </c>
      <c r="O283" s="23" t="inlineStr">
        <is>
          <t>浙江省</t>
        </is>
      </c>
      <c r="P283" s="23" t="inlineStr">
        <is>
          <t>57185370207</t>
        </is>
      </c>
      <c r="Q283" s="23" t="b">
        <v>1</v>
      </c>
      <c r="R283" s="23" t="b">
        <v>1</v>
      </c>
      <c r="S283" s="23" t="b">
        <v>1</v>
      </c>
      <c r="T283">
        <f>OR(Q283=FALSE,R283=FALSE,S283=FALSE)</f>
        <v/>
      </c>
    </row>
    <row r="284" hidden="1" ht="14.25" customHeight="1" s="32">
      <c r="A284" s="23" t="n">
        <v>27850141</v>
      </c>
      <c r="B284" s="23" t="inlineStr">
        <is>
          <t>PRADA(环贸IAPM店)</t>
        </is>
      </c>
      <c r="C284" s="23" t="inlineStr">
        <is>
          <t>淮海中路999号上海环贸广场商场一层101号店铺</t>
        </is>
      </c>
      <c r="D284" s="23" t="inlineStr">
        <is>
          <t>徐汇区</t>
        </is>
      </c>
      <c r="E284" s="23" t="inlineStr">
        <is>
          <t>上海市</t>
        </is>
      </c>
      <c r="F284" s="23" t="inlineStr">
        <is>
          <t>上海市</t>
        </is>
      </c>
      <c r="G284" s="23" t="n">
        <v>2154665299</v>
      </c>
      <c r="H284" s="23" t="inlineStr">
        <is>
          <t>360</t>
        </is>
      </c>
      <c r="I284" s="23" t="inlineStr">
        <is>
          <t>21c076a4eaf75f02</t>
        </is>
      </c>
      <c r="J284" s="23" t="inlineStr">
        <is>
          <t>https://ditu.so.com/?pid=21c076a4eaf75f02</t>
        </is>
      </c>
      <c r="K284" s="23" t="inlineStr">
        <is>
          <t>PRADA(环贸广场店)</t>
        </is>
      </c>
      <c r="L284" s="23" t="inlineStr">
        <is>
          <t>淮海中路999号上海环贸广场商场一层101号店铺</t>
        </is>
      </c>
      <c r="M284" s="23" t="inlineStr">
        <is>
          <t>徐汇区</t>
        </is>
      </c>
      <c r="N284" s="23" t="inlineStr">
        <is>
          <t>上海市</t>
        </is>
      </c>
      <c r="O284" s="23" t="inlineStr">
        <is>
          <t>上海市</t>
        </is>
      </c>
      <c r="P284" s="23" t="inlineStr">
        <is>
          <t>2154665299</t>
        </is>
      </c>
      <c r="Q284" s="23" t="b">
        <v>1</v>
      </c>
      <c r="R284" s="23" t="b">
        <v>1</v>
      </c>
      <c r="S284" s="23" t="b">
        <v>1</v>
      </c>
      <c r="T284">
        <f>OR(Q284=FALSE,R284=FALSE,S284=FALSE)</f>
        <v/>
      </c>
    </row>
    <row r="285" hidden="1" ht="14.25" customHeight="1" s="32">
      <c r="A285" s="23" t="n">
        <v>27850162</v>
      </c>
      <c r="B285" s="23" t="inlineStr">
        <is>
          <t>PRADA(美罗百货观前店)</t>
        </is>
      </c>
      <c r="C285" s="23" t="inlineStr">
        <is>
          <t>观前街245号美罗百货观前店一层1006号店铺</t>
        </is>
      </c>
      <c r="D285" s="23" t="inlineStr">
        <is>
          <t>姑苏区</t>
        </is>
      </c>
      <c r="E285" s="23" t="inlineStr">
        <is>
          <t>苏州市</t>
        </is>
      </c>
      <c r="F285" s="23" t="inlineStr">
        <is>
          <t>江苏省</t>
        </is>
      </c>
      <c r="G285" s="23" t="n">
        <v>51269161250</v>
      </c>
      <c r="H285" s="23" t="inlineStr">
        <is>
          <t>360</t>
        </is>
      </c>
      <c r="I285" s="23" t="inlineStr">
        <is>
          <t>b4426a1df2ff6d7c</t>
        </is>
      </c>
      <c r="J285" s="23" t="inlineStr">
        <is>
          <t>https://ditu.so.com/?pid=b4426a1df2ff6d7c</t>
        </is>
      </c>
      <c r="K285" s="23" t="inlineStr">
        <is>
          <t>PRADA(美罗百货观前店)</t>
        </is>
      </c>
      <c r="L285" s="23" t="inlineStr">
        <is>
          <t>观前街245号美罗百货观前店一层1006号店铺</t>
        </is>
      </c>
      <c r="M285" s="23" t="inlineStr">
        <is>
          <t>姑苏区</t>
        </is>
      </c>
      <c r="N285" s="23" t="inlineStr">
        <is>
          <t>苏州市</t>
        </is>
      </c>
      <c r="O285" s="23" t="inlineStr">
        <is>
          <t>江苏省</t>
        </is>
      </c>
      <c r="P285" s="23" t="inlineStr">
        <is>
          <t>51269161250</t>
        </is>
      </c>
      <c r="Q285" s="23" t="b">
        <v>1</v>
      </c>
      <c r="R285" s="23" t="b">
        <v>1</v>
      </c>
      <c r="S285" s="23" t="b">
        <v>1</v>
      </c>
      <c r="T285">
        <f>OR(Q285=FALSE,R285=FALSE,S285=FALSE)</f>
        <v/>
      </c>
    </row>
    <row r="286" hidden="1" ht="14.25" customHeight="1" s="32">
      <c r="A286" s="23" t="n">
        <v>27850151</v>
      </c>
      <c r="B286" s="23" t="inlineStr">
        <is>
          <t>PRADA(仁恒置地店)</t>
        </is>
      </c>
      <c r="C286" s="23" t="inlineStr">
        <is>
          <t>人民南路二段1号仁恒置地广场购物中心A区一层106B,107号店铺</t>
        </is>
      </c>
      <c r="D286" s="23" t="inlineStr">
        <is>
          <t>锦江区</t>
        </is>
      </c>
      <c r="E286" s="23" t="inlineStr">
        <is>
          <t>成都市</t>
        </is>
      </c>
      <c r="F286" s="23" t="inlineStr">
        <is>
          <t>四川省</t>
        </is>
      </c>
      <c r="G286" s="23" t="n">
        <v>2886677568</v>
      </c>
      <c r="H286" s="23" t="inlineStr">
        <is>
          <t>360</t>
        </is>
      </c>
      <c r="I286" s="23" t="inlineStr">
        <is>
          <t>f2e77880f142e01d</t>
        </is>
      </c>
      <c r="J286" s="23" t="inlineStr">
        <is>
          <t>https://ditu.so.com/?pid=f2e77880f142e01d</t>
        </is>
      </c>
      <c r="K286" s="23" t="inlineStr">
        <is>
          <t>PRADA(仁恒置地广场购物中心店)</t>
        </is>
      </c>
      <c r="L286" s="23" t="inlineStr">
        <is>
          <t>人民南路二段1号仁恒置地广场购物中心A区一层106B,107号店铺</t>
        </is>
      </c>
      <c r="M286" s="23" t="inlineStr">
        <is>
          <t>锦江区</t>
        </is>
      </c>
      <c r="N286" s="23" t="inlineStr">
        <is>
          <t>成都市</t>
        </is>
      </c>
      <c r="O286" s="23" t="inlineStr">
        <is>
          <t>四川省</t>
        </is>
      </c>
      <c r="P286" s="23" t="inlineStr">
        <is>
          <t>2886677568</t>
        </is>
      </c>
      <c r="Q286" s="23" t="b">
        <v>1</v>
      </c>
      <c r="R286" s="23" t="b">
        <v>1</v>
      </c>
      <c r="S286" s="23" t="b">
        <v>1</v>
      </c>
      <c r="T286">
        <f>OR(Q286=FALSE,R286=FALSE,S286=FALSE)</f>
        <v/>
      </c>
    </row>
    <row r="287" hidden="1" ht="14.25" customHeight="1" s="32">
      <c r="A287" s="23" t="n">
        <v>27850166</v>
      </c>
      <c r="B287" s="23" t="inlineStr">
        <is>
          <t>PRADA(日月广场免税店)</t>
        </is>
      </c>
      <c r="C287" s="23" t="inlineStr">
        <is>
          <t>国兴大道8号海口日月广场双子座CDF市内免税店1层中庭</t>
        </is>
      </c>
      <c r="D287" s="23" t="inlineStr">
        <is>
          <t>琼山区</t>
        </is>
      </c>
      <c r="E287" s="23" t="inlineStr">
        <is>
          <t>海口市</t>
        </is>
      </c>
      <c r="F287" s="23" t="inlineStr">
        <is>
          <t>海南省</t>
        </is>
      </c>
      <c r="G287" s="23" t="n">
        <v>89865323685</v>
      </c>
      <c r="H287" s="23" t="inlineStr">
        <is>
          <t>360</t>
        </is>
      </c>
      <c r="I287" s="23" t="inlineStr">
        <is>
          <t>85a5d0a5dcc444e9</t>
        </is>
      </c>
      <c r="J287" s="23" t="inlineStr">
        <is>
          <t>https://ditu.so.com/?pid=85a5d0a5dcc444e9</t>
        </is>
      </c>
      <c r="K287" s="23" t="inlineStr">
        <is>
          <t>PRADA(日月广场店)</t>
        </is>
      </c>
      <c r="L287" s="23" t="inlineStr">
        <is>
          <t>国兴大道8号海口日月广场双子座CDF市内免税店1层中庭</t>
        </is>
      </c>
      <c r="M287" s="23" t="inlineStr">
        <is>
          <t>琼山区</t>
        </is>
      </c>
      <c r="N287" s="23" t="inlineStr">
        <is>
          <t>海口市</t>
        </is>
      </c>
      <c r="O287" s="23" t="inlineStr">
        <is>
          <t>海南省</t>
        </is>
      </c>
      <c r="P287" s="23" t="inlineStr">
        <is>
          <t>89865323685</t>
        </is>
      </c>
      <c r="Q287" s="23" t="b">
        <v>1</v>
      </c>
      <c r="R287" s="23" t="b">
        <v>1</v>
      </c>
      <c r="S287" s="23" t="b">
        <v>1</v>
      </c>
      <c r="T287">
        <f>OR(Q287=FALSE,R287=FALSE,S287=FALSE)</f>
        <v/>
      </c>
    </row>
    <row r="288" hidden="1" ht="14.25" customHeight="1" s="32">
      <c r="A288" s="23" t="n">
        <v>27850137</v>
      </c>
      <c r="B288" s="23" t="inlineStr">
        <is>
          <t>PRADA(赛特奥特莱斯店)</t>
        </is>
      </c>
      <c r="C288" s="23" t="inlineStr">
        <is>
          <t>东部棋盘山双园路36号沈阳赛特奥特莱斯C1-105号店铺</t>
        </is>
      </c>
      <c r="D288" s="23" t="inlineStr">
        <is>
          <t>浑南区</t>
        </is>
      </c>
      <c r="E288" s="23" t="inlineStr">
        <is>
          <t>沈阳市</t>
        </is>
      </c>
      <c r="F288" s="23" t="inlineStr">
        <is>
          <t>辽宁省</t>
        </is>
      </c>
      <c r="G288" s="23" t="n">
        <v>2431215109</v>
      </c>
      <c r="H288" s="23" t="inlineStr">
        <is>
          <t>360</t>
        </is>
      </c>
      <c r="I288" s="23" t="inlineStr">
        <is>
          <t>d5998121f4123907</t>
        </is>
      </c>
      <c r="J288" s="23" t="inlineStr">
        <is>
          <t>https://ditu.so.com/?pid=d5998121f4123907</t>
        </is>
      </c>
      <c r="K288" s="23" t="inlineStr">
        <is>
          <t>PRADA(赛特奥特莱斯店)</t>
        </is>
      </c>
      <c r="L288" s="23" t="inlineStr">
        <is>
          <t>东部棋盘山双园路36号沈阳赛特奥特莱斯C1-105号店铺</t>
        </is>
      </c>
      <c r="M288" s="23" t="inlineStr">
        <is>
          <t>浑南区</t>
        </is>
      </c>
      <c r="N288" s="23" t="inlineStr">
        <is>
          <t>沈阳市</t>
        </is>
      </c>
      <c r="O288" s="23" t="inlineStr">
        <is>
          <t>辽宁省</t>
        </is>
      </c>
      <c r="P288" s="23" t="inlineStr">
        <is>
          <t>2431215109</t>
        </is>
      </c>
      <c r="Q288" s="23" t="b">
        <v>1</v>
      </c>
      <c r="R288" s="23" t="b">
        <v>1</v>
      </c>
      <c r="S288" s="23" t="b">
        <v>1</v>
      </c>
      <c r="T288">
        <f>OR(Q288=FALSE,R288=FALSE,S288=FALSE)</f>
        <v/>
      </c>
    </row>
    <row r="289" hidden="1" ht="14.25" customHeight="1" s="32">
      <c r="A289" s="23" t="n">
        <v>50700003</v>
      </c>
      <c r="B289" s="23" t="inlineStr">
        <is>
          <t>PRADA(三亚凤凰国际机场店)</t>
        </is>
      </c>
      <c r="C289" s="23" t="inlineStr">
        <is>
          <t>凤凰路三亚凤凰城国际机场T1航站楼国内出发厅二层208登机口旁</t>
        </is>
      </c>
      <c r="D289" s="23" t="inlineStr">
        <is>
          <t>天涯区</t>
        </is>
      </c>
      <c r="E289" s="23" t="inlineStr">
        <is>
          <t>三亚市</t>
        </is>
      </c>
      <c r="F289" s="23" t="inlineStr">
        <is>
          <t>海南省</t>
        </is>
      </c>
      <c r="G289" s="23" t="n"/>
      <c r="H289" s="23" t="inlineStr">
        <is>
          <t>360</t>
        </is>
      </c>
      <c r="I289" s="23" t="inlineStr">
        <is>
          <t>d97eb6931682a883</t>
        </is>
      </c>
      <c r="J289" s="23" t="inlineStr">
        <is>
          <t>https://ditu.so.com/?pid=d97eb6931682a883</t>
        </is>
      </c>
      <c r="K289" s="23" t="inlineStr">
        <is>
          <t>PRADA(三亚凤凰国际机场店)</t>
        </is>
      </c>
      <c r="L289" s="23" t="inlineStr">
        <is>
          <t>凤凰路三亚凤凰城国际机场T1航站楼国内出发厅二层208登机口旁</t>
        </is>
      </c>
      <c r="M289" s="23" t="inlineStr">
        <is>
          <t>天涯区</t>
        </is>
      </c>
      <c r="N289" s="23" t="inlineStr">
        <is>
          <t>三亚市</t>
        </is>
      </c>
      <c r="O289" s="23" t="inlineStr">
        <is>
          <t>海南省</t>
        </is>
      </c>
      <c r="P289" s="23" t="n"/>
      <c r="Q289" s="23" t="b">
        <v>1</v>
      </c>
      <c r="R289" s="23" t="b">
        <v>1</v>
      </c>
      <c r="S289" s="23" t="b">
        <v>1</v>
      </c>
      <c r="T289">
        <f>OR(Q289=FALSE,R289=FALSE,S289=FALSE)</f>
        <v/>
      </c>
    </row>
    <row r="290" hidden="1" ht="14.25" customHeight="1" s="32">
      <c r="A290" s="23" t="n">
        <v>27850143</v>
      </c>
      <c r="B290" s="23" t="inlineStr">
        <is>
          <t>PRADA(尚嘉中心店)</t>
        </is>
      </c>
      <c r="C290" s="23" t="inlineStr">
        <is>
          <t>仙霞路99号尚嘉中心一层L106号店铺</t>
        </is>
      </c>
      <c r="D290" s="23" t="inlineStr">
        <is>
          <t>长宁区</t>
        </is>
      </c>
      <c r="E290" s="23" t="inlineStr">
        <is>
          <t>上海市</t>
        </is>
      </c>
      <c r="F290" s="23" t="inlineStr">
        <is>
          <t>上海市</t>
        </is>
      </c>
      <c r="G290" s="23" t="n">
        <v>2160673990</v>
      </c>
      <c r="H290" s="23" t="inlineStr">
        <is>
          <t>360</t>
        </is>
      </c>
      <c r="I290" s="23" t="inlineStr">
        <is>
          <t>173256ee64e89197</t>
        </is>
      </c>
      <c r="J290" s="23" t="inlineStr">
        <is>
          <t>https://ditu.so.com/?pid=173256ee64e89197</t>
        </is>
      </c>
      <c r="K290" s="23" t="inlineStr">
        <is>
          <t>PRADA(尚嘉中心店)</t>
        </is>
      </c>
      <c r="L290" s="23" t="inlineStr">
        <is>
          <t>仙霞路99号尚嘉中心一层L106号店铺</t>
        </is>
      </c>
      <c r="M290" s="23" t="inlineStr">
        <is>
          <t>长宁区</t>
        </is>
      </c>
      <c r="N290" s="23" t="inlineStr">
        <is>
          <t>上海市</t>
        </is>
      </c>
      <c r="O290" s="23" t="inlineStr">
        <is>
          <t>上海市</t>
        </is>
      </c>
      <c r="P290" s="23" t="inlineStr">
        <is>
          <t>2160673990</t>
        </is>
      </c>
      <c r="Q290" s="23" t="b">
        <v>1</v>
      </c>
      <c r="R290" s="23" t="b">
        <v>1</v>
      </c>
      <c r="S290" s="23" t="b">
        <v>1</v>
      </c>
      <c r="T290">
        <f>OR(Q290=FALSE,R290=FALSE,S290=FALSE)</f>
        <v/>
      </c>
    </row>
    <row r="291" hidden="1" ht="14.25" customHeight="1" s="32">
      <c r="A291" s="23" t="n">
        <v>27850169</v>
      </c>
      <c r="B291" s="23" t="inlineStr">
        <is>
          <t>PRADA(时代广场店)</t>
        </is>
      </c>
      <c r="C291" s="23" t="inlineStr">
        <is>
          <t>人民路50号时代广场一层L103-L104号店铺</t>
        </is>
      </c>
      <c r="D291" s="23" t="inlineStr">
        <is>
          <t>中山区</t>
        </is>
      </c>
      <c r="E291" s="23" t="inlineStr">
        <is>
          <t>大连市</t>
        </is>
      </c>
      <c r="F291" s="23" t="inlineStr">
        <is>
          <t>辽宁省</t>
        </is>
      </c>
      <c r="G291" s="23" t="n">
        <v>41188079118</v>
      </c>
      <c r="H291" s="23" t="inlineStr">
        <is>
          <t>360</t>
        </is>
      </c>
      <c r="I291" s="23" t="inlineStr">
        <is>
          <t>30f17122aaa1e6c7</t>
        </is>
      </c>
      <c r="J291" s="23" t="inlineStr">
        <is>
          <t>https://ditu.so.com/?pid=30f17122aaa1e6c7</t>
        </is>
      </c>
      <c r="K291" s="23" t="inlineStr">
        <is>
          <t>PRADA(时代广场店)</t>
        </is>
      </c>
      <c r="L291" s="23" t="inlineStr">
        <is>
          <t>人民路50号时代广场一层L103-L104号店铺</t>
        </is>
      </c>
      <c r="M291" s="23" t="inlineStr">
        <is>
          <t>中山区</t>
        </is>
      </c>
      <c r="N291" s="23" t="inlineStr">
        <is>
          <t>大连市</t>
        </is>
      </c>
      <c r="O291" s="23" t="inlineStr">
        <is>
          <t>辽宁省</t>
        </is>
      </c>
      <c r="P291" s="23" t="inlineStr">
        <is>
          <t>41188079118</t>
        </is>
      </c>
      <c r="Q291" s="23" t="b">
        <v>1</v>
      </c>
      <c r="R291" s="23" t="b">
        <v>1</v>
      </c>
      <c r="S291" s="23" t="b">
        <v>1</v>
      </c>
      <c r="T291">
        <f>OR(Q291=FALSE,R291=FALSE,S291=FALSE)</f>
        <v/>
      </c>
    </row>
    <row r="292" hidden="1" ht="14.25" customHeight="1" s="32">
      <c r="A292" s="23" t="n">
        <v>27850158</v>
      </c>
      <c r="B292" s="23" t="inlineStr">
        <is>
          <t>PRADA(太古汇店)</t>
        </is>
      </c>
      <c r="C292" s="23" t="inlineStr">
        <is>
          <t>天河路383号太古汇商场L1,L2</t>
        </is>
      </c>
      <c r="D292" s="23" t="inlineStr">
        <is>
          <t>天河区</t>
        </is>
      </c>
      <c r="E292" s="23" t="inlineStr">
        <is>
          <t>广州市</t>
        </is>
      </c>
      <c r="F292" s="23" t="inlineStr">
        <is>
          <t>广东省</t>
        </is>
      </c>
      <c r="G292" s="23" t="n">
        <v>2028086018</v>
      </c>
      <c r="H292" s="23" t="inlineStr">
        <is>
          <t>360</t>
        </is>
      </c>
      <c r="I292" s="23" t="inlineStr">
        <is>
          <t>955525f13286f4f6</t>
        </is>
      </c>
      <c r="J292" s="23" t="inlineStr">
        <is>
          <t>https://ditu.so.com/?pid=955525f13286f4f6</t>
        </is>
      </c>
      <c r="K292" s="23" t="inlineStr">
        <is>
          <t>PRADA(太古汇商场店)</t>
        </is>
      </c>
      <c r="L292" s="23" t="inlineStr">
        <is>
          <t>天河路383号太古汇商场L1-L2</t>
        </is>
      </c>
      <c r="M292" s="23" t="inlineStr">
        <is>
          <t>天河区</t>
        </is>
      </c>
      <c r="N292" s="23" t="inlineStr">
        <is>
          <t>广州市</t>
        </is>
      </c>
      <c r="O292" s="23" t="inlineStr">
        <is>
          <t>广东省</t>
        </is>
      </c>
      <c r="P292" s="23" t="inlineStr">
        <is>
          <t>2028086018</t>
        </is>
      </c>
      <c r="Q292" s="23" t="b">
        <v>1</v>
      </c>
      <c r="R292" s="23" t="b">
        <v>1</v>
      </c>
      <c r="S292" s="23" t="b">
        <v>1</v>
      </c>
      <c r="T292">
        <f>OR(Q292=FALSE,R292=FALSE,S292=FALSE)</f>
        <v/>
      </c>
    </row>
    <row r="293" hidden="1" ht="14.25" customHeight="1" s="32">
      <c r="A293" s="23" t="n">
        <v>27850157</v>
      </c>
      <c r="B293" s="23" t="inlineStr">
        <is>
          <t>PRADA(天美店)</t>
        </is>
      </c>
      <c r="C293" s="23" t="inlineStr">
        <is>
          <t>长风街113号天美新天地购物中心101号商铺</t>
        </is>
      </c>
      <c r="D293" s="23" t="inlineStr">
        <is>
          <t>小店区</t>
        </is>
      </c>
      <c r="E293" s="23" t="inlineStr">
        <is>
          <t>太原市</t>
        </is>
      </c>
      <c r="F293" s="23" t="inlineStr">
        <is>
          <t>山西省</t>
        </is>
      </c>
      <c r="G293" s="23" t="n">
        <v>3518376145</v>
      </c>
      <c r="H293" s="23" t="inlineStr">
        <is>
          <t>360</t>
        </is>
      </c>
      <c r="I293" s="23" t="inlineStr">
        <is>
          <t>4074edc54e26e16d</t>
        </is>
      </c>
      <c r="J293" s="23" t="inlineStr">
        <is>
          <t>https://ditu.so.com/?pid=4074edc54e26e16d</t>
        </is>
      </c>
      <c r="K293" s="23" t="inlineStr">
        <is>
          <t>PRADA(天美新天地购物中心店)</t>
        </is>
      </c>
      <c r="L293" s="23" t="inlineStr">
        <is>
          <t>长风街113号天美新天地购物中心101号商铺</t>
        </is>
      </c>
      <c r="M293" s="23" t="inlineStr">
        <is>
          <t>小店区</t>
        </is>
      </c>
      <c r="N293" s="23" t="inlineStr">
        <is>
          <t>太原市</t>
        </is>
      </c>
      <c r="O293" s="23" t="inlineStr">
        <is>
          <t>山西省</t>
        </is>
      </c>
      <c r="P293" s="23" t="inlineStr">
        <is>
          <t>3518376145</t>
        </is>
      </c>
      <c r="Q293" s="23" t="b">
        <v>1</v>
      </c>
      <c r="R293" s="23" t="b">
        <v>1</v>
      </c>
      <c r="S293" s="23" t="b">
        <v>1</v>
      </c>
      <c r="T293">
        <f>OR(Q293=FALSE,R293=FALSE,S293=FALSE)</f>
        <v/>
      </c>
    </row>
    <row r="294" hidden="1" ht="14.25" customHeight="1" s="32">
      <c r="A294" s="23" t="n">
        <v>27850153</v>
      </c>
      <c r="B294" s="23" t="inlineStr">
        <is>
          <t>PRADA(万象城店)</t>
        </is>
      </c>
      <c r="C294" s="23" t="inlineStr">
        <is>
          <t>乐园道9号天津万象城一层008-009号店铺</t>
        </is>
      </c>
      <c r="D294" s="23" t="inlineStr">
        <is>
          <t>河西区</t>
        </is>
      </c>
      <c r="E294" s="23" t="inlineStr">
        <is>
          <t>天津市</t>
        </is>
      </c>
      <c r="F294" s="23" t="inlineStr">
        <is>
          <t>天津市</t>
        </is>
      </c>
      <c r="G294" s="23" t="n">
        <v>2283887403</v>
      </c>
      <c r="H294" s="23" t="inlineStr">
        <is>
          <t>360</t>
        </is>
      </c>
      <c r="I294" s="23" t="inlineStr">
        <is>
          <t>863800adba60598a</t>
        </is>
      </c>
      <c r="J294" s="23" t="inlineStr">
        <is>
          <t>https://ditu.so.com/?pid=863800adba60598a</t>
        </is>
      </c>
      <c r="K294" s="23" t="inlineStr">
        <is>
          <t>PRADA(万象城店)</t>
        </is>
      </c>
      <c r="L294" s="23" t="inlineStr">
        <is>
          <t>乐园道9号天津万象城一层008-009号店铺</t>
        </is>
      </c>
      <c r="M294" s="23" t="inlineStr">
        <is>
          <t>河西区</t>
        </is>
      </c>
      <c r="N294" s="23" t="inlineStr">
        <is>
          <t>天津市</t>
        </is>
      </c>
      <c r="O294" s="23" t="inlineStr">
        <is>
          <t>天津市</t>
        </is>
      </c>
      <c r="P294" s="23" t="inlineStr">
        <is>
          <t>2283887403</t>
        </is>
      </c>
      <c r="Q294" s="23" t="b">
        <v>1</v>
      </c>
      <c r="R294" s="23" t="b">
        <v>1</v>
      </c>
      <c r="S294" s="23" t="b">
        <v>1</v>
      </c>
      <c r="T294">
        <f>OR(Q294=FALSE,R294=FALSE,S294=FALSE)</f>
        <v/>
      </c>
    </row>
    <row r="295" hidden="1" ht="14.25" customHeight="1" s="32">
      <c r="A295" s="23" t="n">
        <v>27850159</v>
      </c>
      <c r="B295" s="23" t="inlineStr">
        <is>
          <t>PRADA(万象城店)</t>
        </is>
      </c>
      <c r="C295" s="23" t="inlineStr">
        <is>
          <t>宝安南路1881号华润中心一期(中区)万象城一层170-268号店铺</t>
        </is>
      </c>
      <c r="D295" s="23" t="inlineStr">
        <is>
          <t>罗湖区</t>
        </is>
      </c>
      <c r="E295" s="23" t="inlineStr">
        <is>
          <t>深圳市</t>
        </is>
      </c>
      <c r="F295" s="23" t="inlineStr">
        <is>
          <t>广东省</t>
        </is>
      </c>
      <c r="G295" s="23" t="n">
        <v>75582690085</v>
      </c>
      <c r="H295" s="23" t="inlineStr">
        <is>
          <t>360</t>
        </is>
      </c>
      <c r="I295" s="23" t="inlineStr">
        <is>
          <t>7790d47027dc3cdb</t>
        </is>
      </c>
      <c r="J295" s="23" t="inlineStr">
        <is>
          <t>https://ditu.so.com/?pid=7790d47027dc3cdb</t>
        </is>
      </c>
      <c r="K295" s="23" t="inlineStr">
        <is>
          <t>PRADA(万象城店)</t>
        </is>
      </c>
      <c r="L295" s="23" t="inlineStr">
        <is>
          <t>宝安南路1881号华润中心一期(中区)万象城一层170-268号店铺</t>
        </is>
      </c>
      <c r="M295" s="23" t="inlineStr">
        <is>
          <t>罗湖区</t>
        </is>
      </c>
      <c r="N295" s="23" t="inlineStr">
        <is>
          <t>深圳市</t>
        </is>
      </c>
      <c r="O295" s="23" t="inlineStr">
        <is>
          <t>广东省</t>
        </is>
      </c>
      <c r="P295" s="23" t="inlineStr">
        <is>
          <t>75582690085</t>
        </is>
      </c>
      <c r="Q295" s="23" t="b">
        <v>1</v>
      </c>
      <c r="R295" s="23" t="b">
        <v>1</v>
      </c>
      <c r="S295" s="23" t="b">
        <v>1</v>
      </c>
      <c r="T295">
        <f>OR(Q295=FALSE,R295=FALSE,S295=FALSE)</f>
        <v/>
      </c>
    </row>
    <row r="296" hidden="1" ht="14.25" customHeight="1" s="32">
      <c r="A296" s="23" t="n">
        <v>27850160</v>
      </c>
      <c r="B296" s="23" t="inlineStr">
        <is>
          <t>PRADA(万象城店)</t>
        </is>
      </c>
      <c r="C296" s="23" t="inlineStr">
        <is>
          <t>民族大道136号南宁华润中心万象城一层130号店铺</t>
        </is>
      </c>
      <c r="D296" s="23" t="inlineStr">
        <is>
          <t>青秀区</t>
        </is>
      </c>
      <c r="E296" s="23" t="inlineStr">
        <is>
          <t>南宁市</t>
        </is>
      </c>
      <c r="F296" s="23" t="inlineStr">
        <is>
          <t>广西壮族自治区</t>
        </is>
      </c>
      <c r="G296" s="23" t="n">
        <v>7715782880</v>
      </c>
      <c r="H296" s="23" t="inlineStr">
        <is>
          <t>360</t>
        </is>
      </c>
      <c r="I296" s="23" t="inlineStr">
        <is>
          <t>fd53535e04fbd6ef</t>
        </is>
      </c>
      <c r="J296" s="23" t="inlineStr">
        <is>
          <t>https://ditu.so.com/?pid=fd53535e04fbd6ef</t>
        </is>
      </c>
      <c r="K296" s="23" t="inlineStr">
        <is>
          <t>PRADA(万象城店)</t>
        </is>
      </c>
      <c r="L296" s="23" t="inlineStr">
        <is>
          <t>民族大道136号南宁华润中心万象城一层130号店铺</t>
        </is>
      </c>
      <c r="M296" s="23" t="inlineStr">
        <is>
          <t>青秀区</t>
        </is>
      </c>
      <c r="N296" s="23" t="inlineStr">
        <is>
          <t>南宁市</t>
        </is>
      </c>
      <c r="O296" s="23" t="inlineStr">
        <is>
          <t>广西壮族自治区</t>
        </is>
      </c>
      <c r="P296" s="23" t="inlineStr">
        <is>
          <t>7715782880</t>
        </is>
      </c>
      <c r="Q296" s="23" t="b">
        <v>1</v>
      </c>
      <c r="R296" s="23" t="b">
        <v>1</v>
      </c>
      <c r="S296" s="23" t="b">
        <v>1</v>
      </c>
      <c r="T296">
        <f>OR(Q296=FALSE,R296=FALSE,S296=FALSE)</f>
        <v/>
      </c>
    </row>
    <row r="297" hidden="1" ht="14.25" customHeight="1" s="32">
      <c r="A297" s="23" t="n">
        <v>27850163</v>
      </c>
      <c r="B297" s="23" t="inlineStr">
        <is>
          <t>PRADA(万象城店)</t>
        </is>
      </c>
      <c r="C297" s="23" t="inlineStr">
        <is>
          <t>钱江新城富春路701号万象城一层156号店铺</t>
        </is>
      </c>
      <c r="D297" s="23" t="inlineStr">
        <is>
          <t>上城区</t>
        </is>
      </c>
      <c r="E297" s="23" t="inlineStr">
        <is>
          <t>杭州市</t>
        </is>
      </c>
      <c r="F297" s="23" t="inlineStr">
        <is>
          <t>浙江省</t>
        </is>
      </c>
      <c r="G297" s="23" t="n">
        <v>57189705950</v>
      </c>
      <c r="H297" s="23" t="inlineStr">
        <is>
          <t>360</t>
        </is>
      </c>
      <c r="I297" s="23" t="inlineStr">
        <is>
          <t>b0d48e2a8e483c88</t>
        </is>
      </c>
      <c r="J297" s="23" t="inlineStr">
        <is>
          <t>https://ditu.so.com/?pid=b0d48e2a8e483c88</t>
        </is>
      </c>
      <c r="K297" s="23" t="inlineStr">
        <is>
          <t>PRADA(万象城店)</t>
        </is>
      </c>
      <c r="L297" s="23" t="inlineStr">
        <is>
          <t>钱江新城富春路701号万象城一层156号店铺</t>
        </is>
      </c>
      <c r="M297" s="23" t="inlineStr">
        <is>
          <t>上城区</t>
        </is>
      </c>
      <c r="N297" s="23" t="inlineStr">
        <is>
          <t>杭州市</t>
        </is>
      </c>
      <c r="O297" s="23" t="inlineStr">
        <is>
          <t>浙江省</t>
        </is>
      </c>
      <c r="P297" s="23" t="inlineStr">
        <is>
          <t>57189705950</t>
        </is>
      </c>
      <c r="Q297" s="23" t="b">
        <v>1</v>
      </c>
      <c r="R297" s="23" t="b">
        <v>1</v>
      </c>
      <c r="S297" s="23" t="b">
        <v>1</v>
      </c>
      <c r="T297">
        <f>OR(Q297=FALSE,R297=FALSE,S297=FALSE)</f>
        <v/>
      </c>
    </row>
    <row r="298" hidden="1" ht="14.25" customHeight="1" s="32">
      <c r="A298" s="23" t="n">
        <v>27850170</v>
      </c>
      <c r="B298" s="23" t="inlineStr">
        <is>
          <t>PRADA(万象城店)</t>
        </is>
      </c>
      <c r="C298" s="23" t="inlineStr">
        <is>
          <t>青年大街288号华润万象城一层185号店铺</t>
        </is>
      </c>
      <c r="D298" s="23" t="inlineStr">
        <is>
          <t>和平区</t>
        </is>
      </c>
      <c r="E298" s="23" t="inlineStr">
        <is>
          <t>沈阳市</t>
        </is>
      </c>
      <c r="F298" s="23" t="inlineStr">
        <is>
          <t>辽宁省</t>
        </is>
      </c>
      <c r="G298" s="23" t="n">
        <v>2431379198</v>
      </c>
      <c r="H298" s="23" t="inlineStr">
        <is>
          <t>360</t>
        </is>
      </c>
      <c r="I298" s="23" t="inlineStr">
        <is>
          <t>f5ae16947b7446dc</t>
        </is>
      </c>
      <c r="J298" s="23" t="inlineStr">
        <is>
          <t>https://ditu.so.com/?pid=f5ae16947b7446dc</t>
        </is>
      </c>
      <c r="K298" s="23" t="inlineStr">
        <is>
          <t>PRADA(万象城店)</t>
        </is>
      </c>
      <c r="L298" s="23" t="inlineStr">
        <is>
          <t>青年大街288号华润万象城一层185号店铺</t>
        </is>
      </c>
      <c r="M298" s="23" t="inlineStr">
        <is>
          <t>和平区</t>
        </is>
      </c>
      <c r="N298" s="23" t="inlineStr">
        <is>
          <t>沈阳市</t>
        </is>
      </c>
      <c r="O298" s="23" t="inlineStr">
        <is>
          <t>辽宁省</t>
        </is>
      </c>
      <c r="P298" s="23" t="inlineStr">
        <is>
          <t>2431379198</t>
        </is>
      </c>
      <c r="Q298" s="23" t="b">
        <v>1</v>
      </c>
      <c r="R298" s="23" t="b">
        <v>1</v>
      </c>
      <c r="S298" s="23" t="b">
        <v>1</v>
      </c>
      <c r="T298">
        <f>OR(Q298=FALSE,R298=FALSE,S298=FALSE)</f>
        <v/>
      </c>
    </row>
    <row r="299" hidden="1" ht="14.25" customHeight="1" s="32">
      <c r="A299" s="23" t="n">
        <v>27850171</v>
      </c>
      <c r="B299" s="23" t="inlineStr">
        <is>
          <t>PRADA(万象城店)</t>
        </is>
      </c>
      <c r="C299" s="23" t="inlineStr">
        <is>
          <t>谢家湾正街49号华润万象城L182号店铺</t>
        </is>
      </c>
      <c r="D299" s="23" t="inlineStr">
        <is>
          <t>九龙坡区</t>
        </is>
      </c>
      <c r="E299" s="23" t="inlineStr">
        <is>
          <t>重庆市</t>
        </is>
      </c>
      <c r="F299" s="23" t="inlineStr">
        <is>
          <t>重庆市</t>
        </is>
      </c>
      <c r="G299" s="23" t="n">
        <v>2368188801</v>
      </c>
      <c r="H299" s="23" t="inlineStr">
        <is>
          <t>360</t>
        </is>
      </c>
      <c r="I299" s="23" t="inlineStr">
        <is>
          <t>cdabb02692cab9b4</t>
        </is>
      </c>
      <c r="J299" s="23" t="inlineStr">
        <is>
          <t>https://ditu.so.com/?pid=cdabb02692cab9b4</t>
        </is>
      </c>
      <c r="K299" s="23" t="inlineStr">
        <is>
          <t>PRADA(万象城店)</t>
        </is>
      </c>
      <c r="L299" s="23" t="inlineStr">
        <is>
          <t>谢家湾正街49号华润万象城L182号店铺</t>
        </is>
      </c>
      <c r="M299" s="23" t="inlineStr">
        <is>
          <t>九龙坡区</t>
        </is>
      </c>
      <c r="N299" s="23" t="inlineStr">
        <is>
          <t>重庆市</t>
        </is>
      </c>
      <c r="O299" s="23" t="inlineStr">
        <is>
          <t>重庆市</t>
        </is>
      </c>
      <c r="P299" s="23" t="inlineStr">
        <is>
          <t>2368188801</t>
        </is>
      </c>
      <c r="Q299" s="23" t="b">
        <v>1</v>
      </c>
      <c r="R299" s="23" t="b">
        <v>1</v>
      </c>
      <c r="S299" s="23" t="b">
        <v>1</v>
      </c>
      <c r="T299">
        <f>OR(Q299=FALSE,R299=FALSE,S299=FALSE)</f>
        <v/>
      </c>
    </row>
    <row r="300" hidden="1" ht="14.25" customHeight="1" s="32">
      <c r="A300" s="23" t="n">
        <v>27850145</v>
      </c>
      <c r="B300" s="23" t="inlineStr">
        <is>
          <t>PRADA(王府井In88店)</t>
        </is>
      </c>
      <c r="C300" s="23" t="inlineStr">
        <is>
          <t>王府井大街88号北京In88一层116号店铺</t>
        </is>
      </c>
      <c r="D300" s="23" t="inlineStr">
        <is>
          <t>东城区</t>
        </is>
      </c>
      <c r="E300" s="23" t="inlineStr">
        <is>
          <t>北京市</t>
        </is>
      </c>
      <c r="F300" s="23" t="inlineStr">
        <is>
          <t>北京市</t>
        </is>
      </c>
      <c r="G300" s="23" t="n">
        <v>1059785628</v>
      </c>
      <c r="H300" s="23" t="inlineStr">
        <is>
          <t>360</t>
        </is>
      </c>
      <c r="I300" s="23" t="inlineStr">
        <is>
          <t>928ed3b3cda49c2d</t>
        </is>
      </c>
      <c r="J300" s="23" t="inlineStr">
        <is>
          <t>https://ditu.so.com/?pid=928ed3b3cda49c2d</t>
        </is>
      </c>
      <c r="K300" s="23" t="inlineStr">
        <is>
          <t>PRADA(王府井In88店)</t>
        </is>
      </c>
      <c r="L300" s="23" t="inlineStr">
        <is>
          <t>王府井大街88号北京In88一层116号店铺</t>
        </is>
      </c>
      <c r="M300" s="23" t="inlineStr">
        <is>
          <t>东城区</t>
        </is>
      </c>
      <c r="N300" s="23" t="inlineStr">
        <is>
          <t>北京市</t>
        </is>
      </c>
      <c r="O300" s="23" t="inlineStr">
        <is>
          <t>北京市</t>
        </is>
      </c>
      <c r="P300" s="23" t="inlineStr">
        <is>
          <t>1059785628</t>
        </is>
      </c>
      <c r="Q300" s="23" t="b">
        <v>1</v>
      </c>
      <c r="R300" s="23" t="b">
        <v>1</v>
      </c>
      <c r="S300" s="23" t="b">
        <v>1</v>
      </c>
      <c r="T300">
        <f>OR(Q300=FALSE,R300=FALSE,S300=FALSE)</f>
        <v/>
      </c>
    </row>
    <row r="301" hidden="1" ht="14.25" customHeight="1" s="32">
      <c r="A301" s="23" t="n">
        <v>27850154</v>
      </c>
      <c r="B301" s="23" t="inlineStr">
        <is>
          <t>PRADA(银泰中心店)</t>
        </is>
      </c>
      <c r="C301" s="23" t="inlineStr">
        <is>
          <t>长江中路98号合肥银泰中心一层115号店铺</t>
        </is>
      </c>
      <c r="D301" s="23" t="inlineStr">
        <is>
          <t>庐阳区</t>
        </is>
      </c>
      <c r="E301" s="23" t="inlineStr">
        <is>
          <t>合肥市</t>
        </is>
      </c>
      <c r="F301" s="23" t="inlineStr">
        <is>
          <t>安徽省</t>
        </is>
      </c>
      <c r="G301" s="23" t="n">
        <v>55162698825</v>
      </c>
      <c r="H301" s="23" t="inlineStr">
        <is>
          <t>360</t>
        </is>
      </c>
      <c r="I301" s="23" t="inlineStr">
        <is>
          <t>c5aa83d033ec480c</t>
        </is>
      </c>
      <c r="J301" s="23" t="inlineStr">
        <is>
          <t>https://ditu.so.com/?pid=c5aa83d033ec480c</t>
        </is>
      </c>
      <c r="K301" s="23" t="inlineStr">
        <is>
          <t>PRADA(银泰中心店)</t>
        </is>
      </c>
      <c r="L301" s="23" t="inlineStr">
        <is>
          <t>长江中路98号合肥银泰中心一层115号店铺</t>
        </is>
      </c>
      <c r="M301" s="23" t="inlineStr">
        <is>
          <t>庐阳区</t>
        </is>
      </c>
      <c r="N301" s="23" t="inlineStr">
        <is>
          <t>合肥市</t>
        </is>
      </c>
      <c r="O301" s="23" t="inlineStr">
        <is>
          <t>安徽省</t>
        </is>
      </c>
      <c r="P301" s="23" t="inlineStr">
        <is>
          <t>55162698825</t>
        </is>
      </c>
      <c r="Q301" s="23" t="b">
        <v>1</v>
      </c>
      <c r="R301" s="23" t="b">
        <v>1</v>
      </c>
      <c r="S301" s="23" t="b">
        <v>1</v>
      </c>
      <c r="T301">
        <f>OR(Q301=FALSE,R301=FALSE,S301=FALSE)</f>
        <v/>
      </c>
    </row>
    <row r="302" hidden="1" ht="14.25" customHeight="1" s="32">
      <c r="A302" s="23" t="n">
        <v>27850155</v>
      </c>
      <c r="B302" s="23" t="inlineStr">
        <is>
          <t>PRADA(银座商城店)</t>
        </is>
      </c>
      <c r="C302" s="23" t="inlineStr">
        <is>
          <t>泺源大街66号济南银座商城一层L113号店铺</t>
        </is>
      </c>
      <c r="D302" s="23" t="inlineStr">
        <is>
          <t>历下区</t>
        </is>
      </c>
      <c r="E302" s="23" t="inlineStr">
        <is>
          <t>济南市</t>
        </is>
      </c>
      <c r="F302" s="23" t="inlineStr">
        <is>
          <t>山东省</t>
        </is>
      </c>
      <c r="G302" s="23" t="n">
        <v>53166228025</v>
      </c>
      <c r="H302" s="23" t="inlineStr">
        <is>
          <t>360</t>
        </is>
      </c>
      <c r="I302" s="23" t="inlineStr">
        <is>
          <t>1c40ad9f9c3d525a</t>
        </is>
      </c>
      <c r="J302" s="23" t="inlineStr">
        <is>
          <t>https://ditu.so.com/?pid=1c40ad9f9c3d525a</t>
        </is>
      </c>
      <c r="K302" s="23" t="inlineStr">
        <is>
          <t>PRADA(银座商城店)</t>
        </is>
      </c>
      <c r="L302" s="23" t="inlineStr">
        <is>
          <t>泺源大街66号济南银座商城一层L113号店铺</t>
        </is>
      </c>
      <c r="M302" s="23" t="inlineStr">
        <is>
          <t>历下区</t>
        </is>
      </c>
      <c r="N302" s="23" t="inlineStr">
        <is>
          <t>济南市</t>
        </is>
      </c>
      <c r="O302" s="23" t="inlineStr">
        <is>
          <t>山东省</t>
        </is>
      </c>
      <c r="P302" s="23" t="inlineStr">
        <is>
          <t>53166228025</t>
        </is>
      </c>
      <c r="Q302" s="23" t="b">
        <v>1</v>
      </c>
      <c r="R302" s="23" t="b">
        <v>1</v>
      </c>
      <c r="S302" s="23" t="b">
        <v>1</v>
      </c>
      <c r="T302">
        <f>OR(Q302=FALSE,R302=FALSE,S302=FALSE)</f>
        <v/>
      </c>
    </row>
    <row r="303" hidden="1" ht="14.25" customHeight="1" s="32">
      <c r="A303" s="23" t="n">
        <v>27850176</v>
      </c>
      <c r="B303" s="23" t="inlineStr">
        <is>
          <t>PRADA(卓展购物中心店)</t>
        </is>
      </c>
      <c r="C303" s="23" t="inlineStr">
        <is>
          <t>安隆街106号卓展购物中心1102号店铺</t>
        </is>
      </c>
      <c r="D303" s="23" t="inlineStr">
        <is>
          <t>道里区</t>
        </is>
      </c>
      <c r="E303" s="23" t="inlineStr">
        <is>
          <t>哈尔滨市</t>
        </is>
      </c>
      <c r="F303" s="23" t="inlineStr">
        <is>
          <t>黑龙江省</t>
        </is>
      </c>
      <c r="G303" s="23" t="n">
        <v>45187736201</v>
      </c>
      <c r="H303" s="23" t="inlineStr">
        <is>
          <t>360</t>
        </is>
      </c>
      <c r="I303" s="23" t="inlineStr">
        <is>
          <t>6a2432ae32decd0f</t>
        </is>
      </c>
      <c r="J303" s="23" t="inlineStr">
        <is>
          <t>https://ditu.so.com/?pid=6a2432ae32decd0f</t>
        </is>
      </c>
      <c r="K303" s="23" t="inlineStr">
        <is>
          <t>PRADA(卓展购物中心店)</t>
        </is>
      </c>
      <c r="L303" s="23" t="inlineStr">
        <is>
          <t>安隆街106号卓展购物中心1102号店铺</t>
        </is>
      </c>
      <c r="M303" s="23" t="inlineStr">
        <is>
          <t>道里区</t>
        </is>
      </c>
      <c r="N303" s="23" t="inlineStr">
        <is>
          <t>哈尔滨市</t>
        </is>
      </c>
      <c r="O303" s="23" t="inlineStr">
        <is>
          <t>黑龙江省</t>
        </is>
      </c>
      <c r="P303" s="23" t="inlineStr">
        <is>
          <t>45187736201</t>
        </is>
      </c>
      <c r="Q303" s="23" t="b">
        <v>1</v>
      </c>
      <c r="R303" s="23" t="b">
        <v>1</v>
      </c>
      <c r="S303" s="23" t="b">
        <v>1</v>
      </c>
      <c r="T303">
        <f>OR(Q303=FALSE,R303=FALSE,S303=FALSE)</f>
        <v/>
      </c>
    </row>
    <row r="304" hidden="1" ht="14.25" customHeight="1" s="32">
      <c r="A304" s="23" t="n">
        <v>27850150</v>
      </c>
      <c r="B304" s="23" t="inlineStr">
        <is>
          <t>PRADA(卓展时代购物中心店)</t>
        </is>
      </c>
      <c r="C304" s="23" t="inlineStr">
        <is>
          <t>重庆路1255号卓展时代购物中心B座一层B1104号店铺</t>
        </is>
      </c>
      <c r="D304" s="23" t="inlineStr">
        <is>
          <t>朝阳区</t>
        </is>
      </c>
      <c r="E304" s="23" t="inlineStr">
        <is>
          <t>长春市</t>
        </is>
      </c>
      <c r="F304" s="23" t="inlineStr">
        <is>
          <t>吉林省</t>
        </is>
      </c>
      <c r="G304" s="23" t="n">
        <v>43188483345</v>
      </c>
      <c r="H304" s="23" t="inlineStr">
        <is>
          <t>360</t>
        </is>
      </c>
      <c r="I304" s="23" t="inlineStr">
        <is>
          <t>01b9e6fae9f584b9</t>
        </is>
      </c>
      <c r="J304" s="23" t="inlineStr">
        <is>
          <t>https://ditu.so.com/?pid=01b9e6fae9f584b9</t>
        </is>
      </c>
      <c r="K304" s="23" t="inlineStr">
        <is>
          <t>PRADA(卓展时代广场店)</t>
        </is>
      </c>
      <c r="L304" s="23" t="inlineStr">
        <is>
          <t>重庆路1255号卓展时代购物中心B座一层B1104号店铺</t>
        </is>
      </c>
      <c r="M304" s="23" t="inlineStr">
        <is>
          <t>朝阳区</t>
        </is>
      </c>
      <c r="N304" s="23" t="inlineStr">
        <is>
          <t>长春市</t>
        </is>
      </c>
      <c r="O304" s="23" t="inlineStr">
        <is>
          <t>吉林省</t>
        </is>
      </c>
      <c r="P304" s="23" t="inlineStr">
        <is>
          <t>43188483345</t>
        </is>
      </c>
      <c r="Q304" s="23" t="b">
        <v>1</v>
      </c>
      <c r="R304" s="23" t="b">
        <v>1</v>
      </c>
      <c r="S304" s="23" t="b">
        <v>1</v>
      </c>
      <c r="T304">
        <f>OR(Q304=FALSE,R304=FALSE,S304=FALSE)</f>
        <v/>
      </c>
    </row>
    <row r="305" hidden="1" ht="14.25" customHeight="1" s="32">
      <c r="A305" s="23" t="n">
        <v>50700001</v>
      </c>
      <c r="B305" s="23" t="inlineStr">
        <is>
          <t>PRADA(荣宅)</t>
        </is>
      </c>
      <c r="C305" s="23" t="inlineStr">
        <is>
          <t>陕西北路186号</t>
        </is>
      </c>
      <c r="D305" s="23" t="inlineStr">
        <is>
          <t>静安区</t>
        </is>
      </c>
      <c r="E305" s="23" t="inlineStr">
        <is>
          <t>上海市</t>
        </is>
      </c>
      <c r="F305" s="23" t="inlineStr">
        <is>
          <t>上海市</t>
        </is>
      </c>
      <c r="G305" s="23" t="n">
        <v>2122180200</v>
      </c>
      <c r="H305" s="23" t="inlineStr">
        <is>
          <t>360</t>
        </is>
      </c>
      <c r="I305" s="23" t="inlineStr">
        <is>
          <t>6017bda67ac15f4c</t>
        </is>
      </c>
      <c r="J305" s="23" t="inlineStr">
        <is>
          <t>https://ditu.so.com/?pid=6017bda67ac15f4c</t>
        </is>
      </c>
      <c r="K305" s="23" t="inlineStr">
        <is>
          <t>PRADA(荣宅)</t>
        </is>
      </c>
      <c r="L305" s="23" t="inlineStr">
        <is>
          <t>陕西北路186号</t>
        </is>
      </c>
      <c r="M305" s="23" t="inlineStr">
        <is>
          <t>静安区</t>
        </is>
      </c>
      <c r="N305" s="23" t="inlineStr">
        <is>
          <t>上海市</t>
        </is>
      </c>
      <c r="O305" s="23" t="inlineStr">
        <is>
          <t>上海市</t>
        </is>
      </c>
      <c r="P305" s="23" t="inlineStr">
        <is>
          <t>2122180200</t>
        </is>
      </c>
      <c r="Q305" s="23" t="b">
        <v>1</v>
      </c>
      <c r="R305" s="23" t="b">
        <v>1</v>
      </c>
      <c r="S305" s="23" t="b">
        <v>1</v>
      </c>
      <c r="T305">
        <f>OR(Q305=FALSE,R305=FALSE,S305=FALSE)</f>
        <v/>
      </c>
    </row>
  </sheetData>
  <autoFilter ref="A1:T305">
    <filterColumn colId="7" hiddenButton="0" showButton="1">
      <filters>
        <filter val="baidu"/>
      </filters>
    </filterColumn>
    <filterColumn colId="19" hiddenButton="0" showButton="1">
      <filters>
        <filter val="TRUE"/>
      </filters>
    </filterColumn>
  </autoFilter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3.5"/>
  <cols>
    <col width="30" customWidth="1" style="32" min="2" max="2"/>
    <col width="40" customWidth="1" style="32" min="3" max="3"/>
    <col width="20" customWidth="1" style="32" min="4" max="6"/>
    <col width="30" customWidth="1" style="32" min="7" max="7"/>
    <col width="20" customWidth="1" style="32" min="8" max="9"/>
  </cols>
  <sheetData>
    <row r="1" ht="14.25" customHeight="1" s="32">
      <c r="A1" s="21" t="inlineStr">
        <is>
          <t>YS ID</t>
        </is>
      </c>
      <c r="B1" s="21" t="inlineStr">
        <is>
          <t>门店名称</t>
        </is>
      </c>
      <c r="C1" s="21" t="inlineStr">
        <is>
          <t>门店地址</t>
        </is>
      </c>
      <c r="D1" s="21" t="inlineStr">
        <is>
          <t>城市</t>
        </is>
      </c>
      <c r="E1" s="21" t="inlineStr">
        <is>
          <t>门店电话</t>
        </is>
      </c>
      <c r="F1" s="22" t="inlineStr">
        <is>
          <t>监测异常单元</t>
        </is>
      </c>
      <c r="G1" s="22" t="inlineStr">
        <is>
          <t>检测变动字值(Before)</t>
        </is>
      </c>
      <c r="H1" s="22" t="inlineStr">
        <is>
          <t>Count</t>
        </is>
      </c>
      <c r="I1" s="22" t="inlineStr">
        <is>
          <t>门店变动次数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3.5"/>
  <cols>
    <col width="30" customWidth="1" style="32" min="2" max="2"/>
    <col width="40" customWidth="1" style="32" min="3" max="3"/>
    <col width="20" customWidth="1" style="32" min="4" max="5"/>
    <col width="20" customWidth="1" style="32" min="7" max="7"/>
    <col width="30" customWidth="1" style="32" min="8" max="8"/>
    <col width="20" customWidth="1" style="32" min="9" max="10"/>
  </cols>
  <sheetData>
    <row r="1" ht="14.25" customHeight="1" s="32">
      <c r="A1" s="61" t="inlineStr">
        <is>
          <t>YS ID</t>
        </is>
      </c>
      <c r="B1" s="61" t="inlineStr">
        <is>
          <t>门店名称</t>
        </is>
      </c>
      <c r="C1" s="61" t="inlineStr">
        <is>
          <t>门店地址</t>
        </is>
      </c>
      <c r="D1" s="61" t="inlineStr">
        <is>
          <t>城市</t>
        </is>
      </c>
      <c r="E1" s="61" t="inlineStr">
        <is>
          <t>门店电话</t>
        </is>
      </c>
      <c r="F1" s="62" t="inlineStr">
        <is>
          <t>平台</t>
        </is>
      </c>
      <c r="G1" s="62" t="inlineStr">
        <is>
          <t>监测异常单元</t>
        </is>
      </c>
      <c r="H1" s="62" t="inlineStr">
        <is>
          <t>监测异常字值(New)</t>
        </is>
      </c>
      <c r="I1" s="62" t="inlineStr">
        <is>
          <t>Count</t>
        </is>
      </c>
      <c r="J1" s="62" t="inlineStr">
        <is>
          <t>门店变动次数</t>
        </is>
      </c>
    </row>
    <row r="2" ht="14.25" customHeight="1" s="32">
      <c r="A2" s="63" t="n">
        <v>27850135</v>
      </c>
      <c r="B2" s="63" t="inlineStr">
        <is>
          <t>PRADA(杭州下沙百联奥特莱斯店)</t>
        </is>
      </c>
      <c r="C2" s="63" t="inlineStr">
        <is>
          <t>启潮路199号杭州下沙奥特莱斯A144-A145号店铺</t>
        </is>
      </c>
      <c r="D2" s="63" t="inlineStr">
        <is>
          <t>嘉兴市</t>
        </is>
      </c>
      <c r="E2" s="63" t="n">
        <v>57185370207</v>
      </c>
      <c r="F2" s="63" t="inlineStr">
        <is>
          <t>Tencent</t>
        </is>
      </c>
      <c r="G2" s="64" t="inlineStr">
        <is>
          <t>Name</t>
        </is>
      </c>
      <c r="H2" s="64" t="inlineStr">
        <is>
          <t>PRADA(百联奥特莱斯广场店)</t>
        </is>
      </c>
      <c r="I2" s="63" t="inlineStr">
        <is>
          <t>2023/11/06</t>
        </is>
      </c>
      <c r="J2" s="63">
        <f>COUNTIF($A$2:$A$24,A2)</f>
        <v/>
      </c>
    </row>
    <row r="3" ht="14.25" customHeight="1" s="32">
      <c r="A3" s="63" t="n">
        <v>50700001</v>
      </c>
      <c r="B3" s="63" t="inlineStr">
        <is>
          <t>PRADA(荣宅)</t>
        </is>
      </c>
      <c r="C3" s="63" t="inlineStr">
        <is>
          <t>陕西北路186号</t>
        </is>
      </c>
      <c r="D3" s="63" t="inlineStr">
        <is>
          <t>上海市</t>
        </is>
      </c>
      <c r="E3" s="63" t="n">
        <v>2122180200</v>
      </c>
      <c r="F3" s="63" t="inlineStr">
        <is>
          <t>Tencent</t>
        </is>
      </c>
      <c r="G3" s="64" t="inlineStr">
        <is>
          <t>Name</t>
        </is>
      </c>
      <c r="H3" s="64" t="inlineStr">
        <is>
          <t>PRADA(陕西北路店)</t>
        </is>
      </c>
      <c r="I3" s="63" t="inlineStr">
        <is>
          <t>2023/11/06</t>
        </is>
      </c>
      <c r="J3" s="63">
        <f>COUNTIF($A$2:$A$24,A3)</f>
        <v/>
      </c>
    </row>
    <row r="4" ht="14.25" customHeight="1" s="32">
      <c r="A4" s="63" t="n">
        <v>27850124</v>
      </c>
      <c r="B4" s="63" t="inlineStr">
        <is>
          <t>MIU MIU(哈尔滨卓展店)</t>
        </is>
      </c>
      <c r="C4" s="63" t="inlineStr">
        <is>
          <t>安隆街106号卓展购物中心1137号店铺</t>
        </is>
      </c>
      <c r="D4" s="63" t="inlineStr">
        <is>
          <t>哈尔滨市</t>
        </is>
      </c>
      <c r="E4" s="63" t="n">
        <v>45187736064</v>
      </c>
      <c r="F4" s="63" t="inlineStr">
        <is>
          <t>Baidu</t>
        </is>
      </c>
      <c r="G4" s="64" t="inlineStr">
        <is>
          <t>Address</t>
        </is>
      </c>
      <c r="H4" s="64" t="inlineStr">
        <is>
          <t>黑龙江省哈尔滨市道里区安隆街106号卓展购物中心F1</t>
        </is>
      </c>
      <c r="I4" s="63" t="inlineStr">
        <is>
          <t>2023/11/06</t>
        </is>
      </c>
      <c r="J4" s="63">
        <f>COUNTIF($A$2:$A$24,A4)</f>
        <v/>
      </c>
    </row>
    <row r="5" ht="14.25" customHeight="1" s="32">
      <c r="A5" s="63" t="n">
        <v>27850128</v>
      </c>
      <c r="B5" s="63" t="inlineStr">
        <is>
          <t>PRADA(北京奥特莱斯店)</t>
        </is>
      </c>
      <c r="C5" s="63" t="inlineStr">
        <is>
          <t>香江北路28号北京赛特奥特莱斯1-097/098号店铺</t>
        </is>
      </c>
      <c r="D5" s="63" t="inlineStr">
        <is>
          <t>北京市</t>
        </is>
      </c>
      <c r="E5" s="63" t="n">
        <v>1064316086</v>
      </c>
      <c r="F5" s="63" t="inlineStr">
        <is>
          <t>Baidu</t>
        </is>
      </c>
      <c r="G5" s="64" t="inlineStr">
        <is>
          <t>Address</t>
        </is>
      </c>
      <c r="H5" s="64" t="inlineStr">
        <is>
          <t>北京市朝阳区香江北路28号北京赛特奥莱(香江北路店)F2北京赛特奥莱(香江北路店)F1</t>
        </is>
      </c>
      <c r="I5" s="63" t="inlineStr">
        <is>
          <t>2023/11/06</t>
        </is>
      </c>
      <c r="J5" s="63">
        <f>COUNTIF($A$2:$A$24,A5)</f>
        <v/>
      </c>
    </row>
    <row r="6" ht="14.25" customHeight="1" s="32">
      <c r="A6" s="63" t="n">
        <v>27850135</v>
      </c>
      <c r="B6" s="63" t="inlineStr">
        <is>
          <t>PRADA(杭州下沙百联奥特莱斯店)</t>
        </is>
      </c>
      <c r="C6" s="63" t="inlineStr">
        <is>
          <t>启潮路199号杭州下沙奥特莱斯A144-A145号店铺</t>
        </is>
      </c>
      <c r="D6" s="63" t="inlineStr">
        <is>
          <t>嘉兴市</t>
        </is>
      </c>
      <c r="E6" s="63" t="n">
        <v>57185370207</v>
      </c>
      <c r="F6" s="63" t="inlineStr">
        <is>
          <t>Tencent</t>
        </is>
      </c>
      <c r="G6" s="64" t="inlineStr">
        <is>
          <t>Address</t>
        </is>
      </c>
      <c r="H6" s="64" t="inlineStr">
        <is>
          <t>浙江省嘉兴市海宁市下沙镇启潮路199号百联奥特莱斯广场F1</t>
        </is>
      </c>
      <c r="I6" s="63" t="inlineStr">
        <is>
          <t>2023/11/06</t>
        </is>
      </c>
      <c r="J6" s="63">
        <f>COUNTIF($A$2:$A$24,A6)</f>
        <v/>
      </c>
    </row>
    <row r="7" ht="14.25" customHeight="1" s="32">
      <c r="A7" s="63" t="n">
        <v>27850163</v>
      </c>
      <c r="B7" s="63" t="inlineStr">
        <is>
          <t>PRADA(万象城店)</t>
        </is>
      </c>
      <c r="C7" s="63" t="inlineStr">
        <is>
          <t>钱江新城富春路701号万象城一层156号店铺</t>
        </is>
      </c>
      <c r="D7" s="63" t="inlineStr">
        <is>
          <t>杭州市</t>
        </is>
      </c>
      <c r="E7" s="63" t="n">
        <v>57189705950</v>
      </c>
      <c r="F7" s="63" t="inlineStr">
        <is>
          <t>Baidu</t>
        </is>
      </c>
      <c r="G7" s="64" t="inlineStr">
        <is>
          <t>Address</t>
        </is>
      </c>
      <c r="H7" s="64" t="inlineStr">
        <is>
          <t>浙江省杭州市上城区富春路701号杭州万象城F1</t>
        </is>
      </c>
      <c r="I7" s="63" t="inlineStr">
        <is>
          <t>2023/11/06</t>
        </is>
      </c>
      <c r="J7" s="63">
        <f>COUNTIF($A$2:$A$24,A7)</f>
        <v/>
      </c>
    </row>
    <row r="8" ht="14.25" customHeight="1" s="32">
      <c r="A8" s="63" t="n">
        <v>27850169</v>
      </c>
      <c r="B8" s="63" t="inlineStr">
        <is>
          <t>PRADA(时代广场店)</t>
        </is>
      </c>
      <c r="C8" s="63" t="inlineStr">
        <is>
          <t>人民路50号时代广场一层L103-L104号店铺</t>
        </is>
      </c>
      <c r="D8" s="63" t="inlineStr">
        <is>
          <t>大连市</t>
        </is>
      </c>
      <c r="E8" s="63" t="n">
        <v>41188079118</v>
      </c>
      <c r="F8" s="63" t="inlineStr">
        <is>
          <t>Baidu</t>
        </is>
      </c>
      <c r="G8" s="64" t="inlineStr">
        <is>
          <t>Address</t>
        </is>
      </c>
      <c r="H8" s="64" t="inlineStr">
        <is>
          <t>辽宁省大连市中山区人民路50号(近香格里拉)大连时代购物广场F1</t>
        </is>
      </c>
      <c r="I8" s="63" t="inlineStr">
        <is>
          <t>2023/11/06</t>
        </is>
      </c>
      <c r="J8" s="63">
        <f>COUNTIF($A$2:$A$24,A8)</f>
        <v/>
      </c>
    </row>
    <row r="9" ht="14.25" customHeight="1" s="32">
      <c r="A9" s="63" t="n">
        <v>27850172</v>
      </c>
      <c r="B9" s="63" t="inlineStr">
        <is>
          <t>PRADA (环球金融中心店)</t>
        </is>
      </c>
      <c r="C9" s="63" t="inlineStr">
        <is>
          <t>民族路188号重庆环球金融中心一层101号店铺</t>
        </is>
      </c>
      <c r="D9" s="63" t="inlineStr">
        <is>
          <t>重庆市</t>
        </is>
      </c>
      <c r="E9" s="63" t="n">
        <v>2360332585</v>
      </c>
      <c r="F9" s="63" t="inlineStr">
        <is>
          <t>Baidu</t>
        </is>
      </c>
      <c r="G9" s="64" t="inlineStr">
        <is>
          <t>Address</t>
        </is>
      </c>
      <c r="H9" s="64" t="inlineStr">
        <is>
          <t>重庆市渝中区民族路188号WFC环球金融购物中心F1</t>
        </is>
      </c>
      <c r="I9" s="63" t="inlineStr">
        <is>
          <t>2023/11/06</t>
        </is>
      </c>
      <c r="J9" s="63">
        <f>COUNTIF($A$2:$A$24,A9)</f>
        <v/>
      </c>
    </row>
    <row r="10" ht="14.25" customHeight="1" s="32">
      <c r="A10" s="63" t="n">
        <v>27850174</v>
      </c>
      <c r="B10" s="63" t="inlineStr">
        <is>
          <t>PRADA(SKP女鞋店)</t>
        </is>
      </c>
      <c r="C10" s="63" t="inlineStr">
        <is>
          <t>南关正街111号西安SKP五层A5009号店铺</t>
        </is>
      </c>
      <c r="D10" s="63" t="inlineStr">
        <is>
          <t>西安市</t>
        </is>
      </c>
      <c r="E10" s="63" t="n">
        <v>2983698508</v>
      </c>
      <c r="F10" s="63" t="inlineStr">
        <is>
          <t>Baidu</t>
        </is>
      </c>
      <c r="G10" s="64" t="inlineStr">
        <is>
          <t>Address</t>
        </is>
      </c>
      <c r="H10" s="64" t="inlineStr">
        <is>
          <t>陕西省西安市碑林区南关正街111号西安SKP五层A5009号店铺</t>
        </is>
      </c>
      <c r="I10" s="63" t="inlineStr">
        <is>
          <t>2023/11/06</t>
        </is>
      </c>
      <c r="J10" s="63">
        <f>COUNTIF($A$2:$A$24,A10)</f>
        <v/>
      </c>
    </row>
    <row r="11" ht="14.25" customHeight="1" s="32">
      <c r="A11" s="63" t="n">
        <v>50700007</v>
      </c>
      <c r="B11" s="63" t="inlineStr">
        <is>
          <t>PRADA(SKP南馆店)</t>
        </is>
      </c>
      <c r="C11" s="63" t="inlineStr">
        <is>
          <t>南关正街111号西安SKPA栋四层A4012号店铺</t>
        </is>
      </c>
      <c r="D11" s="63" t="inlineStr">
        <is>
          <t>西安市</t>
        </is>
      </c>
      <c r="E11" s="63" t="n">
        <v>2983699126</v>
      </c>
      <c r="F11" s="63" t="inlineStr">
        <is>
          <t>Baidu</t>
        </is>
      </c>
      <c r="G11" s="64" t="inlineStr">
        <is>
          <t>Address</t>
        </is>
      </c>
      <c r="H11" s="64" t="inlineStr">
        <is>
          <t>陕西省西安市碑林区南关正街111号西安SKP五层A5009号店铺</t>
        </is>
      </c>
      <c r="I11" s="63" t="inlineStr">
        <is>
          <t>2023/11/06</t>
        </is>
      </c>
      <c r="J11" s="63">
        <f>COUNTIF($A$2:$A$24,A11)</f>
        <v/>
      </c>
    </row>
    <row r="12">
      <c r="A12" s="63" t="n">
        <v>27850099</v>
      </c>
      <c r="B12" s="63" t="inlineStr">
        <is>
          <t>MIU MIU(万象城店)</t>
        </is>
      </c>
      <c r="C12" s="63" t="inlineStr">
        <is>
          <t>乐园道9号天津万象城一层010号店铺</t>
        </is>
      </c>
      <c r="D12" s="63" t="inlineStr">
        <is>
          <t>天津市</t>
        </is>
      </c>
      <c r="E12" s="63" t="n">
        <v>2283887385</v>
      </c>
      <c r="F12" s="63" t="inlineStr">
        <is>
          <t>Tencent</t>
        </is>
      </c>
      <c r="G12" s="64" t="inlineStr">
        <is>
          <t>Name</t>
        </is>
      </c>
      <c r="H12" s="64" t="inlineStr">
        <is>
          <t>miu miu(万象城店)</t>
        </is>
      </c>
      <c r="I12" s="63" t="inlineStr">
        <is>
          <t>2023/11/13</t>
        </is>
      </c>
      <c r="J12" s="63">
        <f>COUNTIF($A$2:$A$24,A12)</f>
        <v/>
      </c>
    </row>
    <row r="13">
      <c r="A13" s="63" t="n">
        <v>27850101</v>
      </c>
      <c r="B13" s="63" t="inlineStr">
        <is>
          <t>MIU MIU(太古汇店)</t>
        </is>
      </c>
      <c r="C13" s="63" t="inlineStr">
        <is>
          <t>天河路383号太古汇商场裙楼第一层 L118号店铺</t>
        </is>
      </c>
      <c r="D13" s="63" t="inlineStr">
        <is>
          <t>广州市</t>
        </is>
      </c>
      <c r="E13" s="63" t="n">
        <v>2028086008</v>
      </c>
      <c r="F13" s="63" t="inlineStr">
        <is>
          <t>Tencent</t>
        </is>
      </c>
      <c r="G13" s="64" t="inlineStr">
        <is>
          <t>Name</t>
        </is>
      </c>
      <c r="H13" s="64" t="inlineStr">
        <is>
          <t>miu miu(太古汇店)</t>
        </is>
      </c>
      <c r="I13" s="63" t="inlineStr">
        <is>
          <t>2023/11/13</t>
        </is>
      </c>
      <c r="J13" s="63">
        <f>COUNTIF($A$2:$A$24,A13)</f>
        <v/>
      </c>
    </row>
    <row r="14">
      <c r="A14" s="63" t="n">
        <v>27850112</v>
      </c>
      <c r="B14" s="63" t="inlineStr">
        <is>
          <t>MIU MIU(万象城店)</t>
        </is>
      </c>
      <c r="C14" s="63" t="inlineStr">
        <is>
          <t>青年大街288号华润万象城一层138号店铺</t>
        </is>
      </c>
      <c r="D14" s="63" t="inlineStr">
        <is>
          <t>沈阳市</t>
        </is>
      </c>
      <c r="E14" s="63" t="n">
        <v>2431379336</v>
      </c>
      <c r="F14" s="63" t="inlineStr">
        <is>
          <t>Tencent</t>
        </is>
      </c>
      <c r="G14" s="64" t="inlineStr">
        <is>
          <t>Name</t>
        </is>
      </c>
      <c r="H14" s="64" t="inlineStr">
        <is>
          <t>miu miu(万象城店)</t>
        </is>
      </c>
      <c r="I14" s="63" t="inlineStr">
        <is>
          <t>2023/11/13</t>
        </is>
      </c>
      <c r="J14" s="63">
        <f>COUNTIF($A$2:$A$24,A14)</f>
        <v/>
      </c>
    </row>
    <row r="15">
      <c r="A15" s="63" t="n">
        <v>27850126</v>
      </c>
      <c r="B15" s="63" t="inlineStr">
        <is>
          <t>PRADA(百联奥特莱斯店)</t>
        </is>
      </c>
      <c r="C15" s="63" t="inlineStr">
        <is>
          <t>沪青平公路2888号青浦百联奥特莱斯A102号店铺</t>
        </is>
      </c>
      <c r="D15" s="63" t="inlineStr">
        <is>
          <t>上海市</t>
        </is>
      </c>
      <c r="E15" s="63" t="n">
        <v>2169790316</v>
      </c>
      <c r="F15" s="63" t="inlineStr">
        <is>
          <t>Baidu</t>
        </is>
      </c>
      <c r="G15" s="64" t="inlineStr">
        <is>
          <t>Name</t>
        </is>
      </c>
      <c r="H15" s="64" t="inlineStr">
        <is>
          <t>PRADA(百联奥特莱斯广场青浦店)</t>
        </is>
      </c>
      <c r="I15" s="63" t="inlineStr">
        <is>
          <t>2023/11/13</t>
        </is>
      </c>
      <c r="J15" s="63">
        <f>COUNTIF($A$2:$A$24,A15)</f>
        <v/>
      </c>
    </row>
    <row r="16">
      <c r="A16" s="63" t="n">
        <v>27850101</v>
      </c>
      <c r="B16" s="63" t="inlineStr">
        <is>
          <t>MIU MIU(太古汇店)</t>
        </is>
      </c>
      <c r="C16" s="63" t="inlineStr">
        <is>
          <t>天河路383号太古汇商场裙楼第一层 L118号店铺</t>
        </is>
      </c>
      <c r="D16" s="63" t="inlineStr">
        <is>
          <t>广州市</t>
        </is>
      </c>
      <c r="E16" s="63" t="n">
        <v>2028086008</v>
      </c>
      <c r="F16" s="63" t="inlineStr">
        <is>
          <t>Tencent</t>
        </is>
      </c>
      <c r="G16" s="64" t="inlineStr">
        <is>
          <t>Address</t>
        </is>
      </c>
      <c r="H16" s="64" t="inlineStr">
        <is>
          <t>广东省广州市天河区天河路383号(近地铁石牌桥站)太古汇F1</t>
        </is>
      </c>
      <c r="I16" s="63" t="inlineStr">
        <is>
          <t>2023/11/13</t>
        </is>
      </c>
      <c r="J16" s="63">
        <f>COUNTIF($A$2:$A$24,A16)</f>
        <v/>
      </c>
    </row>
    <row r="17">
      <c r="A17" s="63" t="n">
        <v>27850112</v>
      </c>
      <c r="B17" s="63" t="inlineStr">
        <is>
          <t>MIU MIU(万象城店)</t>
        </is>
      </c>
      <c r="C17" s="63" t="inlineStr">
        <is>
          <t>青年大街288号华润万象城一层138号店铺</t>
        </is>
      </c>
      <c r="D17" s="63" t="inlineStr">
        <is>
          <t>沈阳市</t>
        </is>
      </c>
      <c r="E17" s="63" t="n">
        <v>2431379336</v>
      </c>
      <c r="F17" s="63" t="inlineStr">
        <is>
          <t>Tencent</t>
        </is>
      </c>
      <c r="G17" s="64" t="inlineStr">
        <is>
          <t>Address</t>
        </is>
      </c>
      <c r="H17" s="64" t="inlineStr">
        <is>
          <t>辽宁省沈阳市和平区青年大街288号万象城F1-138</t>
        </is>
      </c>
      <c r="I17" s="63" t="inlineStr">
        <is>
          <t>2023/11/13</t>
        </is>
      </c>
      <c r="J17" s="63">
        <f>COUNTIF($A$2:$A$24,A17)</f>
        <v/>
      </c>
    </row>
    <row r="18">
      <c r="A18" s="63" t="n">
        <v>27850126</v>
      </c>
      <c r="B18" s="63" t="inlineStr">
        <is>
          <t>PRADA(百联奥特莱斯店)</t>
        </is>
      </c>
      <c r="C18" s="63" t="inlineStr">
        <is>
          <t>沪青平公路2888号青浦百联奥特莱斯A102号店铺</t>
        </is>
      </c>
      <c r="D18" s="63" t="inlineStr">
        <is>
          <t>上海市</t>
        </is>
      </c>
      <c r="E18" s="63" t="n">
        <v>2169790316</v>
      </c>
      <c r="F18" s="63" t="inlineStr">
        <is>
          <t>Baidu</t>
        </is>
      </c>
      <c r="G18" s="64" t="inlineStr">
        <is>
          <t>Address</t>
        </is>
      </c>
      <c r="H18" s="64" t="inlineStr">
        <is>
          <t>上海市青浦区沪青平公路2888号百联奥特莱斯广场F1</t>
        </is>
      </c>
      <c r="I18" s="63" t="inlineStr">
        <is>
          <t>2023/11/13</t>
        </is>
      </c>
      <c r="J18" s="63">
        <f>COUNTIF($A$2:$A$24,A18)</f>
        <v/>
      </c>
    </row>
    <row r="19">
      <c r="A19" s="63" t="n">
        <v>27850128</v>
      </c>
      <c r="B19" s="63" t="inlineStr">
        <is>
          <t>PRADA(北京奥特莱斯店)</t>
        </is>
      </c>
      <c r="C19" s="63" t="inlineStr">
        <is>
          <t>香江北路28号北京赛特奥特莱斯1-097/098号店铺</t>
        </is>
      </c>
      <c r="D19" s="63" t="inlineStr">
        <is>
          <t>北京市</t>
        </is>
      </c>
      <c r="E19" s="63" t="n">
        <v>1064316086</v>
      </c>
      <c r="F19" s="63" t="inlineStr">
        <is>
          <t>Baidu</t>
        </is>
      </c>
      <c r="G19" s="64" t="inlineStr">
        <is>
          <t>Address</t>
        </is>
      </c>
      <c r="H19" s="64" t="inlineStr">
        <is>
          <t>北京市朝阳区香江北路28号北京赛特奥莱F1</t>
        </is>
      </c>
      <c r="I19" s="63" t="inlineStr">
        <is>
          <t>2023/11/13</t>
        </is>
      </c>
      <c r="J19" s="63">
        <f>COUNTIF($A$2:$A$24,A19)</f>
        <v/>
      </c>
    </row>
    <row r="20">
      <c r="A20" s="63" t="n">
        <v>27850153</v>
      </c>
      <c r="B20" s="63" t="inlineStr">
        <is>
          <t>PRADA(万象城店)</t>
        </is>
      </c>
      <c r="C20" s="63" t="inlineStr">
        <is>
          <t>乐园道9号天津万象城一层008-009号店铺</t>
        </is>
      </c>
      <c r="D20" s="63" t="inlineStr">
        <is>
          <t>天津市</t>
        </is>
      </c>
      <c r="E20" s="63" t="n">
        <v>2283887403</v>
      </c>
      <c r="F20" s="63" t="inlineStr">
        <is>
          <t>Tencent</t>
        </is>
      </c>
      <c r="G20" s="64" t="inlineStr">
        <is>
          <t>Address</t>
        </is>
      </c>
      <c r="H20" s="64" t="inlineStr">
        <is>
          <t>天津市河西区乐园道9号万象城F1-L1-008</t>
        </is>
      </c>
      <c r="I20" s="63" t="inlineStr">
        <is>
          <t>2023/11/13</t>
        </is>
      </c>
      <c r="J20" s="63">
        <f>COUNTIF($A$2:$A$24,A20)</f>
        <v/>
      </c>
    </row>
    <row r="21">
      <c r="A21" s="63" t="n">
        <v>27850155</v>
      </c>
      <c r="B21" s="63" t="inlineStr">
        <is>
          <t>PRADA(银座商城店)</t>
        </is>
      </c>
      <c r="C21" s="63" t="inlineStr">
        <is>
          <t>泺源大街66号济南银座商城一层L113号店铺</t>
        </is>
      </c>
      <c r="D21" s="63" t="inlineStr">
        <is>
          <t>济南市</t>
        </is>
      </c>
      <c r="E21" s="63" t="n">
        <v>53166228025</v>
      </c>
      <c r="F21" s="63" t="inlineStr">
        <is>
          <t>Baidu</t>
        </is>
      </c>
      <c r="G21" s="64" t="inlineStr">
        <is>
          <t>Address</t>
        </is>
      </c>
      <c r="H21" s="64" t="inlineStr">
        <is>
          <t>山东省济南市历下区泺源大街66号银座商城F1</t>
        </is>
      </c>
      <c r="I21" s="63" t="inlineStr">
        <is>
          <t>2023/11/13</t>
        </is>
      </c>
      <c r="J21" s="63">
        <f>COUNTIF($A$2:$A$24,A21)</f>
        <v/>
      </c>
    </row>
    <row r="22">
      <c r="A22" s="63" t="n">
        <v>27850158</v>
      </c>
      <c r="B22" s="63" t="inlineStr">
        <is>
          <t>PRADA(太古汇店)</t>
        </is>
      </c>
      <c r="C22" s="63" t="inlineStr">
        <is>
          <t>天河路383号太古汇商场L1,L2</t>
        </is>
      </c>
      <c r="D22" s="63" t="inlineStr">
        <is>
          <t>广州市</t>
        </is>
      </c>
      <c r="E22" s="63" t="n">
        <v>2028086018</v>
      </c>
      <c r="F22" s="63" t="inlineStr">
        <is>
          <t>Baidu</t>
        </is>
      </c>
      <c r="G22" s="64" t="inlineStr">
        <is>
          <t>Address</t>
        </is>
      </c>
      <c r="H22" s="64" t="inlineStr">
        <is>
          <t>广东省广州市天河区林和街道华新社区天河路383号太古汇F2</t>
        </is>
      </c>
      <c r="I22" s="63" t="inlineStr">
        <is>
          <t>2023/11/13</t>
        </is>
      </c>
      <c r="J22" s="63">
        <f>COUNTIF($A$2:$A$24,A22)</f>
        <v/>
      </c>
    </row>
    <row r="23">
      <c r="A23" s="63" t="n">
        <v>27850158</v>
      </c>
      <c r="B23" s="63" t="inlineStr">
        <is>
          <t>PRADA(太古汇店)</t>
        </is>
      </c>
      <c r="C23" s="63" t="inlineStr">
        <is>
          <t>天河路383号太古汇商场L1,L2</t>
        </is>
      </c>
      <c r="D23" s="63" t="inlineStr">
        <is>
          <t>广州市</t>
        </is>
      </c>
      <c r="E23" s="63" t="n">
        <v>2028086018</v>
      </c>
      <c r="F23" s="63" t="inlineStr">
        <is>
          <t>Tencent</t>
        </is>
      </c>
      <c r="G23" s="64" t="inlineStr">
        <is>
          <t>Address</t>
        </is>
      </c>
      <c r="H23" s="64" t="inlineStr">
        <is>
          <t>广东省广州市天河区天河路383号(近地铁石牌桥站)太古汇F2</t>
        </is>
      </c>
      <c r="I23" s="63" t="inlineStr">
        <is>
          <t>2023/11/13</t>
        </is>
      </c>
      <c r="J23" s="63">
        <f>COUNTIF($A$2:$A$24,A23)</f>
        <v/>
      </c>
    </row>
    <row r="24">
      <c r="A24" s="63" t="n">
        <v>27850162</v>
      </c>
      <c r="B24" s="63" t="inlineStr">
        <is>
          <t>PRADA(美罗百货观前店)</t>
        </is>
      </c>
      <c r="C24" s="63" t="inlineStr">
        <is>
          <t>观前街245号美罗百货观前店一层1006号店铺</t>
        </is>
      </c>
      <c r="D24" s="63" t="inlineStr">
        <is>
          <t>苏州市</t>
        </is>
      </c>
      <c r="E24" s="63" t="n">
        <v>51269161250</v>
      </c>
      <c r="F24" s="63" t="inlineStr">
        <is>
          <t>Tencent</t>
        </is>
      </c>
      <c r="G24" s="64" t="inlineStr">
        <is>
          <t>Address</t>
        </is>
      </c>
      <c r="H24" s="64" t="inlineStr">
        <is>
          <t>江苏省苏州市姑苏区观前街245号美罗百货(观前店)F2</t>
        </is>
      </c>
      <c r="I24" s="63" t="inlineStr">
        <is>
          <t>2023/11/13</t>
        </is>
      </c>
      <c r="J24" s="63">
        <f>COUNTIF($A$2:$A$24,A24)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2023-11-06T01:24:24Z</dcterms:created>
  <dcterms:modified xmlns:dcterms="http://purl.org/dc/terms/" xmlns:xsi="http://www.w3.org/2001/XMLSchema-instance" xsi:type="dcterms:W3CDTF">2023-11-13T01:09:58Z</dcterms:modified>
  <cp:lastModifiedBy>YexSys</cp:lastModifiedBy>
</cp:coreProperties>
</file>