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240" yWindow="120" windowWidth="12120" windowHeight="8820"/>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externalReferences>
    <externalReference r:id="rId9"/>
    <externalReference r:id="rId10"/>
  </externalReferences>
  <definedNames>
    <definedName name="Print_Area" localSheetId="5">'C05'!$A$1:$O$55</definedName>
    <definedName name="Print_Area" localSheetId="6">'C06'!$A$1:$O$35</definedName>
    <definedName name="Print_Area" localSheetId="7">'C07'!$A$1:$O$55</definedName>
  </definedNames>
  <calcPr calcId="124519"/>
</workbook>
</file>

<file path=xl/calcChain.xml><?xml version="1.0" encoding="utf-8"?>
<calcChain xmlns="http://schemas.openxmlformats.org/spreadsheetml/2006/main">
  <c r="D20" i="1"/>
  <c r="D30"/>
  <c r="A39"/>
  <c r="O7" i="15"/>
  <c r="N7"/>
  <c r="M7"/>
  <c r="L7"/>
  <c r="J7"/>
  <c r="H7"/>
  <c r="F7"/>
  <c r="C7"/>
  <c r="B7"/>
  <c r="D86" i="4"/>
  <c r="E86"/>
  <c r="G8" i="2"/>
  <c r="F8"/>
  <c r="E8"/>
  <c r="D8"/>
  <c r="B8"/>
  <c r="B18"/>
  <c r="D18"/>
  <c r="E18"/>
  <c r="F18"/>
  <c r="G18"/>
  <c r="B28"/>
  <c r="D28"/>
  <c r="E28"/>
  <c r="F28"/>
  <c r="G28"/>
  <c r="B79"/>
  <c r="D79"/>
  <c r="E79"/>
  <c r="F79"/>
  <c r="G79"/>
  <c r="B89"/>
  <c r="D89"/>
  <c r="E89"/>
  <c r="F89"/>
  <c r="G89"/>
  <c r="L9" i="1"/>
  <c r="J9"/>
  <c r="H9"/>
  <c r="F9"/>
  <c r="C9"/>
  <c r="B9"/>
  <c r="N7" i="14"/>
  <c r="L7"/>
  <c r="J7"/>
  <c r="H7"/>
  <c r="F7"/>
  <c r="B7"/>
  <c r="C8" i="2" l="1"/>
  <c r="G7" i="14"/>
  <c r="K7"/>
  <c r="O7"/>
  <c r="I9" i="1"/>
  <c r="M9"/>
  <c r="C86" i="4"/>
  <c r="I7" i="14"/>
  <c r="M7"/>
  <c r="G9" i="1"/>
  <c r="K9"/>
  <c r="D7" i="15"/>
  <c r="E7" s="1"/>
  <c r="C89" i="2"/>
  <c r="C28"/>
  <c r="C18"/>
  <c r="C79"/>
  <c r="D9" i="1"/>
  <c r="E9" s="1"/>
  <c r="D7" i="14"/>
  <c r="E7" s="1"/>
  <c r="G7" i="15" l="1"/>
  <c r="K7"/>
  <c r="I7"/>
  <c r="P7" i="17" l="1"/>
  <c r="Q7"/>
  <c r="A32" i="16" l="1"/>
  <c r="A52" i="15"/>
  <c r="A100" i="4"/>
  <c r="A37"/>
  <c r="A42" i="14" s="1"/>
  <c r="A104" s="1"/>
  <c r="A38" i="2"/>
  <c r="A99" s="1"/>
  <c r="A52" i="17"/>
  <c r="R77" i="14"/>
  <c r="Q77"/>
  <c r="P77"/>
  <c r="A77"/>
  <c r="A103" i="1"/>
  <c r="B81" i="4"/>
  <c r="D80"/>
  <c r="E80"/>
  <c r="B91"/>
  <c r="D90"/>
  <c r="E90"/>
  <c r="B17" i="14"/>
  <c r="C17" s="1"/>
  <c r="F17"/>
  <c r="H17"/>
  <c r="I17" s="1"/>
  <c r="J17"/>
  <c r="L17"/>
  <c r="M17" s="1"/>
  <c r="N17"/>
  <c r="B18"/>
  <c r="C18" s="1"/>
  <c r="F18"/>
  <c r="H18"/>
  <c r="J18"/>
  <c r="L18"/>
  <c r="N18"/>
  <c r="B19"/>
  <c r="C19" s="1"/>
  <c r="F19"/>
  <c r="H19"/>
  <c r="J19"/>
  <c r="L19"/>
  <c r="N19"/>
  <c r="B20"/>
  <c r="C20" s="1"/>
  <c r="F20"/>
  <c r="H20"/>
  <c r="J20"/>
  <c r="L20"/>
  <c r="N20"/>
  <c r="B29"/>
  <c r="C29" s="1"/>
  <c r="F29"/>
  <c r="H29"/>
  <c r="I29" s="1"/>
  <c r="J29"/>
  <c r="L29"/>
  <c r="M29" s="1"/>
  <c r="N29"/>
  <c r="B30"/>
  <c r="C30" s="1"/>
  <c r="F30"/>
  <c r="H30"/>
  <c r="J30"/>
  <c r="L30"/>
  <c r="N30"/>
  <c r="B92"/>
  <c r="F92"/>
  <c r="G92"/>
  <c r="H92"/>
  <c r="I92"/>
  <c r="J92"/>
  <c r="K92"/>
  <c r="L92"/>
  <c r="M92"/>
  <c r="N92"/>
  <c r="O92"/>
  <c r="B93"/>
  <c r="F93"/>
  <c r="G93"/>
  <c r="H93"/>
  <c r="I93"/>
  <c r="J93"/>
  <c r="K93"/>
  <c r="L93"/>
  <c r="M93"/>
  <c r="N93"/>
  <c r="O93"/>
  <c r="B94"/>
  <c r="F94"/>
  <c r="G94"/>
  <c r="H94"/>
  <c r="I94"/>
  <c r="J94"/>
  <c r="K94"/>
  <c r="L94"/>
  <c r="M94"/>
  <c r="N94"/>
  <c r="O94"/>
  <c r="B95"/>
  <c r="F95"/>
  <c r="G95"/>
  <c r="H95"/>
  <c r="I95"/>
  <c r="J95"/>
  <c r="K95"/>
  <c r="L95"/>
  <c r="M95"/>
  <c r="N95"/>
  <c r="O95"/>
  <c r="O50" i="17"/>
  <c r="N50"/>
  <c r="M50"/>
  <c r="L50"/>
  <c r="K50"/>
  <c r="J50"/>
  <c r="I50"/>
  <c r="H50"/>
  <c r="G50"/>
  <c r="F50"/>
  <c r="E50"/>
  <c r="D50"/>
  <c r="C50"/>
  <c r="O49"/>
  <c r="N49"/>
  <c r="M49"/>
  <c r="L49"/>
  <c r="K49"/>
  <c r="J49"/>
  <c r="I49"/>
  <c r="H49"/>
  <c r="G49"/>
  <c r="F49"/>
  <c r="E49"/>
  <c r="D49"/>
  <c r="C49"/>
  <c r="O48"/>
  <c r="N48"/>
  <c r="M48"/>
  <c r="L48"/>
  <c r="K48"/>
  <c r="J48"/>
  <c r="I48"/>
  <c r="H48"/>
  <c r="G48"/>
  <c r="F48"/>
  <c r="E48"/>
  <c r="D48"/>
  <c r="C48"/>
  <c r="O47"/>
  <c r="N47"/>
  <c r="M47"/>
  <c r="L47"/>
  <c r="K47"/>
  <c r="J47"/>
  <c r="I47"/>
  <c r="H47"/>
  <c r="G47"/>
  <c r="F47"/>
  <c r="E47"/>
  <c r="D47"/>
  <c r="C47"/>
  <c r="O44"/>
  <c r="N44"/>
  <c r="M44"/>
  <c r="L44"/>
  <c r="K44"/>
  <c r="J44"/>
  <c r="I44"/>
  <c r="H44"/>
  <c r="G44"/>
  <c r="F44"/>
  <c r="E44"/>
  <c r="D44"/>
  <c r="C44"/>
  <c r="O43"/>
  <c r="N43"/>
  <c r="M43"/>
  <c r="L43"/>
  <c r="K43"/>
  <c r="J43"/>
  <c r="I43"/>
  <c r="H43"/>
  <c r="G43"/>
  <c r="F43"/>
  <c r="E43"/>
  <c r="D43"/>
  <c r="C43"/>
  <c r="O42"/>
  <c r="N42"/>
  <c r="M42"/>
  <c r="L42"/>
  <c r="K42"/>
  <c r="J42"/>
  <c r="I42"/>
  <c r="H42"/>
  <c r="G42"/>
  <c r="F42"/>
  <c r="E42"/>
  <c r="D42"/>
  <c r="C42"/>
  <c r="O41"/>
  <c r="N41"/>
  <c r="M41"/>
  <c r="L41"/>
  <c r="K41"/>
  <c r="J41"/>
  <c r="I41"/>
  <c r="H41"/>
  <c r="G41"/>
  <c r="F41"/>
  <c r="E41"/>
  <c r="D41"/>
  <c r="C41"/>
  <c r="O40"/>
  <c r="N40"/>
  <c r="M40"/>
  <c r="L40"/>
  <c r="K40"/>
  <c r="J40"/>
  <c r="I40"/>
  <c r="H40"/>
  <c r="G40"/>
  <c r="F40"/>
  <c r="E40"/>
  <c r="D40"/>
  <c r="C40"/>
  <c r="O39"/>
  <c r="N39"/>
  <c r="M39"/>
  <c r="L39"/>
  <c r="K39"/>
  <c r="J39"/>
  <c r="I39"/>
  <c r="H39"/>
  <c r="G39"/>
  <c r="F39"/>
  <c r="E39"/>
  <c r="D39"/>
  <c r="C39"/>
  <c r="N35"/>
  <c r="L35"/>
  <c r="J35"/>
  <c r="H35"/>
  <c r="F35"/>
  <c r="D35"/>
  <c r="N34"/>
  <c r="L34"/>
  <c r="J34"/>
  <c r="H34"/>
  <c r="F34"/>
  <c r="D34"/>
  <c r="N33"/>
  <c r="L33"/>
  <c r="J33"/>
  <c r="H33"/>
  <c r="F33"/>
  <c r="D33"/>
  <c r="O30"/>
  <c r="N30"/>
  <c r="M30"/>
  <c r="L30"/>
  <c r="K30"/>
  <c r="J30"/>
  <c r="I30"/>
  <c r="H30"/>
  <c r="G30"/>
  <c r="F30"/>
  <c r="E30"/>
  <c r="D30"/>
  <c r="C30"/>
  <c r="O29"/>
  <c r="N29"/>
  <c r="M29"/>
  <c r="L29"/>
  <c r="K29"/>
  <c r="J29"/>
  <c r="I29"/>
  <c r="H29"/>
  <c r="G29"/>
  <c r="F29"/>
  <c r="E29"/>
  <c r="D29"/>
  <c r="C29"/>
  <c r="O28"/>
  <c r="N28"/>
  <c r="M28"/>
  <c r="L28"/>
  <c r="K28"/>
  <c r="J28"/>
  <c r="I28"/>
  <c r="H28"/>
  <c r="G28"/>
  <c r="F28"/>
  <c r="E28"/>
  <c r="D28"/>
  <c r="C28"/>
  <c r="O25"/>
  <c r="N25"/>
  <c r="M25"/>
  <c r="L25"/>
  <c r="K25"/>
  <c r="J25"/>
  <c r="I25"/>
  <c r="H25"/>
  <c r="G25"/>
  <c r="F25"/>
  <c r="E25"/>
  <c r="D25"/>
  <c r="C25"/>
  <c r="O24"/>
  <c r="N24"/>
  <c r="M24"/>
  <c r="L24"/>
  <c r="K24"/>
  <c r="J24"/>
  <c r="I24"/>
  <c r="H24"/>
  <c r="G24"/>
  <c r="F24"/>
  <c r="E24"/>
  <c r="D24"/>
  <c r="C24"/>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4"/>
  <c r="N14"/>
  <c r="M14"/>
  <c r="L14"/>
  <c r="K14"/>
  <c r="J14"/>
  <c r="I14"/>
  <c r="H14"/>
  <c r="G14"/>
  <c r="F14"/>
  <c r="E14"/>
  <c r="D14"/>
  <c r="C14"/>
  <c r="O13"/>
  <c r="N13"/>
  <c r="M13"/>
  <c r="L13"/>
  <c r="K13"/>
  <c r="J13"/>
  <c r="I13"/>
  <c r="H13"/>
  <c r="G13"/>
  <c r="F13"/>
  <c r="E13"/>
  <c r="D13"/>
  <c r="C13"/>
  <c r="O12"/>
  <c r="N12"/>
  <c r="M12"/>
  <c r="L12"/>
  <c r="K12"/>
  <c r="J12"/>
  <c r="I12"/>
  <c r="H12"/>
  <c r="G12"/>
  <c r="F12"/>
  <c r="E12"/>
  <c r="D12"/>
  <c r="C12"/>
  <c r="O11"/>
  <c r="N11"/>
  <c r="M11"/>
  <c r="L11"/>
  <c r="K11"/>
  <c r="J11"/>
  <c r="I11"/>
  <c r="H11"/>
  <c r="G11"/>
  <c r="F11"/>
  <c r="E11"/>
  <c r="D11"/>
  <c r="C11"/>
  <c r="O10"/>
  <c r="N10"/>
  <c r="M10"/>
  <c r="L10"/>
  <c r="K10"/>
  <c r="J10"/>
  <c r="I10"/>
  <c r="H10"/>
  <c r="G10"/>
  <c r="F10"/>
  <c r="E10"/>
  <c r="D10"/>
  <c r="C10"/>
  <c r="O7"/>
  <c r="N7"/>
  <c r="M7"/>
  <c r="L7"/>
  <c r="K7"/>
  <c r="J7"/>
  <c r="I7"/>
  <c r="H7"/>
  <c r="G7"/>
  <c r="F7"/>
  <c r="E7"/>
  <c r="D7"/>
  <c r="C7"/>
  <c r="B7"/>
  <c r="B10"/>
  <c r="B11"/>
  <c r="B12"/>
  <c r="B13"/>
  <c r="B14"/>
  <c r="B17"/>
  <c r="B18"/>
  <c r="B19"/>
  <c r="B20"/>
  <c r="B21"/>
  <c r="B24"/>
  <c r="B25"/>
  <c r="B28"/>
  <c r="B29"/>
  <c r="B30"/>
  <c r="B33"/>
  <c r="C33" s="1"/>
  <c r="B34"/>
  <c r="B35"/>
  <c r="B39"/>
  <c r="B40"/>
  <c r="B41"/>
  <c r="B42"/>
  <c r="B43"/>
  <c r="B44"/>
  <c r="B47"/>
  <c r="B48"/>
  <c r="B49"/>
  <c r="B50"/>
  <c r="O30" i="16"/>
  <c r="N30"/>
  <c r="M30"/>
  <c r="L30"/>
  <c r="K30"/>
  <c r="J30"/>
  <c r="I30"/>
  <c r="H30"/>
  <c r="G30"/>
  <c r="F30"/>
  <c r="E30"/>
  <c r="D30"/>
  <c r="C30"/>
  <c r="O29"/>
  <c r="N29"/>
  <c r="M29"/>
  <c r="L29"/>
  <c r="K29"/>
  <c r="J29"/>
  <c r="I29"/>
  <c r="H29"/>
  <c r="G29"/>
  <c r="F29"/>
  <c r="E29"/>
  <c r="D29"/>
  <c r="C29"/>
  <c r="O26"/>
  <c r="N26"/>
  <c r="M26"/>
  <c r="L26"/>
  <c r="K26"/>
  <c r="J26"/>
  <c r="I26"/>
  <c r="H26"/>
  <c r="G26"/>
  <c r="F26"/>
  <c r="E26"/>
  <c r="D26"/>
  <c r="C26"/>
  <c r="O25"/>
  <c r="N25"/>
  <c r="M25"/>
  <c r="L25"/>
  <c r="K25"/>
  <c r="J25"/>
  <c r="I25"/>
  <c r="H25"/>
  <c r="G25"/>
  <c r="F25"/>
  <c r="E25"/>
  <c r="D25"/>
  <c r="C25"/>
  <c r="O24"/>
  <c r="N24"/>
  <c r="M24"/>
  <c r="L24"/>
  <c r="K24"/>
  <c r="J24"/>
  <c r="I24"/>
  <c r="H24"/>
  <c r="G24"/>
  <c r="F24"/>
  <c r="E24"/>
  <c r="D24"/>
  <c r="C24"/>
  <c r="O21"/>
  <c r="N21"/>
  <c r="M21"/>
  <c r="L21"/>
  <c r="K21"/>
  <c r="J21"/>
  <c r="I21"/>
  <c r="H21"/>
  <c r="G21"/>
  <c r="F21"/>
  <c r="E21"/>
  <c r="D21"/>
  <c r="C21"/>
  <c r="O20"/>
  <c r="N20"/>
  <c r="M20"/>
  <c r="L20"/>
  <c r="K20"/>
  <c r="J20"/>
  <c r="I20"/>
  <c r="H20"/>
  <c r="G20"/>
  <c r="F20"/>
  <c r="E20"/>
  <c r="D20"/>
  <c r="C20"/>
  <c r="O19"/>
  <c r="N19"/>
  <c r="M19"/>
  <c r="L19"/>
  <c r="K19"/>
  <c r="J19"/>
  <c r="I19"/>
  <c r="H19"/>
  <c r="G19"/>
  <c r="F19"/>
  <c r="E19"/>
  <c r="D19"/>
  <c r="C19"/>
  <c r="O18"/>
  <c r="N18"/>
  <c r="M18"/>
  <c r="L18"/>
  <c r="K18"/>
  <c r="J18"/>
  <c r="I18"/>
  <c r="H18"/>
  <c r="G18"/>
  <c r="F18"/>
  <c r="E18"/>
  <c r="D18"/>
  <c r="C18"/>
  <c r="O17"/>
  <c r="N17"/>
  <c r="M17"/>
  <c r="L17"/>
  <c r="K17"/>
  <c r="J17"/>
  <c r="I17"/>
  <c r="H17"/>
  <c r="G17"/>
  <c r="F17"/>
  <c r="E17"/>
  <c r="D17"/>
  <c r="C17"/>
  <c r="O14"/>
  <c r="N14"/>
  <c r="M14"/>
  <c r="L14"/>
  <c r="K14"/>
  <c r="J14"/>
  <c r="I14"/>
  <c r="H14"/>
  <c r="G14"/>
  <c r="F14"/>
  <c r="E14"/>
  <c r="D14"/>
  <c r="C14"/>
  <c r="O13"/>
  <c r="N13"/>
  <c r="M13"/>
  <c r="L13"/>
  <c r="K13"/>
  <c r="J13"/>
  <c r="I13"/>
  <c r="H13"/>
  <c r="G13"/>
  <c r="F13"/>
  <c r="E13"/>
  <c r="D13"/>
  <c r="C13"/>
  <c r="O12"/>
  <c r="N12"/>
  <c r="M12"/>
  <c r="L12"/>
  <c r="K12"/>
  <c r="J12"/>
  <c r="I12"/>
  <c r="H12"/>
  <c r="G12"/>
  <c r="F12"/>
  <c r="E12"/>
  <c r="D12"/>
  <c r="C12"/>
  <c r="O11"/>
  <c r="N11"/>
  <c r="M11"/>
  <c r="L11"/>
  <c r="K11"/>
  <c r="J11"/>
  <c r="I11"/>
  <c r="H11"/>
  <c r="G11"/>
  <c r="F11"/>
  <c r="E11"/>
  <c r="D11"/>
  <c r="C11"/>
  <c r="O7"/>
  <c r="N7"/>
  <c r="M7"/>
  <c r="L7"/>
  <c r="K7"/>
  <c r="J7"/>
  <c r="I7"/>
  <c r="H7"/>
  <c r="G7"/>
  <c r="F7"/>
  <c r="E7"/>
  <c r="D7"/>
  <c r="C7"/>
  <c r="B7"/>
  <c r="B11"/>
  <c r="B12"/>
  <c r="B13"/>
  <c r="B14"/>
  <c r="B17"/>
  <c r="B18"/>
  <c r="B19"/>
  <c r="B20"/>
  <c r="B21"/>
  <c r="B24"/>
  <c r="B25"/>
  <c r="B26"/>
  <c r="B29"/>
  <c r="B30"/>
  <c r="N50" i="15"/>
  <c r="L50"/>
  <c r="J50"/>
  <c r="H50"/>
  <c r="F50"/>
  <c r="N49"/>
  <c r="L49"/>
  <c r="J49"/>
  <c r="H49"/>
  <c r="F49"/>
  <c r="N48"/>
  <c r="L48"/>
  <c r="J48"/>
  <c r="H48"/>
  <c r="F48"/>
  <c r="N47"/>
  <c r="L47"/>
  <c r="J47"/>
  <c r="H47"/>
  <c r="F47"/>
  <c r="N44"/>
  <c r="L44"/>
  <c r="J44"/>
  <c r="H44"/>
  <c r="F44"/>
  <c r="N43"/>
  <c r="L43"/>
  <c r="J43"/>
  <c r="H43"/>
  <c r="F43"/>
  <c r="N42"/>
  <c r="L42"/>
  <c r="J42"/>
  <c r="H42"/>
  <c r="F42"/>
  <c r="N41"/>
  <c r="L41"/>
  <c r="J41"/>
  <c r="H41"/>
  <c r="F41"/>
  <c r="N40"/>
  <c r="L40"/>
  <c r="J40"/>
  <c r="H40"/>
  <c r="F40"/>
  <c r="N39"/>
  <c r="L39"/>
  <c r="J39"/>
  <c r="H39"/>
  <c r="F39"/>
  <c r="N35"/>
  <c r="L35"/>
  <c r="J35"/>
  <c r="H35"/>
  <c r="F35"/>
  <c r="N34"/>
  <c r="L34"/>
  <c r="J34"/>
  <c r="H34"/>
  <c r="F34"/>
  <c r="N33"/>
  <c r="L33"/>
  <c r="J33"/>
  <c r="H33"/>
  <c r="F33"/>
  <c r="N30"/>
  <c r="L30"/>
  <c r="J30"/>
  <c r="H30"/>
  <c r="F30"/>
  <c r="N29"/>
  <c r="L29"/>
  <c r="J29"/>
  <c r="H29"/>
  <c r="F29"/>
  <c r="N28"/>
  <c r="L28"/>
  <c r="J28"/>
  <c r="H28"/>
  <c r="F28"/>
  <c r="N25"/>
  <c r="L25"/>
  <c r="J25"/>
  <c r="H25"/>
  <c r="F25"/>
  <c r="N24"/>
  <c r="L24"/>
  <c r="J24"/>
  <c r="H24"/>
  <c r="F24"/>
  <c r="N21"/>
  <c r="L21"/>
  <c r="J21"/>
  <c r="H21"/>
  <c r="F21"/>
  <c r="N20"/>
  <c r="L20"/>
  <c r="J20"/>
  <c r="H20"/>
  <c r="F20"/>
  <c r="N19"/>
  <c r="L19"/>
  <c r="J19"/>
  <c r="H19"/>
  <c r="F19"/>
  <c r="N18"/>
  <c r="L18"/>
  <c r="J18"/>
  <c r="H18"/>
  <c r="F18"/>
  <c r="N17"/>
  <c r="L17"/>
  <c r="J17"/>
  <c r="H17"/>
  <c r="F17"/>
  <c r="N14"/>
  <c r="L14"/>
  <c r="J14"/>
  <c r="H14"/>
  <c r="F14"/>
  <c r="N13"/>
  <c r="L13"/>
  <c r="J13"/>
  <c r="H13"/>
  <c r="F13"/>
  <c r="N12"/>
  <c r="L12"/>
  <c r="J12"/>
  <c r="H12"/>
  <c r="F12"/>
  <c r="N11"/>
  <c r="L11"/>
  <c r="J11"/>
  <c r="H11"/>
  <c r="F11"/>
  <c r="N10"/>
  <c r="L10"/>
  <c r="J10"/>
  <c r="H10"/>
  <c r="F10"/>
  <c r="B10"/>
  <c r="C10" s="1"/>
  <c r="B11"/>
  <c r="C11" s="1"/>
  <c r="B12"/>
  <c r="C12" s="1"/>
  <c r="B13"/>
  <c r="C13" s="1"/>
  <c r="B14"/>
  <c r="C14" s="1"/>
  <c r="B17"/>
  <c r="C17" s="1"/>
  <c r="B18"/>
  <c r="C18" s="1"/>
  <c r="B19"/>
  <c r="C19" s="1"/>
  <c r="B20"/>
  <c r="C20" s="1"/>
  <c r="B21"/>
  <c r="C21" s="1"/>
  <c r="B24"/>
  <c r="C24" s="1"/>
  <c r="B25"/>
  <c r="C25" s="1"/>
  <c r="B28"/>
  <c r="C28" s="1"/>
  <c r="B29"/>
  <c r="C29" s="1"/>
  <c r="B30"/>
  <c r="C30" s="1"/>
  <c r="B33"/>
  <c r="B34"/>
  <c r="C34" s="1"/>
  <c r="B35"/>
  <c r="C35" s="1"/>
  <c r="B39"/>
  <c r="C39" s="1"/>
  <c r="B40"/>
  <c r="C40" s="1"/>
  <c r="B41"/>
  <c r="C41" s="1"/>
  <c r="B42"/>
  <c r="C42" s="1"/>
  <c r="B43"/>
  <c r="C43" s="1"/>
  <c r="B44"/>
  <c r="C44" s="1"/>
  <c r="B47"/>
  <c r="C47" s="1"/>
  <c r="B48"/>
  <c r="C48" s="1"/>
  <c r="B49"/>
  <c r="C49" s="1"/>
  <c r="B50"/>
  <c r="C50" s="1"/>
  <c r="O102" i="14"/>
  <c r="N102"/>
  <c r="M102"/>
  <c r="L102"/>
  <c r="K102"/>
  <c r="J102"/>
  <c r="I102"/>
  <c r="H102"/>
  <c r="G102"/>
  <c r="F102"/>
  <c r="O101"/>
  <c r="N101"/>
  <c r="M101"/>
  <c r="L101"/>
  <c r="K101"/>
  <c r="J101"/>
  <c r="I101"/>
  <c r="H101"/>
  <c r="G101"/>
  <c r="F101"/>
  <c r="O100"/>
  <c r="N100"/>
  <c r="M100"/>
  <c r="L100"/>
  <c r="K100"/>
  <c r="J100"/>
  <c r="I100"/>
  <c r="H100"/>
  <c r="G100"/>
  <c r="F100"/>
  <c r="O99"/>
  <c r="N99"/>
  <c r="M99"/>
  <c r="L99"/>
  <c r="K99"/>
  <c r="J99"/>
  <c r="I99"/>
  <c r="H99"/>
  <c r="G99"/>
  <c r="F99"/>
  <c r="O98"/>
  <c r="N98"/>
  <c r="M98"/>
  <c r="L98"/>
  <c r="K98"/>
  <c r="J98"/>
  <c r="I98"/>
  <c r="H98"/>
  <c r="G98"/>
  <c r="F98"/>
  <c r="O97"/>
  <c r="N97"/>
  <c r="M97"/>
  <c r="L97"/>
  <c r="K97"/>
  <c r="J97"/>
  <c r="I97"/>
  <c r="H97"/>
  <c r="G97"/>
  <c r="F97"/>
  <c r="O96"/>
  <c r="N96"/>
  <c r="M96"/>
  <c r="L96"/>
  <c r="K96"/>
  <c r="J96"/>
  <c r="I96"/>
  <c r="H96"/>
  <c r="G96"/>
  <c r="F96"/>
  <c r="O89"/>
  <c r="N89"/>
  <c r="M89"/>
  <c r="L89"/>
  <c r="K89"/>
  <c r="J89"/>
  <c r="I89"/>
  <c r="H89"/>
  <c r="G89"/>
  <c r="F89"/>
  <c r="O88"/>
  <c r="N88"/>
  <c r="M88"/>
  <c r="L88"/>
  <c r="K88"/>
  <c r="J88"/>
  <c r="I88"/>
  <c r="H88"/>
  <c r="G88"/>
  <c r="F88"/>
  <c r="O87"/>
  <c r="N87"/>
  <c r="M87"/>
  <c r="L87"/>
  <c r="K87"/>
  <c r="J87"/>
  <c r="I87"/>
  <c r="H87"/>
  <c r="G87"/>
  <c r="F87"/>
  <c r="O86"/>
  <c r="N86"/>
  <c r="M86"/>
  <c r="L86"/>
  <c r="K86"/>
  <c r="J86"/>
  <c r="I86"/>
  <c r="H86"/>
  <c r="G86"/>
  <c r="F86"/>
  <c r="O85"/>
  <c r="N85"/>
  <c r="M85"/>
  <c r="L85"/>
  <c r="K85"/>
  <c r="J85"/>
  <c r="I85"/>
  <c r="H85"/>
  <c r="G85"/>
  <c r="F85"/>
  <c r="O84"/>
  <c r="N84"/>
  <c r="M84"/>
  <c r="L84"/>
  <c r="K84"/>
  <c r="J84"/>
  <c r="I84"/>
  <c r="H84"/>
  <c r="G84"/>
  <c r="F84"/>
  <c r="O83"/>
  <c r="N83"/>
  <c r="M83"/>
  <c r="L83"/>
  <c r="K83"/>
  <c r="J83"/>
  <c r="I83"/>
  <c r="H83"/>
  <c r="G83"/>
  <c r="F83"/>
  <c r="O82"/>
  <c r="N82"/>
  <c r="M82"/>
  <c r="L82"/>
  <c r="K82"/>
  <c r="J82"/>
  <c r="I82"/>
  <c r="H82"/>
  <c r="G82"/>
  <c r="F82"/>
  <c r="O81"/>
  <c r="N81"/>
  <c r="M81"/>
  <c r="L81"/>
  <c r="K81"/>
  <c r="J81"/>
  <c r="I81"/>
  <c r="H81"/>
  <c r="G81"/>
  <c r="F81"/>
  <c r="O80"/>
  <c r="N80"/>
  <c r="M80"/>
  <c r="L80"/>
  <c r="K80"/>
  <c r="J80"/>
  <c r="I80"/>
  <c r="H80"/>
  <c r="G80"/>
  <c r="F80"/>
  <c r="N40"/>
  <c r="L40"/>
  <c r="J40"/>
  <c r="H40"/>
  <c r="F40"/>
  <c r="N39"/>
  <c r="L39"/>
  <c r="J39"/>
  <c r="H39"/>
  <c r="F39"/>
  <c r="N38"/>
  <c r="L38"/>
  <c r="J38"/>
  <c r="H38"/>
  <c r="F38"/>
  <c r="N37"/>
  <c r="L37"/>
  <c r="J37"/>
  <c r="H37"/>
  <c r="F37"/>
  <c r="N36"/>
  <c r="L36"/>
  <c r="J36"/>
  <c r="H36"/>
  <c r="F36"/>
  <c r="N35"/>
  <c r="L35"/>
  <c r="J35"/>
  <c r="H35"/>
  <c r="F35"/>
  <c r="N34"/>
  <c r="L34"/>
  <c r="J34"/>
  <c r="H34"/>
  <c r="F34"/>
  <c r="N32"/>
  <c r="L32"/>
  <c r="J32"/>
  <c r="H32"/>
  <c r="F32"/>
  <c r="C32"/>
  <c r="N26"/>
  <c r="L26"/>
  <c r="J26"/>
  <c r="H26"/>
  <c r="F26"/>
  <c r="N25"/>
  <c r="L25"/>
  <c r="J25"/>
  <c r="H25"/>
  <c r="F25"/>
  <c r="N24"/>
  <c r="L24"/>
  <c r="J24"/>
  <c r="H24"/>
  <c r="F24"/>
  <c r="N21"/>
  <c r="L21"/>
  <c r="J21"/>
  <c r="H21"/>
  <c r="F21"/>
  <c r="N14"/>
  <c r="L14"/>
  <c r="J14"/>
  <c r="H14"/>
  <c r="F14"/>
  <c r="N13"/>
  <c r="L13"/>
  <c r="J13"/>
  <c r="H13"/>
  <c r="F13"/>
  <c r="N12"/>
  <c r="L12"/>
  <c r="J12"/>
  <c r="H12"/>
  <c r="F12"/>
  <c r="N11"/>
  <c r="L11"/>
  <c r="J11"/>
  <c r="H11"/>
  <c r="F11"/>
  <c r="O77"/>
  <c r="N77"/>
  <c r="M77"/>
  <c r="L77"/>
  <c r="K77"/>
  <c r="J77"/>
  <c r="I77"/>
  <c r="H77"/>
  <c r="G77"/>
  <c r="B77"/>
  <c r="B11"/>
  <c r="C11" s="1"/>
  <c r="B12"/>
  <c r="C12" s="1"/>
  <c r="B13"/>
  <c r="C13" s="1"/>
  <c r="B14"/>
  <c r="C14" s="1"/>
  <c r="B21"/>
  <c r="C21" s="1"/>
  <c r="B24"/>
  <c r="C24" s="1"/>
  <c r="B25"/>
  <c r="C25" s="1"/>
  <c r="B26"/>
  <c r="C26" s="1"/>
  <c r="B32"/>
  <c r="B34"/>
  <c r="B35"/>
  <c r="B36"/>
  <c r="B37"/>
  <c r="C37" s="1"/>
  <c r="B38"/>
  <c r="B39"/>
  <c r="B40"/>
  <c r="B80"/>
  <c r="B81"/>
  <c r="B82"/>
  <c r="B83"/>
  <c r="C83" s="1"/>
  <c r="B84"/>
  <c r="B85"/>
  <c r="B86"/>
  <c r="B87"/>
  <c r="C87" s="1"/>
  <c r="B88"/>
  <c r="B89"/>
  <c r="B96"/>
  <c r="B97"/>
  <c r="C97" s="1"/>
  <c r="B98"/>
  <c r="B99"/>
  <c r="B100"/>
  <c r="B101"/>
  <c r="C101" s="1"/>
  <c r="B102"/>
  <c r="E98" i="4"/>
  <c r="D98"/>
  <c r="E97"/>
  <c r="D97"/>
  <c r="E96"/>
  <c r="D96"/>
  <c r="E93"/>
  <c r="D93"/>
  <c r="E92"/>
  <c r="D92"/>
  <c r="E88"/>
  <c r="D88"/>
  <c r="E87"/>
  <c r="D87"/>
  <c r="E83"/>
  <c r="D83"/>
  <c r="E82"/>
  <c r="D82"/>
  <c r="E78"/>
  <c r="D78"/>
  <c r="E77"/>
  <c r="D77"/>
  <c r="E76"/>
  <c r="D76"/>
  <c r="E73"/>
  <c r="D73"/>
  <c r="E72"/>
  <c r="D72"/>
  <c r="E70"/>
  <c r="D70"/>
  <c r="E35"/>
  <c r="D35"/>
  <c r="E34"/>
  <c r="D34"/>
  <c r="E33"/>
  <c r="D33"/>
  <c r="E30"/>
  <c r="D30"/>
  <c r="E29"/>
  <c r="D29"/>
  <c r="E27"/>
  <c r="D27"/>
  <c r="E25"/>
  <c r="D25"/>
  <c r="E24"/>
  <c r="D24"/>
  <c r="E23"/>
  <c r="D23"/>
  <c r="E20"/>
  <c r="D20"/>
  <c r="E19"/>
  <c r="D19"/>
  <c r="E17"/>
  <c r="D17"/>
  <c r="E15"/>
  <c r="D15"/>
  <c r="E14"/>
  <c r="D14"/>
  <c r="E13"/>
  <c r="D13"/>
  <c r="E10"/>
  <c r="D10"/>
  <c r="E9"/>
  <c r="D9"/>
  <c r="E7"/>
  <c r="D7"/>
  <c r="B8"/>
  <c r="B9"/>
  <c r="B10"/>
  <c r="B12"/>
  <c r="B13"/>
  <c r="B14"/>
  <c r="B15"/>
  <c r="B18"/>
  <c r="B19"/>
  <c r="B20"/>
  <c r="B22"/>
  <c r="B23"/>
  <c r="B24"/>
  <c r="B25"/>
  <c r="B28"/>
  <c r="B29"/>
  <c r="B30"/>
  <c r="B32"/>
  <c r="B33"/>
  <c r="B34"/>
  <c r="B35"/>
  <c r="B71"/>
  <c r="B72"/>
  <c r="B73"/>
  <c r="B75"/>
  <c r="B76"/>
  <c r="B77"/>
  <c r="B78"/>
  <c r="B82"/>
  <c r="B83"/>
  <c r="B85"/>
  <c r="B86"/>
  <c r="B87"/>
  <c r="B88"/>
  <c r="B92"/>
  <c r="B93"/>
  <c r="B95"/>
  <c r="B96"/>
  <c r="B97"/>
  <c r="B98"/>
  <c r="G97" i="2"/>
  <c r="F97"/>
  <c r="E97"/>
  <c r="D97"/>
  <c r="G96"/>
  <c r="F96"/>
  <c r="E96"/>
  <c r="D96"/>
  <c r="G95"/>
  <c r="F95"/>
  <c r="E95"/>
  <c r="D95"/>
  <c r="G92"/>
  <c r="F92"/>
  <c r="E92"/>
  <c r="D92"/>
  <c r="G91"/>
  <c r="F91"/>
  <c r="E91"/>
  <c r="D91"/>
  <c r="G87"/>
  <c r="F87"/>
  <c r="E87"/>
  <c r="D87"/>
  <c r="G86"/>
  <c r="F86"/>
  <c r="E86"/>
  <c r="D86"/>
  <c r="G85"/>
  <c r="F85"/>
  <c r="E85"/>
  <c r="D85"/>
  <c r="G82"/>
  <c r="F82"/>
  <c r="E82"/>
  <c r="D82"/>
  <c r="G81"/>
  <c r="F81"/>
  <c r="E81"/>
  <c r="D81"/>
  <c r="C81" s="1"/>
  <c r="G77"/>
  <c r="F77"/>
  <c r="E77"/>
  <c r="D77"/>
  <c r="G76"/>
  <c r="F76"/>
  <c r="E76"/>
  <c r="D76"/>
  <c r="G75"/>
  <c r="F75"/>
  <c r="E75"/>
  <c r="D75"/>
  <c r="G72"/>
  <c r="F72"/>
  <c r="E72"/>
  <c r="D72"/>
  <c r="G71"/>
  <c r="F71"/>
  <c r="E71"/>
  <c r="D71"/>
  <c r="G69"/>
  <c r="F69"/>
  <c r="E69"/>
  <c r="D69"/>
  <c r="G36"/>
  <c r="F36"/>
  <c r="E36"/>
  <c r="D36"/>
  <c r="G35"/>
  <c r="F35"/>
  <c r="E35"/>
  <c r="D35"/>
  <c r="G34"/>
  <c r="F34"/>
  <c r="E34"/>
  <c r="D34"/>
  <c r="G31"/>
  <c r="F31"/>
  <c r="E31"/>
  <c r="D31"/>
  <c r="G30"/>
  <c r="F30"/>
  <c r="E30"/>
  <c r="D30"/>
  <c r="G26"/>
  <c r="F26"/>
  <c r="E26"/>
  <c r="D26"/>
  <c r="G25"/>
  <c r="F25"/>
  <c r="E25"/>
  <c r="D25"/>
  <c r="G24"/>
  <c r="F24"/>
  <c r="E24"/>
  <c r="D24"/>
  <c r="G21"/>
  <c r="F21"/>
  <c r="E21"/>
  <c r="D21"/>
  <c r="G20"/>
  <c r="F20"/>
  <c r="E20"/>
  <c r="D20"/>
  <c r="G16"/>
  <c r="F16"/>
  <c r="E16"/>
  <c r="D16"/>
  <c r="G15"/>
  <c r="F15"/>
  <c r="E15"/>
  <c r="D15"/>
  <c r="G14"/>
  <c r="F14"/>
  <c r="E14"/>
  <c r="D14"/>
  <c r="G11"/>
  <c r="F11"/>
  <c r="E11"/>
  <c r="D11"/>
  <c r="G10"/>
  <c r="F10"/>
  <c r="E10"/>
  <c r="D10"/>
  <c r="B10"/>
  <c r="B11"/>
  <c r="B14"/>
  <c r="B15"/>
  <c r="B16"/>
  <c r="B20"/>
  <c r="B21"/>
  <c r="B24"/>
  <c r="B25"/>
  <c r="B26"/>
  <c r="B30"/>
  <c r="B31"/>
  <c r="B34"/>
  <c r="B35"/>
  <c r="B36"/>
  <c r="B69"/>
  <c r="B71"/>
  <c r="B72"/>
  <c r="B75"/>
  <c r="B76"/>
  <c r="B77"/>
  <c r="B81"/>
  <c r="B82"/>
  <c r="B85"/>
  <c r="B86"/>
  <c r="B87"/>
  <c r="B91"/>
  <c r="B92"/>
  <c r="B95"/>
  <c r="B96"/>
  <c r="B97"/>
  <c r="B11" i="1"/>
  <c r="C11"/>
  <c r="F11"/>
  <c r="H11"/>
  <c r="J11"/>
  <c r="L11"/>
  <c r="B12"/>
  <c r="C12"/>
  <c r="F12"/>
  <c r="H12"/>
  <c r="J12"/>
  <c r="L12"/>
  <c r="B15"/>
  <c r="C15"/>
  <c r="F15"/>
  <c r="H15"/>
  <c r="J15"/>
  <c r="L15"/>
  <c r="B16"/>
  <c r="C16"/>
  <c r="F16"/>
  <c r="G16" s="1"/>
  <c r="H16"/>
  <c r="J16"/>
  <c r="K16" s="1"/>
  <c r="L16"/>
  <c r="B17"/>
  <c r="C17"/>
  <c r="F17"/>
  <c r="H17"/>
  <c r="J17"/>
  <c r="L17"/>
  <c r="B21"/>
  <c r="C21"/>
  <c r="F21"/>
  <c r="H21"/>
  <c r="J21"/>
  <c r="L21"/>
  <c r="B22"/>
  <c r="C22"/>
  <c r="F22"/>
  <c r="H22"/>
  <c r="J22"/>
  <c r="L22"/>
  <c r="B25"/>
  <c r="C25"/>
  <c r="F25"/>
  <c r="G25" s="1"/>
  <c r="H25"/>
  <c r="J25"/>
  <c r="K25" s="1"/>
  <c r="L25"/>
  <c r="B26"/>
  <c r="C26"/>
  <c r="F26"/>
  <c r="H26"/>
  <c r="J26"/>
  <c r="L26"/>
  <c r="B27"/>
  <c r="C27"/>
  <c r="F27"/>
  <c r="H27"/>
  <c r="J27"/>
  <c r="L27"/>
  <c r="B31"/>
  <c r="C31"/>
  <c r="F31"/>
  <c r="H31"/>
  <c r="J31"/>
  <c r="L31"/>
  <c r="B32"/>
  <c r="C32"/>
  <c r="F32"/>
  <c r="G32" s="1"/>
  <c r="H32"/>
  <c r="J32"/>
  <c r="K32" s="1"/>
  <c r="L32"/>
  <c r="B35"/>
  <c r="C35"/>
  <c r="F35"/>
  <c r="H35"/>
  <c r="J35"/>
  <c r="L35"/>
  <c r="B36"/>
  <c r="C36"/>
  <c r="F36"/>
  <c r="H36"/>
  <c r="J36"/>
  <c r="L36"/>
  <c r="B37"/>
  <c r="C37"/>
  <c r="F37"/>
  <c r="H37"/>
  <c r="J37"/>
  <c r="L37"/>
  <c r="B75"/>
  <c r="C75"/>
  <c r="F75"/>
  <c r="H75"/>
  <c r="J75"/>
  <c r="K75" s="1"/>
  <c r="L75"/>
  <c r="B76"/>
  <c r="C76"/>
  <c r="F76"/>
  <c r="H76"/>
  <c r="J76"/>
  <c r="L76"/>
  <c r="B79"/>
  <c r="C79"/>
  <c r="F79"/>
  <c r="H79"/>
  <c r="J79"/>
  <c r="L79"/>
  <c r="B80"/>
  <c r="C80"/>
  <c r="F80"/>
  <c r="H80"/>
  <c r="J80"/>
  <c r="L80"/>
  <c r="B81"/>
  <c r="C81"/>
  <c r="F81"/>
  <c r="H81"/>
  <c r="J81"/>
  <c r="K81" s="1"/>
  <c r="L81"/>
  <c r="B85"/>
  <c r="C85"/>
  <c r="F85"/>
  <c r="H85"/>
  <c r="J85"/>
  <c r="L85"/>
  <c r="B86"/>
  <c r="C86"/>
  <c r="F86"/>
  <c r="H86"/>
  <c r="J86"/>
  <c r="L86"/>
  <c r="B89"/>
  <c r="C89"/>
  <c r="F89"/>
  <c r="H89"/>
  <c r="J89"/>
  <c r="L89"/>
  <c r="B90"/>
  <c r="C90"/>
  <c r="F90"/>
  <c r="H90"/>
  <c r="J90"/>
  <c r="K90" s="1"/>
  <c r="L90"/>
  <c r="B91"/>
  <c r="C91"/>
  <c r="F91"/>
  <c r="H91"/>
  <c r="J91"/>
  <c r="L91"/>
  <c r="B95"/>
  <c r="C95"/>
  <c r="F95"/>
  <c r="H95"/>
  <c r="J95"/>
  <c r="L95"/>
  <c r="B96"/>
  <c r="C96"/>
  <c r="F96"/>
  <c r="H96"/>
  <c r="J96"/>
  <c r="L96"/>
  <c r="B99"/>
  <c r="C99"/>
  <c r="F99"/>
  <c r="H99"/>
  <c r="J99"/>
  <c r="K99" s="1"/>
  <c r="L99"/>
  <c r="B100"/>
  <c r="C100"/>
  <c r="F100"/>
  <c r="H100"/>
  <c r="J100"/>
  <c r="L100"/>
  <c r="B101"/>
  <c r="C101"/>
  <c r="F101"/>
  <c r="H101"/>
  <c r="J101"/>
  <c r="L101"/>
  <c r="D95" i="14"/>
  <c r="C92" i="4"/>
  <c r="D80" i="14" l="1"/>
  <c r="D84"/>
  <c r="D88"/>
  <c r="D98"/>
  <c r="D20"/>
  <c r="E20" s="1"/>
  <c r="C39"/>
  <c r="K96" i="1"/>
  <c r="K89"/>
  <c r="K80"/>
  <c r="K37"/>
  <c r="G36"/>
  <c r="K31"/>
  <c r="G27"/>
  <c r="K22"/>
  <c r="G21"/>
  <c r="K15"/>
  <c r="G12"/>
  <c r="D83" i="14"/>
  <c r="D87"/>
  <c r="E87" s="1"/>
  <c r="D97"/>
  <c r="D101"/>
  <c r="C35" i="17"/>
  <c r="M20" i="14"/>
  <c r="I19"/>
  <c r="I20"/>
  <c r="C89"/>
  <c r="C81"/>
  <c r="C99"/>
  <c r="C85"/>
  <c r="D102"/>
  <c r="G37" i="1"/>
  <c r="G31"/>
  <c r="G22"/>
  <c r="G15"/>
  <c r="K35"/>
  <c r="K17"/>
  <c r="K11"/>
  <c r="D81" i="14"/>
  <c r="E81" s="1"/>
  <c r="D85"/>
  <c r="D89"/>
  <c r="D99"/>
  <c r="M30"/>
  <c r="M18"/>
  <c r="K91" i="1"/>
  <c r="K12"/>
  <c r="I30" i="14"/>
  <c r="M19"/>
  <c r="I18"/>
  <c r="K100" i="1"/>
  <c r="K85"/>
  <c r="K76"/>
  <c r="K26"/>
  <c r="K101"/>
  <c r="K95"/>
  <c r="K86"/>
  <c r="K79"/>
  <c r="K36"/>
  <c r="G35"/>
  <c r="K27"/>
  <c r="G26"/>
  <c r="K21"/>
  <c r="G17"/>
  <c r="G11"/>
  <c r="D82" i="14"/>
  <c r="E82" s="1"/>
  <c r="D86"/>
  <c r="E86" s="1"/>
  <c r="D96"/>
  <c r="E96" s="1"/>
  <c r="D100"/>
  <c r="E100" s="1"/>
  <c r="C21" i="2"/>
  <c r="C27" i="4"/>
  <c r="C14"/>
  <c r="C20" i="2"/>
  <c r="C10"/>
  <c r="C73" i="4"/>
  <c r="D93" i="14"/>
  <c r="E93" s="1"/>
  <c r="C75" i="2"/>
  <c r="C95"/>
  <c r="C20" i="4"/>
  <c r="C34"/>
  <c r="C82"/>
  <c r="C98"/>
  <c r="B33" i="14"/>
  <c r="C33" s="1"/>
  <c r="F10"/>
  <c r="N10"/>
  <c r="N33"/>
  <c r="C30" i="2"/>
  <c r="C85"/>
  <c r="C86"/>
  <c r="C87"/>
  <c r="C92"/>
  <c r="C10" i="4"/>
  <c r="C17"/>
  <c r="C24"/>
  <c r="C30"/>
  <c r="D25" i="1"/>
  <c r="E25" s="1"/>
  <c r="C70" i="4"/>
  <c r="C77"/>
  <c r="C87"/>
  <c r="C96"/>
  <c r="H10" i="14"/>
  <c r="H33"/>
  <c r="L33"/>
  <c r="D30"/>
  <c r="E30" s="1"/>
  <c r="D18"/>
  <c r="E18" s="1"/>
  <c r="E95"/>
  <c r="C11" i="2"/>
  <c r="C26"/>
  <c r="C102" i="14"/>
  <c r="C100"/>
  <c r="C98"/>
  <c r="C96"/>
  <c r="C88"/>
  <c r="C86"/>
  <c r="C84"/>
  <c r="C82"/>
  <c r="C80"/>
  <c r="C95"/>
  <c r="C93"/>
  <c r="C94"/>
  <c r="C92"/>
  <c r="C35" i="2"/>
  <c r="D17" i="1"/>
  <c r="E17" s="1"/>
  <c r="D12"/>
  <c r="E12" s="1"/>
  <c r="C14" i="2"/>
  <c r="C16"/>
  <c r="C31"/>
  <c r="C34"/>
  <c r="C36"/>
  <c r="C69"/>
  <c r="C71"/>
  <c r="C72"/>
  <c r="G10" i="15"/>
  <c r="D35" i="1"/>
  <c r="E35" s="1"/>
  <c r="D31"/>
  <c r="E31" s="1"/>
  <c r="C76" i="2"/>
  <c r="C82"/>
  <c r="C91"/>
  <c r="C7" i="4"/>
  <c r="C9"/>
  <c r="C13"/>
  <c r="C15"/>
  <c r="C19"/>
  <c r="C23"/>
  <c r="C25"/>
  <c r="C29"/>
  <c r="C33"/>
  <c r="C35"/>
  <c r="C72"/>
  <c r="C76"/>
  <c r="C78"/>
  <c r="C83"/>
  <c r="C88"/>
  <c r="C93"/>
  <c r="C97"/>
  <c r="D11" i="14"/>
  <c r="E11" s="1"/>
  <c r="J10"/>
  <c r="L10"/>
  <c r="D34"/>
  <c r="E34" s="1"/>
  <c r="J33"/>
  <c r="C90" i="4"/>
  <c r="D94" i="14"/>
  <c r="E94" s="1"/>
  <c r="D92"/>
  <c r="E92" s="1"/>
  <c r="F33"/>
  <c r="D17"/>
  <c r="E17" s="1"/>
  <c r="D19"/>
  <c r="E19" s="1"/>
  <c r="D29"/>
  <c r="E29" s="1"/>
  <c r="B10"/>
  <c r="C10" s="1"/>
  <c r="C7" s="1"/>
  <c r="C77" s="1"/>
  <c r="G11"/>
  <c r="K11"/>
  <c r="I32"/>
  <c r="M32"/>
  <c r="I35"/>
  <c r="M35"/>
  <c r="I37"/>
  <c r="M37"/>
  <c r="G32"/>
  <c r="K32"/>
  <c r="O32"/>
  <c r="I34"/>
  <c r="M34"/>
  <c r="G35"/>
  <c r="K35"/>
  <c r="O35"/>
  <c r="I36"/>
  <c r="M36"/>
  <c r="G37"/>
  <c r="K37"/>
  <c r="O37"/>
  <c r="I38"/>
  <c r="M38"/>
  <c r="G39"/>
  <c r="K39"/>
  <c r="O39"/>
  <c r="I40"/>
  <c r="M40"/>
  <c r="C34" i="17"/>
  <c r="O17" i="14"/>
  <c r="K17"/>
  <c r="G34"/>
  <c r="K34"/>
  <c r="O34"/>
  <c r="G36"/>
  <c r="K36"/>
  <c r="O36"/>
  <c r="G38"/>
  <c r="K38"/>
  <c r="O38"/>
  <c r="I39"/>
  <c r="M39"/>
  <c r="G40"/>
  <c r="K40"/>
  <c r="O40"/>
  <c r="D32"/>
  <c r="E32" s="1"/>
  <c r="I11"/>
  <c r="M11"/>
  <c r="G12"/>
  <c r="K12"/>
  <c r="O12"/>
  <c r="I13"/>
  <c r="M13"/>
  <c r="G14"/>
  <c r="K14"/>
  <c r="I21"/>
  <c r="M21"/>
  <c r="G24"/>
  <c r="K24"/>
  <c r="I25"/>
  <c r="M25"/>
  <c r="G26"/>
  <c r="K26"/>
  <c r="I10" i="15"/>
  <c r="M10"/>
  <c r="G11"/>
  <c r="K11"/>
  <c r="O11"/>
  <c r="I12"/>
  <c r="M12"/>
  <c r="G13"/>
  <c r="K13"/>
  <c r="O13"/>
  <c r="I14"/>
  <c r="M14"/>
  <c r="G17"/>
  <c r="K17"/>
  <c r="O17"/>
  <c r="I18"/>
  <c r="M18"/>
  <c r="G19"/>
  <c r="K19"/>
  <c r="O19"/>
  <c r="I20"/>
  <c r="M20"/>
  <c r="G21"/>
  <c r="K21"/>
  <c r="O21"/>
  <c r="I24"/>
  <c r="M24"/>
  <c r="G25"/>
  <c r="K25"/>
  <c r="O25"/>
  <c r="I28"/>
  <c r="M28"/>
  <c r="G29"/>
  <c r="K29"/>
  <c r="O29"/>
  <c r="I30"/>
  <c r="M30"/>
  <c r="G33"/>
  <c r="K33"/>
  <c r="O33"/>
  <c r="I34"/>
  <c r="M34"/>
  <c r="G35"/>
  <c r="K35"/>
  <c r="O35"/>
  <c r="I39"/>
  <c r="M39"/>
  <c r="G40"/>
  <c r="K40"/>
  <c r="O40"/>
  <c r="I41"/>
  <c r="M41"/>
  <c r="G42"/>
  <c r="K42"/>
  <c r="O42"/>
  <c r="I43"/>
  <c r="M43"/>
  <c r="G44"/>
  <c r="K44"/>
  <c r="O44"/>
  <c r="I47"/>
  <c r="M47"/>
  <c r="G48"/>
  <c r="K48"/>
  <c r="O48"/>
  <c r="I49"/>
  <c r="M49"/>
  <c r="G50"/>
  <c r="K50"/>
  <c r="O50"/>
  <c r="E33" i="17"/>
  <c r="I33"/>
  <c r="M33"/>
  <c r="E34"/>
  <c r="I34"/>
  <c r="M34"/>
  <c r="E35"/>
  <c r="I35"/>
  <c r="M35"/>
  <c r="O30" i="14"/>
  <c r="K30"/>
  <c r="G30"/>
  <c r="O29"/>
  <c r="K29"/>
  <c r="G29"/>
  <c r="O20"/>
  <c r="K20"/>
  <c r="G20"/>
  <c r="O19"/>
  <c r="K19"/>
  <c r="G19"/>
  <c r="O18"/>
  <c r="K18"/>
  <c r="G18"/>
  <c r="G17"/>
  <c r="I12"/>
  <c r="M12"/>
  <c r="G13"/>
  <c r="K13"/>
  <c r="I14"/>
  <c r="M14"/>
  <c r="G21"/>
  <c r="K21"/>
  <c r="I24"/>
  <c r="M24"/>
  <c r="G25"/>
  <c r="K25"/>
  <c r="I26"/>
  <c r="M26"/>
  <c r="K10" i="15"/>
  <c r="O10"/>
  <c r="I11"/>
  <c r="M11"/>
  <c r="G12"/>
  <c r="K12"/>
  <c r="O12"/>
  <c r="I13"/>
  <c r="M13"/>
  <c r="G14"/>
  <c r="K14"/>
  <c r="O14"/>
  <c r="I17"/>
  <c r="M17"/>
  <c r="G18"/>
  <c r="K18"/>
  <c r="O18"/>
  <c r="I19"/>
  <c r="M19"/>
  <c r="G20"/>
  <c r="K20"/>
  <c r="O20"/>
  <c r="I21"/>
  <c r="M21"/>
  <c r="G24"/>
  <c r="K24"/>
  <c r="O24"/>
  <c r="I25"/>
  <c r="M25"/>
  <c r="G28"/>
  <c r="K28"/>
  <c r="O28"/>
  <c r="I29"/>
  <c r="M29"/>
  <c r="G30"/>
  <c r="K30"/>
  <c r="O30"/>
  <c r="I33"/>
  <c r="M33"/>
  <c r="G34"/>
  <c r="K34"/>
  <c r="O34"/>
  <c r="I35"/>
  <c r="M35"/>
  <c r="G39"/>
  <c r="K39"/>
  <c r="O39"/>
  <c r="I40"/>
  <c r="M40"/>
  <c r="G41"/>
  <c r="K41"/>
  <c r="O41"/>
  <c r="I42"/>
  <c r="M42"/>
  <c r="G43"/>
  <c r="K43"/>
  <c r="O43"/>
  <c r="I44"/>
  <c r="M44"/>
  <c r="G47"/>
  <c r="K47"/>
  <c r="O47"/>
  <c r="I48"/>
  <c r="M48"/>
  <c r="G49"/>
  <c r="K49"/>
  <c r="O49"/>
  <c r="I50"/>
  <c r="M50"/>
  <c r="G33" i="17"/>
  <c r="K33"/>
  <c r="O33"/>
  <c r="G34"/>
  <c r="K34"/>
  <c r="O34"/>
  <c r="G35"/>
  <c r="K35"/>
  <c r="O35"/>
  <c r="D12" i="14"/>
  <c r="E12" s="1"/>
  <c r="D14"/>
  <c r="E14" s="1"/>
  <c r="D24"/>
  <c r="E24" s="1"/>
  <c r="D26"/>
  <c r="E26" s="1"/>
  <c r="O14"/>
  <c r="O24"/>
  <c r="O26"/>
  <c r="D13"/>
  <c r="E13" s="1"/>
  <c r="D21"/>
  <c r="E21" s="1"/>
  <c r="D25"/>
  <c r="E25" s="1"/>
  <c r="M37" i="1"/>
  <c r="I37"/>
  <c r="M36"/>
  <c r="I36"/>
  <c r="M35"/>
  <c r="I35"/>
  <c r="M32"/>
  <c r="I32"/>
  <c r="M31"/>
  <c r="I31"/>
  <c r="M27"/>
  <c r="I27"/>
  <c r="M26"/>
  <c r="I26"/>
  <c r="M25"/>
  <c r="I25"/>
  <c r="M22"/>
  <c r="I22"/>
  <c r="M21"/>
  <c r="I21"/>
  <c r="M17"/>
  <c r="I17"/>
  <c r="M16"/>
  <c r="I16"/>
  <c r="M15"/>
  <c r="I15"/>
  <c r="M12"/>
  <c r="I12"/>
  <c r="M11"/>
  <c r="I11"/>
  <c r="O11" i="14"/>
  <c r="O13"/>
  <c r="O21"/>
  <c r="O25"/>
  <c r="D76" i="1"/>
  <c r="E76" s="1"/>
  <c r="D101"/>
  <c r="E101" s="1"/>
  <c r="D100"/>
  <c r="E100" s="1"/>
  <c r="D90"/>
  <c r="E90" s="1"/>
  <c r="D89"/>
  <c r="E89" s="1"/>
  <c r="D80"/>
  <c r="E80" s="1"/>
  <c r="D75"/>
  <c r="E75" s="1"/>
  <c r="D36" i="14"/>
  <c r="D38"/>
  <c r="E38" s="1"/>
  <c r="D40"/>
  <c r="H36" i="15"/>
  <c r="L36"/>
  <c r="N36"/>
  <c r="C10" i="16"/>
  <c r="E10"/>
  <c r="G10"/>
  <c r="I10"/>
  <c r="K10"/>
  <c r="M10"/>
  <c r="O10"/>
  <c r="D36" i="17"/>
  <c r="E36" s="1"/>
  <c r="F36"/>
  <c r="G36" s="1"/>
  <c r="H36"/>
  <c r="I36" s="1"/>
  <c r="J36"/>
  <c r="K36" s="1"/>
  <c r="L36"/>
  <c r="M36" s="1"/>
  <c r="N36"/>
  <c r="O36" s="1"/>
  <c r="C80" i="4"/>
  <c r="D10" i="16"/>
  <c r="F10"/>
  <c r="C33" i="15"/>
  <c r="B36"/>
  <c r="G36" s="1"/>
  <c r="J36"/>
  <c r="D50"/>
  <c r="E50" s="1"/>
  <c r="H10" i="16"/>
  <c r="J10"/>
  <c r="L10"/>
  <c r="N10"/>
  <c r="B10"/>
  <c r="D13" i="15"/>
  <c r="E13" s="1"/>
  <c r="D42"/>
  <c r="E42" s="1"/>
  <c r="B36" i="17"/>
  <c r="C36" s="1"/>
  <c r="C40" i="14"/>
  <c r="C38"/>
  <c r="C15" i="2"/>
  <c r="C24"/>
  <c r="C25"/>
  <c r="C77"/>
  <c r="C97"/>
  <c r="D35" i="14"/>
  <c r="D37"/>
  <c r="E37" s="1"/>
  <c r="D39"/>
  <c r="D77"/>
  <c r="F77"/>
  <c r="D19" i="15"/>
  <c r="E19" s="1"/>
  <c r="D33"/>
  <c r="E33" s="1"/>
  <c r="E80" i="14"/>
  <c r="E88"/>
  <c r="E102"/>
  <c r="E84"/>
  <c r="E98"/>
  <c r="D11" i="1"/>
  <c r="E11" s="1"/>
  <c r="D16"/>
  <c r="E16" s="1"/>
  <c r="D22"/>
  <c r="E22" s="1"/>
  <c r="D15"/>
  <c r="E15" s="1"/>
  <c r="D99"/>
  <c r="E99" s="1"/>
  <c r="D96"/>
  <c r="E96" s="1"/>
  <c r="D91"/>
  <c r="E91" s="1"/>
  <c r="D86"/>
  <c r="E86" s="1"/>
  <c r="D85"/>
  <c r="E85" s="1"/>
  <c r="D79"/>
  <c r="E79" s="1"/>
  <c r="D37"/>
  <c r="E37" s="1"/>
  <c r="D36"/>
  <c r="E36" s="1"/>
  <c r="D32"/>
  <c r="E32" s="1"/>
  <c r="D27"/>
  <c r="E27" s="1"/>
  <c r="D26"/>
  <c r="E26" s="1"/>
  <c r="D21"/>
  <c r="E21" s="1"/>
  <c r="D95"/>
  <c r="E95" s="1"/>
  <c r="D81"/>
  <c r="E81" s="1"/>
  <c r="E83" i="14"/>
  <c r="E97"/>
  <c r="E101"/>
  <c r="M101" i="1"/>
  <c r="M100"/>
  <c r="M99"/>
  <c r="M96"/>
  <c r="M95"/>
  <c r="M91"/>
  <c r="M90"/>
  <c r="M89"/>
  <c r="M86"/>
  <c r="M85"/>
  <c r="M81"/>
  <c r="M80"/>
  <c r="M79"/>
  <c r="M76"/>
  <c r="M75"/>
  <c r="C96" i="2"/>
  <c r="E77" i="14"/>
  <c r="E85"/>
  <c r="E99"/>
  <c r="D11" i="15"/>
  <c r="E11" s="1"/>
  <c r="D17"/>
  <c r="E17" s="1"/>
  <c r="D21"/>
  <c r="E21" s="1"/>
  <c r="D25"/>
  <c r="E25" s="1"/>
  <c r="D29"/>
  <c r="E29" s="1"/>
  <c r="D35"/>
  <c r="E35" s="1"/>
  <c r="D40"/>
  <c r="E40" s="1"/>
  <c r="D44"/>
  <c r="E44" s="1"/>
  <c r="D48"/>
  <c r="E48" s="1"/>
  <c r="D10"/>
  <c r="E10" s="1"/>
  <c r="D12"/>
  <c r="E12" s="1"/>
  <c r="D14"/>
  <c r="E14" s="1"/>
  <c r="D18"/>
  <c r="E18" s="1"/>
  <c r="D20"/>
  <c r="E20" s="1"/>
  <c r="D24"/>
  <c r="E24" s="1"/>
  <c r="D28"/>
  <c r="E28" s="1"/>
  <c r="D30"/>
  <c r="E30" s="1"/>
  <c r="D34"/>
  <c r="E34" s="1"/>
  <c r="D39"/>
  <c r="E39" s="1"/>
  <c r="D41"/>
  <c r="E41" s="1"/>
  <c r="D43"/>
  <c r="E43" s="1"/>
  <c r="D47"/>
  <c r="E47" s="1"/>
  <c r="D49"/>
  <c r="E49" s="1"/>
  <c r="O10" i="14" l="1"/>
  <c r="M33"/>
  <c r="I33"/>
  <c r="G90" i="1"/>
  <c r="G76"/>
  <c r="K33" i="14"/>
  <c r="C35"/>
  <c r="I80" i="1"/>
  <c r="G85"/>
  <c r="I85"/>
  <c r="I76"/>
  <c r="C34" i="14"/>
  <c r="G75" i="1"/>
  <c r="C36" i="14"/>
  <c r="G33"/>
  <c r="O33"/>
  <c r="I10"/>
  <c r="G10"/>
  <c r="I90" i="1"/>
  <c r="G80"/>
  <c r="K10" i="14"/>
  <c r="M10"/>
  <c r="I86" i="1"/>
  <c r="G86"/>
  <c r="G96"/>
  <c r="I101"/>
  <c r="G101"/>
  <c r="D10" i="14"/>
  <c r="E10" s="1"/>
  <c r="K36" i="15"/>
  <c r="E39" i="14"/>
  <c r="D33"/>
  <c r="E33" s="1"/>
  <c r="E35"/>
  <c r="E40"/>
  <c r="E36"/>
  <c r="O36" i="15"/>
  <c r="I36"/>
  <c r="M36"/>
  <c r="I81" i="1"/>
  <c r="I79"/>
  <c r="I96"/>
  <c r="I75"/>
  <c r="I100"/>
  <c r="G100"/>
  <c r="I89"/>
  <c r="I95"/>
  <c r="I99"/>
  <c r="G89"/>
  <c r="G95"/>
  <c r="D36" i="15"/>
  <c r="E36" s="1"/>
  <c r="G79" i="1"/>
  <c r="G81"/>
  <c r="I91"/>
  <c r="G91"/>
  <c r="G99"/>
</calcChain>
</file>

<file path=xl/sharedStrings.xml><?xml version="1.0" encoding="utf-8"?>
<sst xmlns="http://schemas.openxmlformats.org/spreadsheetml/2006/main" count="509" uniqueCount="130">
  <si>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</si>
  <si>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</si>
  <si>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</si>
  <si>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</si>
  <si>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</si>
  <si>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</si>
  <si>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</si>
  <si>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</si>
  <si>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</si>
  <si>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</si>
  <si>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</si>
  <si>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</si>
  <si>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</si>
  <si>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</si>
  <si>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</si>
  <si>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</si>
  <si>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</si>
  <si>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</si>
  <si>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</si>
  <si>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</si>
  <si>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</si>
  <si>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</si>
  <si>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Niños</t>
  </si>
  <si>
    <t>Niñas</t>
  </si>
  <si>
    <t>Sin Nivel</t>
  </si>
  <si>
    <t>Primaria</t>
  </si>
  <si>
    <t>Secundaria</t>
  </si>
  <si>
    <t>Superior</t>
  </si>
  <si>
    <t>No sabe, no responde</t>
  </si>
  <si>
    <t xml:space="preserve"> Resto urbano</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</si>
  <si>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</si>
  <si>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</si>
  <si>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</si>
  <si>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</si>
  <si>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</si>
  <si>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</si>
  <si>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</si>
  <si>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</si>
  <si>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</si>
  <si>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</si>
  <si>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</si>
  <si>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</si>
  <si>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</si>
  <si>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</si>
  <si>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</si>
  <si>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</si>
  <si>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De 5 a 9 años</t>
  </si>
  <si>
    <t>De 10 a 14 años</t>
  </si>
  <si>
    <t>De 15 a 17 años</t>
  </si>
  <si>
    <t>Numero de salarios mínimos /3</t>
  </si>
  <si>
    <t>Menos de un salario</t>
  </si>
  <si>
    <t>De 1 a 2 salarios</t>
  </si>
  <si>
    <t>De 2 a 3 salarios</t>
  </si>
  <si>
    <t>De 3 a 4 salarios</t>
  </si>
  <si>
    <t>De 4 salarios y más</t>
  </si>
  <si>
    <t>Rama de actividad (1 Dig.)</t>
  </si>
  <si>
    <t>Agricultura, Silvicultura, Caza y Pesca</t>
  </si>
  <si>
    <t>Explotación de minas y canteras</t>
  </si>
  <si>
    <t>Industria manufacturera</t>
  </si>
  <si>
    <t>Electricidad, gas y agua</t>
  </si>
  <si>
    <t>Construcción</t>
  </si>
  <si>
    <t>Comercio por Mayor / menor, Hoteles / restaurantes</t>
  </si>
  <si>
    <t>Transp. almac. y comunicaciones</t>
  </si>
  <si>
    <t>Estab. finac. seguros, Bienes inmuebles y servicios</t>
  </si>
  <si>
    <t>Servicios Comunales, Sociales y Personales</t>
  </si>
  <si>
    <t xml:space="preserve">No sabe, No responde </t>
  </si>
  <si>
    <t>Ocupación (1 Dig.)</t>
  </si>
  <si>
    <t>Profesionales, Técnicos y PEOA</t>
  </si>
  <si>
    <t>Directores Gerentes y Administ. Grales.</t>
  </si>
  <si>
    <t xml:space="preserve"> Empleados de Oficina</t>
  </si>
  <si>
    <t>Comerciantes y Vendedores</t>
  </si>
  <si>
    <t>Agricultores, Ganaderos y Trab. Agrop.</t>
  </si>
  <si>
    <t>Conductores de Transporte</t>
  </si>
  <si>
    <t>Trab. Ind. Textil, Albañilería, Mecánica, etc.</t>
  </si>
  <si>
    <t>Trab. Area Grafica, Quím., Alimentos, etc.</t>
  </si>
  <si>
    <t>Operador de Carga y Almacenaje</t>
  </si>
  <si>
    <t>Ocupación de los Servicios</t>
  </si>
  <si>
    <t>Total ocupados</t>
  </si>
  <si>
    <t>Privado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</si>
  <si>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</si>
  <si>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</si>
  <si>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</si>
  <si>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</si>
  <si>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</si>
  <si>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</si>
  <si>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</si>
  <si>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</si>
  <si>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</si>
  <si>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</si>
  <si>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</si>
  <si>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</si>
  <si>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</si>
  <si>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</si>
  <si>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</si>
  <si>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Cuadro No. 1. Población de 5 a 17 años por condición de trabajo, según dominio , sexo y rango de edad</t>
  </si>
  <si>
    <t>Cuadro No. 2. años de estudio promedio de la población de 5 a 17 años por condición de trabajo, según dominio, sexo y rango de edad</t>
  </si>
  <si>
    <t>Cuadro No. 5. Población de 5 a 17 años por condición de trabajo y años de estudio, según dominio, sexo, rango de edad, nivel educativo, quintil de ingreso, sexo del jefe, nivel educativo del jefe, rango de edad del jefe y conformación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</si>
  <si>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</si>
  <si>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</si>
  <si>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</si>
  <si>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</si>
  <si>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</si>
  <si>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</si>
  <si>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</si>
  <si>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</si>
  <si>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</si>
  <si>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</si>
  <si>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</si>
  <si>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</si>
  <si>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</si>
  <si>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</si>
  <si>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1/ Porcentaje por columnas</t>
  </si>
  <si>
    <t>2/ Porcentaje por  filas</t>
  </si>
  <si>
    <t>....Continuación</t>
  </si>
  <si>
    <t>Cuadro No. 3. Ingreso promedio de la población de 5 a 17 años por condición de trabajo, según dominio,  sexo y rango de edad</t>
  </si>
  <si>
    <t>.....Continuación</t>
  </si>
  <si>
    <t>AEP = Años de Estudio Promedio</t>
  </si>
  <si>
    <t>Hombre</t>
  </si>
  <si>
    <t>Mujere</t>
  </si>
  <si>
    <t>Cuadro No. 4. Población de 5 a 17 años por condición de trabajo y años de estudio, según dominio, sexo, rango de edad, nivel educativo, sexo del jefe, nivel educativo del jefe, rango de edad del jefe y conformación del hogar</t>
  </si>
  <si>
    <t>Quintil 1</t>
  </si>
  <si>
    <t>Quintil 2</t>
  </si>
  <si>
    <t>Quintil 3</t>
  </si>
  <si>
    <t>Quintil 4</t>
  </si>
  <si>
    <t>Quintil 5</t>
  </si>
  <si>
    <t>No Declaran Ingresos</t>
  </si>
  <si>
    <t>Cuadro No. 7. Población de 5 a 17 años por condición de trabajo y años de estudio, según dominio,, sexo del jefe, nivel educativo del jefe, rango de edad del jefe,Condición de actividad del jefe del hogar,Condición de pobreza del jefe del hogar,Quintil de Ingreso del hogar y conformación del hogar</t>
  </si>
  <si>
    <t>Cuadro No. 6. Población de 5 a 17 años por condición de trabajo y años de estudio, según dominio, nivel educativo,  rango de edad  y sexo</t>
  </si>
  <si>
    <t>Público</t>
  </si>
  <si>
    <t>Doméstico</t>
  </si>
</sst>
</file>

<file path=xl/styles.xml><?xml version="1.0" encoding="utf-8"?>
<styleSheet xmlns="http://schemas.openxmlformats.org/spreadsheetml/2006/main">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12">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
      <sz val="8"/>
      <name val="Arial"/>
      <family val="2"/>
    </font>
    <font>
      <sz val="8"/>
      <color rgb="FFFF0000"/>
      <name val="Arial"/>
      <family val="2"/>
    </font>
    <font>
      <b/>
      <sz val="8"/>
      <color rgb="FFFF0000"/>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7">
    <xf numFmtId="0" fontId="0" fillId="0" borderId="0"/>
    <xf numFmtId="165" fontId="1"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3" fillId="0" borderId="0" applyFont="0" applyFill="0" applyBorder="0" applyAlignment="0" applyProtection="0"/>
  </cellStyleXfs>
  <cellXfs count="198">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166" fontId="2" fillId="0" borderId="0" xfId="1" applyNumberFormat="1" applyFont="1" applyBorder="1" applyAlignment="1">
      <alignment horizontal="left" inden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4" fontId="3" fillId="0" borderId="0" xfId="0" applyNumberFormat="1" applyFont="1" applyBorder="1"/>
    <xf numFmtId="164" fontId="0" fillId="0" borderId="0" xfId="0" applyNumberFormat="1"/>
    <xf numFmtId="164" fontId="2" fillId="0" borderId="0" xfId="1" applyNumberFormat="1" applyFont="1" applyBorder="1"/>
    <xf numFmtId="164" fontId="3" fillId="0" borderId="0" xfId="1" applyNumberFormat="1" applyFont="1" applyBorder="1"/>
    <xf numFmtId="164" fontId="0" fillId="0" borderId="0" xfId="0" applyNumberForma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6"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6" fontId="2" fillId="0" borderId="0" xfId="1" applyNumberFormat="1" applyFont="1" applyBorder="1" applyAlignment="1">
      <alignment horizontal="center" vertic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4" fontId="5" fillId="0" borderId="0" xfId="1" applyNumberFormat="1" applyFont="1" applyBorder="1"/>
    <xf numFmtId="168" fontId="5" fillId="0" borderId="0" xfId="1" applyNumberFormat="1" applyFont="1" applyBorder="1"/>
    <xf numFmtId="166" fontId="5"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3" fillId="0" borderId="0" xfId="1" applyNumberFormat="1" applyFont="1" applyBorder="1" applyAlignment="1">
      <alignment horizontal="left" indent="2"/>
    </xf>
    <xf numFmtId="168" fontId="2" fillId="0" borderId="0" xfId="0" applyNumberFormat="1" applyFont="1" applyBorder="1" applyAlignment="1">
      <alignment horizontal="center" wrapText="1"/>
    </xf>
    <xf numFmtId="166" fontId="2" fillId="0" borderId="0" xfId="1" applyNumberFormat="1" applyFont="1"/>
    <xf numFmtId="166" fontId="2" fillId="2" borderId="0" xfId="1" applyNumberFormat="1" applyFont="1" applyFill="1"/>
    <xf numFmtId="166" fontId="2" fillId="0" borderId="0" xfId="1" applyNumberFormat="1" applyFont="1" applyBorder="1" applyAlignment="1">
      <alignment horizontal="left"/>
    </xf>
    <xf numFmtId="168" fontId="2" fillId="0" borderId="0" xfId="1" applyNumberFormat="1" applyFont="1" applyBorder="1" applyAlignment="1">
      <alignment horizontal="center" wrapText="1"/>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70" fontId="2"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3" fillId="0" borderId="0" xfId="1" applyNumberFormat="1" applyFont="1" applyBorder="1" applyAlignment="1">
      <alignment horizontal="left" indent="1"/>
    </xf>
    <xf numFmtId="167" fontId="7" fillId="0" borderId="0" xfId="1" applyNumberFormat="1" applyFont="1" applyFill="1" applyBorder="1" applyAlignment="1"/>
    <xf numFmtId="0" fontId="2" fillId="0" borderId="0" xfId="0" applyFont="1" applyBorder="1"/>
    <xf numFmtId="168" fontId="5"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7" fontId="5" fillId="0" borderId="0" xfId="1" applyNumberFormat="1" applyFont="1" applyBorder="1"/>
    <xf numFmtId="168" fontId="5" fillId="0" borderId="0" xfId="1" applyNumberFormat="1" applyFont="1" applyBorder="1" applyAlignment="1">
      <alignment horizontal="left" indent="1"/>
    </xf>
    <xf numFmtId="165" fontId="3" fillId="0" borderId="0" xfId="1" applyFont="1" applyBorder="1"/>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0" fillId="0" borderId="1" xfId="1" applyNumberFormat="1" applyFont="1" applyBorder="1" applyAlignment="1">
      <alignment horizontal="left" indent="2"/>
    </xf>
    <xf numFmtId="167" fontId="3" fillId="0" borderId="1" xfId="1" applyNumberFormat="1" applyFont="1" applyBorder="1"/>
    <xf numFmtId="0" fontId="0" fillId="0" borderId="1" xfId="0" applyBorder="1"/>
    <xf numFmtId="166" fontId="0" fillId="0" borderId="1" xfId="1" applyNumberFormat="1" applyFont="1" applyBorder="1"/>
    <xf numFmtId="3" fontId="3" fillId="0" borderId="1" xfId="0" applyNumberFormat="1" applyFont="1" applyBorder="1" applyAlignment="1">
      <alignment horizontal="left" indent="2"/>
    </xf>
    <xf numFmtId="164" fontId="3" fillId="0" borderId="1" xfId="1" applyNumberFormat="1" applyFont="1" applyBorder="1"/>
    <xf numFmtId="166" fontId="3" fillId="0" borderId="1" xfId="1" applyNumberFormat="1" applyFont="1" applyBorder="1"/>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2" applyNumberFormat="1" applyFont="1" applyBorder="1"/>
    <xf numFmtId="166" fontId="9"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6" applyNumberFormat="1" applyFont="1" applyFill="1" applyBorder="1" applyAlignment="1">
      <alignment horizontal="left" indent="2"/>
    </xf>
    <xf numFmtId="166" fontId="2" fillId="0" borderId="0" xfId="3" applyNumberFormat="1" applyFont="1" applyBorder="1"/>
    <xf numFmtId="167" fontId="2" fillId="0" borderId="0" xfId="3" applyNumberFormat="1" applyFont="1" applyBorder="1"/>
    <xf numFmtId="166" fontId="2" fillId="0" borderId="0" xfId="3" applyNumberFormat="1" applyFont="1" applyBorder="1" applyAlignment="1">
      <alignment horizontal="left" indent="1"/>
    </xf>
    <xf numFmtId="1" fontId="9" fillId="0" borderId="0" xfId="3" applyNumberFormat="1" applyBorder="1" applyAlignment="1">
      <alignment horizontal="left" indent="1"/>
    </xf>
    <xf numFmtId="167" fontId="3" fillId="0" borderId="0" xfId="3" applyNumberFormat="1" applyFont="1" applyBorder="1" applyAlignment="1">
      <alignment horizontal="left" indent="2"/>
    </xf>
    <xf numFmtId="166" fontId="2" fillId="0" borderId="0" xfId="4" applyNumberFormat="1" applyFont="1" applyBorder="1"/>
    <xf numFmtId="167" fontId="2" fillId="0" borderId="0" xfId="4" applyNumberFormat="1" applyFont="1" applyBorder="1"/>
    <xf numFmtId="166" fontId="2" fillId="0" borderId="0" xfId="4" applyNumberFormat="1" applyFont="1" applyBorder="1" applyAlignment="1">
      <alignment horizontal="left" indent="1"/>
    </xf>
    <xf numFmtId="167" fontId="0" fillId="0" borderId="0" xfId="4" applyNumberFormat="1" applyFont="1" applyBorder="1" applyAlignment="1">
      <alignment horizontal="left" indent="2"/>
    </xf>
    <xf numFmtId="167" fontId="3" fillId="0" borderId="0" xfId="4" applyNumberFormat="1" applyFont="1" applyBorder="1" applyAlignment="1">
      <alignment horizontal="left" indent="2"/>
    </xf>
    <xf numFmtId="167" fontId="3" fillId="0" borderId="0" xfId="4" applyNumberFormat="1" applyFont="1" applyBorder="1" applyAlignment="1">
      <alignment horizontal="left" indent="3"/>
    </xf>
    <xf numFmtId="166" fontId="2" fillId="0" borderId="0" xfId="5" applyNumberFormat="1" applyFont="1" applyBorder="1"/>
    <xf numFmtId="167" fontId="2" fillId="0" borderId="0" xfId="5" applyNumberFormat="1" applyFont="1" applyBorder="1"/>
    <xf numFmtId="166" fontId="2" fillId="0" borderId="0" xfId="5" applyNumberFormat="1" applyFont="1" applyBorder="1" applyAlignment="1">
      <alignment horizontal="left" indent="1"/>
    </xf>
    <xf numFmtId="1" fontId="9" fillId="0" borderId="0" xfId="5" applyNumberFormat="1" applyBorder="1" applyAlignment="1">
      <alignment horizontal="left" indent="1"/>
    </xf>
    <xf numFmtId="167" fontId="3" fillId="0" borderId="0" xfId="5" applyNumberFormat="1" applyFont="1" applyBorder="1" applyAlignment="1">
      <alignment horizontal="left" indent="2"/>
    </xf>
    <xf numFmtId="171" fontId="2" fillId="0" borderId="0" xfId="1" applyNumberFormat="1" applyFont="1" applyFill="1" applyBorder="1"/>
    <xf numFmtId="165" fontId="0" fillId="0" borderId="0" xfId="0" applyNumberFormat="1"/>
    <xf numFmtId="167" fontId="0" fillId="0" borderId="0" xfId="0" applyNumberFormat="1" applyFill="1" applyBorder="1"/>
    <xf numFmtId="166" fontId="0" fillId="0" borderId="0" xfId="1" applyNumberFormat="1" applyFont="1" applyFill="1" applyBorder="1"/>
    <xf numFmtId="167" fontId="0" fillId="0" borderId="0" xfId="1" applyNumberFormat="1" applyFont="1" applyFill="1" applyBorder="1"/>
    <xf numFmtId="166" fontId="2" fillId="0" borderId="0" xfId="1" applyNumberFormat="1" applyFont="1" applyFill="1"/>
    <xf numFmtId="166" fontId="0" fillId="0" borderId="0" xfId="1" applyNumberFormat="1" applyFont="1" applyFill="1"/>
    <xf numFmtId="168" fontId="0" fillId="0" borderId="0" xfId="1" applyNumberFormat="1" applyFont="1" applyFill="1"/>
    <xf numFmtId="168" fontId="0" fillId="0" borderId="0" xfId="0" applyNumberFormat="1" applyFill="1"/>
    <xf numFmtId="167" fontId="2" fillId="0" borderId="0" xfId="1" applyNumberFormat="1" applyFont="1" applyFill="1"/>
    <xf numFmtId="167" fontId="0" fillId="0" borderId="0" xfId="1" applyNumberFormat="1" applyFont="1" applyFill="1"/>
    <xf numFmtId="168" fontId="0" fillId="0" borderId="1" xfId="1" applyNumberFormat="1" applyFont="1" applyFill="1" applyBorder="1" applyAlignment="1">
      <alignment horizontal="center"/>
    </xf>
    <xf numFmtId="164" fontId="2" fillId="0" borderId="0" xfId="0" applyNumberFormat="1" applyFont="1" applyFill="1" applyBorder="1"/>
    <xf numFmtId="168" fontId="2" fillId="0" borderId="0" xfId="0" applyNumberFormat="1" applyFont="1" applyFill="1" applyBorder="1"/>
    <xf numFmtId="0" fontId="2" fillId="0" borderId="0" xfId="0" applyFont="1" applyFill="1"/>
    <xf numFmtId="164" fontId="3" fillId="0" borderId="0" xfId="1" applyNumberFormat="1" applyFont="1" applyFill="1" applyBorder="1"/>
    <xf numFmtId="168" fontId="3" fillId="0" borderId="0" xfId="1" applyNumberFormat="1" applyFont="1" applyFill="1" applyBorder="1"/>
    <xf numFmtId="164" fontId="3" fillId="0" borderId="0" xfId="0" applyNumberFormat="1" applyFont="1" applyFill="1" applyBorder="1"/>
    <xf numFmtId="164" fontId="0" fillId="0" borderId="0" xfId="0" applyNumberFormat="1" applyFill="1"/>
    <xf numFmtId="164" fontId="5" fillId="0" borderId="0" xfId="1" applyNumberFormat="1" applyFont="1" applyFill="1" applyBorder="1"/>
    <xf numFmtId="171" fontId="3" fillId="0" borderId="0" xfId="1" applyNumberFormat="1" applyFont="1" applyBorder="1"/>
    <xf numFmtId="3" fontId="1" fillId="0" borderId="0" xfId="0" applyNumberFormat="1" applyFont="1" applyBorder="1" applyAlignment="1">
      <alignment horizontal="left" indent="2"/>
    </xf>
    <xf numFmtId="166" fontId="1" fillId="0" borderId="0" xfId="1" applyNumberFormat="1" applyFont="1" applyFill="1" applyBorder="1"/>
    <xf numFmtId="168" fontId="2" fillId="0" borderId="0" xfId="1" applyNumberFormat="1" applyFont="1" applyBorder="1"/>
    <xf numFmtId="165" fontId="3" fillId="0" borderId="0" xfId="1" applyNumberFormat="1" applyFont="1" applyBorder="1"/>
    <xf numFmtId="3" fontId="1" fillId="0" borderId="0" xfId="0" applyNumberFormat="1" applyFont="1" applyAlignment="1">
      <alignment horizontal="left" indent="2"/>
    </xf>
    <xf numFmtId="166" fontId="10" fillId="0" borderId="0" xfId="1" applyNumberFormat="1" applyFont="1" applyFill="1" applyBorder="1"/>
    <xf numFmtId="167" fontId="2" fillId="0" borderId="0" xfId="0" applyNumberFormat="1" applyFont="1" applyFill="1" applyBorder="1"/>
    <xf numFmtId="166" fontId="11" fillId="0" borderId="0" xfId="1" applyNumberFormat="1" applyFont="1" applyFill="1" applyBorder="1"/>
    <xf numFmtId="167" fontId="2" fillId="0" borderId="0" xfId="1" applyNumberFormat="1" applyFont="1" applyBorder="1" applyAlignment="1">
      <alignment horizontal="center"/>
    </xf>
    <xf numFmtId="167" fontId="2" fillId="0" borderId="2" xfId="1" applyNumberFormat="1" applyFont="1" applyBorder="1" applyAlignment="1">
      <alignment horizontal="center"/>
    </xf>
    <xf numFmtId="167" fontId="2" fillId="0" borderId="3"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0" xfId="1" applyNumberFormat="1" applyFont="1" applyAlignment="1">
      <alignment horizontal="center"/>
    </xf>
    <xf numFmtId="167" fontId="2" fillId="0" borderId="1" xfId="1" applyNumberFormat="1" applyFont="1" applyBorder="1" applyAlignment="1">
      <alignment horizontal="center" vertical="center" wrapText="1"/>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6" fontId="2" fillId="0" borderId="2" xfId="1"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167" fontId="2" fillId="0" borderId="2" xfId="1" applyNumberFormat="1" applyFont="1" applyBorder="1" applyAlignment="1">
      <alignment horizontal="center" vertical="center"/>
    </xf>
    <xf numFmtId="0" fontId="2" fillId="0" borderId="0" xfId="0" applyFont="1" applyBorder="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xf>
    <xf numFmtId="0" fontId="2" fillId="0" borderId="2" xfId="0" applyFont="1" applyBorder="1" applyAlignment="1">
      <alignment horizont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167" fontId="2" fillId="0" borderId="2" xfId="1" applyNumberFormat="1" applyFont="1" applyBorder="1" applyAlignment="1">
      <alignment horizontal="center" vertical="center" wrapText="1"/>
    </xf>
  </cellXfs>
  <cellStyles count="7">
    <cellStyle name="Millares" xfId="1" builtinId="3"/>
    <cellStyle name="Millares 2" xfId="2"/>
    <cellStyle name="Millares 3" xfId="3"/>
    <cellStyle name="Millares 4" xfId="4"/>
    <cellStyle name="Millares 5" xfId="5"/>
    <cellStyle name="Millares_05. Mercado Laboral" xf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12</xdr:col>
      <xdr:colOff>47625</xdr:colOff>
      <xdr:row>20</xdr:row>
      <xdr:rowOff>57150</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19050"/>
          <a:ext cx="8639175" cy="289560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nculos/11.%20Trabajo%20Infantil%20y%20Juveni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Cuadro%20Resume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fJuv"/>
    </sheetNames>
    <sheetDataSet>
      <sheetData sheetId="0">
        <row r="7">
          <cell r="E7">
            <v>2661272.1024193228</v>
          </cell>
          <cell r="F7">
            <v>100</v>
          </cell>
          <cell r="G7">
            <v>130639.00625486625</v>
          </cell>
          <cell r="I7">
            <v>240746.9334886994</v>
          </cell>
          <cell r="K7">
            <v>1873525.1814098146</v>
          </cell>
          <cell r="M7">
            <v>416360.98126591975</v>
          </cell>
        </row>
        <row r="8">
          <cell r="E8">
            <v>1324660.6564661197</v>
          </cell>
          <cell r="F8">
            <v>49.775468478472774</v>
          </cell>
          <cell r="G8">
            <v>88217.481223169962</v>
          </cell>
          <cell r="I8">
            <v>204934.96581939628</v>
          </cell>
          <cell r="K8">
            <v>916099.91679681418</v>
          </cell>
          <cell r="M8">
            <v>115408.29262674664</v>
          </cell>
        </row>
        <row r="9">
          <cell r="E9">
            <v>1336611.4459531214</v>
          </cell>
          <cell r="F9">
            <v>50.224531521524149</v>
          </cell>
          <cell r="G9">
            <v>42421.52503169619</v>
          </cell>
          <cell r="I9">
            <v>35811.967669303012</v>
          </cell>
          <cell r="K9">
            <v>957425.26461295318</v>
          </cell>
          <cell r="M9">
            <v>300952.68863917288</v>
          </cell>
        </row>
        <row r="11">
          <cell r="E11">
            <v>869959.69629600563</v>
          </cell>
          <cell r="F11">
            <v>32.689618453713855</v>
          </cell>
          <cell r="G11">
            <v>6076.3412375413027</v>
          </cell>
          <cell r="I11">
            <v>1121.65183601734</v>
          </cell>
          <cell r="K11">
            <v>807155.97135622823</v>
          </cell>
          <cell r="M11">
            <v>55605.731866220027</v>
          </cell>
        </row>
        <row r="12">
          <cell r="E12">
            <v>1110569.3003051889</v>
          </cell>
          <cell r="F12">
            <v>41.730768503362995</v>
          </cell>
          <cell r="G12">
            <v>66919.920044406448</v>
          </cell>
          <cell r="I12">
            <v>79417.582387947376</v>
          </cell>
          <cell r="K12">
            <v>796216.30621735798</v>
          </cell>
          <cell r="M12">
            <v>168015.49165548172</v>
          </cell>
        </row>
        <row r="13">
          <cell r="E13">
            <v>680743.10581807292</v>
          </cell>
          <cell r="F13">
            <v>25.579613042921075</v>
          </cell>
          <cell r="G13">
            <v>57642.744972918408</v>
          </cell>
          <cell r="I13">
            <v>160207.69926473461</v>
          </cell>
          <cell r="K13">
            <v>270152.90383619774</v>
          </cell>
          <cell r="M13">
            <v>192739.75774421782</v>
          </cell>
        </row>
        <row r="20">
          <cell r="E20">
            <v>517834.29257084499</v>
          </cell>
          <cell r="F20">
            <v>49.061981871555702</v>
          </cell>
          <cell r="G20">
            <v>23962.12035078953</v>
          </cell>
          <cell r="I20">
            <v>34265.749384612071</v>
          </cell>
          <cell r="K20">
            <v>427642.87487102632</v>
          </cell>
          <cell r="M20">
            <v>31963.547964424539</v>
          </cell>
        </row>
        <row r="21">
          <cell r="E21">
            <v>537635.28451736842</v>
          </cell>
          <cell r="F21">
            <v>50.938018128436546</v>
          </cell>
          <cell r="G21">
            <v>23813.637720237602</v>
          </cell>
          <cell r="I21">
            <v>14005.849726187484</v>
          </cell>
          <cell r="K21">
            <v>456466.04839977907</v>
          </cell>
          <cell r="M21">
            <v>43349.748671168054</v>
          </cell>
        </row>
        <row r="23">
          <cell r="E23">
            <v>357661.29875241139</v>
          </cell>
          <cell r="F23">
            <v>33.88646215072206</v>
          </cell>
          <cell r="G23">
            <v>1424.3694096766601</v>
          </cell>
          <cell r="I23">
            <v>249.40711829272001</v>
          </cell>
          <cell r="K23">
            <v>343121.7815267297</v>
          </cell>
          <cell r="M23">
            <v>12865.740697713585</v>
          </cell>
        </row>
        <row r="24">
          <cell r="E24">
            <v>422368.21802046278</v>
          </cell>
          <cell r="F24">
            <v>40.017090704370872</v>
          </cell>
          <cell r="G24">
            <v>19818.705287276902</v>
          </cell>
          <cell r="I24">
            <v>10800.997926943841</v>
          </cell>
          <cell r="K24">
            <v>368234.89805381052</v>
          </cell>
          <cell r="M24">
            <v>23513.616752436134</v>
          </cell>
        </row>
        <row r="25">
          <cell r="E25">
            <v>275440.06031536555</v>
          </cell>
          <cell r="F25">
            <v>26.096447144901802</v>
          </cell>
          <cell r="G25">
            <v>26532.683374073586</v>
          </cell>
          <cell r="I25">
            <v>37221.194065563002</v>
          </cell>
          <cell r="K25">
            <v>172752.2436902817</v>
          </cell>
          <cell r="M25">
            <v>38933.939185442927</v>
          </cell>
        </row>
        <row r="32">
          <cell r="E32">
            <v>806826.36389527458</v>
          </cell>
          <cell r="F32">
            <v>50.244432373709934</v>
          </cell>
          <cell r="G32">
            <v>64255.360872380428</v>
          </cell>
          <cell r="I32">
            <v>170669.2164347842</v>
          </cell>
          <cell r="K32">
            <v>488457.04192578787</v>
          </cell>
          <cell r="M32">
            <v>83444.744662322089</v>
          </cell>
        </row>
        <row r="33">
          <cell r="E33">
            <v>798976.16143575299</v>
          </cell>
          <cell r="F33">
            <v>49.755567626290059</v>
          </cell>
          <cell r="G33">
            <v>18607.88731145858</v>
          </cell>
          <cell r="I33">
            <v>21806.117943115525</v>
          </cell>
          <cell r="K33">
            <v>500959.21621317411</v>
          </cell>
          <cell r="M33">
            <v>257602.93996800479</v>
          </cell>
        </row>
        <row r="35">
          <cell r="E35">
            <v>512298.39754359418</v>
          </cell>
          <cell r="F35">
            <v>31.902951294586281</v>
          </cell>
          <cell r="G35">
            <v>4651.9718278646396</v>
          </cell>
          <cell r="I35">
            <v>872.24471772461993</v>
          </cell>
          <cell r="K35">
            <v>464034.18982949847</v>
          </cell>
          <cell r="M35">
            <v>42739.991168506436</v>
          </cell>
        </row>
        <row r="36">
          <cell r="E36">
            <v>688201.08228472609</v>
          </cell>
          <cell r="F36">
            <v>42.857142857142854</v>
          </cell>
          <cell r="G36">
            <v>47101.214757129543</v>
          </cell>
          <cell r="I36">
            <v>68616.584461003527</v>
          </cell>
          <cell r="K36">
            <v>427981.40816354746</v>
          </cell>
          <cell r="M36">
            <v>144501.87490304557</v>
          </cell>
        </row>
        <row r="37">
          <cell r="E37">
            <v>405303.0455027073</v>
          </cell>
          <cell r="F37">
            <v>25.239905848270865</v>
          </cell>
          <cell r="G37">
            <v>31110.061598844819</v>
          </cell>
          <cell r="I37">
            <v>122986.50519917159</v>
          </cell>
          <cell r="K37">
            <v>97400.66014591603</v>
          </cell>
          <cell r="M37">
            <v>153805.81855877486</v>
          </cell>
        </row>
        <row r="44">
          <cell r="E44">
            <v>133651.39663257374</v>
          </cell>
          <cell r="F44">
            <v>49.08925318761397</v>
          </cell>
          <cell r="G44">
            <v>4215.3501720848399</v>
          </cell>
          <cell r="I44">
            <v>5207.1972713989198</v>
          </cell>
          <cell r="K44">
            <v>118525.72836803382</v>
          </cell>
          <cell r="M44">
            <v>5703.1208210559598</v>
          </cell>
        </row>
        <row r="45">
          <cell r="E45">
            <v>138610.63212914421</v>
          </cell>
          <cell r="F45">
            <v>50.910746812386286</v>
          </cell>
          <cell r="G45">
            <v>5951.0825958844798</v>
          </cell>
          <cell r="I45">
            <v>2975.5412979422399</v>
          </cell>
          <cell r="K45">
            <v>121005.34611631905</v>
          </cell>
          <cell r="M45">
            <v>8678.6621189981997</v>
          </cell>
        </row>
        <row r="47">
          <cell r="E47">
            <v>87530.506514468361</v>
          </cell>
          <cell r="F47">
            <v>32.14936247723135</v>
          </cell>
          <cell r="G47">
            <v>495.92354965703998</v>
          </cell>
          <cell r="I47">
            <v>0</v>
          </cell>
          <cell r="K47">
            <v>85546.812315840172</v>
          </cell>
          <cell r="M47">
            <v>1487.77064897112</v>
          </cell>
        </row>
        <row r="48">
          <cell r="E48">
            <v>107615.41027557878</v>
          </cell>
          <cell r="F48">
            <v>39.526411657559265</v>
          </cell>
          <cell r="G48">
            <v>4215.3501720848399</v>
          </cell>
          <cell r="I48">
            <v>1239.8088741426</v>
          </cell>
          <cell r="K48">
            <v>97201.015732780783</v>
          </cell>
          <cell r="M48">
            <v>4959.2354965703998</v>
          </cell>
        </row>
        <row r="49">
          <cell r="E49">
            <v>77116.111971670369</v>
          </cell>
          <cell r="F49">
            <v>28.324225865209474</v>
          </cell>
          <cell r="G49">
            <v>5455.1590462274398</v>
          </cell>
          <cell r="I49">
            <v>6942.9296951985598</v>
          </cell>
          <cell r="K49">
            <v>56783.246435731431</v>
          </cell>
          <cell r="M49">
            <v>7934.7767945126398</v>
          </cell>
        </row>
        <row r="56">
          <cell r="E56">
            <v>90580.83628409807</v>
          </cell>
          <cell r="F56">
            <v>50.380914194065177</v>
          </cell>
          <cell r="G56">
            <v>3784.7146079706617</v>
          </cell>
          <cell r="I56">
            <v>4866.061638819423</v>
          </cell>
          <cell r="K56">
            <v>75622.202357356495</v>
          </cell>
          <cell r="M56">
            <v>6307.8576799511047</v>
          </cell>
        </row>
        <row r="57">
          <cell r="E57">
            <v>89211.130045022946</v>
          </cell>
          <cell r="F57">
            <v>49.619085805933658</v>
          </cell>
          <cell r="G57">
            <v>4145.1636182535822</v>
          </cell>
          <cell r="I57">
            <v>1802.2450514145999</v>
          </cell>
          <cell r="K57">
            <v>76775.639190261878</v>
          </cell>
          <cell r="M57">
            <v>6488.0821850925649</v>
          </cell>
        </row>
        <row r="59">
          <cell r="E59">
            <v>68160.907844499859</v>
          </cell>
          <cell r="F59">
            <v>37.910986367280749</v>
          </cell>
          <cell r="G59">
            <v>180.22450514145999</v>
          </cell>
          <cell r="I59">
            <v>0</v>
          </cell>
          <cell r="K59">
            <v>63835.519721104778</v>
          </cell>
          <cell r="M59">
            <v>4145.1636182535822</v>
          </cell>
        </row>
        <row r="60">
          <cell r="E60">
            <v>68737.626260952544</v>
          </cell>
          <cell r="F60">
            <v>38.231756214915066</v>
          </cell>
          <cell r="G60">
            <v>2883.5920822633607</v>
          </cell>
          <cell r="I60">
            <v>1081.3470308487599</v>
          </cell>
          <cell r="K60">
            <v>62429.768581001408</v>
          </cell>
          <cell r="M60">
            <v>2342.91856683898</v>
          </cell>
        </row>
        <row r="61">
          <cell r="E61">
            <v>42893.432223667412</v>
          </cell>
          <cell r="F61">
            <v>23.857257417802341</v>
          </cell>
          <cell r="G61">
            <v>4866.061638819423</v>
          </cell>
          <cell r="I61">
            <v>5586.9596593852639</v>
          </cell>
          <cell r="K61">
            <v>26132.553245511735</v>
          </cell>
          <cell r="M61">
            <v>6307.8576799511047</v>
          </cell>
        </row>
        <row r="68">
          <cell r="E68">
            <v>293602.05965419096</v>
          </cell>
          <cell r="F68">
            <v>48.656691741754727</v>
          </cell>
          <cell r="G68">
            <v>15962.055570734081</v>
          </cell>
          <cell r="I68">
            <v>24192.490474393784</v>
          </cell>
          <cell r="K68">
            <v>233494.94414564691</v>
          </cell>
          <cell r="M68">
            <v>19952.569463417574</v>
          </cell>
        </row>
        <row r="69">
          <cell r="E69">
            <v>309813.52234321646</v>
          </cell>
          <cell r="F69">
            <v>51.343308258246225</v>
          </cell>
          <cell r="G69">
            <v>13717.391506099601</v>
          </cell>
          <cell r="I69">
            <v>9228.0633768306398</v>
          </cell>
          <cell r="K69">
            <v>258685.06309321255</v>
          </cell>
          <cell r="M69">
            <v>28183.004367077276</v>
          </cell>
        </row>
        <row r="71">
          <cell r="E71">
            <v>201969.88439344594</v>
          </cell>
          <cell r="F71">
            <v>33.471108539307764</v>
          </cell>
          <cell r="G71">
            <v>748.22135487816001</v>
          </cell>
          <cell r="I71">
            <v>249.40711829272001</v>
          </cell>
          <cell r="K71">
            <v>193739.44948978588</v>
          </cell>
          <cell r="M71">
            <v>7232.8064304888803</v>
          </cell>
        </row>
        <row r="72">
          <cell r="E72">
            <v>246015.18148394191</v>
          </cell>
          <cell r="F72">
            <v>40.770438951807058</v>
          </cell>
          <cell r="G72">
            <v>12719.76303292872</v>
          </cell>
          <cell r="I72">
            <v>8479.8420219524796</v>
          </cell>
          <cell r="K72">
            <v>208604.11374003254</v>
          </cell>
          <cell r="M72">
            <v>16211.462689026801</v>
          </cell>
        </row>
        <row r="73">
          <cell r="E73">
            <v>155430.51612002269</v>
          </cell>
          <cell r="F73">
            <v>25.758452508886649</v>
          </cell>
          <cell r="G73">
            <v>16211.462689026801</v>
          </cell>
          <cell r="I73">
            <v>24691.304710979221</v>
          </cell>
          <cell r="K73">
            <v>89836.444009037339</v>
          </cell>
          <cell r="M73">
            <v>24691.304710979221</v>
          </cell>
        </row>
        <row r="88">
          <cell r="E88">
            <v>4.644732700452364</v>
          </cell>
          <cell r="F88">
            <v>6.2166904634595959</v>
          </cell>
          <cell r="G88">
            <v>5.6944376476312355</v>
          </cell>
          <cell r="H88">
            <v>4.0546538175658862</v>
          </cell>
          <cell r="I88">
            <v>6.3542116414022063</v>
          </cell>
        </row>
        <row r="89">
          <cell r="E89">
            <v>4.4200377320072581</v>
          </cell>
          <cell r="F89">
            <v>5.9191292553520984</v>
          </cell>
          <cell r="G89">
            <v>5.6423768501671763</v>
          </cell>
          <cell r="H89">
            <v>3.8583386650837603</v>
          </cell>
          <cell r="I89">
            <v>5.8268037647574644</v>
          </cell>
        </row>
        <row r="90">
          <cell r="E90">
            <v>4.8645876629334532</v>
          </cell>
          <cell r="F90">
            <v>6.8212722601657072</v>
          </cell>
          <cell r="G90">
            <v>5.9779302283842686</v>
          </cell>
          <cell r="H90">
            <v>4.241329111122238</v>
          </cell>
          <cell r="I90">
            <v>6.5112154195077059</v>
          </cell>
        </row>
        <row r="92">
          <cell r="E92">
            <v>1.2185956557319861</v>
          </cell>
          <cell r="F92">
            <v>1.7910138108865392</v>
          </cell>
          <cell r="G92">
            <v>0</v>
          </cell>
          <cell r="H92">
            <v>1.212037460699168</v>
          </cell>
          <cell r="I92">
            <v>1.3897554576882651</v>
          </cell>
        </row>
        <row r="93">
          <cell r="E93">
            <v>5.0406398842416378</v>
          </cell>
          <cell r="F93">
            <v>5.1137191745439123</v>
          </cell>
          <cell r="G93">
            <v>5.2771498925273574</v>
          </cell>
          <cell r="H93">
            <v>4.8270588821595597</v>
          </cell>
          <cell r="I93">
            <v>6.0250714525084321</v>
          </cell>
        </row>
        <row r="94">
          <cell r="E94">
            <v>7.4678110978239358</v>
          </cell>
          <cell r="F94">
            <v>8.0086868701289085</v>
          </cell>
          <cell r="G94">
            <v>5.8987784302056339</v>
          </cell>
          <cell r="H94">
            <v>8.7084958704399806</v>
          </cell>
          <cell r="I94">
            <v>6.7792955141018272</v>
          </cell>
        </row>
        <row r="100">
          <cell r="E100">
            <v>4.975981244225574</v>
          </cell>
          <cell r="F100">
            <v>7.1146103746272829</v>
          </cell>
          <cell r="G100">
            <v>6.1538466530060552</v>
          </cell>
          <cell r="H100">
            <v>4.7023035065305896</v>
          </cell>
          <cell r="I100">
            <v>6.147576776103894</v>
          </cell>
        </row>
        <row r="101">
          <cell r="E101">
            <v>4.9031193957592416</v>
          </cell>
          <cell r="F101">
            <v>6.8694289776334481</v>
          </cell>
          <cell r="G101">
            <v>6.1075226085582797</v>
          </cell>
          <cell r="H101">
            <v>4.6188202976423947</v>
          </cell>
          <cell r="I101">
            <v>6.0352478074568889</v>
          </cell>
        </row>
        <row r="102">
          <cell r="E102">
            <v>5.0463352063386155</v>
          </cell>
          <cell r="F102">
            <v>7.3587567097946804</v>
          </cell>
          <cell r="G102">
            <v>6.2641943605318229</v>
          </cell>
          <cell r="H102">
            <v>4.7807739875073461</v>
          </cell>
          <cell r="I102">
            <v>6.2261962409666358</v>
          </cell>
        </row>
        <row r="104">
          <cell r="E104">
            <v>1.3405576803244692</v>
          </cell>
          <cell r="F104">
            <v>1.211038070452845</v>
          </cell>
          <cell r="G104">
            <v>0</v>
          </cell>
          <cell r="H104">
            <v>1.3396291932023856</v>
          </cell>
          <cell r="I104">
            <v>1.75</v>
          </cell>
        </row>
        <row r="105">
          <cell r="E105">
            <v>5.2895811484812674</v>
          </cell>
          <cell r="F105">
            <v>5.8224281737484764</v>
          </cell>
          <cell r="G105">
            <v>5.3817618152108544</v>
          </cell>
          <cell r="H105">
            <v>5.2570465732101148</v>
          </cell>
          <cell r="I105">
            <v>5.3147251957520867</v>
          </cell>
        </row>
        <row r="106">
          <cell r="E106">
            <v>8.2124932408248519</v>
          </cell>
          <cell r="F106">
            <v>8.3646760530102444</v>
          </cell>
          <cell r="G106">
            <v>6.363442442471154</v>
          </cell>
          <cell r="H106">
            <v>8.9063537104178465</v>
          </cell>
          <cell r="I106">
            <v>6.7061620381271903</v>
          </cell>
        </row>
        <row r="112">
          <cell r="E112">
            <v>4.4226430298146608</v>
          </cell>
          <cell r="F112">
            <v>5.6942446043165509</v>
          </cell>
          <cell r="G112">
            <v>5.5774193548387094</v>
          </cell>
          <cell r="H112">
            <v>3.4697554697554684</v>
          </cell>
          <cell r="I112">
            <v>6.3977035490605498</v>
          </cell>
        </row>
        <row r="113">
          <cell r="E113">
            <v>4.0997566909975616</v>
          </cell>
          <cell r="F113">
            <v>5.5607476635513997</v>
          </cell>
          <cell r="G113">
            <v>5.5476190476190483</v>
          </cell>
          <cell r="H113">
            <v>3.1792514773473388</v>
          </cell>
          <cell r="I113">
            <v>5.7322404371584694</v>
          </cell>
        </row>
        <row r="114">
          <cell r="E114">
            <v>4.7413931144915962</v>
          </cell>
          <cell r="F114">
            <v>6.1406250000000009</v>
          </cell>
          <cell r="G114">
            <v>5.7972972972972974</v>
          </cell>
          <cell r="H114">
            <v>3.7488958990536236</v>
          </cell>
          <cell r="I114">
            <v>6.5548387096774166</v>
          </cell>
        </row>
        <row r="116">
          <cell r="E116">
            <v>1.1314413741598219</v>
          </cell>
          <cell r="F116">
            <v>1.9375000000000004</v>
          </cell>
          <cell r="G116">
            <v>0</v>
          </cell>
          <cell r="H116">
            <v>1.119357306809486</v>
          </cell>
          <cell r="I116">
            <v>1.3125</v>
          </cell>
        </row>
        <row r="117">
          <cell r="E117">
            <v>4.8851174934725838</v>
          </cell>
          <cell r="F117">
            <v>4.8136645962732922</v>
          </cell>
          <cell r="G117">
            <v>5.2612612612612599</v>
          </cell>
          <cell r="H117">
            <v>4.4567733151803957</v>
          </cell>
          <cell r="I117">
            <v>6.1345291479820601</v>
          </cell>
        </row>
        <row r="118">
          <cell r="E118">
            <v>6.9427279577995362</v>
          </cell>
          <cell r="F118">
            <v>7.6930693069306937</v>
          </cell>
          <cell r="G118">
            <v>5.7537688442211037</v>
          </cell>
          <cell r="H118">
            <v>8.3554216867469986</v>
          </cell>
          <cell r="I118">
            <v>6.7983870967741957</v>
          </cell>
        </row>
        <row r="124">
          <cell r="E124">
            <v>5.2350049164208459</v>
          </cell>
          <cell r="F124">
            <v>7.45</v>
          </cell>
          <cell r="G124">
            <v>6.3333333333333348</v>
          </cell>
          <cell r="H124">
            <v>5.0335570469798716</v>
          </cell>
          <cell r="I124">
            <v>6.3400000000000007</v>
          </cell>
        </row>
        <row r="125">
          <cell r="E125">
            <v>4.988071570576543</v>
          </cell>
          <cell r="F125">
            <v>7</v>
          </cell>
          <cell r="G125">
            <v>6.4761904761904763</v>
          </cell>
          <cell r="H125">
            <v>4.8071748878923746</v>
          </cell>
          <cell r="I125">
            <v>5.85</v>
          </cell>
        </row>
        <row r="126">
          <cell r="E126">
            <v>5.4766536964980492</v>
          </cell>
          <cell r="F126">
            <v>7.75</v>
          </cell>
          <cell r="G126">
            <v>6.083333333333333</v>
          </cell>
          <cell r="H126">
            <v>5.2589285714285721</v>
          </cell>
          <cell r="I126">
            <v>6.666666666666667</v>
          </cell>
        </row>
        <row r="128">
          <cell r="E128">
            <v>1.394927536231884</v>
          </cell>
          <cell r="F128">
            <v>1.5</v>
          </cell>
          <cell r="G128">
            <v>0</v>
          </cell>
          <cell r="H128">
            <v>1.3941605839416062</v>
          </cell>
          <cell r="I128">
            <v>0</v>
          </cell>
        </row>
        <row r="129">
          <cell r="E129">
            <v>5.3148148148148104</v>
          </cell>
          <cell r="F129">
            <v>6.5294117647058822</v>
          </cell>
          <cell r="G129">
            <v>4.8</v>
          </cell>
          <cell r="H129">
            <v>5.2787723785166261</v>
          </cell>
          <cell r="I129">
            <v>5.1052631578947363</v>
          </cell>
        </row>
        <row r="130">
          <cell r="E130">
            <v>8.5533980582524194</v>
          </cell>
          <cell r="F130">
            <v>8.7619047619047628</v>
          </cell>
          <cell r="G130">
            <v>6.6071428571428585</v>
          </cell>
          <cell r="H130">
            <v>8.9694323144104828</v>
          </cell>
          <cell r="I130">
            <v>7.0967741935483879</v>
          </cell>
        </row>
        <row r="136">
          <cell r="E136">
            <v>4.6710438459826449</v>
          </cell>
          <cell r="F136">
            <v>6.6136363636363615</v>
          </cell>
          <cell r="G136">
            <v>5.857142857142855</v>
          </cell>
          <cell r="H136">
            <v>4.4025205761316828</v>
          </cell>
          <cell r="I136">
            <v>6.6190476190476177</v>
          </cell>
        </row>
        <row r="137">
          <cell r="E137">
            <v>4.5878496503496464</v>
          </cell>
          <cell r="F137">
            <v>6.1904761904761907</v>
          </cell>
          <cell r="G137">
            <v>6</v>
          </cell>
          <cell r="H137">
            <v>4.2933607822954176</v>
          </cell>
          <cell r="I137">
            <v>6.5909090909090908</v>
          </cell>
        </row>
        <row r="138">
          <cell r="E138">
            <v>4.7573696145124744</v>
          </cell>
          <cell r="F138">
            <v>7</v>
          </cell>
          <cell r="G138">
            <v>5.4444444444444446</v>
          </cell>
          <cell r="H138">
            <v>4.5115681233933156</v>
          </cell>
          <cell r="I138">
            <v>6.6499999999999995</v>
          </cell>
        </row>
        <row r="140">
          <cell r="E140">
            <v>1.3789035392088826</v>
          </cell>
          <cell r="F140">
            <v>1</v>
          </cell>
          <cell r="G140">
            <v>0</v>
          </cell>
          <cell r="H140">
            <v>1.3802228412256268</v>
          </cell>
          <cell r="I140">
            <v>0</v>
          </cell>
        </row>
        <row r="141">
          <cell r="E141">
            <v>5.1563328033916278</v>
          </cell>
          <cell r="F141">
            <v>5.5624999999999991</v>
          </cell>
          <cell r="G141">
            <v>5</v>
          </cell>
          <cell r="H141">
            <v>5.1158077591198587</v>
          </cell>
          <cell r="I141">
            <v>6</v>
          </cell>
        </row>
        <row r="142">
          <cell r="E142">
            <v>7.9570815450643746</v>
          </cell>
          <cell r="F142">
            <v>7.4444444444444446</v>
          </cell>
          <cell r="G142">
            <v>6.0344827586206913</v>
          </cell>
          <cell r="H142">
            <v>8.6896551724137936</v>
          </cell>
          <cell r="I142">
            <v>6.8124999999999982</v>
          </cell>
        </row>
        <row r="148">
          <cell r="E148">
            <v>4.9471929350275028</v>
          </cell>
          <cell r="F148">
            <v>7.1367521367521363</v>
          </cell>
          <cell r="G148">
            <v>6.1666666666666687</v>
          </cell>
          <cell r="H148">
            <v>4.633139343362239</v>
          </cell>
          <cell r="I148">
            <v>5.9935483870967738</v>
          </cell>
        </row>
        <row r="149">
          <cell r="E149">
            <v>4.9605654761904718</v>
          </cell>
          <cell r="F149">
            <v>7.0000000000000009</v>
          </cell>
          <cell r="G149">
            <v>6.0444444444444416</v>
          </cell>
          <cell r="H149">
            <v>4.6279609846725505</v>
          </cell>
          <cell r="I149">
            <v>5.9508196721311464</v>
          </cell>
        </row>
        <row r="150">
          <cell r="E150">
            <v>4.9346268134941411</v>
          </cell>
          <cell r="F150">
            <v>7.2962962962962949</v>
          </cell>
          <cell r="G150">
            <v>6.4722222222222232</v>
          </cell>
          <cell r="H150">
            <v>4.6377837950426981</v>
          </cell>
          <cell r="I150">
            <v>6.0212765957446805</v>
          </cell>
        </row>
        <row r="152">
          <cell r="E152">
            <v>1.3043615676359046</v>
          </cell>
          <cell r="F152">
            <v>1</v>
          </cell>
          <cell r="G152">
            <v>0</v>
          </cell>
          <cell r="H152">
            <v>1.3024888321633683</v>
          </cell>
          <cell r="I152">
            <v>1.75</v>
          </cell>
        </row>
        <row r="153">
          <cell r="E153">
            <v>5.3158328186123143</v>
          </cell>
          <cell r="F153">
            <v>5.6470588235294112</v>
          </cell>
          <cell r="G153">
            <v>5.5333333333333332</v>
          </cell>
          <cell r="H153">
            <v>5.2890961262553748</v>
          </cell>
          <cell r="I153">
            <v>5.2962962962962985</v>
          </cell>
        </row>
        <row r="154">
          <cell r="E154">
            <v>8.1121586475942813</v>
          </cell>
          <cell r="F154">
            <v>8.5156249999999964</v>
          </cell>
          <cell r="G154">
            <v>6.3645833333333321</v>
          </cell>
          <cell r="H154">
            <v>8.9296482412060332</v>
          </cell>
          <cell r="I154">
            <v>6.5567010309278375</v>
          </cell>
        </row>
        <row r="169">
          <cell r="E169">
            <v>1690.4863596446969</v>
          </cell>
          <cell r="F169">
            <v>1590.1119080423298</v>
          </cell>
          <cell r="G169">
            <v>1761.5092324722941</v>
          </cell>
        </row>
        <row r="170">
          <cell r="E170">
            <v>1746.0123836646453</v>
          </cell>
          <cell r="F170">
            <v>1655.1127169310987</v>
          </cell>
          <cell r="G170">
            <v>1791.4400506132613</v>
          </cell>
        </row>
        <row r="171">
          <cell r="E171">
            <v>1470.6609916719938</v>
          </cell>
          <cell r="F171">
            <v>1466.8918036245955</v>
          </cell>
          <cell r="G171">
            <v>1592.2013854999523</v>
          </cell>
        </row>
        <row r="172">
          <cell r="E172">
            <v>1690.4863596446969</v>
          </cell>
        </row>
        <row r="173">
          <cell r="E173">
            <v>225.86624848437032</v>
          </cell>
          <cell r="F173">
            <v>225.86624848437032</v>
          </cell>
          <cell r="G173">
            <v>0</v>
          </cell>
        </row>
        <row r="174">
          <cell r="E174">
            <v>1213.9168035425739</v>
          </cell>
          <cell r="F174">
            <v>762.49875589603425</v>
          </cell>
          <cell r="G174">
            <v>1397.8680762293429</v>
          </cell>
        </row>
        <row r="175">
          <cell r="E175">
            <v>1848.7861193356696</v>
          </cell>
          <cell r="F175">
            <v>2055.4891421244847</v>
          </cell>
          <cell r="G175">
            <v>1862.9697415564744</v>
          </cell>
        </row>
        <row r="181">
          <cell r="E181">
            <v>2206.379594451872</v>
          </cell>
          <cell r="F181">
            <v>2047.1872411379379</v>
          </cell>
          <cell r="G181">
            <v>2371.9395995664158</v>
          </cell>
        </row>
        <row r="182">
          <cell r="E182">
            <v>2405.7899133512892</v>
          </cell>
          <cell r="F182">
            <v>2358.6162703177174</v>
          </cell>
          <cell r="G182">
            <v>2506.427400971048</v>
          </cell>
        </row>
        <row r="183">
          <cell r="E183">
            <v>1810.1329297031129</v>
          </cell>
          <cell r="F183">
            <v>1739.4133385302146</v>
          </cell>
          <cell r="G183">
            <v>1975.1501502367018</v>
          </cell>
        </row>
        <row r="184">
          <cell r="E184">
            <v>2206.379594451872</v>
          </cell>
        </row>
        <row r="185">
          <cell r="E185">
            <v>350</v>
          </cell>
          <cell r="F185">
            <v>350</v>
          </cell>
          <cell r="G185">
            <v>0</v>
          </cell>
        </row>
        <row r="186">
          <cell r="E186">
            <v>1296.7936650565348</v>
          </cell>
          <cell r="F186">
            <v>826.59732928119104</v>
          </cell>
          <cell r="G186">
            <v>1589.6146832897962</v>
          </cell>
        </row>
        <row r="187">
          <cell r="E187">
            <v>2433.269630534885</v>
          </cell>
          <cell r="F187">
            <v>2500.0369380163647</v>
          </cell>
          <cell r="G187">
            <v>2540.9778370011945</v>
          </cell>
        </row>
        <row r="193">
          <cell r="E193">
            <v>1442.7910820628599</v>
          </cell>
          <cell r="F193">
            <v>1206.640012428433</v>
          </cell>
          <cell r="G193">
            <v>1502.8497133481026</v>
          </cell>
        </row>
        <row r="194">
          <cell r="E194">
            <v>1501.62032839878</v>
          </cell>
          <cell r="F194">
            <v>1282.2925157944665</v>
          </cell>
          <cell r="G194">
            <v>1538.165111237382</v>
          </cell>
        </row>
        <row r="195">
          <cell r="E195">
            <v>1074.52</v>
          </cell>
          <cell r="F195">
            <v>927.30769230769226</v>
          </cell>
          <cell r="G195">
            <v>1206.9310344827588</v>
          </cell>
        </row>
        <row r="196">
          <cell r="E196">
            <v>1442.7910820628599</v>
          </cell>
        </row>
        <row r="197">
          <cell r="E197">
            <v>120</v>
          </cell>
          <cell r="F197">
            <v>120</v>
          </cell>
          <cell r="G197">
            <v>0</v>
          </cell>
        </row>
        <row r="198">
          <cell r="E198">
            <v>1185.22769150356</v>
          </cell>
          <cell r="F198">
            <v>729.8</v>
          </cell>
          <cell r="G198">
            <v>1336.5134122553404</v>
          </cell>
        </row>
        <row r="199">
          <cell r="E199">
            <v>1540.7191894905125</v>
          </cell>
          <cell r="F199">
            <v>1578.2868788038402</v>
          </cell>
          <cell r="G199">
            <v>1554.0301136843359</v>
          </cell>
        </row>
        <row r="205">
          <cell r="E205">
            <v>1652.3750000000002</v>
          </cell>
          <cell r="F205">
            <v>1387.9166666666667</v>
          </cell>
          <cell r="G205">
            <v>1820.7692307692307</v>
          </cell>
        </row>
        <row r="206">
          <cell r="E206">
            <v>1552.608695652174</v>
          </cell>
          <cell r="F206">
            <v>350</v>
          </cell>
          <cell r="G206">
            <v>1808.8888888888889</v>
          </cell>
        </row>
        <row r="207">
          <cell r="E207">
            <v>1787.3529411764705</v>
          </cell>
          <cell r="F207">
            <v>1733.8888888888889</v>
          </cell>
          <cell r="G207">
            <v>1847.5</v>
          </cell>
        </row>
        <row r="208">
          <cell r="E208">
            <v>1652.3750000000002</v>
          </cell>
        </row>
        <row r="209">
          <cell r="E209">
            <v>350</v>
          </cell>
          <cell r="F209">
            <v>350</v>
          </cell>
          <cell r="G209">
            <v>0</v>
          </cell>
        </row>
        <row r="210">
          <cell r="E210">
            <v>1050</v>
          </cell>
          <cell r="F210">
            <v>487.5</v>
          </cell>
          <cell r="G210">
            <v>1800</v>
          </cell>
        </row>
        <row r="211">
          <cell r="E211">
            <v>1824.8437499999998</v>
          </cell>
          <cell r="F211">
            <v>2050.7142857142858</v>
          </cell>
          <cell r="G211">
            <v>1823.478260869565</v>
          </cell>
        </row>
        <row r="217">
          <cell r="E217">
            <v>2886.3265306122453</v>
          </cell>
          <cell r="F217">
            <v>3121.0526315789475</v>
          </cell>
          <cell r="G217">
            <v>2997.4074074074078</v>
          </cell>
        </row>
        <row r="218">
          <cell r="E218">
            <v>3135.142857142856</v>
          </cell>
          <cell r="F218">
            <v>3458.3333333333335</v>
          </cell>
          <cell r="G218">
            <v>3351.5</v>
          </cell>
        </row>
        <row r="219">
          <cell r="E219">
            <v>2264.2857142857142</v>
          </cell>
          <cell r="F219">
            <v>2542.8571428571431</v>
          </cell>
          <cell r="G219">
            <v>1985.7142857142858</v>
          </cell>
        </row>
        <row r="220">
          <cell r="E220">
            <v>2886.3265306122453</v>
          </cell>
        </row>
        <row r="221">
          <cell r="E221">
            <v>0</v>
          </cell>
          <cell r="F221">
            <v>0</v>
          </cell>
          <cell r="G221">
            <v>0</v>
          </cell>
        </row>
        <row r="222">
          <cell r="E222">
            <v>1684.9999999999998</v>
          </cell>
          <cell r="F222">
            <v>1775</v>
          </cell>
          <cell r="G222">
            <v>1595</v>
          </cell>
        </row>
        <row r="223">
          <cell r="E223">
            <v>3120.7317073170725</v>
          </cell>
          <cell r="F223">
            <v>3480.0000000000005</v>
          </cell>
          <cell r="G223">
            <v>3241.3043478260879</v>
          </cell>
        </row>
        <row r="229">
          <cell r="E229">
            <v>2190.4125593131525</v>
          </cell>
          <cell r="F229">
            <v>1844.8823529411764</v>
          </cell>
          <cell r="G229">
            <v>2394.907950472847</v>
          </cell>
        </row>
        <row r="230">
          <cell r="E230">
            <v>2418.0092826676264</v>
          </cell>
          <cell r="F230">
            <v>2161.6666666666665</v>
          </cell>
          <cell r="G230">
            <v>2510.3942292953461</v>
          </cell>
        </row>
        <row r="231">
          <cell r="E231">
            <v>1707.4634146341468</v>
          </cell>
          <cell r="F231">
            <v>1488.4999999999995</v>
          </cell>
          <cell r="G231">
            <v>2020.9523809523807</v>
          </cell>
        </row>
        <row r="232">
          <cell r="E232">
            <v>2190.4125593131525</v>
          </cell>
        </row>
        <row r="233">
          <cell r="E233">
            <v>0</v>
          </cell>
          <cell r="F233">
            <v>0</v>
          </cell>
          <cell r="G233">
            <v>0</v>
          </cell>
        </row>
        <row r="234">
          <cell r="E234">
            <v>1276.5384615384617</v>
          </cell>
          <cell r="F234">
            <v>652.5</v>
          </cell>
          <cell r="G234">
            <v>1553.8888888888889</v>
          </cell>
        </row>
        <row r="235">
          <cell r="E235">
            <v>2423.3608587459166</v>
          </cell>
          <cell r="F235">
            <v>2211.7692307692309</v>
          </cell>
          <cell r="G235">
            <v>2608.1240505927249</v>
          </cell>
        </row>
        <row r="250">
          <cell r="C250">
            <v>371385.93974356534</v>
          </cell>
          <cell r="E250">
            <v>581.49647848307995</v>
          </cell>
          <cell r="G250">
            <v>104188.74029823756</v>
          </cell>
          <cell r="I250">
            <v>11556.589280550266</v>
          </cell>
          <cell r="K250">
            <v>34074.415025556315</v>
          </cell>
          <cell r="M250">
            <v>220984.6986607383</v>
          </cell>
        </row>
        <row r="251">
          <cell r="C251">
            <v>18349.171337310479</v>
          </cell>
          <cell r="E251">
            <v>0</v>
          </cell>
          <cell r="G251">
            <v>4463.3119469133599</v>
          </cell>
          <cell r="I251">
            <v>1735.7324237996399</v>
          </cell>
          <cell r="K251">
            <v>3223.5030727707599</v>
          </cell>
          <cell r="M251">
            <v>8926.6238938267197</v>
          </cell>
        </row>
        <row r="252">
          <cell r="C252">
            <v>14598.184916458242</v>
          </cell>
          <cell r="E252">
            <v>0</v>
          </cell>
          <cell r="G252">
            <v>6668.3066902340252</v>
          </cell>
          <cell r="I252">
            <v>720.89802056583994</v>
          </cell>
          <cell r="K252">
            <v>901.12252570729993</v>
          </cell>
          <cell r="M252">
            <v>6307.8576799511047</v>
          </cell>
        </row>
        <row r="253">
          <cell r="C253">
            <v>63100.000928058267</v>
          </cell>
          <cell r="E253">
            <v>0</v>
          </cell>
          <cell r="G253">
            <v>22696.047764637475</v>
          </cell>
          <cell r="I253">
            <v>4738.7352475616799</v>
          </cell>
          <cell r="K253">
            <v>3491.6996560980801</v>
          </cell>
          <cell r="M253">
            <v>32173.518259760767</v>
          </cell>
        </row>
        <row r="254">
          <cell r="C254">
            <v>275338.58256173873</v>
          </cell>
          <cell r="E254">
            <v>581.49647848307995</v>
          </cell>
          <cell r="G254">
            <v>70361.07389645277</v>
          </cell>
          <cell r="I254">
            <v>4361.2235886230992</v>
          </cell>
          <cell r="K254">
            <v>26458.089770980172</v>
          </cell>
          <cell r="M254">
            <v>173576.69882719961</v>
          </cell>
        </row>
        <row r="256">
          <cell r="C256">
            <v>17099.738572581398</v>
          </cell>
          <cell r="E256">
            <v>0</v>
          </cell>
          <cell r="G256">
            <v>4666.8318492108192</v>
          </cell>
          <cell r="I256">
            <v>429.63162343418003</v>
          </cell>
          <cell r="K256">
            <v>1993.8965537419599</v>
          </cell>
          <cell r="M256">
            <v>10009.378546194428</v>
          </cell>
        </row>
        <row r="257">
          <cell r="C257">
            <v>260643.88557218929</v>
          </cell>
          <cell r="E257">
            <v>290.74823924153998</v>
          </cell>
          <cell r="G257">
            <v>77205.816537572304</v>
          </cell>
          <cell r="I257">
            <v>6213.6943274053428</v>
          </cell>
          <cell r="K257">
            <v>24773.013800594112</v>
          </cell>
          <cell r="M257">
            <v>152160.612667376</v>
          </cell>
        </row>
        <row r="258">
          <cell r="C258">
            <v>92715.315082239467</v>
          </cell>
          <cell r="E258">
            <v>290.74823924153998</v>
          </cell>
          <cell r="G258">
            <v>21886.460288020357</v>
          </cell>
          <cell r="I258">
            <v>4913.2633297107404</v>
          </cell>
          <cell r="K258">
            <v>7307.5046712202438</v>
          </cell>
          <cell r="M258">
            <v>58317.338554046553</v>
          </cell>
        </row>
        <row r="259">
          <cell r="C259">
            <v>677.59339826270002</v>
          </cell>
          <cell r="E259">
            <v>0</v>
          </cell>
          <cell r="G259">
            <v>429.63162343418003</v>
          </cell>
          <cell r="I259">
            <v>0</v>
          </cell>
          <cell r="K259">
            <v>0</v>
          </cell>
          <cell r="M259">
            <v>247.96177482851999</v>
          </cell>
        </row>
        <row r="260">
          <cell r="C260">
            <v>249.40711829272001</v>
          </cell>
          <cell r="E260">
            <v>0</v>
          </cell>
          <cell r="G260">
            <v>0</v>
          </cell>
          <cell r="I260">
            <v>0</v>
          </cell>
          <cell r="K260">
            <v>0</v>
          </cell>
          <cell r="M260">
            <v>249.40711829272001</v>
          </cell>
        </row>
        <row r="262">
          <cell r="C262">
            <v>7197.993073558644</v>
          </cell>
          <cell r="E262">
            <v>0</v>
          </cell>
          <cell r="G262">
            <v>0</v>
          </cell>
          <cell r="I262">
            <v>0</v>
          </cell>
          <cell r="K262">
            <v>538.71001407005997</v>
          </cell>
          <cell r="M262">
            <v>6659.2830594885836</v>
          </cell>
        </row>
        <row r="263">
          <cell r="C263">
            <v>146337.50243235374</v>
          </cell>
          <cell r="E263">
            <v>0</v>
          </cell>
          <cell r="G263">
            <v>24699.436826507386</v>
          </cell>
          <cell r="I263">
            <v>3461.0524278316398</v>
          </cell>
          <cell r="K263">
            <v>9122.7070141493477</v>
          </cell>
          <cell r="M263">
            <v>109054.30616386543</v>
          </cell>
        </row>
        <row r="264">
          <cell r="C264">
            <v>217850.44423765337</v>
          </cell>
          <cell r="E264">
            <v>581.49647848307995</v>
          </cell>
          <cell r="G264">
            <v>79489.303471730222</v>
          </cell>
          <cell r="I264">
            <v>8095.5368527186238</v>
          </cell>
          <cell r="K264">
            <v>24412.997997336908</v>
          </cell>
          <cell r="M264">
            <v>105271.10943738422</v>
          </cell>
        </row>
        <row r="271">
          <cell r="C271">
            <v>293152.44704256649</v>
          </cell>
          <cell r="E271">
            <v>290.74823924153998</v>
          </cell>
          <cell r="G271">
            <v>93656.175639596448</v>
          </cell>
          <cell r="I271">
            <v>581.49647848307995</v>
          </cell>
          <cell r="K271">
            <v>27694.838056465574</v>
          </cell>
          <cell r="M271">
            <v>170929.18862877964</v>
          </cell>
        </row>
        <row r="272">
          <cell r="C272">
            <v>78233.492700999152</v>
          </cell>
          <cell r="E272">
            <v>290.74823924153998</v>
          </cell>
          <cell r="G272">
            <v>10532.564658641148</v>
          </cell>
          <cell r="I272">
            <v>10975.092802067185</v>
          </cell>
          <cell r="K272">
            <v>6379.5769690907418</v>
          </cell>
          <cell r="M272">
            <v>50055.510031958605</v>
          </cell>
        </row>
        <row r="273">
          <cell r="C273">
            <v>144490.17937821688</v>
          </cell>
          <cell r="D273">
            <v>100</v>
          </cell>
          <cell r="E273">
            <v>581.49647848307995</v>
          </cell>
          <cell r="G273">
            <v>104008.5157930961</v>
          </cell>
          <cell r="I273">
            <v>11556.589280550266</v>
          </cell>
          <cell r="K273">
            <v>28343.577826087352</v>
          </cell>
          <cell r="M273">
            <v>0</v>
          </cell>
        </row>
        <row r="274">
          <cell r="C274">
            <v>75979.259970462459</v>
          </cell>
          <cell r="E274">
            <v>581.49647848307995</v>
          </cell>
          <cell r="G274">
            <v>52258.800343598843</v>
          </cell>
          <cell r="I274">
            <v>3819.53793676024</v>
          </cell>
          <cell r="K274">
            <v>19319.425211620302</v>
          </cell>
          <cell r="M274">
            <v>0</v>
          </cell>
        </row>
        <row r="275">
          <cell r="C275">
            <v>66599.186938019906</v>
          </cell>
          <cell r="E275">
            <v>0</v>
          </cell>
          <cell r="G275">
            <v>49837.982979762906</v>
          </cell>
          <cell r="I275">
            <v>7737.0513437900227</v>
          </cell>
          <cell r="K275">
            <v>9024.1526144670461</v>
          </cell>
          <cell r="M275">
            <v>0</v>
          </cell>
        </row>
        <row r="276">
          <cell r="C276">
            <v>0</v>
          </cell>
          <cell r="E276">
            <v>0</v>
          </cell>
          <cell r="G276">
            <v>0</v>
          </cell>
          <cell r="I276">
            <v>0</v>
          </cell>
          <cell r="K276">
            <v>0</v>
          </cell>
          <cell r="M276">
            <v>0</v>
          </cell>
        </row>
        <row r="277">
          <cell r="C277">
            <v>1911.73246973444</v>
          </cell>
          <cell r="E277">
            <v>0</v>
          </cell>
          <cell r="G277">
            <v>1911.73246973444</v>
          </cell>
          <cell r="I277">
            <v>0</v>
          </cell>
          <cell r="K277">
            <v>0</v>
          </cell>
          <cell r="M277">
            <v>0</v>
          </cell>
        </row>
        <row r="278">
          <cell r="C278">
            <v>0</v>
          </cell>
          <cell r="E278">
            <v>0</v>
          </cell>
          <cell r="G278">
            <v>0</v>
          </cell>
          <cell r="I278">
            <v>0</v>
          </cell>
          <cell r="K278">
            <v>0</v>
          </cell>
          <cell r="M278">
            <v>0</v>
          </cell>
        </row>
        <row r="279">
          <cell r="C279">
            <v>0</v>
          </cell>
          <cell r="E279">
            <v>0</v>
          </cell>
          <cell r="G279">
            <v>0</v>
          </cell>
          <cell r="I279">
            <v>0</v>
          </cell>
          <cell r="K279">
            <v>0</v>
          </cell>
          <cell r="M279">
            <v>0</v>
          </cell>
        </row>
        <row r="280">
          <cell r="C280">
            <v>0</v>
          </cell>
          <cell r="E280">
            <v>0</v>
          </cell>
          <cell r="G280">
            <v>0</v>
          </cell>
          <cell r="I280">
            <v>0</v>
          </cell>
          <cell r="K280">
            <v>0</v>
          </cell>
          <cell r="M280">
            <v>0</v>
          </cell>
        </row>
        <row r="282">
          <cell r="C282">
            <v>222306.54201253073</v>
          </cell>
          <cell r="E282">
            <v>0</v>
          </cell>
          <cell r="F282">
            <v>0</v>
          </cell>
          <cell r="G282">
            <v>53789.784652284769</v>
          </cell>
          <cell r="H282">
            <v>24.19622210184566</v>
          </cell>
          <cell r="I282">
            <v>0</v>
          </cell>
          <cell r="J282">
            <v>0</v>
          </cell>
          <cell r="K282">
            <v>19273.426424439102</v>
          </cell>
          <cell r="L282">
            <v>8.6697522483853486</v>
          </cell>
          <cell r="M282">
            <v>149243.33093580685</v>
          </cell>
          <cell r="N282">
            <v>67.134025649768986</v>
          </cell>
        </row>
        <row r="283">
          <cell r="C283">
            <v>872.24471772461993</v>
          </cell>
          <cell r="E283">
            <v>0</v>
          </cell>
          <cell r="F283">
            <v>0</v>
          </cell>
          <cell r="G283">
            <v>290.74823924153998</v>
          </cell>
          <cell r="H283">
            <v>33.333333333333329</v>
          </cell>
          <cell r="I283">
            <v>0</v>
          </cell>
          <cell r="J283">
            <v>0</v>
          </cell>
          <cell r="K283">
            <v>0</v>
          </cell>
          <cell r="L283">
            <v>0</v>
          </cell>
          <cell r="M283">
            <v>581.49647848307995</v>
          </cell>
          <cell r="N283">
            <v>66.666666666666657</v>
          </cell>
        </row>
        <row r="284">
          <cell r="C284">
            <v>35090.514898666137</v>
          </cell>
          <cell r="E284">
            <v>0</v>
          </cell>
          <cell r="F284">
            <v>0</v>
          </cell>
          <cell r="G284">
            <v>9680.1191014098258</v>
          </cell>
          <cell r="H284">
            <v>27.586141523895925</v>
          </cell>
          <cell r="I284">
            <v>0</v>
          </cell>
          <cell r="J284">
            <v>0</v>
          </cell>
          <cell r="K284">
            <v>2129.8892510061996</v>
          </cell>
          <cell r="L284">
            <v>6.0697007643144074</v>
          </cell>
          <cell r="M284">
            <v>23280.506546250137</v>
          </cell>
          <cell r="N284">
            <v>66.344157711789748</v>
          </cell>
        </row>
        <row r="285">
          <cell r="C285">
            <v>180.22450514145999</v>
          </cell>
          <cell r="E285">
            <v>0</v>
          </cell>
          <cell r="F285">
            <v>0</v>
          </cell>
          <cell r="G285">
            <v>0</v>
          </cell>
          <cell r="H285">
            <v>0</v>
          </cell>
          <cell r="I285">
            <v>0</v>
          </cell>
          <cell r="J285">
            <v>0</v>
          </cell>
          <cell r="K285">
            <v>0</v>
          </cell>
          <cell r="L285">
            <v>0</v>
          </cell>
          <cell r="M285">
            <v>180.22450514145999</v>
          </cell>
          <cell r="N285">
            <v>100</v>
          </cell>
        </row>
        <row r="286">
          <cell r="C286">
            <v>15103.214637207951</v>
          </cell>
          <cell r="E286">
            <v>0</v>
          </cell>
          <cell r="F286">
            <v>0</v>
          </cell>
          <cell r="G286">
            <v>12654.735654757767</v>
          </cell>
          <cell r="H286">
            <v>83.788358695385526</v>
          </cell>
          <cell r="I286">
            <v>0</v>
          </cell>
          <cell r="J286">
            <v>0</v>
          </cell>
          <cell r="K286">
            <v>538.71001407005997</v>
          </cell>
          <cell r="L286">
            <v>3.5668566395322601</v>
          </cell>
          <cell r="M286">
            <v>1909.76896838012</v>
          </cell>
          <cell r="N286">
            <v>12.644784665082193</v>
          </cell>
        </row>
        <row r="287">
          <cell r="C287">
            <v>70688.922681407072</v>
          </cell>
          <cell r="E287">
            <v>0</v>
          </cell>
          <cell r="F287">
            <v>0</v>
          </cell>
          <cell r="G287">
            <v>20518.725227664414</v>
          </cell>
          <cell r="H287">
            <v>29.026790124022284</v>
          </cell>
          <cell r="I287">
            <v>0</v>
          </cell>
          <cell r="J287">
            <v>0</v>
          </cell>
          <cell r="K287">
            <v>5751.8851813761212</v>
          </cell>
          <cell r="L287">
            <v>8.1368974984944966</v>
          </cell>
          <cell r="M287">
            <v>44418.312272366551</v>
          </cell>
          <cell r="N287">
            <v>62.836312377483239</v>
          </cell>
        </row>
        <row r="288">
          <cell r="C288">
            <v>3986.7809710454399</v>
          </cell>
          <cell r="E288">
            <v>0</v>
          </cell>
          <cell r="F288">
            <v>0</v>
          </cell>
          <cell r="G288">
            <v>2574.3808957865599</v>
          </cell>
          <cell r="H288">
            <v>64.572920220181771</v>
          </cell>
          <cell r="I288">
            <v>0</v>
          </cell>
          <cell r="J288">
            <v>0</v>
          </cell>
          <cell r="K288">
            <v>1121.65183601734</v>
          </cell>
          <cell r="L288">
            <v>28.134272842262842</v>
          </cell>
          <cell r="M288">
            <v>290.74823924153998</v>
          </cell>
          <cell r="N288">
            <v>7.2928069375553903</v>
          </cell>
        </row>
        <row r="289">
          <cell r="C289">
            <v>969.78698096844005</v>
          </cell>
          <cell r="E289">
            <v>0</v>
          </cell>
          <cell r="F289">
            <v>0</v>
          </cell>
          <cell r="G289">
            <v>969.78698096844005</v>
          </cell>
          <cell r="H289">
            <v>100</v>
          </cell>
          <cell r="I289">
            <v>0</v>
          </cell>
          <cell r="J289">
            <v>0</v>
          </cell>
          <cell r="K289">
            <v>0</v>
          </cell>
          <cell r="L289">
            <v>0</v>
          </cell>
          <cell r="M289">
            <v>0</v>
          </cell>
          <cell r="N289">
            <v>0</v>
          </cell>
        </row>
        <row r="290">
          <cell r="C290">
            <v>22187.708338873716</v>
          </cell>
          <cell r="E290">
            <v>581.49647848307995</v>
          </cell>
          <cell r="F290">
            <v>2.6208045896487464</v>
          </cell>
          <cell r="G290">
            <v>3710.4595461243603</v>
          </cell>
          <cell r="H290">
            <v>16.723040926328984</v>
          </cell>
          <cell r="I290">
            <v>11556.589280550266</v>
          </cell>
          <cell r="J290">
            <v>52.085547114853135</v>
          </cell>
          <cell r="K290">
            <v>5258.8523186474813</v>
          </cell>
          <cell r="L290">
            <v>23.701647048576756</v>
          </cell>
          <cell r="M290">
            <v>1080.31071506852</v>
          </cell>
          <cell r="N290">
            <v>4.8689603205923442</v>
          </cell>
        </row>
        <row r="291">
          <cell r="C291">
            <v>0</v>
          </cell>
          <cell r="E291">
            <v>0</v>
          </cell>
          <cell r="F291">
            <v>0</v>
          </cell>
          <cell r="G291">
            <v>0</v>
          </cell>
          <cell r="H291">
            <v>0</v>
          </cell>
          <cell r="I291">
            <v>0</v>
          </cell>
          <cell r="J291">
            <v>0</v>
          </cell>
          <cell r="K291">
            <v>0</v>
          </cell>
          <cell r="L291">
            <v>0</v>
          </cell>
          <cell r="M291">
            <v>0</v>
          </cell>
          <cell r="N291">
            <v>0</v>
          </cell>
        </row>
        <row r="294">
          <cell r="C294">
            <v>2132.7799379345997</v>
          </cell>
          <cell r="E294">
            <v>290.74823924153998</v>
          </cell>
          <cell r="F294">
            <v>13.632360004431717</v>
          </cell>
          <cell r="G294">
            <v>1052.4692228660799</v>
          </cell>
          <cell r="H294">
            <v>49.347295712341477</v>
          </cell>
          <cell r="I294">
            <v>0</v>
          </cell>
          <cell r="J294">
            <v>0</v>
          </cell>
          <cell r="K294">
            <v>249.40711829272001</v>
          </cell>
          <cell r="L294">
            <v>11.693992139397549</v>
          </cell>
          <cell r="M294">
            <v>540.15535753426002</v>
          </cell>
          <cell r="N294">
            <v>25.326352143829268</v>
          </cell>
        </row>
        <row r="295">
          <cell r="C295">
            <v>789.56247582698006</v>
          </cell>
          <cell r="E295">
            <v>0</v>
          </cell>
          <cell r="F295">
            <v>0</v>
          </cell>
          <cell r="G295">
            <v>540.15535753426002</v>
          </cell>
          <cell r="H295">
            <v>68.411984367482319</v>
          </cell>
          <cell r="I295">
            <v>0</v>
          </cell>
          <cell r="J295">
            <v>0</v>
          </cell>
          <cell r="K295">
            <v>0</v>
          </cell>
          <cell r="L295">
            <v>0</v>
          </cell>
          <cell r="M295">
            <v>249.40711829272001</v>
          </cell>
          <cell r="N295">
            <v>31.588015632517667</v>
          </cell>
        </row>
        <row r="296">
          <cell r="C296">
            <v>290.74823924153998</v>
          </cell>
          <cell r="E296">
            <v>0</v>
          </cell>
          <cell r="F296">
            <v>0</v>
          </cell>
          <cell r="G296">
            <v>290.74823924153998</v>
          </cell>
          <cell r="H296">
            <v>100</v>
          </cell>
          <cell r="I296">
            <v>0</v>
          </cell>
          <cell r="J296">
            <v>0</v>
          </cell>
          <cell r="K296">
            <v>0</v>
          </cell>
          <cell r="L296">
            <v>0</v>
          </cell>
          <cell r="M296">
            <v>0</v>
          </cell>
          <cell r="N296">
            <v>0</v>
          </cell>
        </row>
        <row r="297">
          <cell r="C297">
            <v>55820.230961803863</v>
          </cell>
          <cell r="E297">
            <v>0</v>
          </cell>
          <cell r="F297">
            <v>0</v>
          </cell>
          <cell r="G297">
            <v>10136.146873582245</v>
          </cell>
          <cell r="H297">
            <v>18.158554163844485</v>
          </cell>
          <cell r="I297">
            <v>0</v>
          </cell>
          <cell r="J297">
            <v>0</v>
          </cell>
          <cell r="K297">
            <v>4286.1746507506396</v>
          </cell>
          <cell r="L297">
            <v>7.6785326339540632</v>
          </cell>
          <cell r="M297">
            <v>41397.909437471048</v>
          </cell>
          <cell r="N297">
            <v>74.16291320220158</v>
          </cell>
        </row>
        <row r="298">
          <cell r="C298">
            <v>220852.80081632303</v>
          </cell>
          <cell r="E298">
            <v>0</v>
          </cell>
          <cell r="F298">
            <v>0</v>
          </cell>
          <cell r="G298">
            <v>52086.636337784352</v>
          </cell>
          <cell r="H298">
            <v>23.584322293065831</v>
          </cell>
          <cell r="I298">
            <v>0</v>
          </cell>
          <cell r="J298">
            <v>0</v>
          </cell>
          <cell r="K298">
            <v>19273.426424439102</v>
          </cell>
          <cell r="L298">
            <v>8.7268200145979851</v>
          </cell>
          <cell r="M298">
            <v>149492.73805409958</v>
          </cell>
          <cell r="N298">
            <v>67.688857692336185</v>
          </cell>
        </row>
        <row r="299">
          <cell r="C299">
            <v>830.9035967758</v>
          </cell>
          <cell r="E299">
            <v>0</v>
          </cell>
          <cell r="F299">
            <v>0</v>
          </cell>
          <cell r="G299">
            <v>290.74823924153998</v>
          </cell>
          <cell r="H299">
            <v>34.991813775959812</v>
          </cell>
          <cell r="I299">
            <v>0</v>
          </cell>
          <cell r="J299">
            <v>0</v>
          </cell>
          <cell r="K299">
            <v>540.15535753426002</v>
          </cell>
          <cell r="L299">
            <v>65.008186224040188</v>
          </cell>
          <cell r="M299">
            <v>0</v>
          </cell>
          <cell r="N299">
            <v>0</v>
          </cell>
        </row>
        <row r="300">
          <cell r="C300">
            <v>30850.017399256933</v>
          </cell>
          <cell r="E300">
            <v>0</v>
          </cell>
          <cell r="F300">
            <v>0</v>
          </cell>
          <cell r="G300">
            <v>23818.315995067656</v>
          </cell>
          <cell r="H300">
            <v>77.206815434863756</v>
          </cell>
          <cell r="I300">
            <v>0</v>
          </cell>
          <cell r="J300">
            <v>0</v>
          </cell>
          <cell r="K300">
            <v>1949.6647458647399</v>
          </cell>
          <cell r="L300">
            <v>6.3198173298654297</v>
          </cell>
          <cell r="M300">
            <v>5082.0366583245413</v>
          </cell>
          <cell r="N300">
            <v>16.473367235270828</v>
          </cell>
        </row>
        <row r="301">
          <cell r="C301">
            <v>18174.964426115752</v>
          </cell>
          <cell r="E301">
            <v>0</v>
          </cell>
          <cell r="F301">
            <v>0</v>
          </cell>
          <cell r="G301">
            <v>3127.5177241770803</v>
          </cell>
          <cell r="H301">
            <v>17.207834088979702</v>
          </cell>
          <cell r="I301">
            <v>0</v>
          </cell>
          <cell r="J301">
            <v>0</v>
          </cell>
          <cell r="K301">
            <v>247.96177482851999</v>
          </cell>
          <cell r="L301">
            <v>1.364304044921385</v>
          </cell>
          <cell r="M301">
            <v>14799.48492711015</v>
          </cell>
          <cell r="N301">
            <v>81.427861866098908</v>
          </cell>
        </row>
        <row r="302">
          <cell r="C302">
            <v>10588.850751800548</v>
          </cell>
          <cell r="E302">
            <v>0</v>
          </cell>
          <cell r="F302">
            <v>0</v>
          </cell>
          <cell r="G302">
            <v>4791.2884190830009</v>
          </cell>
          <cell r="H302">
            <v>45.248427155971399</v>
          </cell>
          <cell r="I302">
            <v>0</v>
          </cell>
          <cell r="J302">
            <v>0</v>
          </cell>
          <cell r="K302">
            <v>2876.6652624201597</v>
          </cell>
          <cell r="L302">
            <v>27.166926136257104</v>
          </cell>
          <cell r="M302">
            <v>2920.8970702973797</v>
          </cell>
          <cell r="N302">
            <v>27.584646707771427</v>
          </cell>
        </row>
        <row r="303">
          <cell r="C303">
            <v>28743.522038874624</v>
          </cell>
          <cell r="E303">
            <v>290.74823924153998</v>
          </cell>
          <cell r="F303">
            <v>1.0115261409103344</v>
          </cell>
          <cell r="G303">
            <v>6795.6240129141424</v>
          </cell>
          <cell r="H303">
            <v>23.642280176115143</v>
          </cell>
          <cell r="I303">
            <v>11556.589280550266</v>
          </cell>
          <cell r="J303">
            <v>40.205891487203196</v>
          </cell>
          <cell r="K303">
            <v>3889.23870780162</v>
          </cell>
          <cell r="L303">
            <v>13.530835582854317</v>
          </cell>
          <cell r="M303">
            <v>6211.3217983670638</v>
          </cell>
          <cell r="N303">
            <v>21.609466612917043</v>
          </cell>
        </row>
        <row r="304">
          <cell r="C304">
            <v>2311.5590996118599</v>
          </cell>
          <cell r="E304">
            <v>0</v>
          </cell>
          <cell r="F304">
            <v>0</v>
          </cell>
          <cell r="G304">
            <v>1259.08987674578</v>
          </cell>
          <cell r="H304">
            <v>54.469292044369411</v>
          </cell>
          <cell r="I304">
            <v>0</v>
          </cell>
          <cell r="J304">
            <v>0</v>
          </cell>
          <cell r="K304">
            <v>761.72098362453994</v>
          </cell>
          <cell r="L304">
            <v>32.952693433295416</v>
          </cell>
          <cell r="M304">
            <v>290.74823924153998</v>
          </cell>
          <cell r="N304">
            <v>12.578014522335176</v>
          </cell>
        </row>
        <row r="314">
          <cell r="C314">
            <v>371385.93974356534</v>
          </cell>
          <cell r="D314">
            <v>100</v>
          </cell>
          <cell r="E314">
            <v>581.49647848307995</v>
          </cell>
          <cell r="G314">
            <v>104188.74029823756</v>
          </cell>
          <cell r="I314">
            <v>11556.589280550266</v>
          </cell>
          <cell r="K314">
            <v>34074.415025556315</v>
          </cell>
          <cell r="L314">
            <v>9.174934045452563</v>
          </cell>
          <cell r="M314">
            <v>220984.6986607383</v>
          </cell>
          <cell r="N314">
            <v>59.502709987708172</v>
          </cell>
        </row>
        <row r="315">
          <cell r="C315">
            <v>103859.54558511115</v>
          </cell>
          <cell r="E315">
            <v>290.74823924153998</v>
          </cell>
          <cell r="G315">
            <v>29216.343142681875</v>
          </cell>
          <cell r="I315">
            <v>2132.7799379345997</v>
          </cell>
          <cell r="K315">
            <v>10922.96438486787</v>
          </cell>
          <cell r="M315">
            <v>61296.709880385257</v>
          </cell>
        </row>
        <row r="316">
          <cell r="C316">
            <v>232155.41832652513</v>
          </cell>
          <cell r="E316">
            <v>290.74823924153998</v>
          </cell>
          <cell r="G316">
            <v>66197.303403220125</v>
          </cell>
          <cell r="I316">
            <v>5524.0466438604617</v>
          </cell>
          <cell r="K316">
            <v>20425.204889852983</v>
          </cell>
          <cell r="M316">
            <v>139718.1151503498</v>
          </cell>
        </row>
        <row r="317">
          <cell r="C317">
            <v>28937.246172762469</v>
          </cell>
          <cell r="E317">
            <v>0</v>
          </cell>
          <cell r="G317">
            <v>7846.647892316023</v>
          </cell>
          <cell r="I317">
            <v>2478.2839760069401</v>
          </cell>
          <cell r="K317">
            <v>2726.2457508354601</v>
          </cell>
          <cell r="M317">
            <v>15886.068553604053</v>
          </cell>
        </row>
        <row r="318">
          <cell r="C318">
            <v>5173.1944389570399</v>
          </cell>
          <cell r="E318">
            <v>0</v>
          </cell>
          <cell r="G318">
            <v>249.40711829272001</v>
          </cell>
          <cell r="I318">
            <v>1421.47872274826</v>
          </cell>
          <cell r="K318">
            <v>0</v>
          </cell>
          <cell r="M318">
            <v>3502.3085979160601</v>
          </cell>
        </row>
        <row r="319">
          <cell r="C319">
            <v>1260.53522020998</v>
          </cell>
          <cell r="E319">
            <v>0</v>
          </cell>
          <cell r="G319">
            <v>679.03874172690007</v>
          </cell>
          <cell r="I319">
            <v>0</v>
          </cell>
          <cell r="K319">
            <v>0</v>
          </cell>
          <cell r="M319">
            <v>581.49647848307995</v>
          </cell>
        </row>
        <row r="321">
          <cell r="C321">
            <v>7185.5297605925043</v>
          </cell>
          <cell r="E321">
            <v>0</v>
          </cell>
          <cell r="G321">
            <v>2589.32586799714</v>
          </cell>
          <cell r="I321">
            <v>789.56247582698006</v>
          </cell>
          <cell r="K321">
            <v>1052.4692228660799</v>
          </cell>
          <cell r="M321">
            <v>2754.1721939023</v>
          </cell>
        </row>
        <row r="322">
          <cell r="C322">
            <v>8126.4389335782653</v>
          </cell>
          <cell r="E322">
            <v>0</v>
          </cell>
          <cell r="G322">
            <v>1952.55543279314</v>
          </cell>
          <cell r="I322">
            <v>540.15535753426002</v>
          </cell>
          <cell r="K322">
            <v>2159.17608667284</v>
          </cell>
          <cell r="M322">
            <v>3474.5520565780198</v>
          </cell>
        </row>
        <row r="323">
          <cell r="C323">
            <v>95531.258805815552</v>
          </cell>
          <cell r="E323">
            <v>0</v>
          </cell>
          <cell r="G323">
            <v>24502.412978007185</v>
          </cell>
          <cell r="I323">
            <v>3264.95576490552</v>
          </cell>
          <cell r="K323">
            <v>6681.3431778342238</v>
          </cell>
          <cell r="M323">
            <v>61082.54688506871</v>
          </cell>
        </row>
        <row r="324">
          <cell r="C324">
            <v>110659.27251418657</v>
          </cell>
          <cell r="E324">
            <v>0</v>
          </cell>
          <cell r="G324">
            <v>32097.801821862111</v>
          </cell>
          <cell r="I324">
            <v>2298.0594708654799</v>
          </cell>
          <cell r="K324">
            <v>10619.234674770069</v>
          </cell>
          <cell r="M324">
            <v>65644.176546688992</v>
          </cell>
        </row>
        <row r="325">
          <cell r="C325">
            <v>149883.4397293925</v>
          </cell>
          <cell r="E325">
            <v>581.49647848307995</v>
          </cell>
          <cell r="G325">
            <v>43046.644197578105</v>
          </cell>
          <cell r="I325">
            <v>4663.8562114180204</v>
          </cell>
          <cell r="K325">
            <v>13562.191863413094</v>
          </cell>
          <cell r="M325">
            <v>88029.250978500306</v>
          </cell>
        </row>
        <row r="327">
          <cell r="C327">
            <v>259868.17943397386</v>
          </cell>
          <cell r="E327">
            <v>290.74823924153998</v>
          </cell>
          <cell r="G327">
            <v>65233.273616766761</v>
          </cell>
          <cell r="I327">
            <v>6324.2180615054222</v>
          </cell>
          <cell r="K327">
            <v>21301.785637970203</v>
          </cell>
          <cell r="M327">
            <v>166718.15387848971</v>
          </cell>
        </row>
        <row r="328">
          <cell r="C328">
            <v>111517.76030959179</v>
          </cell>
          <cell r="E328">
            <v>290.74823924153998</v>
          </cell>
          <cell r="G328">
            <v>38955.46668147092</v>
          </cell>
          <cell r="I328">
            <v>5232.3712190448405</v>
          </cell>
          <cell r="K328">
            <v>12772.629387586112</v>
          </cell>
          <cell r="M328">
            <v>54266.5447822485</v>
          </cell>
        </row>
        <row r="330">
          <cell r="C330">
            <v>324316.97900719178</v>
          </cell>
          <cell r="E330">
            <v>290.74823924153998</v>
          </cell>
          <cell r="G330">
            <v>81759.606401257668</v>
          </cell>
          <cell r="I330">
            <v>9148.0060755847044</v>
          </cell>
          <cell r="K330">
            <v>27638.142935622211</v>
          </cell>
          <cell r="M330">
            <v>205480.47535548563</v>
          </cell>
        </row>
        <row r="331">
          <cell r="C331">
            <v>3195.25499386414</v>
          </cell>
          <cell r="E331">
            <v>0</v>
          </cell>
          <cell r="G331">
            <v>1658.9165066231999</v>
          </cell>
          <cell r="I331">
            <v>249.40711829272001</v>
          </cell>
          <cell r="K331">
            <v>789.56247582698006</v>
          </cell>
          <cell r="M331">
            <v>497.36889312124003</v>
          </cell>
        </row>
        <row r="332">
          <cell r="C332">
            <v>43873.705742509665</v>
          </cell>
          <cell r="E332">
            <v>290.74823924153998</v>
          </cell>
          <cell r="G332">
            <v>20770.217390356742</v>
          </cell>
          <cell r="I332">
            <v>2159.17608667284</v>
          </cell>
          <cell r="K332">
            <v>5646.7096141071215</v>
          </cell>
          <cell r="M332">
            <v>15006.854412131415</v>
          </cell>
        </row>
        <row r="334">
          <cell r="C334">
            <v>218089.58861870065</v>
          </cell>
          <cell r="E334">
            <v>290.74823924153998</v>
          </cell>
          <cell r="G334">
            <v>51559.98906170018</v>
          </cell>
          <cell r="I334">
            <v>2588.8077101070198</v>
          </cell>
          <cell r="K334">
            <v>19781.319308513921</v>
          </cell>
          <cell r="M334">
            <v>143868.72429913806</v>
          </cell>
        </row>
        <row r="335">
          <cell r="C335">
            <v>76024.933161668334</v>
          </cell>
          <cell r="E335">
            <v>290.74823924153998</v>
          </cell>
          <cell r="G335">
            <v>29008.673760182806</v>
          </cell>
          <cell r="I335">
            <v>1288.3767124124201</v>
          </cell>
          <cell r="K335">
            <v>7760.7267073286639</v>
          </cell>
          <cell r="M335">
            <v>37676.407742503012</v>
          </cell>
        </row>
        <row r="336">
          <cell r="C336">
            <v>76980.669723954881</v>
          </cell>
          <cell r="E336">
            <v>0</v>
          </cell>
          <cell r="G336">
            <v>23620.077476354705</v>
          </cell>
          <cell r="I336">
            <v>7679.4048580308245</v>
          </cell>
          <cell r="K336">
            <v>6532.3690097137223</v>
          </cell>
          <cell r="M336">
            <v>39148.818379855686</v>
          </cell>
        </row>
        <row r="338">
          <cell r="C338">
            <v>121726.49658955543</v>
          </cell>
          <cell r="E338">
            <v>290.74823924153998</v>
          </cell>
          <cell r="G338">
            <v>18898.550599835722</v>
          </cell>
          <cell r="I338">
            <v>1121.65183601734</v>
          </cell>
          <cell r="K338">
            <v>10589.429681213309</v>
          </cell>
          <cell r="M338">
            <v>90826.116233247521</v>
          </cell>
        </row>
        <row r="339">
          <cell r="C339">
            <v>92971.043860032412</v>
          </cell>
          <cell r="E339">
            <v>0</v>
          </cell>
          <cell r="G339">
            <v>30528.310267768538</v>
          </cell>
          <cell r="I339">
            <v>1217.74875579696</v>
          </cell>
          <cell r="K339">
            <v>9343.7544823495082</v>
          </cell>
          <cell r="M339">
            <v>51881.230354117404</v>
          </cell>
        </row>
        <row r="340">
          <cell r="C340">
            <v>79407.930822769078</v>
          </cell>
          <cell r="E340">
            <v>290.74823924153998</v>
          </cell>
          <cell r="G340">
            <v>28646.840177958329</v>
          </cell>
          <cell r="I340">
            <v>2492.7107903274</v>
          </cell>
          <cell r="K340">
            <v>8786.2816235663868</v>
          </cell>
          <cell r="M340">
            <v>39191.349991675495</v>
          </cell>
        </row>
        <row r="341">
          <cell r="C341">
            <v>51069.553000145992</v>
          </cell>
          <cell r="E341">
            <v>0</v>
          </cell>
          <cell r="G341">
            <v>19026.703499165094</v>
          </cell>
          <cell r="I341">
            <v>1427.2600966050602</v>
          </cell>
          <cell r="K341">
            <v>3930.5798287504399</v>
          </cell>
          <cell r="M341">
            <v>26685.009575625467</v>
          </cell>
        </row>
        <row r="342">
          <cell r="C342">
            <v>25920.167231821066</v>
          </cell>
          <cell r="E342">
            <v>0</v>
          </cell>
          <cell r="G342">
            <v>7088.3357535100022</v>
          </cell>
          <cell r="I342">
            <v>5297.2178018035011</v>
          </cell>
          <cell r="K342">
            <v>1424.3694096766601</v>
          </cell>
          <cell r="M342">
            <v>12110.244266830909</v>
          </cell>
        </row>
        <row r="343">
          <cell r="C343">
            <v>290.74823924153998</v>
          </cell>
          <cell r="E343">
            <v>0</v>
          </cell>
          <cell r="G343">
            <v>0</v>
          </cell>
          <cell r="I343">
            <v>0</v>
          </cell>
          <cell r="K343">
            <v>0</v>
          </cell>
          <cell r="M343">
            <v>290.74823924153998</v>
          </cell>
        </row>
        <row r="345">
          <cell r="C345">
            <v>207608.57344784608</v>
          </cell>
          <cell r="E345">
            <v>290.74823924153998</v>
          </cell>
          <cell r="G345">
            <v>50487.338270978376</v>
          </cell>
          <cell r="I345">
            <v>1453.7411962076999</v>
          </cell>
          <cell r="K345">
            <v>16543.192899372356</v>
          </cell>
          <cell r="M345">
            <v>138833.55284204611</v>
          </cell>
        </row>
        <row r="346">
          <cell r="C346">
            <v>8137.975060970326</v>
          </cell>
          <cell r="E346">
            <v>0</v>
          </cell>
          <cell r="G346">
            <v>3198.2306316569397</v>
          </cell>
          <cell r="I346">
            <v>247.96177482851999</v>
          </cell>
          <cell r="K346">
            <v>538.71001407005997</v>
          </cell>
          <cell r="M346">
            <v>4153.0726404147999</v>
          </cell>
        </row>
        <row r="347">
          <cell r="C347">
            <v>65518.238041171702</v>
          </cell>
          <cell r="E347">
            <v>0</v>
          </cell>
          <cell r="G347">
            <v>25138.171276772704</v>
          </cell>
          <cell r="I347">
            <v>2590.2530535712199</v>
          </cell>
          <cell r="K347">
            <v>7363.3575573539238</v>
          </cell>
          <cell r="M347">
            <v>30426.456153473875</v>
          </cell>
        </row>
        <row r="348">
          <cell r="C348">
            <v>90121.153193577367</v>
          </cell>
          <cell r="E348">
            <v>290.74823924153998</v>
          </cell>
          <cell r="G348">
            <v>25365.000118829663</v>
          </cell>
          <cell r="I348">
            <v>7264.6332559428229</v>
          </cell>
          <cell r="K348">
            <v>9629.1545547599671</v>
          </cell>
          <cell r="M348">
            <v>47571.61702480349</v>
          </cell>
        </row>
        <row r="357">
          <cell r="C357">
            <v>2661272.1024193228</v>
          </cell>
          <cell r="D357">
            <v>100</v>
          </cell>
          <cell r="E357">
            <v>657107.91475461796</v>
          </cell>
          <cell r="F357">
            <v>100</v>
          </cell>
          <cell r="G357">
            <v>240746.9334886994</v>
          </cell>
          <cell r="H357">
            <v>100</v>
          </cell>
          <cell r="I357">
            <v>309321.82857259276</v>
          </cell>
          <cell r="J357">
            <v>100</v>
          </cell>
          <cell r="K357">
            <v>14021.628480404035</v>
          </cell>
          <cell r="L357">
            <v>100</v>
          </cell>
          <cell r="M357">
            <v>54417.591581929482</v>
          </cell>
          <cell r="N357">
            <v>100</v>
          </cell>
          <cell r="O357">
            <v>38599.93263099336</v>
          </cell>
          <cell r="P357">
            <v>100</v>
          </cell>
        </row>
        <row r="358">
          <cell r="C358">
            <v>272262.02876171726</v>
          </cell>
          <cell r="D358">
            <v>10.230522031708366</v>
          </cell>
          <cell r="E358">
            <v>22564.521509395319</v>
          </cell>
          <cell r="F358">
            <v>3.4339141262392991</v>
          </cell>
          <cell r="G358">
            <v>8182.7385693411597</v>
          </cell>
          <cell r="H358">
            <v>3.3988962811546073</v>
          </cell>
          <cell r="I358">
            <v>7686.8150196841198</v>
          </cell>
          <cell r="J358">
            <v>2.4850541764724343</v>
          </cell>
          <cell r="K358">
            <v>1239.8088741426</v>
          </cell>
          <cell r="L358">
            <v>8.8421175605622295</v>
          </cell>
          <cell r="M358">
            <v>3719.4266224277999</v>
          </cell>
          <cell r="N358">
            <v>6.8349710347396453</v>
          </cell>
          <cell r="O358">
            <v>1735.7324237996399</v>
          </cell>
          <cell r="P358">
            <v>4.4967239720153138</v>
          </cell>
        </row>
        <row r="359">
          <cell r="C359">
            <v>179791.96632912313</v>
          </cell>
          <cell r="D359">
            <v>6.7558655939645149</v>
          </cell>
          <cell r="E359">
            <v>19464.246555277674</v>
          </cell>
          <cell r="F359">
            <v>2.9621080675228444</v>
          </cell>
          <cell r="G359">
            <v>6668.3066902340252</v>
          </cell>
          <cell r="H359">
            <v>2.7698407591750422</v>
          </cell>
          <cell r="I359">
            <v>6127.6331748096445</v>
          </cell>
          <cell r="J359">
            <v>1.9809895742199743</v>
          </cell>
          <cell r="K359">
            <v>901.12252570729993</v>
          </cell>
          <cell r="L359">
            <v>6.4266609756966977</v>
          </cell>
          <cell r="M359">
            <v>3964.939113112122</v>
          </cell>
          <cell r="N359">
            <v>7.2861348653084539</v>
          </cell>
          <cell r="O359">
            <v>1802.2450514145999</v>
          </cell>
          <cell r="P359">
            <v>4.6690367795292689</v>
          </cell>
        </row>
        <row r="360">
          <cell r="C360">
            <v>603415.58199740166</v>
          </cell>
          <cell r="D360">
            <v>22.67395286069566</v>
          </cell>
          <cell r="E360">
            <v>81556.127681719212</v>
          </cell>
          <cell r="F360">
            <v>12.411375034521461</v>
          </cell>
          <cell r="G360">
            <v>33420.553851224366</v>
          </cell>
          <cell r="H360">
            <v>13.882026810029178</v>
          </cell>
          <cell r="I360">
            <v>30926.482668297176</v>
          </cell>
          <cell r="J360">
            <v>9.9981571979616177</v>
          </cell>
          <cell r="K360">
            <v>1995.2569463417601</v>
          </cell>
          <cell r="L360">
            <v>14.229851754596384</v>
          </cell>
          <cell r="M360">
            <v>7482.2135487816004</v>
          </cell>
          <cell r="N360">
            <v>13.749622743808141</v>
          </cell>
          <cell r="O360">
            <v>7731.6206670743204</v>
          </cell>
          <cell r="P360">
            <v>20.030140313940102</v>
          </cell>
        </row>
        <row r="361">
          <cell r="C361">
            <v>1605802.5253310276</v>
          </cell>
          <cell r="D361">
            <v>60.339659513629449</v>
          </cell>
          <cell r="E361">
            <v>533523.01900822658</v>
          </cell>
          <cell r="F361">
            <v>81.192602771716523</v>
          </cell>
          <cell r="G361">
            <v>192475.33437789974</v>
          </cell>
          <cell r="H361">
            <v>79.949236149641123</v>
          </cell>
          <cell r="I361">
            <v>264580.89770980173</v>
          </cell>
          <cell r="J361">
            <v>85.535799051345947</v>
          </cell>
          <cell r="K361">
            <v>9885.4401342123674</v>
          </cell>
          <cell r="L361">
            <v>70.50136970914464</v>
          </cell>
          <cell r="M361">
            <v>39251.012297607951</v>
          </cell>
          <cell r="N361">
            <v>72.129271356143747</v>
          </cell>
          <cell r="O361">
            <v>27330.334488704793</v>
          </cell>
          <cell r="P361">
            <v>70.804098934515309</v>
          </cell>
        </row>
        <row r="363">
          <cell r="C363">
            <v>249505.91556790369</v>
          </cell>
          <cell r="D363">
            <v>9.3754379847547931</v>
          </cell>
          <cell r="E363">
            <v>92934.775187778621</v>
          </cell>
          <cell r="F363">
            <v>14.143000426723365</v>
          </cell>
          <cell r="G363">
            <v>14317.724886476655</v>
          </cell>
          <cell r="H363">
            <v>5.9472096607821285</v>
          </cell>
          <cell r="I363">
            <v>21087.616630929722</v>
          </cell>
          <cell r="J363">
            <v>6.8173709977861474</v>
          </cell>
          <cell r="K363">
            <v>10770.087393380489</v>
          </cell>
          <cell r="L363">
            <v>76.810531732688929</v>
          </cell>
          <cell r="M363">
            <v>41413.475686054029</v>
          </cell>
          <cell r="N363">
            <v>76.103102842585656</v>
          </cell>
          <cell r="O363">
            <v>5345.8705909377222</v>
          </cell>
          <cell r="P363">
            <v>13.849429847567452</v>
          </cell>
        </row>
        <row r="364">
          <cell r="C364">
            <v>1764301.4022064053</v>
          </cell>
          <cell r="D364">
            <v>66.295415662400899</v>
          </cell>
          <cell r="E364">
            <v>453607.70301458111</v>
          </cell>
          <cell r="F364">
            <v>69.030929749791653</v>
          </cell>
          <cell r="G364">
            <v>200418.98668879588</v>
          </cell>
          <cell r="H364">
            <v>83.248822231915781</v>
          </cell>
          <cell r="I364">
            <v>217796.72270301403</v>
          </cell>
          <cell r="J364">
            <v>70.411042023146692</v>
          </cell>
          <cell r="K364">
            <v>2670.0446085404601</v>
          </cell>
          <cell r="L364">
            <v>19.042328872655471</v>
          </cell>
          <cell r="M364">
            <v>11539.850708714172</v>
          </cell>
          <cell r="N364">
            <v>21.206103344981962</v>
          </cell>
          <cell r="O364">
            <v>21182.098305516341</v>
          </cell>
          <cell r="P364">
            <v>54.875998121583315</v>
          </cell>
        </row>
        <row r="365">
          <cell r="C365">
            <v>640426.46207317465</v>
          </cell>
          <cell r="D365">
            <v>24.064674239472637</v>
          </cell>
          <cell r="E365">
            <v>109443.78471624193</v>
          </cell>
          <cell r="F365">
            <v>16.655374598114715</v>
          </cell>
          <cell r="G365">
            <v>25760.814795134043</v>
          </cell>
          <cell r="H365">
            <v>10.700370892301832</v>
          </cell>
          <cell r="I365">
            <v>69565.244520924345</v>
          </cell>
          <cell r="J365">
            <v>22.489600828348436</v>
          </cell>
          <cell r="K365">
            <v>581.49647848307995</v>
          </cell>
          <cell r="L365">
            <v>4.1471393946555635</v>
          </cell>
          <cell r="M365">
            <v>1464.26518716128</v>
          </cell>
          <cell r="N365">
            <v>2.6907938124323758</v>
          </cell>
          <cell r="O365">
            <v>12071.963734539291</v>
          </cell>
          <cell r="P365">
            <v>31.274572030849217</v>
          </cell>
        </row>
        <row r="366">
          <cell r="C366">
            <v>6207.4189750001824</v>
          </cell>
          <cell r="D366">
            <v>0.23325006749054747</v>
          </cell>
          <cell r="E366">
            <v>290.74823924153998</v>
          </cell>
          <cell r="F366">
            <v>4.424665001183456E-2</v>
          </cell>
          <cell r="G366">
            <v>0</v>
          </cell>
          <cell r="H366">
            <v>0</v>
          </cell>
          <cell r="I366">
            <v>290.74823924153998</v>
          </cell>
          <cell r="J366">
            <v>9.3995383572907515E-2</v>
          </cell>
          <cell r="K366">
            <v>0</v>
          </cell>
          <cell r="L366">
            <v>0</v>
          </cell>
          <cell r="M366">
            <v>0</v>
          </cell>
          <cell r="N366">
            <v>0</v>
          </cell>
          <cell r="O366">
            <v>0</v>
          </cell>
          <cell r="P366">
            <v>0</v>
          </cell>
        </row>
        <row r="367">
          <cell r="C367">
            <v>830.9035967758</v>
          </cell>
          <cell r="D367">
            <v>3.1222045878752418E-2</v>
          </cell>
          <cell r="E367">
            <v>830.9035967758</v>
          </cell>
          <cell r="F367">
            <v>0.12644857535859724</v>
          </cell>
          <cell r="G367">
            <v>249.40711829272001</v>
          </cell>
          <cell r="H367">
            <v>0.10359721500021811</v>
          </cell>
          <cell r="I367">
            <v>581.49647848307995</v>
          </cell>
          <cell r="J367">
            <v>0.18799076714581503</v>
          </cell>
          <cell r="K367">
            <v>0</v>
          </cell>
          <cell r="L367">
            <v>0</v>
          </cell>
          <cell r="M367">
            <v>0</v>
          </cell>
          <cell r="N367">
            <v>0</v>
          </cell>
          <cell r="O367">
            <v>0</v>
          </cell>
          <cell r="P367">
            <v>0</v>
          </cell>
        </row>
        <row r="369">
          <cell r="C369">
            <v>869959.69629600563</v>
          </cell>
          <cell r="D369">
            <v>32.689618453713855</v>
          </cell>
          <cell r="E369">
            <v>56727.38370223737</v>
          </cell>
          <cell r="F369">
            <v>8.6328869929105814</v>
          </cell>
          <cell r="G369">
            <v>1121.65183601734</v>
          </cell>
          <cell r="H369">
            <v>0.46590493169043412</v>
          </cell>
          <cell r="I369">
            <v>5773.623663881981</v>
          </cell>
          <cell r="J369">
            <v>1.8665425878688049</v>
          </cell>
          <cell r="K369">
            <v>2671.4899520046602</v>
          </cell>
          <cell r="L369">
            <v>19.052636829867573</v>
          </cell>
          <cell r="M369">
            <v>43656.779358088708</v>
          </cell>
          <cell r="N369">
            <v>80.22548975244591</v>
          </cell>
          <cell r="O369">
            <v>3503.8388922446597</v>
          </cell>
          <cell r="P369">
            <v>9.0773186723939876</v>
          </cell>
        </row>
        <row r="370">
          <cell r="C370">
            <v>1110569.3003051889</v>
          </cell>
          <cell r="D370">
            <v>41.730768503362995</v>
          </cell>
          <cell r="E370">
            <v>247433.07404342905</v>
          </cell>
          <cell r="F370">
            <v>37.654861323018352</v>
          </cell>
          <cell r="G370">
            <v>79417.582387947376</v>
          </cell>
          <cell r="H370">
            <v>32.987993341013919</v>
          </cell>
          <cell r="I370">
            <v>142882.71690422366</v>
          </cell>
          <cell r="J370">
            <v>46.192251469472815</v>
          </cell>
          <cell r="K370">
            <v>6575.1554741267428</v>
          </cell>
          <cell r="L370">
            <v>46.892951723231505</v>
          </cell>
          <cell r="M370">
            <v>7594.8440656432649</v>
          </cell>
          <cell r="N370">
            <v>13.956597204800394</v>
          </cell>
          <cell r="O370">
            <v>10962.77521148809</v>
          </cell>
          <cell r="P370">
            <v>28.40102161910422</v>
          </cell>
        </row>
        <row r="371">
          <cell r="C371">
            <v>680743.10581807292</v>
          </cell>
          <cell r="D371">
            <v>25.579613042921075</v>
          </cell>
          <cell r="E371">
            <v>352947.45700895262</v>
          </cell>
          <cell r="F371">
            <v>53.712251684071234</v>
          </cell>
          <cell r="G371">
            <v>160207.69926473461</v>
          </cell>
          <cell r="H371">
            <v>66.546101727295621</v>
          </cell>
          <cell r="I371">
            <v>160665.48800448707</v>
          </cell>
          <cell r="J371">
            <v>51.941205942658364</v>
          </cell>
          <cell r="K371">
            <v>4774.9830542726213</v>
          </cell>
          <cell r="L371">
            <v>34.054411446900851</v>
          </cell>
          <cell r="M371">
            <v>3165.9681581974996</v>
          </cell>
          <cell r="N371">
            <v>5.8179130427536716</v>
          </cell>
          <cell r="O371">
            <v>24133.318527260602</v>
          </cell>
          <cell r="P371">
            <v>62.521659708501765</v>
          </cell>
        </row>
        <row r="378">
          <cell r="C378">
            <v>1324660.6564661197</v>
          </cell>
          <cell r="D378">
            <v>49.775468478472774</v>
          </cell>
          <cell r="E378">
            <v>320343.2584461433</v>
          </cell>
          <cell r="F378">
            <v>48.750479373813086</v>
          </cell>
          <cell r="G378">
            <v>204934.96581939628</v>
          </cell>
          <cell r="H378">
            <v>85.124642233092402</v>
          </cell>
          <cell r="I378">
            <v>56584.403413607281</v>
          </cell>
          <cell r="J378">
            <v>18.293052150481468</v>
          </cell>
          <cell r="K378">
            <v>7226.3527236512036</v>
          </cell>
          <cell r="L378">
            <v>51.537185810837968</v>
          </cell>
          <cell r="M378">
            <v>30193.354399991535</v>
          </cell>
          <cell r="N378">
            <v>55.484547408779264</v>
          </cell>
          <cell r="O378">
            <v>21404.182089496742</v>
          </cell>
          <cell r="P378">
            <v>55.451345716366632</v>
          </cell>
        </row>
        <row r="379">
          <cell r="C379">
            <v>1336611.4459531214</v>
          </cell>
          <cell r="D379">
            <v>50.224531521524149</v>
          </cell>
          <cell r="E379">
            <v>336764.656308476</v>
          </cell>
          <cell r="F379">
            <v>51.24952062618712</v>
          </cell>
          <cell r="G379">
            <v>35811.967669303012</v>
          </cell>
          <cell r="H379">
            <v>14.875357766907554</v>
          </cell>
          <cell r="I379">
            <v>252737.42515898545</v>
          </cell>
          <cell r="J379">
            <v>81.706947849518528</v>
          </cell>
          <cell r="K379">
            <v>6795.2757567528242</v>
          </cell>
          <cell r="L379">
            <v>48.462814189161982</v>
          </cell>
          <cell r="M379">
            <v>24224.237181937948</v>
          </cell>
          <cell r="N379">
            <v>44.515452591220736</v>
          </cell>
          <cell r="O379">
            <v>17195.750541496618</v>
          </cell>
          <cell r="P379">
            <v>44.548654283633368</v>
          </cell>
        </row>
        <row r="388">
          <cell r="C388">
            <v>2661272.1024193228</v>
          </cell>
          <cell r="D388">
            <v>100</v>
          </cell>
          <cell r="E388">
            <v>657107.91475461796</v>
          </cell>
          <cell r="F388">
            <v>100</v>
          </cell>
          <cell r="G388">
            <v>240746.9334886994</v>
          </cell>
          <cell r="H388">
            <v>100</v>
          </cell>
          <cell r="I388">
            <v>309321.82857259276</v>
          </cell>
          <cell r="J388">
            <v>100</v>
          </cell>
          <cell r="K388">
            <v>14021.628480404035</v>
          </cell>
          <cell r="L388">
            <v>100</v>
          </cell>
          <cell r="M388">
            <v>54417.591581929482</v>
          </cell>
          <cell r="N388">
            <v>100</v>
          </cell>
          <cell r="O388">
            <v>38599.93263099336</v>
          </cell>
          <cell r="P388">
            <v>100</v>
          </cell>
        </row>
        <row r="389">
          <cell r="C389">
            <v>560841.57869257533</v>
          </cell>
          <cell r="D389">
            <v>21.074191480935848</v>
          </cell>
          <cell r="E389">
            <v>205189.1703145846</v>
          </cell>
          <cell r="F389">
            <v>31.226099352525349</v>
          </cell>
          <cell r="G389">
            <v>76471.301305350236</v>
          </cell>
          <cell r="H389">
            <v>31.764184987610562</v>
          </cell>
          <cell r="I389">
            <v>96599.22173923938</v>
          </cell>
          <cell r="J389">
            <v>31.229358168807387</v>
          </cell>
          <cell r="K389">
            <v>4415.9793874539009</v>
          </cell>
          <cell r="L389">
            <v>31.49405501383427</v>
          </cell>
          <cell r="M389">
            <v>17513.0648312052</v>
          </cell>
          <cell r="N389">
            <v>32.182726802302632</v>
          </cell>
          <cell r="O389">
            <v>10189.603051335887</v>
          </cell>
          <cell r="P389">
            <v>26.397981438843924</v>
          </cell>
        </row>
        <row r="390">
          <cell r="C390">
            <v>1603831.6310110386</v>
          </cell>
          <cell r="D390">
            <v>60.265601159423689</v>
          </cell>
          <cell r="E390">
            <v>408542.20749785146</v>
          </cell>
          <cell r="F390">
            <v>62.172772283592458</v>
          </cell>
          <cell r="G390">
            <v>151653.15900205073</v>
          </cell>
          <cell r="H390">
            <v>62.992768715440064</v>
          </cell>
          <cell r="I390">
            <v>191864.44642611206</v>
          </cell>
          <cell r="J390">
            <v>62.027451250853005</v>
          </cell>
          <cell r="K390">
            <v>7779.4895520417249</v>
          </cell>
          <cell r="L390">
            <v>55.482068740545877</v>
          </cell>
          <cell r="M390">
            <v>33070.971027327534</v>
          </cell>
          <cell r="N390">
            <v>60.772573842296708</v>
          </cell>
          <cell r="O390">
            <v>24174.141490319304</v>
          </cell>
          <cell r="P390">
            <v>62.627418864739056</v>
          </cell>
        </row>
        <row r="391">
          <cell r="C391">
            <v>387399.35916180356</v>
          </cell>
          <cell r="D391">
            <v>14.556924066863534</v>
          </cell>
          <cell r="E391">
            <v>37618.870386949973</v>
          </cell>
          <cell r="F391">
            <v>5.7249151231115345</v>
          </cell>
          <cell r="G391">
            <v>10616.607293138586</v>
          </cell>
          <cell r="H391">
            <v>4.4098618990870451</v>
          </cell>
          <cell r="I391">
            <v>17397.107979409637</v>
          </cell>
          <cell r="J391">
            <v>5.6242742582025125</v>
          </cell>
          <cell r="K391">
            <v>1826.1595409084</v>
          </cell>
          <cell r="L391">
            <v>13.023876245619789</v>
          </cell>
          <cell r="M391">
            <v>3542.8074841551997</v>
          </cell>
          <cell r="N391">
            <v>6.5104084564662434</v>
          </cell>
          <cell r="O391">
            <v>4236.1880893381604</v>
          </cell>
          <cell r="P391">
            <v>10.974599696416991</v>
          </cell>
        </row>
        <row r="392">
          <cell r="C392">
            <v>97015.167534717359</v>
          </cell>
          <cell r="D392">
            <v>3.6454433744870478</v>
          </cell>
          <cell r="E392">
            <v>1424.3694096766601</v>
          </cell>
          <cell r="F392">
            <v>0.21676339269304928</v>
          </cell>
          <cell r="G392">
            <v>925.55517309122001</v>
          </cell>
          <cell r="H392">
            <v>0.38445149006837309</v>
          </cell>
          <cell r="I392">
            <v>498.81423658544003</v>
          </cell>
          <cell r="J392">
            <v>0.16126059996712341</v>
          </cell>
          <cell r="K392">
            <v>0</v>
          </cell>
          <cell r="L392">
            <v>0</v>
          </cell>
          <cell r="M392">
            <v>0</v>
          </cell>
          <cell r="N392">
            <v>0</v>
          </cell>
          <cell r="O392">
            <v>0</v>
          </cell>
          <cell r="P392">
            <v>0</v>
          </cell>
        </row>
        <row r="393">
          <cell r="C393">
            <v>12184.366019129289</v>
          </cell>
          <cell r="D393">
            <v>0.45783991828767395</v>
          </cell>
          <cell r="E393">
            <v>4333.2971455562601</v>
          </cell>
          <cell r="F393">
            <v>0.6594498480777593</v>
          </cell>
          <cell r="G393">
            <v>1080.31071506852</v>
          </cell>
          <cell r="H393">
            <v>0.44873290779391362</v>
          </cell>
          <cell r="I393">
            <v>2962.2381912462001</v>
          </cell>
          <cell r="J393">
            <v>0.95765572216996375</v>
          </cell>
          <cell r="K393">
            <v>0</v>
          </cell>
          <cell r="L393">
            <v>0</v>
          </cell>
          <cell r="M393">
            <v>290.74823924153998</v>
          </cell>
          <cell r="N393">
            <v>0.5342908989343973</v>
          </cell>
          <cell r="O393">
            <v>0</v>
          </cell>
          <cell r="P393">
            <v>0</v>
          </cell>
        </row>
        <row r="395">
          <cell r="C395">
            <v>74882.897224021042</v>
          </cell>
          <cell r="D395">
            <v>2.8138008569640856</v>
          </cell>
          <cell r="E395">
            <v>22150.958100910702</v>
          </cell>
          <cell r="F395">
            <v>3.3709772175217938</v>
          </cell>
          <cell r="G395">
            <v>4915.3117819294603</v>
          </cell>
          <cell r="H395">
            <v>2.0416923741046049</v>
          </cell>
          <cell r="I395">
            <v>13220.938904868954</v>
          </cell>
          <cell r="J395">
            <v>4.2741693872297208</v>
          </cell>
          <cell r="K395">
            <v>497.36889312124003</v>
          </cell>
          <cell r="L395">
            <v>3.5471549814369943</v>
          </cell>
          <cell r="M395">
            <v>2935.8420425079598</v>
          </cell>
          <cell r="N395">
            <v>5.3950238464483391</v>
          </cell>
          <cell r="O395">
            <v>581.49647848307995</v>
          </cell>
          <cell r="P395">
            <v>1.5064701900960682</v>
          </cell>
        </row>
        <row r="396">
          <cell r="C396">
            <v>147915.31127578788</v>
          </cell>
          <cell r="D396">
            <v>5.5580679307959633</v>
          </cell>
          <cell r="E396">
            <v>15174.012495552215</v>
          </cell>
          <cell r="F396">
            <v>2.3092116461903527</v>
          </cell>
          <cell r="G396">
            <v>4443.8208796563395</v>
          </cell>
          <cell r="H396">
            <v>1.8458473448696828</v>
          </cell>
          <cell r="I396">
            <v>5385.7663684223407</v>
          </cell>
          <cell r="J396">
            <v>1.7411530228162961</v>
          </cell>
          <cell r="K396">
            <v>538.71001407005997</v>
          </cell>
          <cell r="L396">
            <v>3.8419932094402274</v>
          </cell>
          <cell r="M396">
            <v>3364.9555080520199</v>
          </cell>
          <cell r="N396">
            <v>6.1835803647903909</v>
          </cell>
          <cell r="O396">
            <v>1440.75972535144</v>
          </cell>
          <cell r="P396">
            <v>3.7325446630303154</v>
          </cell>
        </row>
        <row r="397">
          <cell r="C397">
            <v>738751.59185099718</v>
          </cell>
          <cell r="D397">
            <v>27.759340774639657</v>
          </cell>
          <cell r="E397">
            <v>141629.02956471627</v>
          </cell>
          <cell r="F397">
            <v>21.553389692103224</v>
          </cell>
          <cell r="G397">
            <v>58257.831685415345</v>
          </cell>
          <cell r="H397">
            <v>24.198784524975039</v>
          </cell>
          <cell r="I397">
            <v>54683.858815103587</v>
          </cell>
          <cell r="J397">
            <v>17.678629105307447</v>
          </cell>
          <cell r="K397">
            <v>2215.4621798322396</v>
          </cell>
          <cell r="L397">
            <v>15.80032007643381</v>
          </cell>
          <cell r="M397">
            <v>17334.3098488697</v>
          </cell>
          <cell r="N397">
            <v>31.85423930930807</v>
          </cell>
          <cell r="O397">
            <v>9137.5670354955273</v>
          </cell>
          <cell r="P397">
            <v>23.672494775699754</v>
          </cell>
        </row>
        <row r="398">
          <cell r="C398">
            <v>696947.12705481448</v>
          </cell>
          <cell r="D398">
            <v>26.188495585296607</v>
          </cell>
          <cell r="E398">
            <v>198063.62898833252</v>
          </cell>
          <cell r="F398">
            <v>30.141720186446829</v>
          </cell>
          <cell r="G398">
            <v>72785.476940384062</v>
          </cell>
          <cell r="H398">
            <v>30.23318963429314</v>
          </cell>
          <cell r="I398">
            <v>94736.402922956302</v>
          </cell>
          <cell r="J398">
            <v>30.627131412008712</v>
          </cell>
          <cell r="K398">
            <v>4472.1805297489009</v>
          </cell>
          <cell r="L398">
            <v>31.894872524963908</v>
          </cell>
          <cell r="M398">
            <v>15324.950165027036</v>
          </cell>
          <cell r="N398">
            <v>28.161757474978021</v>
          </cell>
          <cell r="O398">
            <v>10744.618430216329</v>
          </cell>
          <cell r="P398">
            <v>27.835847624223742</v>
          </cell>
        </row>
        <row r="399">
          <cell r="C399">
            <v>1002775.1750136558</v>
          </cell>
          <cell r="D399">
            <v>37.680294852301941</v>
          </cell>
          <cell r="E399">
            <v>280090.28560510708</v>
          </cell>
          <cell r="F399">
            <v>42.624701257737925</v>
          </cell>
          <cell r="G399">
            <v>100344.49220131421</v>
          </cell>
          <cell r="H399">
            <v>41.680486121757539</v>
          </cell>
          <cell r="I399">
            <v>141294.86156124162</v>
          </cell>
          <cell r="J399">
            <v>45.678917072637837</v>
          </cell>
          <cell r="K399">
            <v>6297.9068636315824</v>
          </cell>
          <cell r="L399">
            <v>44.915659207724971</v>
          </cell>
          <cell r="M399">
            <v>15457.534017472757</v>
          </cell>
          <cell r="N399">
            <v>28.405399004475164</v>
          </cell>
          <cell r="O399">
            <v>16695.490961446976</v>
          </cell>
          <cell r="P399">
            <v>43.252642746950102</v>
          </cell>
        </row>
        <row r="401">
          <cell r="C401">
            <v>1806815.6258173636</v>
          </cell>
          <cell r="D401">
            <v>67.892930759497105</v>
          </cell>
          <cell r="E401">
            <v>459279.45658058516</v>
          </cell>
          <cell r="F401">
            <v>69.894068579601978</v>
          </cell>
          <cell r="G401">
            <v>169068.76896185632</v>
          </cell>
          <cell r="H401">
            <v>70.226759075123326</v>
          </cell>
          <cell r="I401">
            <v>217578.8207743355</v>
          </cell>
          <cell r="J401">
            <v>70.340596969306134</v>
          </cell>
          <cell r="K401">
            <v>9218.8039339289662</v>
          </cell>
          <cell r="L401">
            <v>65.747027506917121</v>
          </cell>
          <cell r="M401">
            <v>39930.856681863646</v>
          </cell>
          <cell r="N401">
            <v>73.378581302601305</v>
          </cell>
          <cell r="O401">
            <v>23482.206228600546</v>
          </cell>
          <cell r="P401">
            <v>60.834837337891578</v>
          </cell>
        </row>
        <row r="402">
          <cell r="C402">
            <v>854456.47660190274</v>
          </cell>
          <cell r="D402">
            <v>32.107069240500778</v>
          </cell>
          <cell r="E402">
            <v>197828.45817403399</v>
          </cell>
          <cell r="F402">
            <v>30.105931420398207</v>
          </cell>
          <cell r="G402">
            <v>71678.164526842986</v>
          </cell>
          <cell r="H402">
            <v>29.773240924876639</v>
          </cell>
          <cell r="I402">
            <v>91743.007798257226</v>
          </cell>
          <cell r="J402">
            <v>29.659403030693852</v>
          </cell>
          <cell r="K402">
            <v>4802.8245464750598</v>
          </cell>
          <cell r="L402">
            <v>34.252972493082808</v>
          </cell>
          <cell r="M402">
            <v>14486.734900065834</v>
          </cell>
          <cell r="N402">
            <v>26.621418697398695</v>
          </cell>
          <cell r="O402">
            <v>15117.726402392815</v>
          </cell>
          <cell r="P402">
            <v>39.165162662108415</v>
          </cell>
        </row>
        <row r="404">
          <cell r="C404">
            <v>2132887.7224597554</v>
          </cell>
          <cell r="D404">
            <v>80.145420700152343</v>
          </cell>
          <cell r="E404">
            <v>533487.82852588012</v>
          </cell>
          <cell r="F404">
            <v>81.187247413554445</v>
          </cell>
          <cell r="G404">
            <v>202951.01432719518</v>
          </cell>
          <cell r="H404">
            <v>84.300560504012253</v>
          </cell>
          <cell r="I404">
            <v>245385.62790836534</v>
          </cell>
          <cell r="J404">
            <v>79.330200859321948</v>
          </cell>
          <cell r="K404">
            <v>9757.5139479990285</v>
          </cell>
          <cell r="L404">
            <v>69.589020716357368</v>
          </cell>
          <cell r="M404">
            <v>45182.482283190133</v>
          </cell>
          <cell r="N404">
            <v>83.029184073985988</v>
          </cell>
          <cell r="O404">
            <v>30211.190059130513</v>
          </cell>
          <cell r="P404">
            <v>78.267468360483079</v>
          </cell>
        </row>
        <row r="405">
          <cell r="C405">
            <v>33832.671402354383</v>
          </cell>
          <cell r="D405">
            <v>1.271296962516445</v>
          </cell>
          <cell r="E405">
            <v>6070.474912820102</v>
          </cell>
          <cell r="F405">
            <v>0.92381704382407015</v>
          </cell>
          <cell r="G405">
            <v>2448.47898245018</v>
          </cell>
          <cell r="H405">
            <v>1.0170343384934999</v>
          </cell>
          <cell r="I405">
            <v>2792.5376770583198</v>
          </cell>
          <cell r="J405">
            <v>0.9027936017140662</v>
          </cell>
          <cell r="K405">
            <v>247.96177482851999</v>
          </cell>
          <cell r="L405">
            <v>1.7684235121124456</v>
          </cell>
          <cell r="M405">
            <v>581.49647848307995</v>
          </cell>
          <cell r="N405">
            <v>1.0685817978687946</v>
          </cell>
          <cell r="O405">
            <v>0</v>
          </cell>
          <cell r="P405">
            <v>0</v>
          </cell>
        </row>
        <row r="406">
          <cell r="C406">
            <v>494551.70855718426</v>
          </cell>
          <cell r="D406">
            <v>18.583282337330132</v>
          </cell>
          <cell r="E406">
            <v>117549.61131591856</v>
          </cell>
          <cell r="F406">
            <v>17.88893554262161</v>
          </cell>
          <cell r="G406">
            <v>35347.440179053978</v>
          </cell>
          <cell r="H406">
            <v>14.68240515749422</v>
          </cell>
          <cell r="I406">
            <v>61143.662987169075</v>
          </cell>
          <cell r="J406">
            <v>19.767005538963982</v>
          </cell>
          <cell r="K406">
            <v>4016.1527575764799</v>
          </cell>
          <cell r="L406">
            <v>28.642555771530141</v>
          </cell>
          <cell r="M406">
            <v>8653.6128202562668</v>
          </cell>
          <cell r="N406">
            <v>15.902234128145212</v>
          </cell>
          <cell r="O406">
            <v>8388.7425718628456</v>
          </cell>
          <cell r="P406">
            <v>21.732531639516914</v>
          </cell>
        </row>
        <row r="408">
          <cell r="C408">
            <v>1527185.7703199282</v>
          </cell>
          <cell r="E408">
            <v>435513.05074230459</v>
          </cell>
          <cell r="G408">
            <v>150165.67979785381</v>
          </cell>
          <cell r="I408">
            <v>210100.40937141833</v>
          </cell>
          <cell r="K408">
            <v>9816.172570196708</v>
          </cell>
          <cell r="M408">
            <v>41755.979906991808</v>
          </cell>
          <cell r="O408">
            <v>23674.809095843746</v>
          </cell>
        </row>
        <row r="409">
          <cell r="C409">
            <v>554523.90144207829</v>
          </cell>
          <cell r="E409">
            <v>109354.01751927497</v>
          </cell>
          <cell r="G409">
            <v>48229.350491050216</v>
          </cell>
          <cell r="I409">
            <v>41475.152549949322</v>
          </cell>
          <cell r="K409">
            <v>2432.60682466552</v>
          </cell>
          <cell r="M409">
            <v>8562.7766754635468</v>
          </cell>
          <cell r="O409">
            <v>8654.130978146386</v>
          </cell>
        </row>
        <row r="410">
          <cell r="C410">
            <v>572882.61777375499</v>
          </cell>
          <cell r="E410">
            <v>110496.35705759036</v>
          </cell>
          <cell r="G410">
            <v>42351.90319979535</v>
          </cell>
          <cell r="I410">
            <v>56001.777215775852</v>
          </cell>
          <cell r="K410">
            <v>1772.8490855417999</v>
          </cell>
          <cell r="M410">
            <v>4098.8349994741202</v>
          </cell>
          <cell r="O410">
            <v>6270.9925570032228</v>
          </cell>
        </row>
        <row r="412">
          <cell r="C412">
            <v>790115.3069233814</v>
          </cell>
          <cell r="D412">
            <v>29.689384494171016</v>
          </cell>
          <cell r="E412">
            <v>260242.35425368621</v>
          </cell>
          <cell r="F412">
            <v>39.604203268631736</v>
          </cell>
          <cell r="G412">
            <v>87847.572677190939</v>
          </cell>
          <cell r="H412">
            <v>36.489591540867735</v>
          </cell>
          <cell r="I412">
            <v>130569.55828482959</v>
          </cell>
          <cell r="J412">
            <v>42.211556451531536</v>
          </cell>
          <cell r="K412">
            <v>5441.534303691622</v>
          </cell>
          <cell r="L412">
            <v>38.808147793221401</v>
          </cell>
          <cell r="M412">
            <v>22910.367327019605</v>
          </cell>
          <cell r="N412">
            <v>42.101031414678559</v>
          </cell>
          <cell r="O412">
            <v>13473.321660954474</v>
          </cell>
          <cell r="P412">
            <v>34.905039316406032</v>
          </cell>
        </row>
        <row r="413">
          <cell r="C413">
            <v>653550.47500855871</v>
          </cell>
          <cell r="D413">
            <v>24.557822344224995</v>
          </cell>
          <cell r="E413">
            <v>169217.2249720867</v>
          </cell>
          <cell r="F413">
            <v>25.751816584841631</v>
          </cell>
          <cell r="G413">
            <v>61015.882523342778</v>
          </cell>
          <cell r="H413">
            <v>25.344406941825842</v>
          </cell>
          <cell r="I413">
            <v>78243.571461479267</v>
          </cell>
          <cell r="J413">
            <v>25.295198797493462</v>
          </cell>
          <cell r="K413">
            <v>3945.0066430708998</v>
          </cell>
          <cell r="L413">
            <v>28.135153121367139</v>
          </cell>
          <cell r="M413">
            <v>17085.226807396535</v>
          </cell>
          <cell r="N413">
            <v>31.396514088047304</v>
          </cell>
          <cell r="O413">
            <v>8927.5375367973065</v>
          </cell>
          <cell r="P413">
            <v>23.128375953767975</v>
          </cell>
        </row>
        <row r="414">
          <cell r="C414">
            <v>566829.05713748781</v>
          </cell>
          <cell r="D414">
            <v>21.299177059805043</v>
          </cell>
          <cell r="E414">
            <v>127200.09288452061</v>
          </cell>
          <cell r="F414">
            <v>19.357565177406304</v>
          </cell>
          <cell r="G414">
            <v>51720.438585690099</v>
          </cell>
          <cell r="H414">
            <v>21.483321858435154</v>
          </cell>
          <cell r="I414">
            <v>53497.360396327582</v>
          </cell>
          <cell r="J414">
            <v>17.295048539961876</v>
          </cell>
          <cell r="K414">
            <v>1799.24523428004</v>
          </cell>
          <cell r="L414">
            <v>12.831927737884227</v>
          </cell>
          <cell r="M414">
            <v>9966.6162611231684</v>
          </cell>
          <cell r="N414">
            <v>18.31506314666229</v>
          </cell>
          <cell r="O414">
            <v>10216.432407099848</v>
          </cell>
          <cell r="P414">
            <v>26.467487663169354</v>
          </cell>
        </row>
        <row r="415">
          <cell r="C415">
            <v>402934.00916160934</v>
          </cell>
          <cell r="D415">
            <v>15.140654305709965</v>
          </cell>
          <cell r="E415">
            <v>73315.247628236466</v>
          </cell>
          <cell r="F415">
            <v>11.157261384625748</v>
          </cell>
          <cell r="G415">
            <v>29129.697305894708</v>
          </cell>
          <cell r="H415">
            <v>12.099716861923</v>
          </cell>
          <cell r="I415">
            <v>32560.511533143872</v>
          </cell>
          <cell r="J415">
            <v>10.5264189350615</v>
          </cell>
          <cell r="K415">
            <v>2406.2106759272797</v>
          </cell>
          <cell r="L415">
            <v>17.160707683063247</v>
          </cell>
          <cell r="M415">
            <v>4025.7495629559799</v>
          </cell>
          <cell r="N415">
            <v>7.3978826440617693</v>
          </cell>
          <cell r="O415">
            <v>5193.0785503147417</v>
          </cell>
          <cell r="P415">
            <v>13.453594854580189</v>
          </cell>
        </row>
        <row r="416">
          <cell r="C416">
            <v>241163.44130474195</v>
          </cell>
          <cell r="D416">
            <v>9.0619610480831287</v>
          </cell>
          <cell r="E416">
            <v>25388.505580639503</v>
          </cell>
          <cell r="F416">
            <v>3.8636736844237012</v>
          </cell>
          <cell r="G416">
            <v>11033.342396580907</v>
          </cell>
          <cell r="H416">
            <v>4.5829627969482774</v>
          </cell>
          <cell r="I416">
            <v>12706.337461363251</v>
          </cell>
          <cell r="J416">
            <v>4.1078049745141998</v>
          </cell>
          <cell r="K416">
            <v>429.63162343418003</v>
          </cell>
          <cell r="L416">
            <v>3.0640636644638879</v>
          </cell>
          <cell r="M416">
            <v>429.63162343418003</v>
          </cell>
          <cell r="N416">
            <v>0.78950870655004945</v>
          </cell>
          <cell r="O416">
            <v>789.56247582698006</v>
          </cell>
          <cell r="P416">
            <v>2.0455022120764275</v>
          </cell>
        </row>
        <row r="417">
          <cell r="C417">
            <v>6679.8128835056232</v>
          </cell>
          <cell r="D417">
            <v>0.25100074800442634</v>
          </cell>
          <cell r="E417">
            <v>1744.4894354492399</v>
          </cell>
          <cell r="F417">
            <v>0.2654799000710073</v>
          </cell>
          <cell r="G417">
            <v>0</v>
          </cell>
          <cell r="H417">
            <v>0</v>
          </cell>
          <cell r="I417">
            <v>1744.4894354492399</v>
          </cell>
          <cell r="J417">
            <v>0.56397230143744503</v>
          </cell>
          <cell r="K417">
            <v>0</v>
          </cell>
          <cell r="L417">
            <v>0</v>
          </cell>
          <cell r="M417">
            <v>0</v>
          </cell>
          <cell r="N417">
            <v>0</v>
          </cell>
          <cell r="O417">
            <v>0</v>
          </cell>
          <cell r="P417">
            <v>0</v>
          </cell>
        </row>
        <row r="419">
          <cell r="C419">
            <v>1352944.3087175372</v>
          </cell>
          <cell r="D419">
            <v>50.83825541505491</v>
          </cell>
          <cell r="E419">
            <v>337661.03020536248</v>
          </cell>
          <cell r="F419">
            <v>51.385932603087625</v>
          </cell>
          <cell r="G419">
            <v>135967.49896242374</v>
          </cell>
          <cell r="H419">
            <v>56.477354453532847</v>
          </cell>
          <cell r="I419">
            <v>149014.99597876307</v>
          </cell>
          <cell r="J419">
            <v>48.174743006794195</v>
          </cell>
          <cell r="K419">
            <v>7087.4693394585647</v>
          </cell>
          <cell r="L419">
            <v>50.546691843701872</v>
          </cell>
          <cell r="M419">
            <v>28755.161284748934</v>
          </cell>
          <cell r="N419">
            <v>52.84166470589944</v>
          </cell>
          <cell r="O419">
            <v>16835.904639968219</v>
          </cell>
          <cell r="P419">
            <v>43.616409388367764</v>
          </cell>
        </row>
        <row r="420">
          <cell r="C420">
            <v>40363.828182835219</v>
          </cell>
          <cell r="D420">
            <v>1.5167118065883254</v>
          </cell>
          <cell r="E420">
            <v>16030.963984904938</v>
          </cell>
          <cell r="F420">
            <v>2.4396242420685708</v>
          </cell>
          <cell r="G420">
            <v>6269.5472135390228</v>
          </cell>
          <cell r="H420">
            <v>2.6042064680476247</v>
          </cell>
          <cell r="I420">
            <v>7767.5202176239454</v>
          </cell>
          <cell r="J420">
            <v>2.5111451892898131</v>
          </cell>
          <cell r="K420">
            <v>581.49647848307995</v>
          </cell>
          <cell r="L420">
            <v>4.1471393946555635</v>
          </cell>
          <cell r="M420">
            <v>830.9035967758</v>
          </cell>
          <cell r="N420">
            <v>1.5269025559957328</v>
          </cell>
          <cell r="O420">
            <v>581.49647848307995</v>
          </cell>
          <cell r="P420">
            <v>1.5064701900960682</v>
          </cell>
        </row>
        <row r="421">
          <cell r="C421">
            <v>397636.83034581027</v>
          </cell>
          <cell r="D421">
            <v>14.941607435944809</v>
          </cell>
          <cell r="E421">
            <v>100626.33770651903</v>
          </cell>
          <cell r="F421">
            <v>15.313517832774187</v>
          </cell>
          <cell r="G421">
            <v>43037.12990208323</v>
          </cell>
          <cell r="H421">
            <v>17.87650180146672</v>
          </cell>
          <cell r="I421">
            <v>40712.046994383229</v>
          </cell>
          <cell r="J421">
            <v>13.161711600585853</v>
          </cell>
          <cell r="K421">
            <v>2200.51720762166</v>
          </cell>
          <cell r="L421">
            <v>15.69373493740045</v>
          </cell>
          <cell r="M421">
            <v>5924.476382492403</v>
          </cell>
          <cell r="N421">
            <v>10.887060985734163</v>
          </cell>
          <cell r="O421">
            <v>8752.1672199385666</v>
          </cell>
          <cell r="P421">
            <v>22.674047915076198</v>
          </cell>
        </row>
        <row r="422">
          <cell r="C422">
            <v>870327.13517307374</v>
          </cell>
          <cell r="D422">
            <v>32.703425342409453</v>
          </cell>
          <cell r="E422">
            <v>202789.58285783257</v>
          </cell>
          <cell r="F422">
            <v>30.860925322069775</v>
          </cell>
          <cell r="G422">
            <v>55472.757410653401</v>
          </cell>
          <cell r="H422">
            <v>23.041937276952805</v>
          </cell>
          <cell r="I422">
            <v>111827.26538182254</v>
          </cell>
          <cell r="J422">
            <v>36.152400203330146</v>
          </cell>
          <cell r="K422">
            <v>4152.14545484072</v>
          </cell>
          <cell r="L422">
            <v>29.612433824242039</v>
          </cell>
          <cell r="M422">
            <v>18907.050317912337</v>
          </cell>
          <cell r="N422">
            <v>34.744371752370654</v>
          </cell>
          <cell r="O422">
            <v>12430.36429260349</v>
          </cell>
          <cell r="P422">
            <v>32.203072506459961</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ortada"/>
      <sheetName val="Resumen"/>
    </sheetNames>
    <sheetDataSet>
      <sheetData sheetId="0"/>
      <sheetData sheetId="1">
        <row r="49">
          <cell r="A49" t="str">
            <v>Fuente: Instituto Nacional de Estadística (INE). XLIV Encuesta Permanente de Hogares de Propósitos Múltiples, mayo 2013.</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Hoja1"/>
  <dimension ref="E26"/>
  <sheetViews>
    <sheetView tabSelected="1" workbookViewId="0">
      <selection activeCell="E26" sqref="E26"/>
    </sheetView>
  </sheetViews>
  <sheetFormatPr baseColWidth="10" defaultRowHeight="11.25"/>
  <cols>
    <col min="5" max="5" width="14.1640625" bestFit="1" customWidth="1"/>
    <col min="8" max="8" width="11" customWidth="1"/>
    <col min="9" max="9" width="13.83203125" customWidth="1"/>
    <col min="10" max="10" width="15.83203125" customWidth="1"/>
  </cols>
  <sheetData>
    <row r="26" spans="5:5">
      <c r="E26" s="46"/>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sheetPr codeName="Hoja2"/>
  <dimension ref="A3:Q1012"/>
  <sheetViews>
    <sheetView topLeftCell="A11" workbookViewId="0">
      <selection activeCell="P11" sqref="P11:Q33"/>
    </sheetView>
  </sheetViews>
  <sheetFormatPr baseColWidth="10" defaultRowHeight="11.25"/>
  <cols>
    <col min="1" max="1" width="22.5" style="2" customWidth="1"/>
    <col min="2" max="2" width="11.83203125" style="2" customWidth="1"/>
    <col min="3" max="3" width="8.5" style="27" customWidth="1"/>
    <col min="4" max="4" width="11" style="2" customWidth="1"/>
    <col min="5" max="5" width="7.5" style="27" customWidth="1"/>
    <col min="6" max="6" width="12.1640625" style="2" bestFit="1" customWidth="1"/>
    <col min="7" max="7" width="7.1640625" style="32" bestFit="1" customWidth="1"/>
    <col min="8" max="8" width="13.1640625" style="3" bestFit="1" customWidth="1"/>
    <col min="9" max="9" width="7.1640625" style="32" bestFit="1" customWidth="1"/>
    <col min="10" max="10" width="10.33203125" style="3" customWidth="1"/>
    <col min="11" max="11" width="8.83203125" style="32" bestFit="1" customWidth="1"/>
    <col min="12" max="12" width="12.1640625" style="3" customWidth="1"/>
    <col min="13" max="13" width="8.83203125" style="32" bestFit="1" customWidth="1"/>
    <col min="14" max="14" width="10" style="3" hidden="1" customWidth="1"/>
    <col min="15" max="15" width="9.83203125" style="3" hidden="1" customWidth="1"/>
    <col min="16" max="16384" width="12" style="3"/>
  </cols>
  <sheetData>
    <row r="3" spans="1:17">
      <c r="A3" s="173" t="s">
        <v>94</v>
      </c>
      <c r="B3" s="173"/>
      <c r="C3" s="173"/>
      <c r="D3" s="173"/>
      <c r="E3" s="173"/>
      <c r="F3" s="173"/>
      <c r="G3" s="173"/>
      <c r="H3" s="173"/>
      <c r="I3" s="173"/>
      <c r="J3" s="173"/>
      <c r="K3" s="173"/>
      <c r="L3" s="173"/>
      <c r="M3" s="173"/>
      <c r="N3" s="173"/>
      <c r="O3" s="173"/>
    </row>
    <row r="5" spans="1:17" s="13" customFormat="1">
      <c r="A5" s="171" t="s">
        <v>11</v>
      </c>
      <c r="B5" s="171" t="s">
        <v>0</v>
      </c>
      <c r="C5" s="171"/>
      <c r="D5" s="170" t="s">
        <v>9</v>
      </c>
      <c r="E5" s="170"/>
      <c r="F5" s="170"/>
      <c r="G5" s="170"/>
      <c r="H5" s="170"/>
      <c r="I5" s="170"/>
      <c r="J5" s="171" t="s">
        <v>6</v>
      </c>
      <c r="K5" s="171"/>
      <c r="L5" s="171" t="s">
        <v>10</v>
      </c>
      <c r="M5" s="171"/>
      <c r="N5" s="171"/>
      <c r="O5" s="171"/>
    </row>
    <row r="6" spans="1:17" s="13" customFormat="1">
      <c r="A6" s="172"/>
      <c r="B6" s="172"/>
      <c r="C6" s="172"/>
      <c r="D6" s="169" t="s">
        <v>0</v>
      </c>
      <c r="E6" s="169"/>
      <c r="F6" s="169" t="s">
        <v>4</v>
      </c>
      <c r="G6" s="169"/>
      <c r="H6" s="169" t="s">
        <v>5</v>
      </c>
      <c r="I6" s="169"/>
      <c r="J6" s="172"/>
      <c r="K6" s="172"/>
      <c r="L6" s="172"/>
      <c r="M6" s="172"/>
      <c r="N6" s="172"/>
      <c r="O6" s="172"/>
    </row>
    <row r="7" spans="1:17" s="13" customFormat="1">
      <c r="A7" s="174"/>
      <c r="B7" s="52" t="s">
        <v>3</v>
      </c>
      <c r="C7" s="53" t="s">
        <v>39</v>
      </c>
      <c r="D7" s="52" t="s">
        <v>3</v>
      </c>
      <c r="E7" s="53" t="s">
        <v>40</v>
      </c>
      <c r="F7" s="52" t="s">
        <v>3</v>
      </c>
      <c r="G7" s="53" t="s">
        <v>40</v>
      </c>
      <c r="H7" s="52" t="s">
        <v>3</v>
      </c>
      <c r="I7" s="53" t="s">
        <v>40</v>
      </c>
      <c r="J7" s="52" t="s">
        <v>3</v>
      </c>
      <c r="K7" s="53" t="s">
        <v>40</v>
      </c>
      <c r="L7" s="52" t="s">
        <v>3</v>
      </c>
      <c r="M7" s="53" t="s">
        <v>40</v>
      </c>
      <c r="N7" s="70"/>
      <c r="O7" s="28"/>
    </row>
    <row r="8" spans="1:17" s="13" customFormat="1">
      <c r="A8" s="9"/>
      <c r="B8" s="9"/>
      <c r="C8" s="29"/>
      <c r="D8" s="9"/>
      <c r="E8" s="29"/>
      <c r="F8" s="9"/>
      <c r="G8" s="29"/>
      <c r="H8" s="9"/>
      <c r="I8" s="29"/>
      <c r="J8" s="9"/>
      <c r="K8" s="29"/>
      <c r="L8" s="9"/>
      <c r="M8" s="29"/>
      <c r="N8" s="9"/>
      <c r="O8" s="29"/>
      <c r="P8" s="166"/>
      <c r="Q8" s="142"/>
    </row>
    <row r="9" spans="1:17" s="14" customFormat="1">
      <c r="A9" s="10" t="s">
        <v>33</v>
      </c>
      <c r="B9" s="4">
        <f>[1]InfJuv!E7</f>
        <v>2661272.1024193228</v>
      </c>
      <c r="C9" s="47">
        <f>[1]InfJuv!F7</f>
        <v>100</v>
      </c>
      <c r="D9" s="4">
        <f>+F9+H9</f>
        <v>371385.93974356563</v>
      </c>
      <c r="E9" s="47">
        <f>+D9/B9*100</f>
        <v>13.955203581247638</v>
      </c>
      <c r="F9" s="4">
        <f>[1]InfJuv!G7</f>
        <v>130639.00625486625</v>
      </c>
      <c r="G9" s="47">
        <f>+F9/$B9*100</f>
        <v>4.908893237038944</v>
      </c>
      <c r="H9" s="4">
        <f>[1]InfJuv!I7</f>
        <v>240746.9334886994</v>
      </c>
      <c r="I9" s="47">
        <f>+H9/$B9*100</f>
        <v>9.0463103442086936</v>
      </c>
      <c r="J9" s="4">
        <f>[1]InfJuv!K7</f>
        <v>1873525.1814098146</v>
      </c>
      <c r="K9" s="47">
        <f>+J9/$B9*100</f>
        <v>70.399610010063256</v>
      </c>
      <c r="L9" s="4">
        <f>[1]InfJuv!M7</f>
        <v>416360.98126591975</v>
      </c>
      <c r="M9" s="47">
        <f>+L9/$B9*100</f>
        <v>15.645186408688245</v>
      </c>
      <c r="N9" s="10"/>
      <c r="O9" s="6"/>
      <c r="P9" s="167"/>
      <c r="Q9" s="167"/>
    </row>
    <row r="10" spans="1:17" s="13" customFormat="1">
      <c r="A10" s="15" t="s">
        <v>7</v>
      </c>
      <c r="B10" s="4"/>
      <c r="C10" s="47"/>
      <c r="D10" s="4"/>
      <c r="E10" s="47"/>
      <c r="F10" s="4"/>
      <c r="G10" s="47"/>
      <c r="H10" s="4"/>
      <c r="I10" s="47"/>
      <c r="J10" s="4"/>
      <c r="K10" s="47"/>
      <c r="L10" s="4"/>
      <c r="M10" s="47"/>
      <c r="N10" s="4"/>
      <c r="O10" s="47"/>
      <c r="P10" s="142"/>
      <c r="Q10" s="142"/>
    </row>
    <row r="11" spans="1:17" s="13" customFormat="1">
      <c r="A11" s="24" t="s">
        <v>22</v>
      </c>
      <c r="B11" s="11">
        <f>[1]InfJuv!E8</f>
        <v>1324660.6564661197</v>
      </c>
      <c r="C11" s="12">
        <f>[1]InfJuv!F8</f>
        <v>49.775468478472774</v>
      </c>
      <c r="D11" s="11">
        <f t="shared" ref="D11:D91" si="0">+F11+H11</f>
        <v>293152.44704256626</v>
      </c>
      <c r="E11" s="12">
        <f t="shared" ref="E11:E91" si="1">+D11/B11*100</f>
        <v>22.130380759146831</v>
      </c>
      <c r="F11" s="11">
        <f>[1]InfJuv!G8</f>
        <v>88217.481223169962</v>
      </c>
      <c r="G11" s="162">
        <f t="shared" ref="G11:I37" si="2">+F11/$B11*100</f>
        <v>6.6596286975498522</v>
      </c>
      <c r="H11" s="11">
        <f>[1]InfJuv!I8</f>
        <v>204934.96581939628</v>
      </c>
      <c r="I11" s="162">
        <f t="shared" si="2"/>
        <v>15.470752061596979</v>
      </c>
      <c r="J11" s="11">
        <f>[1]InfJuv!K8</f>
        <v>916099.91679681418</v>
      </c>
      <c r="K11" s="162">
        <f t="shared" ref="K11" si="3">+J11/$B11*100</f>
        <v>69.157328129662389</v>
      </c>
      <c r="L11" s="11">
        <f>[1]InfJuv!M8</f>
        <v>115408.29262674664</v>
      </c>
      <c r="M11" s="162">
        <f t="shared" ref="M11" si="4">+L11/$B11*100</f>
        <v>8.7122911111913428</v>
      </c>
      <c r="N11" s="11"/>
      <c r="O11" s="12"/>
      <c r="P11" s="168"/>
      <c r="Q11" s="168"/>
    </row>
    <row r="12" spans="1:17" s="13" customFormat="1">
      <c r="A12" s="24" t="s">
        <v>23</v>
      </c>
      <c r="B12" s="11">
        <f>[1]InfJuv!E9</f>
        <v>1336611.4459531214</v>
      </c>
      <c r="C12" s="12">
        <f>[1]InfJuv!F9</f>
        <v>50.224531521524149</v>
      </c>
      <c r="D12" s="11">
        <f t="shared" si="0"/>
        <v>78233.492700999195</v>
      </c>
      <c r="E12" s="12">
        <f t="shared" si="1"/>
        <v>5.8531215588395504</v>
      </c>
      <c r="F12" s="11">
        <f>[1]InfJuv!G9</f>
        <v>42421.52503169619</v>
      </c>
      <c r="G12" s="162">
        <f t="shared" si="2"/>
        <v>3.1738112942348713</v>
      </c>
      <c r="H12" s="11">
        <f>[1]InfJuv!I9</f>
        <v>35811.967669303012</v>
      </c>
      <c r="I12" s="162">
        <f t="shared" si="2"/>
        <v>2.6793102646046796</v>
      </c>
      <c r="J12" s="11">
        <f>[1]InfJuv!K9</f>
        <v>957425.26461295318</v>
      </c>
      <c r="K12" s="162">
        <f t="shared" ref="K12" si="5">+J12/$B12*100</f>
        <v>71.630784511965999</v>
      </c>
      <c r="L12" s="11">
        <f>[1]InfJuv!M9</f>
        <v>300952.68863917288</v>
      </c>
      <c r="M12" s="162">
        <f t="shared" ref="M12" si="6">+L12/$B12*100</f>
        <v>22.516093929194746</v>
      </c>
      <c r="N12" s="11"/>
      <c r="O12" s="12"/>
      <c r="P12" s="168"/>
      <c r="Q12" s="168"/>
    </row>
    <row r="13" spans="1:17" s="13" customFormat="1">
      <c r="A13" s="20"/>
      <c r="B13" s="91"/>
      <c r="C13" s="72"/>
      <c r="D13" s="91"/>
      <c r="E13" s="72"/>
      <c r="F13" s="91"/>
      <c r="G13" s="162"/>
      <c r="H13" s="91"/>
      <c r="I13" s="162"/>
      <c r="J13" s="91"/>
      <c r="K13" s="162"/>
      <c r="L13" s="91"/>
      <c r="M13" s="162"/>
      <c r="N13" s="91"/>
      <c r="O13" s="72"/>
      <c r="P13" s="142"/>
      <c r="Q13" s="142"/>
    </row>
    <row r="14" spans="1:17" s="13" customFormat="1">
      <c r="A14" s="15" t="s">
        <v>8</v>
      </c>
      <c r="B14" s="4"/>
      <c r="C14" s="47"/>
      <c r="D14" s="4"/>
      <c r="E14" s="47"/>
      <c r="F14" s="4"/>
      <c r="G14" s="162"/>
      <c r="H14" s="4"/>
      <c r="I14" s="162"/>
      <c r="J14" s="4"/>
      <c r="K14" s="162"/>
      <c r="L14" s="4"/>
      <c r="M14" s="162"/>
      <c r="N14" s="4"/>
      <c r="O14" s="47"/>
      <c r="P14" s="142"/>
      <c r="Q14" s="142"/>
    </row>
    <row r="15" spans="1:17" s="13" customFormat="1">
      <c r="A15" s="24" t="s">
        <v>46</v>
      </c>
      <c r="B15" s="91">
        <f>[1]InfJuv!E11</f>
        <v>869959.69629600563</v>
      </c>
      <c r="C15" s="72">
        <f>[1]InfJuv!F11</f>
        <v>32.689618453713855</v>
      </c>
      <c r="D15" s="91">
        <f t="shared" si="0"/>
        <v>7197.9930735586422</v>
      </c>
      <c r="E15" s="72">
        <f t="shared" si="1"/>
        <v>0.82739385562403223</v>
      </c>
      <c r="F15" s="91">
        <f>[1]InfJuv!G11</f>
        <v>6076.3412375413027</v>
      </c>
      <c r="G15" s="162">
        <f t="shared" si="2"/>
        <v>0.69846238433944818</v>
      </c>
      <c r="H15" s="91">
        <f>[1]InfJuv!I11</f>
        <v>1121.65183601734</v>
      </c>
      <c r="I15" s="162">
        <f t="shared" si="2"/>
        <v>0.12893147128458415</v>
      </c>
      <c r="J15" s="91">
        <f>[1]InfJuv!K11</f>
        <v>807155.97135622823</v>
      </c>
      <c r="K15" s="162">
        <f t="shared" ref="K15" si="7">+J15/$B15*100</f>
        <v>92.780846606207803</v>
      </c>
      <c r="L15" s="91">
        <f>[1]InfJuv!M11</f>
        <v>55605.731866220027</v>
      </c>
      <c r="M15" s="162">
        <f t="shared" ref="M15" si="8">+L15/$B15*100</f>
        <v>6.3917595381683121</v>
      </c>
      <c r="N15" s="91"/>
      <c r="O15" s="72"/>
      <c r="P15" s="142"/>
      <c r="Q15" s="142"/>
    </row>
    <row r="16" spans="1:17" s="13" customFormat="1">
      <c r="A16" s="24" t="s">
        <v>47</v>
      </c>
      <c r="B16" s="91">
        <f>[1]InfJuv!E12</f>
        <v>1110569.3003051889</v>
      </c>
      <c r="C16" s="72">
        <f>[1]InfJuv!F12</f>
        <v>41.730768503362995</v>
      </c>
      <c r="D16" s="91">
        <f t="shared" si="0"/>
        <v>146337.50243235382</v>
      </c>
      <c r="E16" s="72">
        <f t="shared" si="1"/>
        <v>13.176800618578211</v>
      </c>
      <c r="F16" s="91">
        <f>[1]InfJuv!G12</f>
        <v>66919.920044406448</v>
      </c>
      <c r="G16" s="162">
        <f t="shared" si="2"/>
        <v>6.0257311296122262</v>
      </c>
      <c r="H16" s="91">
        <f>[1]InfJuv!I12</f>
        <v>79417.582387947376</v>
      </c>
      <c r="I16" s="162">
        <f t="shared" si="2"/>
        <v>7.1510694889659847</v>
      </c>
      <c r="J16" s="91">
        <f>[1]InfJuv!K12</f>
        <v>796216.30621735798</v>
      </c>
      <c r="K16" s="162">
        <f t="shared" ref="K16" si="9">+J16/$B16*100</f>
        <v>71.694427893743736</v>
      </c>
      <c r="L16" s="91">
        <f>[1]InfJuv!M12</f>
        <v>168015.49165548172</v>
      </c>
      <c r="M16" s="162">
        <f t="shared" ref="M16" si="10">+L16/$B16*100</f>
        <v>15.128771487678472</v>
      </c>
      <c r="N16" s="91"/>
      <c r="O16" s="72"/>
      <c r="P16" s="142"/>
      <c r="Q16" s="142"/>
    </row>
    <row r="17" spans="1:17" s="13" customFormat="1">
      <c r="A17" s="24" t="s">
        <v>48</v>
      </c>
      <c r="B17" s="91">
        <f>[1]InfJuv!E13</f>
        <v>680743.10581807292</v>
      </c>
      <c r="C17" s="72">
        <f>[1]InfJuv!F13</f>
        <v>25.579613042921075</v>
      </c>
      <c r="D17" s="91">
        <f t="shared" si="0"/>
        <v>217850.44423765302</v>
      </c>
      <c r="E17" s="72">
        <f t="shared" si="1"/>
        <v>32.001858318617046</v>
      </c>
      <c r="F17" s="91">
        <f>[1]InfJuv!G13</f>
        <v>57642.744972918408</v>
      </c>
      <c r="G17" s="162">
        <f t="shared" si="2"/>
        <v>8.4676208220496179</v>
      </c>
      <c r="H17" s="91">
        <f>[1]InfJuv!I13</f>
        <v>160207.69926473461</v>
      </c>
      <c r="I17" s="162">
        <f t="shared" si="2"/>
        <v>23.534237496567428</v>
      </c>
      <c r="J17" s="91">
        <f>[1]InfJuv!K13</f>
        <v>270152.90383619774</v>
      </c>
      <c r="K17" s="162">
        <f t="shared" ref="K17" si="11">+J17/$B17*100</f>
        <v>39.685000336734291</v>
      </c>
      <c r="L17" s="91">
        <f>[1]InfJuv!M13</f>
        <v>192739.75774421782</v>
      </c>
      <c r="M17" s="162">
        <f t="shared" ref="M17" si="12">+L17/$B17*100</f>
        <v>28.313141344648017</v>
      </c>
      <c r="N17" s="91"/>
      <c r="O17" s="72"/>
      <c r="P17" s="142"/>
      <c r="Q17" s="142"/>
    </row>
    <row r="18" spans="1:17" s="13" customFormat="1">
      <c r="A18" s="24"/>
      <c r="B18" s="91"/>
      <c r="C18" s="143"/>
      <c r="D18" s="91"/>
      <c r="E18" s="143"/>
      <c r="F18" s="91"/>
      <c r="G18" s="162"/>
      <c r="H18" s="91"/>
      <c r="I18" s="162"/>
      <c r="J18" s="91"/>
      <c r="K18" s="162"/>
      <c r="L18" s="91"/>
      <c r="M18" s="162"/>
      <c r="N18" s="91"/>
      <c r="O18" s="143"/>
      <c r="P18" s="142"/>
      <c r="Q18" s="142"/>
    </row>
    <row r="19" spans="1:17" s="13" customFormat="1">
      <c r="A19" s="19" t="s">
        <v>34</v>
      </c>
      <c r="B19" s="4"/>
      <c r="C19" s="47"/>
      <c r="D19" s="4"/>
      <c r="E19" s="47"/>
      <c r="F19" s="4"/>
      <c r="G19" s="162"/>
      <c r="H19" s="4"/>
      <c r="I19" s="162"/>
      <c r="J19" s="4"/>
      <c r="K19" s="162"/>
      <c r="L19" s="4"/>
      <c r="M19" s="162"/>
      <c r="N19" s="4"/>
      <c r="O19" s="47"/>
      <c r="P19" s="142"/>
      <c r="Q19" s="142"/>
    </row>
    <row r="20" spans="1:17" s="13" customFormat="1">
      <c r="A20" s="15" t="s">
        <v>7</v>
      </c>
      <c r="B20" s="4"/>
      <c r="C20" s="4"/>
      <c r="D20" s="4">
        <f>SUM(D21:D22)</f>
        <v>96047.357181826694</v>
      </c>
      <c r="E20" s="4"/>
      <c r="F20" s="4"/>
      <c r="G20" s="4"/>
      <c r="H20" s="4"/>
      <c r="I20" s="4"/>
      <c r="J20" s="4"/>
      <c r="K20" s="4"/>
      <c r="L20" s="4"/>
      <c r="M20" s="4"/>
      <c r="N20" s="4"/>
      <c r="O20" s="47"/>
      <c r="P20" s="168"/>
      <c r="Q20" s="142"/>
    </row>
    <row r="21" spans="1:17" s="13" customFormat="1">
      <c r="A21" s="24" t="s">
        <v>22</v>
      </c>
      <c r="B21" s="91">
        <f>[1]InfJuv!E20</f>
        <v>517834.29257084499</v>
      </c>
      <c r="C21" s="72">
        <f>[1]InfJuv!F20</f>
        <v>49.061981871555702</v>
      </c>
      <c r="D21" s="91">
        <f t="shared" si="0"/>
        <v>58227.869735401604</v>
      </c>
      <c r="E21" s="72">
        <f t="shared" si="1"/>
        <v>11.244498591687115</v>
      </c>
      <c r="F21" s="91">
        <f>[1]InfJuv!G20</f>
        <v>23962.12035078953</v>
      </c>
      <c r="G21" s="162">
        <f t="shared" si="2"/>
        <v>4.6273722491082934</v>
      </c>
      <c r="H21" s="91">
        <f>[1]InfJuv!I20</f>
        <v>34265.749384612071</v>
      </c>
      <c r="I21" s="162">
        <f t="shared" si="2"/>
        <v>6.617126342578822</v>
      </c>
      <c r="J21" s="91">
        <f>[1]InfJuv!K20</f>
        <v>427642.87487102632</v>
      </c>
      <c r="K21" s="162">
        <f t="shared" ref="K21" si="13">+J21/$B21*100</f>
        <v>82.582957715671256</v>
      </c>
      <c r="L21" s="91">
        <f>[1]InfJuv!M20</f>
        <v>31963.547964424539</v>
      </c>
      <c r="M21" s="162">
        <f t="shared" ref="M21" si="14">+L21/$B21*100</f>
        <v>6.1725436926430666</v>
      </c>
      <c r="N21" s="91"/>
      <c r="O21" s="72"/>
      <c r="P21" s="142"/>
      <c r="Q21" s="142"/>
    </row>
    <row r="22" spans="1:17" s="13" customFormat="1">
      <c r="A22" s="24" t="s">
        <v>23</v>
      </c>
      <c r="B22" s="91">
        <f>[1]InfJuv!E21</f>
        <v>537635.28451736842</v>
      </c>
      <c r="C22" s="72">
        <f>[1]InfJuv!F21</f>
        <v>50.938018128436546</v>
      </c>
      <c r="D22" s="91">
        <f t="shared" si="0"/>
        <v>37819.48744642509</v>
      </c>
      <c r="E22" s="72">
        <f t="shared" si="1"/>
        <v>7.0344132045528571</v>
      </c>
      <c r="F22" s="91">
        <f>[1]InfJuv!G21</f>
        <v>23813.637720237602</v>
      </c>
      <c r="G22" s="162">
        <f t="shared" si="2"/>
        <v>4.4293293996905252</v>
      </c>
      <c r="H22" s="91">
        <f>[1]InfJuv!I21</f>
        <v>14005.849726187484</v>
      </c>
      <c r="I22" s="162">
        <f t="shared" si="2"/>
        <v>2.6050838048623315</v>
      </c>
      <c r="J22" s="91">
        <f>[1]InfJuv!K21</f>
        <v>456466.04839977907</v>
      </c>
      <c r="K22" s="162">
        <f t="shared" ref="K22" si="15">+J22/$B22*100</f>
        <v>84.902546678934129</v>
      </c>
      <c r="L22" s="91">
        <f>[1]InfJuv!M21</f>
        <v>43349.748671168054</v>
      </c>
      <c r="M22" s="162">
        <f t="shared" ref="M22" si="16">+L22/$B22*100</f>
        <v>8.0630401165137133</v>
      </c>
      <c r="N22" s="91"/>
      <c r="O22" s="72"/>
      <c r="P22" s="142"/>
      <c r="Q22" s="142"/>
    </row>
    <row r="23" spans="1:17" s="13" customFormat="1">
      <c r="A23" s="71"/>
      <c r="B23" s="91"/>
      <c r="C23" s="72"/>
      <c r="D23" s="91"/>
      <c r="E23" s="72"/>
      <c r="F23" s="91"/>
      <c r="G23" s="162"/>
      <c r="H23" s="91"/>
      <c r="I23" s="162"/>
      <c r="J23" s="91"/>
      <c r="K23" s="162"/>
      <c r="L23" s="91"/>
      <c r="M23" s="162"/>
      <c r="N23" s="91"/>
      <c r="O23" s="72"/>
      <c r="P23" s="142"/>
      <c r="Q23" s="142"/>
    </row>
    <row r="24" spans="1:17" s="13" customFormat="1">
      <c r="A24" s="15" t="s">
        <v>8</v>
      </c>
      <c r="B24" s="4"/>
      <c r="C24" s="47"/>
      <c r="D24" s="4"/>
      <c r="E24" s="47"/>
      <c r="F24" s="4"/>
      <c r="G24" s="162"/>
      <c r="H24" s="4"/>
      <c r="I24" s="162"/>
      <c r="J24" s="4"/>
      <c r="K24" s="162"/>
      <c r="L24" s="4"/>
      <c r="M24" s="162"/>
      <c r="N24" s="4"/>
      <c r="O24" s="47"/>
      <c r="P24" s="142"/>
      <c r="Q24" s="142"/>
    </row>
    <row r="25" spans="1:17" s="13" customFormat="1">
      <c r="A25" s="24" t="s">
        <v>46</v>
      </c>
      <c r="B25" s="91">
        <f>[1]InfJuv!E23</f>
        <v>357661.29875241139</v>
      </c>
      <c r="C25" s="72">
        <f>[1]InfJuv!F23</f>
        <v>33.88646215072206</v>
      </c>
      <c r="D25" s="91">
        <f t="shared" si="0"/>
        <v>1673.7765279693801</v>
      </c>
      <c r="E25" s="72">
        <f t="shared" si="1"/>
        <v>0.46797809374618432</v>
      </c>
      <c r="F25" s="91">
        <f>[1]InfJuv!G23</f>
        <v>1424.3694096766601</v>
      </c>
      <c r="G25" s="162">
        <f t="shared" si="2"/>
        <v>0.39824532725377992</v>
      </c>
      <c r="H25" s="91">
        <f>[1]InfJuv!I23</f>
        <v>249.40711829272001</v>
      </c>
      <c r="I25" s="162">
        <f t="shared" si="2"/>
        <v>6.9732766492404424E-2</v>
      </c>
      <c r="J25" s="91">
        <f>[1]InfJuv!K23</f>
        <v>343121.7815267297</v>
      </c>
      <c r="K25" s="162">
        <f t="shared" ref="K25" si="17">+J25/$B25*100</f>
        <v>95.934836316817567</v>
      </c>
      <c r="L25" s="91">
        <f>[1]InfJuv!M23</f>
        <v>12865.740697713585</v>
      </c>
      <c r="M25" s="162">
        <f t="shared" ref="M25" si="18">+L25/$B25*100</f>
        <v>3.597185589436616</v>
      </c>
      <c r="N25" s="91"/>
      <c r="O25" s="72"/>
      <c r="P25" s="142"/>
      <c r="Q25" s="142"/>
    </row>
    <row r="26" spans="1:17" s="13" customFormat="1">
      <c r="A26" s="24" t="s">
        <v>47</v>
      </c>
      <c r="B26" s="91">
        <f>[1]InfJuv!E24</f>
        <v>422368.21802046278</v>
      </c>
      <c r="C26" s="72">
        <f>[1]InfJuv!F24</f>
        <v>40.017090704370872</v>
      </c>
      <c r="D26" s="91">
        <f t="shared" si="0"/>
        <v>30619.703214220743</v>
      </c>
      <c r="E26" s="72">
        <f t="shared" si="1"/>
        <v>7.2495282333807811</v>
      </c>
      <c r="F26" s="91">
        <f>[1]InfJuv!G24</f>
        <v>19818.705287276902</v>
      </c>
      <c r="G26" s="162">
        <f t="shared" si="2"/>
        <v>4.6922813890122601</v>
      </c>
      <c r="H26" s="91">
        <f>[1]InfJuv!I24</f>
        <v>10800.997926943841</v>
      </c>
      <c r="I26" s="162">
        <f t="shared" si="2"/>
        <v>2.5572468443685215</v>
      </c>
      <c r="J26" s="91">
        <f>[1]InfJuv!K24</f>
        <v>368234.89805381052</v>
      </c>
      <c r="K26" s="162">
        <f t="shared" ref="K26" si="19">+J26/$B26*100</f>
        <v>87.183382258172273</v>
      </c>
      <c r="L26" s="91">
        <f>[1]InfJuv!M24</f>
        <v>23513.616752436134</v>
      </c>
      <c r="M26" s="162">
        <f t="shared" ref="M26" si="20">+L26/$B26*100</f>
        <v>5.5670895084480412</v>
      </c>
      <c r="N26" s="91"/>
      <c r="O26" s="72"/>
      <c r="P26" s="142"/>
      <c r="Q26" s="142"/>
    </row>
    <row r="27" spans="1:17" s="13" customFormat="1">
      <c r="A27" s="24" t="s">
        <v>48</v>
      </c>
      <c r="B27" s="91">
        <f>[1]InfJuv!E25</f>
        <v>275440.06031536555</v>
      </c>
      <c r="C27" s="72">
        <f>[1]InfJuv!F25</f>
        <v>26.096447144901802</v>
      </c>
      <c r="D27" s="91">
        <f t="shared" si="0"/>
        <v>63753.877439636592</v>
      </c>
      <c r="E27" s="72">
        <f t="shared" si="1"/>
        <v>23.146189180557645</v>
      </c>
      <c r="F27" s="91">
        <f>[1]InfJuv!G25</f>
        <v>26532.683374073586</v>
      </c>
      <c r="G27" s="162">
        <f t="shared" si="2"/>
        <v>9.6328338527427526</v>
      </c>
      <c r="H27" s="91">
        <f>[1]InfJuv!I25</f>
        <v>37221.194065563002</v>
      </c>
      <c r="I27" s="162">
        <f t="shared" si="2"/>
        <v>13.513355327814891</v>
      </c>
      <c r="J27" s="91">
        <f>[1]InfJuv!K25</f>
        <v>172752.2436902817</v>
      </c>
      <c r="K27" s="162">
        <f t="shared" ref="K27" si="21">+J27/$B27*100</f>
        <v>62.718634134950712</v>
      </c>
      <c r="L27" s="91">
        <f>[1]InfJuv!M25</f>
        <v>38933.939185442927</v>
      </c>
      <c r="M27" s="162">
        <f t="shared" ref="M27" si="22">+L27/$B27*100</f>
        <v>14.135176684490066</v>
      </c>
      <c r="N27" s="91"/>
      <c r="O27" s="72"/>
      <c r="P27" s="142"/>
      <c r="Q27" s="142"/>
    </row>
    <row r="28" spans="1:17" s="13" customFormat="1">
      <c r="A28" s="24"/>
      <c r="B28" s="91"/>
      <c r="C28" s="143"/>
      <c r="D28" s="91"/>
      <c r="E28" s="143"/>
      <c r="F28" s="91"/>
      <c r="G28" s="162"/>
      <c r="H28" s="91"/>
      <c r="I28" s="162"/>
      <c r="J28" s="91"/>
      <c r="K28" s="162"/>
      <c r="L28" s="91"/>
      <c r="M28" s="162"/>
      <c r="N28" s="91"/>
      <c r="O28" s="143"/>
      <c r="P28" s="142"/>
      <c r="Q28" s="142"/>
    </row>
    <row r="29" spans="1:17" s="13" customFormat="1">
      <c r="A29" s="10" t="s">
        <v>35</v>
      </c>
      <c r="B29" s="4"/>
      <c r="C29" s="47"/>
      <c r="D29" s="4"/>
      <c r="E29" s="72"/>
      <c r="F29" s="4"/>
      <c r="G29" s="162"/>
      <c r="H29" s="4"/>
      <c r="I29" s="162"/>
      <c r="J29" s="4"/>
      <c r="K29" s="162"/>
      <c r="L29" s="4"/>
      <c r="M29" s="162"/>
      <c r="N29" s="4"/>
      <c r="O29" s="72"/>
      <c r="P29" s="142"/>
      <c r="Q29" s="142"/>
    </row>
    <row r="30" spans="1:17" s="13" customFormat="1">
      <c r="A30" s="15" t="s">
        <v>7</v>
      </c>
      <c r="B30" s="4"/>
      <c r="C30" s="4"/>
      <c r="D30" s="4">
        <f>SUM(D31:D32)</f>
        <v>275338.58256173873</v>
      </c>
      <c r="E30" s="4"/>
      <c r="F30" s="4"/>
      <c r="G30" s="4"/>
      <c r="H30" s="4"/>
      <c r="I30" s="4"/>
      <c r="J30" s="4"/>
      <c r="K30" s="4"/>
      <c r="L30" s="4"/>
      <c r="M30" s="4"/>
      <c r="N30" s="4"/>
      <c r="O30" s="72"/>
      <c r="P30" s="168"/>
      <c r="Q30" s="142"/>
    </row>
    <row r="31" spans="1:17" s="13" customFormat="1">
      <c r="A31" s="24" t="s">
        <v>22</v>
      </c>
      <c r="B31" s="91">
        <f>[1]InfJuv!E32</f>
        <v>806826.36389527458</v>
      </c>
      <c r="C31" s="72">
        <f>[1]InfJuv!F32</f>
        <v>50.244432373709934</v>
      </c>
      <c r="D31" s="91">
        <f t="shared" si="0"/>
        <v>234924.57730716464</v>
      </c>
      <c r="E31" s="72">
        <f t="shared" si="1"/>
        <v>29.117117117117118</v>
      </c>
      <c r="F31" s="91">
        <f>[1]InfJuv!G32</f>
        <v>64255.360872380428</v>
      </c>
      <c r="G31" s="162">
        <f t="shared" si="2"/>
        <v>7.9639639639639643</v>
      </c>
      <c r="H31" s="91">
        <f>[1]InfJuv!I32</f>
        <v>170669.2164347842</v>
      </c>
      <c r="I31" s="162">
        <f t="shared" si="2"/>
        <v>21.153153153153152</v>
      </c>
      <c r="J31" s="91">
        <f>[1]InfJuv!K32</f>
        <v>488457.04192578787</v>
      </c>
      <c r="K31" s="162">
        <f t="shared" ref="K31" si="23">+J31/$B31*100</f>
        <v>60.540540540540547</v>
      </c>
      <c r="L31" s="91">
        <f>[1]InfJuv!M32</f>
        <v>83444.744662322089</v>
      </c>
      <c r="M31" s="162">
        <f t="shared" ref="M31" si="24">+L31/$B31*100</f>
        <v>10.342342342342342</v>
      </c>
      <c r="N31" s="91"/>
      <c r="O31" s="72"/>
      <c r="P31" s="142"/>
      <c r="Q31" s="142"/>
    </row>
    <row r="32" spans="1:17" s="13" customFormat="1">
      <c r="A32" s="24" t="s">
        <v>23</v>
      </c>
      <c r="B32" s="91">
        <f>[1]InfJuv!E33</f>
        <v>798976.16143575299</v>
      </c>
      <c r="C32" s="72">
        <f>[1]InfJuv!F33</f>
        <v>49.755567626290059</v>
      </c>
      <c r="D32" s="91">
        <f t="shared" si="0"/>
        <v>40414.005254574105</v>
      </c>
      <c r="E32" s="72">
        <f t="shared" si="1"/>
        <v>5.0582241630276554</v>
      </c>
      <c r="F32" s="91">
        <f>[1]InfJuv!G33</f>
        <v>18607.88731145858</v>
      </c>
      <c r="G32" s="162">
        <f t="shared" si="2"/>
        <v>2.3289665211062585</v>
      </c>
      <c r="H32" s="91">
        <f>[1]InfJuv!I33</f>
        <v>21806.117943115525</v>
      </c>
      <c r="I32" s="162">
        <f t="shared" si="2"/>
        <v>2.729257641921397</v>
      </c>
      <c r="J32" s="91">
        <f>[1]InfJuv!K33</f>
        <v>500959.21621317411</v>
      </c>
      <c r="K32" s="162">
        <f t="shared" ref="K32" si="25">+J32/$B32*100</f>
        <v>62.70014556040757</v>
      </c>
      <c r="L32" s="91">
        <f>[1]InfJuv!M33</f>
        <v>257602.93996800479</v>
      </c>
      <c r="M32" s="162">
        <f t="shared" ref="M32" si="26">+L32/$B32*100</f>
        <v>32.241630276564777</v>
      </c>
      <c r="N32" s="91"/>
      <c r="O32" s="72"/>
      <c r="P32" s="142"/>
      <c r="Q32" s="142"/>
    </row>
    <row r="33" spans="1:17" s="13" customFormat="1">
      <c r="A33" s="9"/>
      <c r="B33" s="91"/>
      <c r="C33" s="72"/>
      <c r="D33" s="91"/>
      <c r="E33" s="72"/>
      <c r="F33" s="91"/>
      <c r="G33" s="162"/>
      <c r="H33" s="91"/>
      <c r="I33" s="162"/>
      <c r="J33" s="91"/>
      <c r="K33" s="162"/>
      <c r="L33" s="91"/>
      <c r="M33" s="162"/>
      <c r="N33" s="91"/>
      <c r="O33" s="72"/>
      <c r="P33" s="142"/>
      <c r="Q33" s="142"/>
    </row>
    <row r="34" spans="1:17" s="13" customFormat="1">
      <c r="A34" s="15" t="s">
        <v>8</v>
      </c>
      <c r="B34" s="4"/>
      <c r="C34" s="47"/>
      <c r="D34" s="4"/>
      <c r="E34" s="47"/>
      <c r="F34" s="4"/>
      <c r="G34" s="162"/>
      <c r="H34" s="4"/>
      <c r="I34" s="162"/>
      <c r="J34" s="4"/>
      <c r="K34" s="162"/>
      <c r="L34" s="4"/>
      <c r="M34" s="162"/>
      <c r="N34" s="49"/>
      <c r="O34" s="50"/>
      <c r="P34" s="142"/>
      <c r="Q34" s="142"/>
    </row>
    <row r="35" spans="1:17" s="13" customFormat="1">
      <c r="A35" s="24" t="s">
        <v>46</v>
      </c>
      <c r="B35" s="11">
        <f>[1]InfJuv!E35</f>
        <v>512298.39754359418</v>
      </c>
      <c r="C35" s="12">
        <f>[1]InfJuv!F35</f>
        <v>31.902951294586281</v>
      </c>
      <c r="D35" s="11">
        <f t="shared" si="0"/>
        <v>5524.2165455892591</v>
      </c>
      <c r="E35" s="12">
        <f t="shared" si="1"/>
        <v>1.0783200908059007</v>
      </c>
      <c r="F35" s="11">
        <f>[1]InfJuv!G35</f>
        <v>4651.9718278646396</v>
      </c>
      <c r="G35" s="162">
        <f t="shared" si="2"/>
        <v>0.90805902383654813</v>
      </c>
      <c r="H35" s="11">
        <f>[1]InfJuv!I35</f>
        <v>872.24471772461993</v>
      </c>
      <c r="I35" s="162">
        <f t="shared" si="2"/>
        <v>0.17026106696935275</v>
      </c>
      <c r="J35" s="11">
        <f>[1]InfJuv!K35</f>
        <v>464034.18982949847</v>
      </c>
      <c r="K35" s="162">
        <f t="shared" ref="K35" si="27">+J35/$B35*100</f>
        <v>90.578887627695806</v>
      </c>
      <c r="L35" s="91">
        <f>[1]InfJuv!M35</f>
        <v>42739.991168506436</v>
      </c>
      <c r="M35" s="162">
        <f t="shared" ref="M35" si="28">+L35/$B35*100</f>
        <v>8.3427922814982978</v>
      </c>
      <c r="N35" s="11"/>
      <c r="O35" s="12"/>
    </row>
    <row r="36" spans="1:17" s="13" customFormat="1">
      <c r="A36" s="24" t="s">
        <v>47</v>
      </c>
      <c r="B36" s="11">
        <f>[1]InfJuv!E36</f>
        <v>688201.08228472609</v>
      </c>
      <c r="C36" s="12">
        <f>[1]InfJuv!F36</f>
        <v>42.857142857142854</v>
      </c>
      <c r="D36" s="11">
        <f t="shared" si="0"/>
        <v>115717.79921813306</v>
      </c>
      <c r="E36" s="12">
        <f t="shared" si="1"/>
        <v>16.814533164343047</v>
      </c>
      <c r="F36" s="11">
        <f>[1]InfJuv!G36</f>
        <v>47101.214757129543</v>
      </c>
      <c r="G36" s="162">
        <f t="shared" si="2"/>
        <v>6.8441064638783269</v>
      </c>
      <c r="H36" s="11">
        <f>[1]InfJuv!I36</f>
        <v>68616.584461003527</v>
      </c>
      <c r="I36" s="162">
        <f t="shared" si="2"/>
        <v>9.9704267004647225</v>
      </c>
      <c r="J36" s="11">
        <f>[1]InfJuv!K36</f>
        <v>427981.40816354746</v>
      </c>
      <c r="K36" s="162">
        <f t="shared" ref="K36" si="29">+J36/$B36*100</f>
        <v>62.188424165610478</v>
      </c>
      <c r="L36" s="11">
        <f>[1]InfJuv!M36</f>
        <v>144501.87490304557</v>
      </c>
      <c r="M36" s="162">
        <f t="shared" ref="M36" si="30">+L36/$B36*100</f>
        <v>20.997042670046472</v>
      </c>
      <c r="N36" s="11"/>
      <c r="O36" s="12"/>
    </row>
    <row r="37" spans="1:17" s="13" customFormat="1">
      <c r="A37" s="24" t="s">
        <v>48</v>
      </c>
      <c r="B37" s="11">
        <f>[1]InfJuv!E37</f>
        <v>405303.0455027073</v>
      </c>
      <c r="C37" s="12">
        <f>[1]InfJuv!F37</f>
        <v>25.239905848270865</v>
      </c>
      <c r="D37" s="11">
        <f t="shared" si="0"/>
        <v>154096.5667980164</v>
      </c>
      <c r="E37" s="12">
        <f t="shared" si="1"/>
        <v>38.020086083213769</v>
      </c>
      <c r="F37" s="11">
        <f>[1]InfJuv!G37</f>
        <v>31110.061598844819</v>
      </c>
      <c r="G37" s="162">
        <f t="shared" si="2"/>
        <v>7.6757532281205156</v>
      </c>
      <c r="H37" s="11">
        <f>[1]InfJuv!I37</f>
        <v>122986.50519917159</v>
      </c>
      <c r="I37" s="162">
        <f t="shared" si="2"/>
        <v>30.34433285509326</v>
      </c>
      <c r="J37" s="11">
        <f>[1]InfJuv!K37</f>
        <v>97400.66014591603</v>
      </c>
      <c r="K37" s="162">
        <f t="shared" ref="K37" si="31">+J37/$B37*100</f>
        <v>24.031563845050215</v>
      </c>
      <c r="L37" s="11">
        <f>[1]InfJuv!M37</f>
        <v>153805.81855877486</v>
      </c>
      <c r="M37" s="162">
        <f t="shared" ref="M37" si="32">+L37/$B37*100</f>
        <v>37.948350071736009</v>
      </c>
      <c r="N37" s="11"/>
      <c r="O37" s="12"/>
    </row>
    <row r="38" spans="1:17" s="13" customFormat="1">
      <c r="A38" s="101"/>
      <c r="B38" s="102"/>
      <c r="C38" s="103"/>
      <c r="D38" s="102"/>
      <c r="E38" s="103"/>
      <c r="F38" s="102"/>
      <c r="G38" s="103"/>
      <c r="H38" s="102"/>
      <c r="I38" s="103"/>
      <c r="J38" s="102"/>
      <c r="K38" s="103"/>
      <c r="L38" s="102"/>
      <c r="M38" s="103"/>
      <c r="N38" s="14"/>
    </row>
    <row r="39" spans="1:17" s="13" customFormat="1">
      <c r="A39" s="64" t="str">
        <f>[2]Resumen!A49</f>
        <v>Fuente: Instituto Nacional de Estadística (INE). XLIV Encuesta Permanente de Hogares de Propósitos Múltiples, mayo 2013.</v>
      </c>
      <c r="B39" s="9"/>
      <c r="C39" s="29"/>
      <c r="D39" s="9"/>
      <c r="E39" s="29"/>
      <c r="F39" s="9"/>
      <c r="G39" s="29"/>
      <c r="H39" s="9"/>
      <c r="I39" s="29"/>
      <c r="J39" s="9"/>
      <c r="K39" s="29"/>
      <c r="L39" s="9"/>
      <c r="M39" s="29"/>
      <c r="N39" s="14"/>
    </row>
    <row r="40" spans="1:17" s="13" customFormat="1">
      <c r="A40" s="65" t="s">
        <v>111</v>
      </c>
      <c r="C40" s="30"/>
      <c r="E40" s="30"/>
      <c r="G40" s="30"/>
      <c r="I40" s="30"/>
      <c r="K40" s="30"/>
      <c r="M40" s="30"/>
      <c r="N40" s="14"/>
    </row>
    <row r="41" spans="1:17" s="13" customFormat="1">
      <c r="A41" s="65" t="s">
        <v>112</v>
      </c>
      <c r="C41" s="30"/>
      <c r="E41" s="30"/>
      <c r="F41" s="9"/>
      <c r="G41" s="30"/>
      <c r="I41" s="30"/>
      <c r="K41" s="30"/>
      <c r="M41" s="30"/>
      <c r="N41" s="14"/>
    </row>
    <row r="42" spans="1:17" s="13" customFormat="1">
      <c r="A42" s="65"/>
      <c r="C42" s="30"/>
      <c r="E42" s="30"/>
      <c r="F42" s="9"/>
      <c r="G42" s="30"/>
      <c r="I42" s="30"/>
      <c r="K42" s="30"/>
      <c r="M42" s="30"/>
      <c r="N42" s="14"/>
    </row>
    <row r="43" spans="1:17" s="13" customFormat="1">
      <c r="A43" s="65"/>
      <c r="C43" s="30"/>
      <c r="E43" s="30"/>
      <c r="F43" s="9"/>
      <c r="G43" s="30"/>
      <c r="I43" s="30"/>
      <c r="K43" s="30"/>
      <c r="M43" s="30"/>
      <c r="N43" s="14"/>
    </row>
    <row r="44" spans="1:17" s="13" customFormat="1">
      <c r="A44" s="65"/>
      <c r="C44" s="30"/>
      <c r="E44" s="30"/>
      <c r="F44" s="9"/>
      <c r="G44" s="30"/>
      <c r="I44" s="30"/>
      <c r="K44" s="30"/>
      <c r="M44" s="30"/>
      <c r="N44" s="14"/>
    </row>
    <row r="45" spans="1:17" s="13" customFormat="1">
      <c r="A45" s="65"/>
      <c r="C45" s="30"/>
      <c r="E45" s="30"/>
      <c r="F45" s="9"/>
      <c r="G45" s="30"/>
      <c r="I45" s="30"/>
      <c r="K45" s="30"/>
      <c r="M45" s="30"/>
      <c r="N45" s="14"/>
    </row>
    <row r="46" spans="1:17" s="13" customFormat="1">
      <c r="A46" s="65"/>
      <c r="C46" s="30"/>
      <c r="E46" s="30"/>
      <c r="F46" s="9"/>
      <c r="G46" s="30"/>
      <c r="I46" s="30"/>
      <c r="K46" s="30"/>
      <c r="M46" s="30"/>
      <c r="N46" s="14"/>
    </row>
    <row r="47" spans="1:17" s="13" customFormat="1">
      <c r="A47" s="65"/>
      <c r="C47" s="30"/>
      <c r="E47" s="30"/>
      <c r="F47" s="9"/>
      <c r="G47" s="30"/>
      <c r="I47" s="30"/>
      <c r="K47" s="30"/>
      <c r="M47" s="30"/>
      <c r="N47" s="14"/>
    </row>
    <row r="48" spans="1:17" s="13" customFormat="1">
      <c r="A48" s="65"/>
      <c r="C48" s="30"/>
      <c r="E48" s="30"/>
      <c r="F48" s="9"/>
      <c r="G48" s="30"/>
      <c r="I48" s="30"/>
      <c r="K48" s="30"/>
      <c r="M48" s="30"/>
      <c r="N48" s="14"/>
    </row>
    <row r="49" spans="1:14" s="13" customFormat="1">
      <c r="A49" s="65"/>
      <c r="C49" s="30"/>
      <c r="E49" s="30"/>
      <c r="F49" s="9"/>
      <c r="G49" s="30"/>
      <c r="I49" s="30"/>
      <c r="K49" s="30"/>
      <c r="M49" s="30"/>
      <c r="N49" s="14"/>
    </row>
    <row r="50" spans="1:14" s="13" customFormat="1">
      <c r="A50" s="65"/>
      <c r="C50" s="30"/>
      <c r="E50" s="30"/>
      <c r="F50" s="9"/>
      <c r="G50" s="30"/>
      <c r="I50" s="30"/>
      <c r="K50" s="30"/>
      <c r="M50" s="30"/>
      <c r="N50" s="14"/>
    </row>
    <row r="51" spans="1:14" s="13" customFormat="1">
      <c r="A51" s="65"/>
      <c r="C51" s="30"/>
      <c r="E51" s="30"/>
      <c r="F51" s="9"/>
      <c r="G51" s="30"/>
      <c r="I51" s="30"/>
      <c r="K51" s="30"/>
      <c r="M51" s="30"/>
      <c r="N51" s="14"/>
    </row>
    <row r="52" spans="1:14" s="13" customFormat="1">
      <c r="A52" s="65"/>
      <c r="C52" s="30"/>
      <c r="E52" s="30"/>
      <c r="F52" s="9"/>
      <c r="G52" s="30"/>
      <c r="I52" s="30"/>
      <c r="K52" s="30"/>
      <c r="M52" s="30"/>
      <c r="N52" s="14"/>
    </row>
    <row r="53" spans="1:14" s="13" customFormat="1">
      <c r="A53" s="65"/>
      <c r="C53" s="30"/>
      <c r="E53" s="30"/>
      <c r="F53" s="9"/>
      <c r="G53" s="30"/>
      <c r="I53" s="30"/>
      <c r="K53" s="30"/>
      <c r="M53" s="30"/>
      <c r="N53" s="14"/>
    </row>
    <row r="54" spans="1:14" s="13" customFormat="1">
      <c r="A54" s="65"/>
      <c r="C54" s="30"/>
      <c r="E54" s="30"/>
      <c r="F54" s="9"/>
      <c r="G54" s="30"/>
      <c r="I54" s="30"/>
      <c r="K54" s="30"/>
      <c r="M54" s="30"/>
      <c r="N54" s="14"/>
    </row>
    <row r="55" spans="1:14" s="13" customFormat="1">
      <c r="A55" s="65"/>
      <c r="C55" s="30"/>
      <c r="E55" s="30"/>
      <c r="F55" s="9"/>
      <c r="G55" s="30"/>
      <c r="I55" s="30"/>
      <c r="K55" s="30"/>
      <c r="M55" s="30"/>
      <c r="N55" s="14"/>
    </row>
    <row r="56" spans="1:14" s="13" customFormat="1">
      <c r="A56" s="65"/>
      <c r="C56" s="30"/>
      <c r="E56" s="30"/>
      <c r="F56" s="9"/>
      <c r="G56" s="30"/>
      <c r="I56" s="30"/>
      <c r="K56" s="30"/>
      <c r="M56" s="30"/>
      <c r="N56" s="14"/>
    </row>
    <row r="57" spans="1:14" s="13" customFormat="1">
      <c r="A57" s="65"/>
      <c r="C57" s="30"/>
      <c r="E57" s="30"/>
      <c r="F57" s="9"/>
      <c r="G57" s="30"/>
      <c r="I57" s="30"/>
      <c r="K57" s="30"/>
      <c r="M57" s="30"/>
      <c r="N57" s="14"/>
    </row>
    <row r="58" spans="1:14" s="13" customFormat="1">
      <c r="A58" s="65"/>
      <c r="C58" s="30"/>
      <c r="E58" s="30"/>
      <c r="F58" s="9"/>
      <c r="G58" s="30"/>
      <c r="I58" s="30"/>
      <c r="K58" s="30"/>
      <c r="M58" s="30"/>
      <c r="N58" s="14"/>
    </row>
    <row r="59" spans="1:14" s="13" customFormat="1">
      <c r="A59" s="65"/>
      <c r="C59" s="30"/>
      <c r="E59" s="30"/>
      <c r="F59" s="9"/>
      <c r="G59" s="30"/>
      <c r="I59" s="30"/>
      <c r="K59" s="30"/>
      <c r="M59" s="30"/>
      <c r="N59" s="14"/>
    </row>
    <row r="60" spans="1:14" s="13" customFormat="1">
      <c r="A60" s="65"/>
      <c r="C60" s="30"/>
      <c r="E60" s="30"/>
      <c r="F60" s="9"/>
      <c r="G60" s="30"/>
      <c r="I60" s="30"/>
      <c r="K60" s="30"/>
      <c r="M60" s="30"/>
      <c r="N60" s="14"/>
    </row>
    <row r="61" spans="1:14" s="13" customFormat="1">
      <c r="A61" s="65"/>
      <c r="C61" s="30"/>
      <c r="E61" s="30"/>
      <c r="F61" s="9"/>
      <c r="G61" s="30"/>
      <c r="I61" s="30"/>
      <c r="K61" s="30"/>
      <c r="M61" s="30"/>
      <c r="N61" s="14"/>
    </row>
    <row r="62" spans="1:14" s="13" customFormat="1">
      <c r="A62" s="65"/>
      <c r="C62" s="30"/>
      <c r="E62" s="30"/>
      <c r="F62" s="9"/>
      <c r="G62" s="30"/>
      <c r="I62" s="30"/>
      <c r="K62" s="30"/>
      <c r="M62" s="30"/>
      <c r="N62" s="14"/>
    </row>
    <row r="63" spans="1:14" s="13" customFormat="1">
      <c r="A63" s="65"/>
      <c r="C63" s="30"/>
      <c r="E63" s="30"/>
      <c r="F63" s="9"/>
      <c r="G63" s="30"/>
      <c r="I63" s="30"/>
      <c r="K63" s="30"/>
      <c r="M63" s="30"/>
      <c r="N63" s="14"/>
    </row>
    <row r="64" spans="1:14" s="13" customFormat="1">
      <c r="A64" s="65"/>
      <c r="C64" s="30"/>
      <c r="E64" s="30"/>
      <c r="F64" s="9"/>
      <c r="G64" s="30"/>
      <c r="I64" s="30"/>
      <c r="K64" s="30"/>
      <c r="M64" s="30"/>
      <c r="N64" s="14"/>
    </row>
    <row r="65" spans="1:15" s="13" customFormat="1">
      <c r="A65" s="65"/>
      <c r="C65" s="30"/>
      <c r="E65" s="30"/>
      <c r="F65" s="9"/>
      <c r="G65" s="30"/>
      <c r="I65" s="30"/>
      <c r="K65" s="30"/>
      <c r="M65" s="30"/>
      <c r="N65" s="14"/>
    </row>
    <row r="66" spans="1:15" s="13" customFormat="1">
      <c r="A66" s="4"/>
      <c r="C66" s="30"/>
      <c r="E66" s="30"/>
      <c r="F66" s="14"/>
      <c r="G66" s="30"/>
      <c r="I66" s="30"/>
      <c r="K66" s="30"/>
      <c r="M66" s="30"/>
      <c r="N66" s="14"/>
    </row>
    <row r="67" spans="1:15" s="13" customFormat="1">
      <c r="A67" s="173" t="s">
        <v>94</v>
      </c>
      <c r="B67" s="173"/>
      <c r="C67" s="173"/>
      <c r="D67" s="173"/>
      <c r="E67" s="173"/>
      <c r="F67" s="173"/>
      <c r="G67" s="173"/>
      <c r="H67" s="173"/>
      <c r="I67" s="173"/>
      <c r="J67" s="173"/>
      <c r="K67" s="173"/>
      <c r="L67" s="173"/>
      <c r="M67" s="173"/>
      <c r="N67" s="173"/>
      <c r="O67" s="173"/>
    </row>
    <row r="68" spans="1:15" s="13" customFormat="1">
      <c r="A68" s="9" t="s">
        <v>113</v>
      </c>
      <c r="B68" s="9"/>
      <c r="C68" s="29"/>
      <c r="D68" s="9"/>
      <c r="E68" s="29"/>
      <c r="F68" s="9"/>
      <c r="G68" s="30"/>
      <c r="I68" s="30"/>
      <c r="K68" s="30"/>
      <c r="M68" s="30"/>
      <c r="N68" s="14"/>
    </row>
    <row r="69" spans="1:15" s="13" customFormat="1" ht="11.25" customHeight="1">
      <c r="A69" s="171" t="s">
        <v>11</v>
      </c>
      <c r="B69" s="171" t="s">
        <v>0</v>
      </c>
      <c r="C69" s="171"/>
      <c r="D69" s="170" t="s">
        <v>9</v>
      </c>
      <c r="E69" s="170"/>
      <c r="F69" s="170"/>
      <c r="G69" s="170"/>
      <c r="H69" s="170"/>
      <c r="I69" s="170"/>
      <c r="J69" s="171" t="s">
        <v>6</v>
      </c>
      <c r="K69" s="171"/>
      <c r="L69" s="171" t="s">
        <v>10</v>
      </c>
      <c r="M69" s="171"/>
      <c r="N69" s="171"/>
      <c r="O69" s="171"/>
    </row>
    <row r="70" spans="1:15" s="13" customFormat="1" ht="11.25" customHeight="1">
      <c r="A70" s="172"/>
      <c r="B70" s="172"/>
      <c r="C70" s="172"/>
      <c r="D70" s="169" t="s">
        <v>0</v>
      </c>
      <c r="E70" s="169"/>
      <c r="F70" s="169" t="s">
        <v>4</v>
      </c>
      <c r="G70" s="169"/>
      <c r="H70" s="169" t="s">
        <v>5</v>
      </c>
      <c r="I70" s="169"/>
      <c r="J70" s="172"/>
      <c r="K70" s="172"/>
      <c r="L70" s="172"/>
      <c r="M70" s="172"/>
      <c r="N70" s="172"/>
      <c r="O70" s="172"/>
    </row>
    <row r="71" spans="1:15" s="13" customFormat="1">
      <c r="A71" s="174"/>
      <c r="B71" s="52" t="s">
        <v>3</v>
      </c>
      <c r="C71" s="53" t="s">
        <v>39</v>
      </c>
      <c r="D71" s="52" t="s">
        <v>3</v>
      </c>
      <c r="E71" s="53" t="s">
        <v>40</v>
      </c>
      <c r="F71" s="52" t="s">
        <v>3</v>
      </c>
      <c r="G71" s="53" t="s">
        <v>40</v>
      </c>
      <c r="H71" s="52" t="s">
        <v>3</v>
      </c>
      <c r="I71" s="53" t="s">
        <v>40</v>
      </c>
      <c r="J71" s="52" t="s">
        <v>3</v>
      </c>
      <c r="K71" s="53" t="s">
        <v>40</v>
      </c>
      <c r="L71" s="52" t="s">
        <v>3</v>
      </c>
      <c r="M71" s="53" t="s">
        <v>40</v>
      </c>
      <c r="N71" s="70"/>
      <c r="O71" s="28"/>
    </row>
    <row r="72" spans="1:15" s="13" customFormat="1">
      <c r="A72" s="61"/>
      <c r="B72" s="62"/>
      <c r="C72" s="35"/>
      <c r="D72" s="62"/>
      <c r="E72" s="35"/>
      <c r="F72" s="62"/>
      <c r="G72" s="35"/>
      <c r="H72" s="62"/>
      <c r="I72" s="35"/>
      <c r="J72" s="62"/>
      <c r="K72" s="35"/>
      <c r="L72" s="62"/>
      <c r="M72" s="35"/>
      <c r="N72" s="62"/>
      <c r="O72" s="35"/>
    </row>
    <row r="73" spans="1:15" s="13" customFormat="1">
      <c r="A73" s="10" t="s">
        <v>36</v>
      </c>
      <c r="B73" s="10"/>
      <c r="C73" s="6"/>
      <c r="D73" s="10"/>
      <c r="E73" s="6"/>
      <c r="F73" s="10"/>
      <c r="G73" s="6"/>
      <c r="H73" s="10"/>
      <c r="I73" s="6"/>
      <c r="J73" s="10"/>
      <c r="K73" s="6"/>
      <c r="L73" s="10"/>
      <c r="M73" s="6"/>
      <c r="N73" s="10"/>
      <c r="O73" s="6"/>
    </row>
    <row r="74" spans="1:15" s="13" customFormat="1">
      <c r="A74" s="15" t="s">
        <v>7</v>
      </c>
      <c r="B74" s="4"/>
      <c r="C74" s="47"/>
      <c r="D74" s="4"/>
      <c r="E74" s="47"/>
      <c r="F74" s="4"/>
      <c r="G74" s="72"/>
      <c r="H74" s="4"/>
      <c r="I74" s="72"/>
      <c r="J74" s="4"/>
      <c r="K74" s="72"/>
      <c r="L74" s="4"/>
      <c r="M74" s="72"/>
      <c r="N74" s="49"/>
      <c r="O74" s="50"/>
    </row>
    <row r="75" spans="1:15" s="13" customFormat="1">
      <c r="A75" s="24" t="s">
        <v>22</v>
      </c>
      <c r="B75" s="11">
        <f>[1]InfJuv!E44</f>
        <v>133651.39663257374</v>
      </c>
      <c r="C75" s="12">
        <f>[1]InfJuv!F44</f>
        <v>49.08925318761397</v>
      </c>
      <c r="D75" s="11">
        <f t="shared" si="0"/>
        <v>9422.5474434837597</v>
      </c>
      <c r="E75" s="12">
        <f t="shared" si="1"/>
        <v>7.0500927643784017</v>
      </c>
      <c r="F75" s="11">
        <f>[1]InfJuv!G44</f>
        <v>4215.3501720848399</v>
      </c>
      <c r="G75" s="12">
        <f t="shared" ref="G75:I81" si="33">+F75/$D75*100</f>
        <v>44.736842105263158</v>
      </c>
      <c r="H75" s="11">
        <f>[1]InfJuv!I44</f>
        <v>5207.1972713989198</v>
      </c>
      <c r="I75" s="12">
        <f t="shared" si="33"/>
        <v>55.26315789473685</v>
      </c>
      <c r="J75" s="11">
        <f>[1]InfJuv!K44</f>
        <v>118525.72836803382</v>
      </c>
      <c r="K75" s="12">
        <f>+J75/$B75*100</f>
        <v>88.682745825602936</v>
      </c>
      <c r="L75" s="11">
        <f>[1]InfJuv!M44</f>
        <v>5703.1208210559598</v>
      </c>
      <c r="M75" s="12">
        <f>+L75/$B75*100</f>
        <v>4.267161410018506</v>
      </c>
      <c r="N75" s="11"/>
      <c r="O75" s="12"/>
    </row>
    <row r="76" spans="1:15" s="13" customFormat="1">
      <c r="A76" s="24" t="s">
        <v>23</v>
      </c>
      <c r="B76" s="11">
        <f>[1]InfJuv!E45</f>
        <v>138610.63212914421</v>
      </c>
      <c r="C76" s="12">
        <f>[1]InfJuv!F45</f>
        <v>50.910746812386286</v>
      </c>
      <c r="D76" s="11">
        <f t="shared" si="0"/>
        <v>8926.6238938267197</v>
      </c>
      <c r="E76" s="12">
        <f t="shared" si="1"/>
        <v>6.4400715563505546</v>
      </c>
      <c r="F76" s="11">
        <f>[1]InfJuv!G45</f>
        <v>5951.0825958844798</v>
      </c>
      <c r="G76" s="12">
        <f t="shared" si="33"/>
        <v>66.666666666666657</v>
      </c>
      <c r="H76" s="11">
        <f>[1]InfJuv!I45</f>
        <v>2975.5412979422399</v>
      </c>
      <c r="I76" s="12">
        <f t="shared" si="33"/>
        <v>33.333333333333329</v>
      </c>
      <c r="J76" s="11">
        <f>[1]InfJuv!K45</f>
        <v>121005.34611631905</v>
      </c>
      <c r="K76" s="12">
        <f>+J76/$B76*100</f>
        <v>87.298747763864</v>
      </c>
      <c r="L76" s="11">
        <f>[1]InfJuv!M45</f>
        <v>8678.6621189981997</v>
      </c>
      <c r="M76" s="12">
        <f>+L76/$B76*100</f>
        <v>6.2611806797852605</v>
      </c>
      <c r="N76" s="11"/>
      <c r="O76" s="12"/>
    </row>
    <row r="77" spans="1:15" s="13" customFormat="1">
      <c r="A77" s="10"/>
      <c r="B77" s="144"/>
      <c r="C77" s="72"/>
      <c r="D77" s="144"/>
      <c r="E77" s="72"/>
      <c r="F77" s="144"/>
      <c r="G77" s="72"/>
      <c r="H77" s="144"/>
      <c r="I77" s="72"/>
      <c r="J77" s="144"/>
      <c r="K77" s="72"/>
      <c r="L77" s="144"/>
      <c r="M77" s="72"/>
      <c r="N77" s="9"/>
      <c r="O77" s="72"/>
    </row>
    <row r="78" spans="1:15" s="13" customFormat="1">
      <c r="A78" s="15" t="s">
        <v>8</v>
      </c>
      <c r="B78" s="4"/>
      <c r="C78" s="47"/>
      <c r="D78" s="4"/>
      <c r="E78" s="47"/>
      <c r="F78" s="4"/>
      <c r="G78" s="72"/>
      <c r="H78" s="4"/>
      <c r="I78" s="72"/>
      <c r="J78" s="4"/>
      <c r="K78" s="72"/>
      <c r="L78" s="4"/>
      <c r="M78" s="72"/>
      <c r="N78" s="49"/>
      <c r="O78" s="50"/>
    </row>
    <row r="79" spans="1:15" s="13" customFormat="1">
      <c r="A79" s="24" t="s">
        <v>46</v>
      </c>
      <c r="B79" s="91">
        <f>[1]InfJuv!E47</f>
        <v>87530.506514468361</v>
      </c>
      <c r="C79" s="72">
        <f>[1]InfJuv!F47</f>
        <v>32.14936247723135</v>
      </c>
      <c r="D79" s="91">
        <f t="shared" si="0"/>
        <v>495.92354965703998</v>
      </c>
      <c r="E79" s="72">
        <f t="shared" si="1"/>
        <v>0.56657223796033473</v>
      </c>
      <c r="F79" s="91">
        <f>[1]InfJuv!G47</f>
        <v>495.92354965703998</v>
      </c>
      <c r="G79" s="72">
        <f t="shared" si="33"/>
        <v>100</v>
      </c>
      <c r="H79" s="91">
        <f>[1]InfJuv!I47</f>
        <v>0</v>
      </c>
      <c r="I79" s="72">
        <f t="shared" si="33"/>
        <v>0</v>
      </c>
      <c r="J79" s="91">
        <f>[1]InfJuv!K47</f>
        <v>85546.812315840172</v>
      </c>
      <c r="K79" s="72">
        <f>+J79/$B79*100</f>
        <v>97.733711048158625</v>
      </c>
      <c r="L79" s="91">
        <f>[1]InfJuv!M47</f>
        <v>1487.77064897112</v>
      </c>
      <c r="M79" s="72">
        <f>+L79/$B79*100</f>
        <v>1.6997167138810043</v>
      </c>
      <c r="N79" s="11"/>
      <c r="O79" s="12"/>
    </row>
    <row r="80" spans="1:15" s="13" customFormat="1">
      <c r="A80" s="24" t="s">
        <v>47</v>
      </c>
      <c r="B80" s="91">
        <f>[1]InfJuv!E48</f>
        <v>107615.41027557878</v>
      </c>
      <c r="C80" s="72">
        <f>[1]InfJuv!F48</f>
        <v>39.526411657559265</v>
      </c>
      <c r="D80" s="91">
        <f t="shared" si="0"/>
        <v>5455.1590462274398</v>
      </c>
      <c r="E80" s="72">
        <f t="shared" si="1"/>
        <v>5.0691244239630819</v>
      </c>
      <c r="F80" s="91">
        <f>[1]InfJuv!G48</f>
        <v>4215.3501720848399</v>
      </c>
      <c r="G80" s="72">
        <f t="shared" si="33"/>
        <v>77.272727272727266</v>
      </c>
      <c r="H80" s="91">
        <f>[1]InfJuv!I48</f>
        <v>1239.8088741426</v>
      </c>
      <c r="I80" s="72">
        <f t="shared" si="33"/>
        <v>22.727272727272727</v>
      </c>
      <c r="J80" s="91">
        <f>[1]InfJuv!K48</f>
        <v>97201.015732780783</v>
      </c>
      <c r="K80" s="72">
        <f>+J80/$B80*100</f>
        <v>90.322580645161239</v>
      </c>
      <c r="L80" s="91">
        <f>[1]InfJuv!M48</f>
        <v>4959.2354965703998</v>
      </c>
      <c r="M80" s="72">
        <f>+L80/$B80*100</f>
        <v>4.6082949308755294</v>
      </c>
      <c r="N80" s="11"/>
      <c r="O80" s="12"/>
    </row>
    <row r="81" spans="1:15" s="13" customFormat="1">
      <c r="A81" s="24" t="s">
        <v>48</v>
      </c>
      <c r="B81" s="91">
        <f>[1]InfJuv!E49</f>
        <v>77116.111971670369</v>
      </c>
      <c r="C81" s="72">
        <f>[1]InfJuv!F49</f>
        <v>28.324225865209474</v>
      </c>
      <c r="D81" s="91">
        <f t="shared" si="0"/>
        <v>12398.088741426</v>
      </c>
      <c r="E81" s="72">
        <f t="shared" si="1"/>
        <v>16.077170418006297</v>
      </c>
      <c r="F81" s="91">
        <f>[1]InfJuv!G49</f>
        <v>5455.1590462274398</v>
      </c>
      <c r="G81" s="72">
        <f t="shared" si="33"/>
        <v>44</v>
      </c>
      <c r="H81" s="91">
        <f>[1]InfJuv!I49</f>
        <v>6942.9296951985598</v>
      </c>
      <c r="I81" s="72">
        <f t="shared" si="33"/>
        <v>56.000000000000007</v>
      </c>
      <c r="J81" s="91">
        <f>[1]InfJuv!K49</f>
        <v>56783.246435731431</v>
      </c>
      <c r="K81" s="72">
        <f>+J81/$B81*100</f>
        <v>73.633440514469285</v>
      </c>
      <c r="L81" s="91">
        <f>[1]InfJuv!M49</f>
        <v>7934.7767945126398</v>
      </c>
      <c r="M81" s="72">
        <f>+L81/$B81*100</f>
        <v>10.289389067524029</v>
      </c>
      <c r="N81" s="11"/>
      <c r="O81" s="12"/>
    </row>
    <row r="82" spans="1:15" s="13" customFormat="1">
      <c r="A82" s="24"/>
      <c r="B82" s="91"/>
      <c r="C82" s="72"/>
      <c r="D82" s="91"/>
      <c r="E82" s="72"/>
      <c r="F82" s="91"/>
      <c r="G82" s="72"/>
      <c r="H82" s="91"/>
      <c r="I82" s="72"/>
      <c r="J82" s="91"/>
      <c r="K82" s="72"/>
      <c r="L82" s="91"/>
      <c r="M82" s="72"/>
      <c r="N82" s="11"/>
      <c r="O82" s="12"/>
    </row>
    <row r="83" spans="1:15" s="13" customFormat="1">
      <c r="A83" s="10" t="s">
        <v>37</v>
      </c>
      <c r="B83" s="91"/>
      <c r="C83" s="47"/>
      <c r="D83" s="91"/>
      <c r="E83" s="47"/>
      <c r="F83" s="91"/>
      <c r="G83" s="47"/>
      <c r="H83" s="91"/>
      <c r="I83" s="47"/>
      <c r="J83" s="91"/>
      <c r="K83" s="72"/>
      <c r="L83" s="91"/>
      <c r="M83" s="72"/>
      <c r="N83" s="11"/>
      <c r="O83" s="6"/>
    </row>
    <row r="84" spans="1:15" s="13" customFormat="1">
      <c r="A84" s="15" t="s">
        <v>7</v>
      </c>
      <c r="B84" s="4"/>
      <c r="C84" s="47"/>
      <c r="D84" s="4"/>
      <c r="E84" s="47"/>
      <c r="F84" s="4"/>
      <c r="G84" s="72"/>
      <c r="H84" s="4"/>
      <c r="I84" s="72"/>
      <c r="J84" s="4"/>
      <c r="K84" s="72"/>
      <c r="L84" s="4"/>
      <c r="M84" s="72"/>
      <c r="N84" s="49"/>
      <c r="O84" s="50"/>
    </row>
    <row r="85" spans="1:15" s="13" customFormat="1">
      <c r="A85" s="24" t="s">
        <v>22</v>
      </c>
      <c r="B85" s="91">
        <f>[1]InfJuv!E56</f>
        <v>90580.83628409807</v>
      </c>
      <c r="C85" s="72">
        <f>[1]InfJuv!F56</f>
        <v>50.380914194065177</v>
      </c>
      <c r="D85" s="91">
        <f t="shared" si="0"/>
        <v>8650.7762467900848</v>
      </c>
      <c r="E85" s="72">
        <f t="shared" si="1"/>
        <v>9.5503382411460169</v>
      </c>
      <c r="F85" s="91">
        <f>[1]InfJuv!G56</f>
        <v>3784.7146079706617</v>
      </c>
      <c r="G85" s="72">
        <f t="shared" ref="G85:I91" si="34">+F85/$D85*100</f>
        <v>43.749999999999993</v>
      </c>
      <c r="H85" s="91">
        <f>[1]InfJuv!I56</f>
        <v>4866.061638819423</v>
      </c>
      <c r="I85" s="72">
        <f t="shared" si="34"/>
        <v>56.25</v>
      </c>
      <c r="J85" s="91">
        <f>[1]InfJuv!K56</f>
        <v>75622.202357356495</v>
      </c>
      <c r="K85" s="72">
        <f>+J85/$B85*100</f>
        <v>83.48587345801792</v>
      </c>
      <c r="L85" s="91">
        <f>[1]InfJuv!M56</f>
        <v>6307.8576799511047</v>
      </c>
      <c r="M85" s="72">
        <f>+L85/$B85*100</f>
        <v>6.9637883008356383</v>
      </c>
      <c r="N85" s="11"/>
      <c r="O85" s="12"/>
    </row>
    <row r="86" spans="1:15" s="13" customFormat="1">
      <c r="A86" s="24" t="s">
        <v>23</v>
      </c>
      <c r="B86" s="91">
        <f>[1]InfJuv!E57</f>
        <v>89211.130045022946</v>
      </c>
      <c r="C86" s="72">
        <f>[1]InfJuv!F57</f>
        <v>49.619085805933658</v>
      </c>
      <c r="D86" s="91">
        <f t="shared" si="0"/>
        <v>5947.4086696681825</v>
      </c>
      <c r="E86" s="72">
        <f t="shared" si="1"/>
        <v>6.666666666666651</v>
      </c>
      <c r="F86" s="91">
        <f>[1]InfJuv!G57</f>
        <v>4145.1636182535822</v>
      </c>
      <c r="G86" s="72">
        <f t="shared" si="34"/>
        <v>69.696969696969703</v>
      </c>
      <c r="H86" s="91">
        <f>[1]InfJuv!I57</f>
        <v>1802.2450514145999</v>
      </c>
      <c r="I86" s="72">
        <f t="shared" si="34"/>
        <v>30.303030303030287</v>
      </c>
      <c r="J86" s="91">
        <f>[1]InfJuv!K57</f>
        <v>76775.639190261878</v>
      </c>
      <c r="K86" s="72">
        <f>+J86/$B86*100</f>
        <v>86.060606060605721</v>
      </c>
      <c r="L86" s="91">
        <f>[1]InfJuv!M57</f>
        <v>6488.0821850925649</v>
      </c>
      <c r="M86" s="72">
        <f>+L86/$B86*100</f>
        <v>7.2727272727272583</v>
      </c>
      <c r="N86" s="11"/>
      <c r="O86" s="12"/>
    </row>
    <row r="87" spans="1:15" s="13" customFormat="1">
      <c r="A87" s="9"/>
      <c r="B87" s="144"/>
      <c r="C87" s="72"/>
      <c r="D87" s="144"/>
      <c r="E87" s="72"/>
      <c r="F87" s="144"/>
      <c r="G87" s="72"/>
      <c r="H87" s="144"/>
      <c r="I87" s="72"/>
      <c r="J87" s="144"/>
      <c r="K87" s="72"/>
      <c r="L87" s="144"/>
      <c r="M87" s="72"/>
      <c r="N87" s="9"/>
      <c r="O87" s="72"/>
    </row>
    <row r="88" spans="1:15" s="13" customFormat="1">
      <c r="A88" s="15" t="s">
        <v>8</v>
      </c>
      <c r="B88" s="4"/>
      <c r="C88" s="47"/>
      <c r="D88" s="4"/>
      <c r="E88" s="47"/>
      <c r="F88" s="4"/>
      <c r="G88" s="72"/>
      <c r="H88" s="4"/>
      <c r="I88" s="72"/>
      <c r="J88" s="4"/>
      <c r="K88" s="72"/>
      <c r="L88" s="4"/>
      <c r="M88" s="72"/>
      <c r="N88" s="49"/>
      <c r="O88" s="50"/>
    </row>
    <row r="89" spans="1:15" s="13" customFormat="1">
      <c r="A89" s="24" t="s">
        <v>46</v>
      </c>
      <c r="B89" s="91">
        <f>[1]InfJuv!E59</f>
        <v>68160.907844499859</v>
      </c>
      <c r="C89" s="72">
        <f>[1]InfJuv!F59</f>
        <v>37.910986367280749</v>
      </c>
      <c r="D89" s="91">
        <f t="shared" si="0"/>
        <v>180.22450514145999</v>
      </c>
      <c r="E89" s="72">
        <f t="shared" si="1"/>
        <v>0.26441036488630471</v>
      </c>
      <c r="F89" s="91">
        <f>[1]InfJuv!G59</f>
        <v>180.22450514145999</v>
      </c>
      <c r="G89" s="72">
        <f t="shared" si="34"/>
        <v>100</v>
      </c>
      <c r="H89" s="91">
        <f>[1]InfJuv!I59</f>
        <v>0</v>
      </c>
      <c r="I89" s="72">
        <f t="shared" si="34"/>
        <v>0</v>
      </c>
      <c r="J89" s="91">
        <f>[1]InfJuv!K59</f>
        <v>63835.519721104778</v>
      </c>
      <c r="K89" s="72">
        <f>+J89/$B89*100</f>
        <v>93.654151242728616</v>
      </c>
      <c r="L89" s="91">
        <f>[1]InfJuv!M59</f>
        <v>4145.1636182535822</v>
      </c>
      <c r="M89" s="72">
        <f>+L89/$B89*100</f>
        <v>6.0814383923850128</v>
      </c>
      <c r="N89" s="11"/>
      <c r="O89" s="12"/>
    </row>
    <row r="90" spans="1:15" s="13" customFormat="1">
      <c r="A90" s="24" t="s">
        <v>47</v>
      </c>
      <c r="B90" s="91">
        <f>[1]InfJuv!E60</f>
        <v>68737.626260952544</v>
      </c>
      <c r="C90" s="72">
        <f>[1]InfJuv!F60</f>
        <v>38.231756214915066</v>
      </c>
      <c r="D90" s="91">
        <f t="shared" si="0"/>
        <v>3964.9391131121206</v>
      </c>
      <c r="E90" s="72">
        <f t="shared" si="1"/>
        <v>5.7682223387519924</v>
      </c>
      <c r="F90" s="91">
        <f>[1]InfJuv!G60</f>
        <v>2883.5920822633607</v>
      </c>
      <c r="G90" s="72">
        <f t="shared" si="34"/>
        <v>72.727272727272734</v>
      </c>
      <c r="H90" s="91">
        <f>[1]InfJuv!I60</f>
        <v>1081.3470308487599</v>
      </c>
      <c r="I90" s="72">
        <f t="shared" si="34"/>
        <v>27.272727272727266</v>
      </c>
      <c r="J90" s="91">
        <f>[1]InfJuv!K60</f>
        <v>62429.768581001408</v>
      </c>
      <c r="K90" s="72">
        <f t="shared" ref="K90:M101" si="35">+J90/$B90*100</f>
        <v>90.823282642894512</v>
      </c>
      <c r="L90" s="91">
        <f>[1]InfJuv!M60</f>
        <v>2342.91856683898</v>
      </c>
      <c r="M90" s="72">
        <f t="shared" si="35"/>
        <v>3.4084950183534497</v>
      </c>
      <c r="N90" s="11"/>
      <c r="O90" s="12"/>
    </row>
    <row r="91" spans="1:15" s="13" customFormat="1">
      <c r="A91" s="24" t="s">
        <v>48</v>
      </c>
      <c r="B91" s="91">
        <f>[1]InfJuv!E61</f>
        <v>42893.432223667412</v>
      </c>
      <c r="C91" s="72">
        <f>[1]InfJuv!F61</f>
        <v>23.857257417802341</v>
      </c>
      <c r="D91" s="91">
        <f t="shared" si="0"/>
        <v>10453.021298204687</v>
      </c>
      <c r="E91" s="72">
        <f t="shared" si="1"/>
        <v>24.369747899159719</v>
      </c>
      <c r="F91" s="91">
        <f>[1]InfJuv!G61</f>
        <v>4866.061638819423</v>
      </c>
      <c r="G91" s="72">
        <f t="shared" si="34"/>
        <v>46.551724137931032</v>
      </c>
      <c r="H91" s="91">
        <f>[1]InfJuv!I61</f>
        <v>5586.9596593852639</v>
      </c>
      <c r="I91" s="72">
        <f t="shared" si="34"/>
        <v>53.448275862068975</v>
      </c>
      <c r="J91" s="91">
        <f>[1]InfJuv!K61</f>
        <v>26132.553245511735</v>
      </c>
      <c r="K91" s="72">
        <f t="shared" si="35"/>
        <v>60.924369747899341</v>
      </c>
      <c r="L91" s="91">
        <f>[1]InfJuv!M61</f>
        <v>6307.8576799511047</v>
      </c>
      <c r="M91" s="72">
        <f t="shared" si="35"/>
        <v>14.705882352941209</v>
      </c>
      <c r="N91" s="11"/>
      <c r="O91" s="12"/>
    </row>
    <row r="92" spans="1:15" s="13" customFormat="1">
      <c r="A92" s="24"/>
      <c r="B92" s="144"/>
      <c r="C92" s="143"/>
      <c r="D92" s="144"/>
      <c r="E92" s="143"/>
      <c r="F92" s="144"/>
      <c r="G92" s="143"/>
      <c r="H92" s="144"/>
      <c r="I92" s="143"/>
      <c r="J92" s="144"/>
      <c r="K92" s="72"/>
      <c r="L92" s="144"/>
      <c r="M92" s="72"/>
      <c r="N92" s="9"/>
      <c r="O92" s="8"/>
    </row>
    <row r="93" spans="1:15" s="13" customFormat="1">
      <c r="A93" s="10" t="s">
        <v>38</v>
      </c>
      <c r="B93" s="91"/>
      <c r="C93" s="47"/>
      <c r="D93" s="91"/>
      <c r="E93" s="47"/>
      <c r="F93" s="91"/>
      <c r="G93" s="47"/>
      <c r="H93" s="91"/>
      <c r="I93" s="47"/>
      <c r="J93" s="91"/>
      <c r="K93" s="72"/>
      <c r="L93" s="91"/>
      <c r="M93" s="72"/>
      <c r="N93" s="11"/>
      <c r="O93" s="6"/>
    </row>
    <row r="94" spans="1:15" s="13" customFormat="1">
      <c r="A94" s="15" t="s">
        <v>7</v>
      </c>
      <c r="B94" s="4"/>
      <c r="C94" s="47"/>
      <c r="D94" s="4"/>
      <c r="E94" s="47"/>
      <c r="F94" s="4"/>
      <c r="G94" s="72"/>
      <c r="H94" s="4"/>
      <c r="I94" s="72"/>
      <c r="J94" s="4"/>
      <c r="K94" s="72"/>
      <c r="L94" s="4"/>
      <c r="M94" s="72"/>
      <c r="N94" s="49"/>
      <c r="O94" s="50"/>
    </row>
    <row r="95" spans="1:15" s="13" customFormat="1">
      <c r="A95" s="24" t="s">
        <v>22</v>
      </c>
      <c r="B95" s="91">
        <f>[1]InfJuv!E68</f>
        <v>293602.05965419096</v>
      </c>
      <c r="C95" s="72">
        <f>[1]InfJuv!F68</f>
        <v>48.656691741754727</v>
      </c>
      <c r="D95" s="91">
        <f t="shared" ref="D95:D101" si="36">+F95+H95</f>
        <v>40154.546045127863</v>
      </c>
      <c r="E95" s="72">
        <f t="shared" ref="E95:E101" si="37">+D95/B95*100</f>
        <v>13.676520557254438</v>
      </c>
      <c r="F95" s="91">
        <f>[1]InfJuv!G68</f>
        <v>15962.055570734081</v>
      </c>
      <c r="G95" s="72">
        <f t="shared" ref="G95:I101" si="38">+F95/$D95*100</f>
        <v>39.751552795031117</v>
      </c>
      <c r="H95" s="91">
        <f>[1]InfJuv!I68</f>
        <v>24192.490474393784</v>
      </c>
      <c r="I95" s="72">
        <f t="shared" si="38"/>
        <v>60.24844720496889</v>
      </c>
      <c r="J95" s="91">
        <f>[1]InfJuv!K68</f>
        <v>233494.94414564691</v>
      </c>
      <c r="K95" s="72">
        <f t="shared" si="35"/>
        <v>79.527692830445702</v>
      </c>
      <c r="L95" s="91">
        <f>[1]InfJuv!M68</f>
        <v>19952.569463417574</v>
      </c>
      <c r="M95" s="72">
        <f t="shared" si="35"/>
        <v>6.7957866123003416</v>
      </c>
      <c r="N95" s="11"/>
      <c r="O95" s="12"/>
    </row>
    <row r="96" spans="1:15" s="13" customFormat="1">
      <c r="A96" s="24" t="s">
        <v>23</v>
      </c>
      <c r="B96" s="91">
        <f>[1]InfJuv!E69</f>
        <v>309813.52234321646</v>
      </c>
      <c r="C96" s="72">
        <f>[1]InfJuv!F69</f>
        <v>51.343308258246225</v>
      </c>
      <c r="D96" s="91">
        <f t="shared" si="36"/>
        <v>22945.45488293024</v>
      </c>
      <c r="E96" s="72">
        <f t="shared" si="37"/>
        <v>7.406214780228634</v>
      </c>
      <c r="F96" s="91">
        <f>[1]InfJuv!G69</f>
        <v>13717.391506099601</v>
      </c>
      <c r="G96" s="72">
        <f t="shared" si="38"/>
        <v>59.782608695652172</v>
      </c>
      <c r="H96" s="91">
        <f>[1]InfJuv!I69</f>
        <v>9228.0633768306398</v>
      </c>
      <c r="I96" s="72">
        <f t="shared" si="38"/>
        <v>40.217391304347828</v>
      </c>
      <c r="J96" s="91">
        <f>[1]InfJuv!K69</f>
        <v>258685.06309321255</v>
      </c>
      <c r="K96" s="72">
        <f t="shared" si="35"/>
        <v>83.497021413622164</v>
      </c>
      <c r="L96" s="91">
        <f>[1]InfJuv!M69</f>
        <v>28183.004367077276</v>
      </c>
      <c r="M96" s="72">
        <f t="shared" si="35"/>
        <v>9.0967638061503617</v>
      </c>
      <c r="N96" s="11"/>
      <c r="O96" s="12"/>
    </row>
    <row r="97" spans="1:15" s="13" customFormat="1">
      <c r="A97" s="9"/>
      <c r="B97" s="144"/>
      <c r="C97" s="143"/>
      <c r="D97" s="144"/>
      <c r="E97" s="143"/>
      <c r="F97" s="144"/>
      <c r="G97" s="143"/>
      <c r="H97" s="144"/>
      <c r="I97" s="143"/>
      <c r="J97" s="144"/>
      <c r="K97" s="72"/>
      <c r="L97" s="144"/>
      <c r="M97" s="72"/>
      <c r="N97" s="9"/>
      <c r="O97" s="8"/>
    </row>
    <row r="98" spans="1:15" s="13" customFormat="1">
      <c r="A98" s="15" t="s">
        <v>8</v>
      </c>
      <c r="B98" s="4"/>
      <c r="C98" s="47"/>
      <c r="D98" s="4"/>
      <c r="E98" s="47"/>
      <c r="F98" s="4"/>
      <c r="G98" s="72"/>
      <c r="H98" s="4"/>
      <c r="I98" s="72"/>
      <c r="J98" s="4"/>
      <c r="K98" s="72"/>
      <c r="L98" s="4"/>
      <c r="M98" s="72"/>
      <c r="N98" s="49"/>
      <c r="O98" s="50"/>
    </row>
    <row r="99" spans="1:15" s="13" customFormat="1">
      <c r="A99" s="24" t="s">
        <v>46</v>
      </c>
      <c r="B99" s="91">
        <f>[1]InfJuv!E71</f>
        <v>201969.88439344594</v>
      </c>
      <c r="C99" s="72">
        <f>[1]InfJuv!F71</f>
        <v>33.471108539307764</v>
      </c>
      <c r="D99" s="91">
        <f t="shared" si="36"/>
        <v>997.62847317088006</v>
      </c>
      <c r="E99" s="72">
        <f t="shared" si="37"/>
        <v>0.49394912324030316</v>
      </c>
      <c r="F99" s="91">
        <f>[1]InfJuv!G71</f>
        <v>748.22135487816001</v>
      </c>
      <c r="G99" s="72">
        <f t="shared" si="38"/>
        <v>75</v>
      </c>
      <c r="H99" s="91">
        <f>[1]InfJuv!I71</f>
        <v>249.40711829272001</v>
      </c>
      <c r="I99" s="72">
        <f t="shared" si="38"/>
        <v>25</v>
      </c>
      <c r="J99" s="91">
        <f>[1]InfJuv!K71</f>
        <v>193739.44948978588</v>
      </c>
      <c r="K99" s="72">
        <f t="shared" si="35"/>
        <v>95.924919733267359</v>
      </c>
      <c r="L99" s="91">
        <f>[1]InfJuv!M71</f>
        <v>7232.8064304888803</v>
      </c>
      <c r="M99" s="72">
        <f t="shared" si="35"/>
        <v>3.5811311434921977</v>
      </c>
      <c r="N99" s="11"/>
      <c r="O99" s="12"/>
    </row>
    <row r="100" spans="1:15" s="13" customFormat="1">
      <c r="A100" s="24" t="s">
        <v>47</v>
      </c>
      <c r="B100" s="91">
        <f>[1]InfJuv!E72</f>
        <v>246015.18148394191</v>
      </c>
      <c r="C100" s="72">
        <f>[1]InfJuv!F72</f>
        <v>40.770438951807058</v>
      </c>
      <c r="D100" s="91">
        <f t="shared" si="36"/>
        <v>21199.605054881198</v>
      </c>
      <c r="E100" s="72">
        <f t="shared" si="37"/>
        <v>8.6171938361718361</v>
      </c>
      <c r="F100" s="91">
        <f>[1]InfJuv!G72</f>
        <v>12719.76303292872</v>
      </c>
      <c r="G100" s="72">
        <f t="shared" si="38"/>
        <v>60.000000000000007</v>
      </c>
      <c r="H100" s="91">
        <f>[1]InfJuv!I72</f>
        <v>8479.8420219524796</v>
      </c>
      <c r="I100" s="72">
        <f t="shared" si="38"/>
        <v>40</v>
      </c>
      <c r="J100" s="91">
        <f>[1]InfJuv!K72</f>
        <v>208604.11374003254</v>
      </c>
      <c r="K100" s="72">
        <f t="shared" si="35"/>
        <v>84.793187347931493</v>
      </c>
      <c r="L100" s="91">
        <f>[1]InfJuv!M72</f>
        <v>16211.462689026801</v>
      </c>
      <c r="M100" s="72">
        <f t="shared" si="35"/>
        <v>6.5896188158961104</v>
      </c>
      <c r="N100" s="11"/>
      <c r="O100" s="12"/>
    </row>
    <row r="101" spans="1:15" s="13" customFormat="1">
      <c r="A101" s="24" t="s">
        <v>48</v>
      </c>
      <c r="B101" s="91">
        <f>[1]InfJuv!E73</f>
        <v>155430.51612002269</v>
      </c>
      <c r="C101" s="72">
        <f>[1]InfJuv!F73</f>
        <v>25.758452508886649</v>
      </c>
      <c r="D101" s="91">
        <f t="shared" si="36"/>
        <v>40902.767400006021</v>
      </c>
      <c r="E101" s="72">
        <f t="shared" si="37"/>
        <v>26.315789473684241</v>
      </c>
      <c r="F101" s="91">
        <f>[1]InfJuv!G73</f>
        <v>16211.462689026801</v>
      </c>
      <c r="G101" s="72">
        <f t="shared" si="38"/>
        <v>39.63414634146347</v>
      </c>
      <c r="H101" s="91">
        <f>[1]InfJuv!I73</f>
        <v>24691.304710979221</v>
      </c>
      <c r="I101" s="72">
        <f t="shared" si="38"/>
        <v>60.36585365853653</v>
      </c>
      <c r="J101" s="91">
        <f>[1]InfJuv!K73</f>
        <v>89836.444009037339</v>
      </c>
      <c r="K101" s="72">
        <f t="shared" si="35"/>
        <v>57.798459563542906</v>
      </c>
      <c r="L101" s="91">
        <f>[1]InfJuv!M73</f>
        <v>24691.304710979221</v>
      </c>
      <c r="M101" s="72">
        <f t="shared" si="35"/>
        <v>15.885750962772791</v>
      </c>
      <c r="N101" s="11"/>
      <c r="O101" s="12"/>
    </row>
    <row r="102" spans="1:15" s="13" customFormat="1">
      <c r="A102" s="102"/>
      <c r="B102" s="102"/>
      <c r="C102" s="103"/>
      <c r="D102" s="102"/>
      <c r="E102" s="103"/>
      <c r="F102" s="102"/>
      <c r="G102" s="103"/>
      <c r="H102" s="102"/>
      <c r="I102" s="103"/>
      <c r="J102" s="102"/>
      <c r="K102" s="103"/>
      <c r="L102" s="102"/>
      <c r="M102" s="103"/>
    </row>
    <row r="103" spans="1:15" s="13" customFormat="1">
      <c r="A103" s="65" t="str">
        <f>A39</f>
        <v>Fuente: Instituto Nacional de Estadística (INE). XLIV Encuesta Permanente de Hogares de Propósitos Múltiples, mayo 2013.</v>
      </c>
      <c r="B103" s="9"/>
      <c r="C103" s="29"/>
      <c r="D103" s="9"/>
      <c r="E103" s="29"/>
      <c r="F103" s="9"/>
      <c r="G103" s="29"/>
      <c r="H103" s="9"/>
      <c r="I103" s="29"/>
      <c r="J103" s="9"/>
      <c r="K103" s="29"/>
      <c r="L103" s="9"/>
      <c r="M103" s="29"/>
    </row>
    <row r="104" spans="1:15" s="13" customFormat="1">
      <c r="A104" s="65" t="s">
        <v>111</v>
      </c>
      <c r="B104" s="9"/>
      <c r="C104" s="29"/>
      <c r="D104" s="9"/>
      <c r="E104" s="29"/>
      <c r="F104" s="9"/>
      <c r="G104" s="29"/>
      <c r="H104" s="9"/>
      <c r="I104" s="29"/>
      <c r="J104" s="9"/>
      <c r="K104" s="29"/>
      <c r="L104" s="9"/>
      <c r="M104" s="29"/>
    </row>
    <row r="105" spans="1:15" s="13" customFormat="1">
      <c r="A105" s="65" t="s">
        <v>112</v>
      </c>
      <c r="B105" s="9"/>
      <c r="C105" s="29"/>
      <c r="D105" s="9"/>
      <c r="E105" s="29"/>
      <c r="F105" s="9"/>
      <c r="G105" s="29"/>
      <c r="H105" s="9"/>
      <c r="I105" s="29"/>
      <c r="J105" s="9"/>
      <c r="K105" s="29"/>
      <c r="L105" s="9"/>
      <c r="M105" s="29"/>
    </row>
    <row r="106" spans="1:15" s="13" customFormat="1">
      <c r="A106" s="65"/>
      <c r="B106" s="9"/>
      <c r="C106" s="29"/>
      <c r="D106" s="9"/>
      <c r="E106" s="29"/>
      <c r="F106" s="9"/>
      <c r="G106" s="29"/>
      <c r="H106" s="9"/>
      <c r="I106" s="29"/>
      <c r="J106" s="9"/>
      <c r="K106" s="29"/>
      <c r="L106" s="9"/>
      <c r="M106" s="29"/>
    </row>
    <row r="107" spans="1:15" s="13" customFormat="1">
      <c r="A107" s="4"/>
      <c r="B107" s="9"/>
      <c r="C107" s="29"/>
      <c r="D107" s="9"/>
      <c r="E107" s="29"/>
      <c r="F107" s="10"/>
      <c r="G107" s="29"/>
      <c r="H107" s="9"/>
      <c r="I107" s="29"/>
      <c r="J107" s="9"/>
      <c r="K107" s="29"/>
      <c r="L107" s="9"/>
      <c r="M107" s="29"/>
    </row>
    <row r="108" spans="1:15" s="13" customFormat="1">
      <c r="A108" s="4"/>
      <c r="B108" s="9"/>
      <c r="C108" s="29"/>
      <c r="D108" s="9"/>
      <c r="E108" s="29"/>
      <c r="F108" s="10"/>
      <c r="G108" s="29"/>
      <c r="H108" s="9"/>
      <c r="I108" s="29"/>
      <c r="J108" s="9"/>
      <c r="K108" s="29"/>
      <c r="L108" s="9"/>
      <c r="M108" s="29"/>
    </row>
    <row r="109" spans="1:15" s="13" customFormat="1">
      <c r="A109" s="4"/>
      <c r="B109" s="9"/>
      <c r="C109" s="29"/>
      <c r="D109" s="9"/>
      <c r="E109" s="29"/>
      <c r="F109" s="10"/>
      <c r="G109" s="29"/>
      <c r="H109" s="9"/>
      <c r="I109" s="29"/>
      <c r="J109" s="9"/>
      <c r="K109" s="29"/>
      <c r="L109" s="9"/>
      <c r="M109" s="29"/>
    </row>
    <row r="110" spans="1:15" s="13" customFormat="1">
      <c r="A110" s="4"/>
      <c r="B110" s="9"/>
      <c r="C110" s="29"/>
      <c r="D110" s="9"/>
      <c r="E110" s="29"/>
      <c r="F110" s="10"/>
      <c r="G110" s="29"/>
      <c r="H110" s="9"/>
      <c r="I110" s="29"/>
      <c r="J110" s="9"/>
      <c r="K110" s="29"/>
      <c r="L110" s="9"/>
      <c r="M110" s="29"/>
    </row>
    <row r="111" spans="1:15" s="13" customFormat="1">
      <c r="A111" s="4"/>
      <c r="B111" s="9"/>
      <c r="C111" s="29"/>
      <c r="D111" s="9"/>
      <c r="E111" s="29"/>
      <c r="F111" s="10"/>
      <c r="G111" s="29"/>
      <c r="H111" s="9"/>
      <c r="I111" s="29"/>
      <c r="J111" s="9"/>
      <c r="K111" s="29"/>
      <c r="L111" s="9"/>
      <c r="M111" s="29"/>
    </row>
    <row r="112" spans="1:15" s="13" customFormat="1">
      <c r="A112" s="4"/>
      <c r="B112" s="9"/>
      <c r="C112" s="29"/>
      <c r="D112" s="9"/>
      <c r="E112" s="29"/>
      <c r="F112" s="10"/>
      <c r="G112" s="29"/>
      <c r="H112" s="9"/>
      <c r="I112" s="29"/>
      <c r="J112" s="9"/>
      <c r="K112" s="29"/>
      <c r="L112" s="9"/>
      <c r="M112" s="29"/>
    </row>
    <row r="113" spans="1:13" s="13" customFormat="1">
      <c r="A113" s="4"/>
      <c r="B113" s="9"/>
      <c r="C113" s="29"/>
      <c r="D113" s="9"/>
      <c r="E113" s="29"/>
      <c r="F113" s="10"/>
      <c r="G113" s="29"/>
      <c r="H113" s="9"/>
      <c r="I113" s="29"/>
      <c r="J113" s="9"/>
      <c r="K113" s="29"/>
      <c r="L113" s="9"/>
      <c r="M113" s="29"/>
    </row>
    <row r="114" spans="1:13" s="13" customFormat="1">
      <c r="A114" s="4"/>
      <c r="B114" s="9"/>
      <c r="C114" s="29"/>
      <c r="D114" s="9"/>
      <c r="E114" s="29"/>
      <c r="F114" s="10"/>
      <c r="G114" s="29"/>
      <c r="H114" s="9"/>
      <c r="I114" s="29"/>
      <c r="J114" s="9"/>
      <c r="K114" s="29"/>
      <c r="L114" s="9"/>
      <c r="M114" s="29"/>
    </row>
    <row r="115" spans="1:13" s="13" customFormat="1">
      <c r="A115" s="4"/>
      <c r="B115" s="9"/>
      <c r="C115" s="29"/>
      <c r="D115" s="9"/>
      <c r="E115" s="29"/>
      <c r="F115" s="10"/>
      <c r="G115" s="29"/>
      <c r="H115" s="9"/>
      <c r="I115" s="29"/>
      <c r="J115" s="9"/>
      <c r="K115" s="29"/>
      <c r="L115" s="9"/>
      <c r="M115" s="29"/>
    </row>
    <row r="116" spans="1:13" s="13" customFormat="1">
      <c r="A116" s="4"/>
      <c r="B116" s="9"/>
      <c r="C116" s="29"/>
      <c r="D116" s="9"/>
      <c r="E116" s="29"/>
      <c r="F116" s="10"/>
      <c r="G116" s="29"/>
      <c r="H116" s="9"/>
      <c r="I116" s="29"/>
      <c r="J116" s="9"/>
      <c r="K116" s="29"/>
      <c r="L116" s="9"/>
      <c r="M116" s="29"/>
    </row>
    <row r="117" spans="1:13" s="13" customFormat="1">
      <c r="A117" s="4"/>
      <c r="B117" s="9"/>
      <c r="C117" s="29"/>
      <c r="D117" s="9"/>
      <c r="E117" s="29"/>
      <c r="F117" s="10"/>
      <c r="G117" s="29"/>
      <c r="H117" s="9"/>
      <c r="I117" s="29"/>
      <c r="J117" s="9"/>
      <c r="K117" s="29"/>
      <c r="L117" s="9"/>
      <c r="M117" s="29"/>
    </row>
    <row r="118" spans="1:13" s="13" customFormat="1">
      <c r="A118" s="4"/>
      <c r="B118" s="9"/>
      <c r="C118" s="29"/>
      <c r="D118" s="9"/>
      <c r="E118" s="29"/>
      <c r="F118" s="9"/>
      <c r="G118" s="30"/>
      <c r="I118" s="30"/>
      <c r="K118" s="30"/>
      <c r="M118" s="30"/>
    </row>
    <row r="119" spans="1:13" s="13" customFormat="1">
      <c r="A119" s="9"/>
      <c r="B119" s="9"/>
      <c r="C119" s="29"/>
      <c r="D119" s="9"/>
      <c r="E119" s="29"/>
      <c r="F119" s="9"/>
      <c r="G119" s="30"/>
      <c r="I119" s="30"/>
      <c r="K119" s="30"/>
      <c r="M119" s="30"/>
    </row>
    <row r="120" spans="1:13" s="13" customFormat="1">
      <c r="A120" s="9"/>
      <c r="B120" s="9"/>
      <c r="C120" s="29"/>
      <c r="D120" s="9"/>
      <c r="E120" s="29"/>
      <c r="F120" s="9"/>
      <c r="G120" s="30"/>
      <c r="I120" s="30"/>
      <c r="K120" s="30"/>
      <c r="M120" s="30"/>
    </row>
    <row r="121" spans="1:13" s="13" customFormat="1">
      <c r="A121" s="9"/>
      <c r="B121" s="9"/>
      <c r="C121" s="29"/>
      <c r="D121" s="9"/>
      <c r="E121" s="29"/>
      <c r="F121" s="9"/>
      <c r="G121" s="30"/>
      <c r="I121" s="30"/>
      <c r="K121" s="30"/>
      <c r="M121" s="30"/>
    </row>
    <row r="122" spans="1:13" s="13" customFormat="1">
      <c r="A122" s="9"/>
      <c r="B122" s="9"/>
      <c r="C122" s="29"/>
      <c r="D122" s="9"/>
      <c r="E122" s="29"/>
      <c r="F122" s="9"/>
      <c r="G122" s="30"/>
      <c r="I122" s="30"/>
      <c r="K122" s="30"/>
      <c r="M122" s="30"/>
    </row>
    <row r="123" spans="1:13" s="13" customFormat="1">
      <c r="A123" s="9"/>
      <c r="B123" s="9"/>
      <c r="C123" s="29"/>
      <c r="D123" s="9"/>
      <c r="E123" s="29"/>
      <c r="F123" s="9"/>
      <c r="G123" s="30"/>
      <c r="I123" s="30"/>
      <c r="K123" s="30"/>
      <c r="M123" s="30"/>
    </row>
    <row r="124" spans="1:13" s="13" customFormat="1">
      <c r="A124" s="9"/>
      <c r="B124" s="9"/>
      <c r="C124" s="29"/>
      <c r="D124" s="9"/>
      <c r="E124" s="29"/>
      <c r="F124" s="9"/>
      <c r="G124" s="30"/>
      <c r="I124" s="30"/>
      <c r="K124" s="30"/>
      <c r="M124" s="30"/>
    </row>
    <row r="125" spans="1:13" s="13" customFormat="1">
      <c r="A125" s="9"/>
      <c r="B125" s="9"/>
      <c r="C125" s="29"/>
      <c r="D125" s="9"/>
      <c r="E125" s="29"/>
      <c r="F125" s="9"/>
      <c r="G125" s="30"/>
      <c r="I125" s="30"/>
      <c r="K125" s="30"/>
      <c r="M125" s="30"/>
    </row>
    <row r="126" spans="1:13" s="13" customFormat="1">
      <c r="A126" s="9"/>
      <c r="B126" s="9"/>
      <c r="C126" s="29"/>
      <c r="D126" s="9"/>
      <c r="E126" s="29"/>
      <c r="F126" s="9"/>
      <c r="G126" s="30"/>
      <c r="I126" s="30"/>
      <c r="K126" s="30"/>
      <c r="M126" s="30"/>
    </row>
    <row r="127" spans="1:13" s="13" customFormat="1">
      <c r="A127" s="9"/>
      <c r="B127" s="9"/>
      <c r="C127" s="29"/>
      <c r="D127" s="9"/>
      <c r="E127" s="29"/>
      <c r="F127" s="9"/>
      <c r="G127" s="30"/>
      <c r="I127" s="30"/>
      <c r="K127" s="30"/>
      <c r="M127" s="30"/>
    </row>
    <row r="128" spans="1:13" s="13" customFormat="1">
      <c r="A128" s="9"/>
      <c r="B128" s="9"/>
      <c r="C128" s="29"/>
      <c r="D128" s="9"/>
      <c r="E128" s="29"/>
      <c r="F128" s="9"/>
      <c r="G128" s="30"/>
      <c r="I128" s="30"/>
      <c r="K128" s="30"/>
      <c r="M128" s="30"/>
    </row>
    <row r="129" spans="1:13" s="13" customFormat="1">
      <c r="A129" s="9"/>
      <c r="B129" s="9"/>
      <c r="C129" s="29"/>
      <c r="D129" s="9"/>
      <c r="E129" s="29"/>
      <c r="F129" s="9"/>
      <c r="G129" s="30"/>
      <c r="I129" s="30"/>
      <c r="K129" s="30"/>
      <c r="M129" s="30"/>
    </row>
    <row r="130" spans="1:13" s="13" customFormat="1">
      <c r="A130" s="9"/>
      <c r="B130" s="9"/>
      <c r="C130" s="29"/>
      <c r="D130" s="9"/>
      <c r="E130" s="29"/>
      <c r="F130" s="9"/>
      <c r="G130" s="30"/>
      <c r="I130" s="30"/>
      <c r="K130" s="30"/>
      <c r="M130" s="30"/>
    </row>
    <row r="131" spans="1:13" s="13" customFormat="1">
      <c r="A131" s="9"/>
      <c r="B131" s="9"/>
      <c r="C131" s="29"/>
      <c r="D131" s="9"/>
      <c r="E131" s="29"/>
      <c r="F131" s="10"/>
      <c r="G131" s="30"/>
      <c r="I131" s="30"/>
      <c r="K131" s="30"/>
      <c r="M131" s="30"/>
    </row>
    <row r="132" spans="1:13" s="13" customFormat="1">
      <c r="A132" s="9"/>
      <c r="B132" s="9"/>
      <c r="C132" s="29"/>
      <c r="D132" s="9"/>
      <c r="E132" s="29"/>
      <c r="F132" s="9"/>
      <c r="G132" s="30"/>
      <c r="I132" s="30"/>
      <c r="K132" s="30"/>
      <c r="M132" s="30"/>
    </row>
    <row r="133" spans="1:13" s="13" customFormat="1">
      <c r="A133" s="9"/>
      <c r="B133" s="9"/>
      <c r="C133" s="29"/>
      <c r="D133" s="9"/>
      <c r="E133" s="29"/>
      <c r="F133" s="9"/>
      <c r="G133" s="30"/>
      <c r="I133" s="30"/>
      <c r="K133" s="30"/>
      <c r="M133" s="30"/>
    </row>
    <row r="134" spans="1:13" s="13" customFormat="1">
      <c r="A134" s="9"/>
      <c r="B134" s="9"/>
      <c r="C134" s="29"/>
      <c r="D134" s="9"/>
      <c r="E134" s="29"/>
      <c r="F134" s="9"/>
      <c r="G134" s="30"/>
      <c r="I134" s="30"/>
      <c r="K134" s="30"/>
      <c r="M134" s="30"/>
    </row>
    <row r="135" spans="1:13" s="13" customFormat="1">
      <c r="A135" s="9"/>
      <c r="B135" s="9"/>
      <c r="C135" s="29"/>
      <c r="D135" s="9"/>
      <c r="E135" s="29"/>
      <c r="F135" s="9"/>
      <c r="G135" s="30"/>
      <c r="I135" s="30"/>
      <c r="K135" s="30"/>
      <c r="M135" s="30"/>
    </row>
    <row r="136" spans="1:13" s="13" customFormat="1">
      <c r="A136" s="9"/>
      <c r="B136" s="9"/>
      <c r="C136" s="29"/>
      <c r="D136" s="9"/>
      <c r="E136" s="29"/>
      <c r="F136" s="9"/>
      <c r="G136" s="30"/>
      <c r="I136" s="30"/>
      <c r="K136" s="30"/>
      <c r="M136" s="30"/>
    </row>
    <row r="137" spans="1:13" s="13" customFormat="1">
      <c r="A137" s="9"/>
      <c r="B137" s="9"/>
      <c r="C137" s="29"/>
      <c r="D137" s="9"/>
      <c r="E137" s="29"/>
      <c r="F137" s="9"/>
      <c r="G137" s="30"/>
      <c r="I137" s="30"/>
      <c r="K137" s="30"/>
      <c r="M137" s="30"/>
    </row>
    <row r="138" spans="1:13" s="13" customFormat="1">
      <c r="A138" s="9"/>
      <c r="B138" s="9"/>
      <c r="C138" s="29"/>
      <c r="D138" s="9"/>
      <c r="E138" s="29"/>
      <c r="F138" s="9"/>
      <c r="G138" s="30"/>
      <c r="I138" s="30"/>
      <c r="K138" s="30"/>
      <c r="M138" s="30"/>
    </row>
    <row r="139" spans="1:13" s="13" customFormat="1">
      <c r="A139" s="9"/>
      <c r="B139" s="9"/>
      <c r="C139" s="29"/>
      <c r="D139" s="9"/>
      <c r="E139" s="29"/>
      <c r="F139" s="9"/>
      <c r="G139" s="30"/>
      <c r="I139" s="30"/>
      <c r="K139" s="30"/>
      <c r="M139" s="30"/>
    </row>
    <row r="140" spans="1:13" s="13" customFormat="1">
      <c r="A140" s="9"/>
      <c r="B140" s="9"/>
      <c r="C140" s="29"/>
      <c r="D140" s="9"/>
      <c r="E140" s="29"/>
      <c r="F140" s="9"/>
      <c r="G140" s="30"/>
      <c r="I140" s="30"/>
      <c r="K140" s="30"/>
      <c r="M140" s="30"/>
    </row>
    <row r="141" spans="1:13" s="13" customFormat="1">
      <c r="A141" s="9"/>
      <c r="B141" s="9"/>
      <c r="C141" s="29"/>
      <c r="D141" s="9"/>
      <c r="E141" s="29"/>
      <c r="F141" s="9"/>
      <c r="G141" s="30"/>
      <c r="I141" s="30"/>
      <c r="K141" s="30"/>
      <c r="M141" s="30"/>
    </row>
    <row r="142" spans="1:13" s="13" customFormat="1">
      <c r="A142" s="9"/>
      <c r="B142" s="9"/>
      <c r="C142" s="29"/>
      <c r="D142" s="9"/>
      <c r="E142" s="29"/>
      <c r="F142" s="9"/>
      <c r="G142" s="30"/>
      <c r="I142" s="30"/>
      <c r="K142" s="30"/>
      <c r="M142" s="30"/>
    </row>
    <row r="143" spans="1:13" s="13" customFormat="1">
      <c r="A143" s="9"/>
      <c r="B143" s="9"/>
      <c r="C143" s="29"/>
      <c r="D143" s="9"/>
      <c r="E143" s="29"/>
      <c r="F143" s="9"/>
      <c r="G143" s="30"/>
      <c r="I143" s="30"/>
      <c r="K143" s="30"/>
      <c r="M143" s="30"/>
    </row>
    <row r="144" spans="1:13" s="13" customFormat="1">
      <c r="A144" s="9"/>
      <c r="B144" s="9"/>
      <c r="C144" s="29"/>
      <c r="D144" s="9"/>
      <c r="E144" s="29"/>
      <c r="F144" s="9"/>
      <c r="G144" s="30"/>
      <c r="I144" s="30"/>
      <c r="K144" s="30"/>
      <c r="M144" s="30"/>
    </row>
    <row r="145" spans="1:13" s="13" customFormat="1">
      <c r="A145" s="9"/>
      <c r="B145" s="9"/>
      <c r="C145" s="29"/>
      <c r="D145" s="9"/>
      <c r="E145" s="29"/>
      <c r="F145" s="9"/>
      <c r="G145" s="30"/>
      <c r="I145" s="30"/>
      <c r="K145" s="30"/>
      <c r="M145" s="30"/>
    </row>
    <row r="146" spans="1:13" s="13" customFormat="1">
      <c r="A146" s="9"/>
      <c r="B146" s="9"/>
      <c r="C146" s="29"/>
      <c r="D146" s="9"/>
      <c r="E146" s="29"/>
      <c r="F146" s="9"/>
      <c r="G146" s="30"/>
      <c r="I146" s="30"/>
      <c r="K146" s="30"/>
      <c r="M146" s="30"/>
    </row>
    <row r="147" spans="1:13" s="13" customFormat="1">
      <c r="A147" s="9"/>
      <c r="B147" s="9"/>
      <c r="C147" s="29"/>
      <c r="D147" s="9"/>
      <c r="E147" s="29"/>
      <c r="F147" s="9"/>
      <c r="G147" s="30"/>
      <c r="I147" s="30"/>
      <c r="K147" s="30"/>
      <c r="M147" s="30"/>
    </row>
    <row r="148" spans="1:13" s="13" customFormat="1">
      <c r="A148" s="9"/>
      <c r="B148" s="9"/>
      <c r="C148" s="29"/>
      <c r="D148" s="9"/>
      <c r="E148" s="29"/>
      <c r="F148" s="9"/>
      <c r="G148" s="30"/>
      <c r="I148" s="30"/>
      <c r="K148" s="30"/>
      <c r="M148" s="30"/>
    </row>
    <row r="149" spans="1:13" s="13" customFormat="1">
      <c r="A149" s="9"/>
      <c r="B149" s="9"/>
      <c r="C149" s="29"/>
      <c r="D149" s="9"/>
      <c r="E149" s="29"/>
      <c r="F149" s="9"/>
      <c r="G149" s="30"/>
      <c r="I149" s="30"/>
      <c r="K149" s="30"/>
      <c r="M149" s="30"/>
    </row>
    <row r="150" spans="1:13" s="13" customFormat="1">
      <c r="A150" s="9"/>
      <c r="B150" s="9"/>
      <c r="C150" s="29"/>
      <c r="D150" s="9"/>
      <c r="E150" s="29"/>
      <c r="F150" s="9"/>
      <c r="G150" s="30"/>
      <c r="I150" s="30"/>
      <c r="K150" s="30"/>
      <c r="M150" s="30"/>
    </row>
    <row r="151" spans="1:13" s="13" customFormat="1">
      <c r="A151" s="9"/>
      <c r="B151" s="9"/>
      <c r="C151" s="29"/>
      <c r="D151" s="9"/>
      <c r="E151" s="29"/>
      <c r="F151" s="9"/>
      <c r="G151" s="30"/>
      <c r="I151" s="30"/>
      <c r="K151" s="30"/>
      <c r="M151" s="30"/>
    </row>
    <row r="152" spans="1:13" s="13" customFormat="1">
      <c r="A152" s="9"/>
      <c r="B152" s="9"/>
      <c r="C152" s="29"/>
      <c r="D152" s="9"/>
      <c r="E152" s="29"/>
      <c r="F152" s="9"/>
      <c r="G152" s="30"/>
      <c r="I152" s="30"/>
      <c r="K152" s="30"/>
      <c r="M152" s="30"/>
    </row>
    <row r="153" spans="1:13" s="13" customFormat="1">
      <c r="A153" s="9"/>
      <c r="B153" s="9"/>
      <c r="C153" s="29"/>
      <c r="D153" s="9"/>
      <c r="E153" s="29"/>
      <c r="F153" s="9"/>
      <c r="G153" s="30"/>
      <c r="I153" s="30"/>
      <c r="K153" s="30"/>
      <c r="M153" s="30"/>
    </row>
    <row r="154" spans="1:13" s="13" customFormat="1">
      <c r="A154" s="9"/>
      <c r="B154" s="9"/>
      <c r="C154" s="29"/>
      <c r="D154" s="9"/>
      <c r="E154" s="29"/>
      <c r="F154" s="9"/>
      <c r="G154" s="30"/>
      <c r="I154" s="30"/>
      <c r="K154" s="30"/>
      <c r="M154" s="30"/>
    </row>
    <row r="155" spans="1:13" s="13" customFormat="1">
      <c r="A155" s="9"/>
      <c r="B155" s="9"/>
      <c r="C155" s="29"/>
      <c r="D155" s="9"/>
      <c r="E155" s="29"/>
      <c r="F155" s="9"/>
      <c r="G155" s="30"/>
      <c r="I155" s="30"/>
      <c r="K155" s="30"/>
      <c r="M155" s="30"/>
    </row>
    <row r="156" spans="1:13" s="13" customFormat="1">
      <c r="A156" s="9"/>
      <c r="B156" s="9"/>
      <c r="C156" s="29"/>
      <c r="D156" s="9"/>
      <c r="E156" s="29"/>
      <c r="F156" s="9"/>
      <c r="G156" s="30"/>
      <c r="I156" s="30"/>
      <c r="K156" s="30"/>
      <c r="M156" s="30"/>
    </row>
    <row r="157" spans="1:13" s="13" customFormat="1">
      <c r="A157" s="9"/>
      <c r="B157" s="9"/>
      <c r="C157" s="29"/>
      <c r="D157" s="9"/>
      <c r="E157" s="29"/>
      <c r="F157" s="9"/>
      <c r="G157" s="30"/>
      <c r="I157" s="30"/>
      <c r="K157" s="30"/>
      <c r="M157" s="30"/>
    </row>
    <row r="158" spans="1:13" s="13" customFormat="1">
      <c r="A158" s="9"/>
      <c r="B158" s="9"/>
      <c r="C158" s="29"/>
      <c r="D158" s="9"/>
      <c r="E158" s="29"/>
      <c r="F158" s="9"/>
      <c r="G158" s="30"/>
      <c r="I158" s="30"/>
      <c r="K158" s="30"/>
      <c r="M158" s="30"/>
    </row>
    <row r="159" spans="1:13" s="13" customFormat="1">
      <c r="A159" s="9"/>
      <c r="B159" s="9"/>
      <c r="C159" s="29"/>
      <c r="D159" s="9"/>
      <c r="E159" s="29"/>
      <c r="F159" s="9"/>
      <c r="G159" s="30"/>
      <c r="I159" s="30"/>
      <c r="K159" s="30"/>
      <c r="M159" s="30"/>
    </row>
    <row r="160" spans="1:13" s="13" customFormat="1">
      <c r="A160" s="9"/>
      <c r="B160" s="9"/>
      <c r="C160" s="29"/>
      <c r="D160" s="9"/>
      <c r="E160" s="29"/>
      <c r="F160" s="9"/>
      <c r="G160" s="30"/>
      <c r="I160" s="30"/>
      <c r="K160" s="30"/>
      <c r="M160" s="30"/>
    </row>
    <row r="161" spans="1:13" s="13" customFormat="1">
      <c r="A161" s="9"/>
      <c r="B161" s="9"/>
      <c r="C161" s="29"/>
      <c r="D161" s="9"/>
      <c r="E161" s="29"/>
      <c r="F161" s="9"/>
      <c r="G161" s="30"/>
      <c r="I161" s="30"/>
      <c r="K161" s="30"/>
      <c r="M161" s="30"/>
    </row>
    <row r="162" spans="1:13" s="13" customFormat="1">
      <c r="A162" s="9"/>
      <c r="B162" s="9"/>
      <c r="C162" s="29"/>
      <c r="D162" s="9"/>
      <c r="E162" s="29"/>
      <c r="F162" s="9"/>
      <c r="G162" s="30"/>
      <c r="I162" s="30"/>
      <c r="K162" s="30"/>
      <c r="M162" s="30"/>
    </row>
    <row r="163" spans="1:13" s="13" customFormat="1">
      <c r="A163" s="9"/>
      <c r="B163" s="9"/>
      <c r="C163" s="29"/>
      <c r="D163" s="9"/>
      <c r="E163" s="29"/>
      <c r="F163" s="9"/>
      <c r="G163" s="30"/>
      <c r="I163" s="30"/>
      <c r="K163" s="30"/>
      <c r="M163" s="30"/>
    </row>
    <row r="164" spans="1:13" s="13" customFormat="1">
      <c r="A164" s="9"/>
      <c r="B164" s="9"/>
      <c r="C164" s="29"/>
      <c r="D164" s="9"/>
      <c r="E164" s="29"/>
      <c r="F164" s="9"/>
      <c r="G164" s="30"/>
      <c r="I164" s="30"/>
      <c r="K164" s="30"/>
      <c r="M164" s="30"/>
    </row>
    <row r="165" spans="1:13" s="13" customFormat="1">
      <c r="A165" s="9"/>
      <c r="B165" s="9"/>
      <c r="C165" s="29"/>
      <c r="D165" s="9"/>
      <c r="E165" s="29"/>
      <c r="F165" s="9"/>
      <c r="G165" s="30"/>
      <c r="I165" s="30"/>
      <c r="K165" s="30"/>
      <c r="M165" s="30"/>
    </row>
    <row r="166" spans="1:13" s="13" customFormat="1">
      <c r="A166" s="9"/>
      <c r="B166" s="9"/>
      <c r="C166" s="29"/>
      <c r="D166" s="9"/>
      <c r="E166" s="29"/>
      <c r="F166" s="9"/>
      <c r="G166" s="30"/>
      <c r="I166" s="30"/>
      <c r="K166" s="30"/>
      <c r="M166" s="30"/>
    </row>
    <row r="167" spans="1:13" s="13" customFormat="1">
      <c r="A167" s="9"/>
      <c r="B167" s="9"/>
      <c r="C167" s="29"/>
      <c r="D167" s="9"/>
      <c r="E167" s="29"/>
      <c r="F167" s="9"/>
      <c r="G167" s="30"/>
      <c r="I167" s="30"/>
      <c r="K167" s="30"/>
      <c r="M167" s="30"/>
    </row>
    <row r="168" spans="1:13" s="13" customFormat="1">
      <c r="A168" s="9"/>
      <c r="B168" s="9"/>
      <c r="C168" s="29"/>
      <c r="D168" s="9"/>
      <c r="E168" s="29"/>
      <c r="F168" s="9"/>
      <c r="G168" s="30"/>
      <c r="I168" s="30"/>
      <c r="K168" s="30"/>
      <c r="M168" s="30"/>
    </row>
    <row r="169" spans="1:13" s="13" customFormat="1">
      <c r="A169" s="9"/>
      <c r="B169" s="9"/>
      <c r="C169" s="29"/>
      <c r="D169" s="9"/>
      <c r="E169" s="29"/>
      <c r="F169" s="9"/>
      <c r="G169" s="30"/>
      <c r="I169" s="30"/>
      <c r="K169" s="30"/>
      <c r="M169" s="30"/>
    </row>
    <row r="170" spans="1:13" s="13" customFormat="1">
      <c r="A170" s="9"/>
      <c r="B170" s="9"/>
      <c r="C170" s="29"/>
      <c r="D170" s="9"/>
      <c r="E170" s="29"/>
      <c r="F170" s="9"/>
      <c r="G170" s="30"/>
      <c r="I170" s="30"/>
      <c r="K170" s="30"/>
      <c r="M170" s="30"/>
    </row>
    <row r="171" spans="1:13" s="13" customFormat="1">
      <c r="A171" s="9"/>
      <c r="B171" s="9"/>
      <c r="C171" s="29"/>
      <c r="D171" s="9"/>
      <c r="E171" s="29"/>
      <c r="F171" s="9"/>
      <c r="G171" s="30"/>
      <c r="I171" s="30"/>
      <c r="K171" s="30"/>
      <c r="M171" s="30"/>
    </row>
    <row r="172" spans="1:13" s="13" customFormat="1">
      <c r="A172" s="9"/>
      <c r="B172" s="9"/>
      <c r="C172" s="29"/>
      <c r="D172" s="9"/>
      <c r="E172" s="29"/>
      <c r="F172" s="9"/>
      <c r="G172" s="30"/>
      <c r="I172" s="30"/>
      <c r="K172" s="30"/>
      <c r="M172" s="30"/>
    </row>
    <row r="173" spans="1:13" s="13" customFormat="1">
      <c r="A173" s="9"/>
      <c r="B173" s="9"/>
      <c r="C173" s="29"/>
      <c r="D173" s="9"/>
      <c r="E173" s="29"/>
      <c r="F173" s="9"/>
      <c r="G173" s="30"/>
      <c r="I173" s="30"/>
      <c r="K173" s="30"/>
      <c r="M173" s="30"/>
    </row>
    <row r="174" spans="1:13" s="13" customFormat="1">
      <c r="A174" s="9"/>
      <c r="B174" s="9"/>
      <c r="C174" s="29"/>
      <c r="D174" s="9"/>
      <c r="E174" s="29"/>
      <c r="F174" s="9"/>
      <c r="G174" s="30"/>
      <c r="I174" s="30"/>
      <c r="K174" s="30"/>
      <c r="M174" s="30"/>
    </row>
    <row r="175" spans="1:13" s="13" customFormat="1">
      <c r="A175" s="9"/>
      <c r="B175" s="9"/>
      <c r="C175" s="29"/>
      <c r="D175" s="9"/>
      <c r="E175" s="29"/>
      <c r="F175" s="9"/>
      <c r="G175" s="30"/>
      <c r="I175" s="30"/>
      <c r="K175" s="30"/>
      <c r="M175" s="30"/>
    </row>
    <row r="176" spans="1:13" s="13" customFormat="1">
      <c r="A176" s="9"/>
      <c r="B176" s="9"/>
      <c r="C176" s="29"/>
      <c r="D176" s="9"/>
      <c r="E176" s="29"/>
      <c r="F176" s="9"/>
      <c r="G176" s="30"/>
      <c r="I176" s="30"/>
      <c r="K176" s="30"/>
      <c r="M176" s="30"/>
    </row>
    <row r="177" spans="1:13" s="13" customFormat="1">
      <c r="A177" s="9"/>
      <c r="B177" s="9"/>
      <c r="C177" s="29"/>
      <c r="D177" s="9"/>
      <c r="E177" s="29"/>
      <c r="F177" s="9"/>
      <c r="G177" s="30"/>
      <c r="I177" s="30"/>
      <c r="K177" s="30"/>
      <c r="M177" s="30"/>
    </row>
    <row r="178" spans="1:13" s="13" customFormat="1">
      <c r="A178" s="9"/>
      <c r="B178" s="9"/>
      <c r="C178" s="29"/>
      <c r="D178" s="9"/>
      <c r="E178" s="29"/>
      <c r="F178" s="9"/>
      <c r="G178" s="30"/>
      <c r="I178" s="30"/>
      <c r="K178" s="30"/>
      <c r="M178" s="30"/>
    </row>
    <row r="179" spans="1:13" s="13" customFormat="1">
      <c r="A179" s="9"/>
      <c r="B179" s="9"/>
      <c r="C179" s="29"/>
      <c r="D179" s="9"/>
      <c r="E179" s="29"/>
      <c r="F179" s="9"/>
      <c r="G179" s="30"/>
      <c r="I179" s="30"/>
      <c r="K179" s="30"/>
      <c r="M179" s="30"/>
    </row>
    <row r="180" spans="1:13" s="13" customFormat="1">
      <c r="A180" s="9"/>
      <c r="B180" s="9"/>
      <c r="C180" s="29"/>
      <c r="D180" s="9"/>
      <c r="E180" s="29"/>
      <c r="F180" s="9"/>
      <c r="G180" s="30"/>
      <c r="I180" s="30"/>
      <c r="K180" s="30"/>
      <c r="M180" s="30"/>
    </row>
    <row r="181" spans="1:13" s="13" customFormat="1">
      <c r="A181" s="9"/>
      <c r="B181" s="9"/>
      <c r="C181" s="29"/>
      <c r="D181" s="9"/>
      <c r="E181" s="29"/>
      <c r="F181" s="9"/>
      <c r="G181" s="30"/>
      <c r="I181" s="30"/>
      <c r="K181" s="30"/>
      <c r="M181" s="30"/>
    </row>
    <row r="182" spans="1:13" s="13" customFormat="1">
      <c r="A182" s="9"/>
      <c r="B182" s="9"/>
      <c r="C182" s="29"/>
      <c r="D182" s="9"/>
      <c r="E182" s="29"/>
      <c r="F182" s="9"/>
      <c r="G182" s="30"/>
      <c r="I182" s="30"/>
      <c r="K182" s="30"/>
      <c r="M182" s="30"/>
    </row>
    <row r="183" spans="1:13" s="13" customFormat="1">
      <c r="A183" s="9"/>
      <c r="B183" s="9"/>
      <c r="C183" s="29"/>
      <c r="D183" s="9"/>
      <c r="E183" s="29"/>
      <c r="F183" s="9"/>
      <c r="G183" s="30"/>
      <c r="I183" s="30"/>
      <c r="K183" s="30"/>
      <c r="M183" s="30"/>
    </row>
    <row r="184" spans="1:13" s="13" customFormat="1">
      <c r="A184" s="9"/>
      <c r="B184" s="9"/>
      <c r="C184" s="29"/>
      <c r="D184" s="9"/>
      <c r="E184" s="29"/>
      <c r="F184" s="9"/>
      <c r="G184" s="30"/>
      <c r="I184" s="30"/>
      <c r="K184" s="30"/>
      <c r="M184" s="30"/>
    </row>
    <row r="185" spans="1:13" s="13" customFormat="1">
      <c r="A185" s="9"/>
      <c r="B185" s="9"/>
      <c r="C185" s="29"/>
      <c r="D185" s="9"/>
      <c r="E185" s="29"/>
      <c r="F185" s="9"/>
      <c r="G185" s="30"/>
      <c r="I185" s="30"/>
      <c r="K185" s="30"/>
      <c r="M185" s="30"/>
    </row>
    <row r="186" spans="1:13" s="13" customFormat="1">
      <c r="A186" s="9"/>
      <c r="B186" s="9"/>
      <c r="C186" s="29"/>
      <c r="D186" s="9"/>
      <c r="E186" s="29"/>
      <c r="F186" s="9"/>
      <c r="G186" s="30"/>
      <c r="I186" s="30"/>
      <c r="K186" s="30"/>
      <c r="M186" s="30"/>
    </row>
    <row r="187" spans="1:13" s="13" customFormat="1">
      <c r="A187" s="9"/>
      <c r="B187" s="9"/>
      <c r="C187" s="29"/>
      <c r="D187" s="9"/>
      <c r="E187" s="29"/>
      <c r="F187" s="9"/>
      <c r="G187" s="30"/>
      <c r="I187" s="30"/>
      <c r="K187" s="30"/>
      <c r="M187" s="30"/>
    </row>
    <row r="188" spans="1:13" s="13" customFormat="1">
      <c r="A188" s="9"/>
      <c r="B188" s="9"/>
      <c r="C188" s="29"/>
      <c r="D188" s="9"/>
      <c r="E188" s="29"/>
      <c r="F188" s="9"/>
      <c r="G188" s="30"/>
      <c r="I188" s="30"/>
      <c r="K188" s="30"/>
      <c r="M188" s="30"/>
    </row>
    <row r="189" spans="1:13" s="13" customFormat="1">
      <c r="A189" s="9"/>
      <c r="B189" s="9"/>
      <c r="C189" s="29"/>
      <c r="D189" s="9"/>
      <c r="E189" s="29"/>
      <c r="F189" s="9"/>
      <c r="G189" s="30"/>
      <c r="I189" s="30"/>
      <c r="K189" s="30"/>
      <c r="M189" s="30"/>
    </row>
    <row r="190" spans="1:13" s="13" customFormat="1">
      <c r="A190" s="9"/>
      <c r="B190" s="9"/>
      <c r="C190" s="29"/>
      <c r="D190" s="9"/>
      <c r="E190" s="29"/>
      <c r="F190" s="9"/>
      <c r="G190" s="30"/>
      <c r="I190" s="30"/>
      <c r="K190" s="30"/>
      <c r="M190" s="30"/>
    </row>
    <row r="191" spans="1:13" s="13" customFormat="1">
      <c r="A191" s="9"/>
      <c r="B191" s="9"/>
      <c r="C191" s="29"/>
      <c r="D191" s="9"/>
      <c r="E191" s="29"/>
      <c r="F191" s="9"/>
      <c r="G191" s="30"/>
      <c r="I191" s="30"/>
      <c r="K191" s="30"/>
      <c r="M191" s="30"/>
    </row>
    <row r="192" spans="1:13" s="13" customFormat="1">
      <c r="A192" s="9"/>
      <c r="B192" s="9"/>
      <c r="C192" s="29"/>
      <c r="D192" s="9"/>
      <c r="E192" s="29"/>
      <c r="F192" s="9"/>
      <c r="G192" s="30"/>
      <c r="I192" s="30"/>
      <c r="K192" s="30"/>
      <c r="M192" s="30"/>
    </row>
    <row r="193" spans="1:13" s="13" customFormat="1">
      <c r="A193" s="9"/>
      <c r="B193" s="9"/>
      <c r="C193" s="29"/>
      <c r="D193" s="9"/>
      <c r="E193" s="29"/>
      <c r="F193" s="9"/>
      <c r="G193" s="30"/>
      <c r="I193" s="30"/>
      <c r="K193" s="30"/>
      <c r="M193" s="30"/>
    </row>
    <row r="194" spans="1:13" s="13" customFormat="1">
      <c r="A194" s="9"/>
      <c r="B194" s="9"/>
      <c r="C194" s="29"/>
      <c r="D194" s="9"/>
      <c r="E194" s="29"/>
      <c r="F194" s="9"/>
      <c r="G194" s="30"/>
      <c r="I194" s="30"/>
      <c r="K194" s="30"/>
      <c r="M194" s="30"/>
    </row>
    <row r="195" spans="1:13" s="13" customFormat="1">
      <c r="A195" s="9"/>
      <c r="B195" s="9"/>
      <c r="C195" s="29"/>
      <c r="D195" s="9"/>
      <c r="E195" s="29"/>
      <c r="F195" s="9"/>
      <c r="G195" s="30"/>
      <c r="I195" s="30"/>
      <c r="K195" s="30"/>
      <c r="M195" s="30"/>
    </row>
    <row r="196" spans="1:13" s="13" customFormat="1">
      <c r="A196" s="9"/>
      <c r="B196" s="9"/>
      <c r="C196" s="29"/>
      <c r="D196" s="9"/>
      <c r="E196" s="29"/>
      <c r="F196" s="9"/>
      <c r="G196" s="30"/>
      <c r="I196" s="30"/>
      <c r="K196" s="30"/>
      <c r="M196" s="30"/>
    </row>
    <row r="197" spans="1:13" s="13" customFormat="1">
      <c r="A197" s="9"/>
      <c r="B197" s="9"/>
      <c r="C197" s="29"/>
      <c r="D197" s="9"/>
      <c r="E197" s="29"/>
      <c r="F197" s="9"/>
      <c r="G197" s="30"/>
      <c r="I197" s="30"/>
      <c r="K197" s="30"/>
      <c r="M197" s="30"/>
    </row>
    <row r="198" spans="1:13" s="13" customFormat="1">
      <c r="A198" s="9"/>
      <c r="B198" s="9"/>
      <c r="C198" s="29"/>
      <c r="D198" s="9"/>
      <c r="E198" s="29"/>
      <c r="F198" s="9"/>
      <c r="G198" s="30"/>
      <c r="I198" s="30"/>
      <c r="K198" s="30"/>
      <c r="M198" s="30"/>
    </row>
    <row r="199" spans="1:13" s="13" customFormat="1">
      <c r="A199" s="9"/>
      <c r="B199" s="9"/>
      <c r="C199" s="29"/>
      <c r="D199" s="9"/>
      <c r="E199" s="29"/>
      <c r="F199" s="9"/>
      <c r="G199" s="30"/>
      <c r="I199" s="30"/>
      <c r="K199" s="30"/>
      <c r="M199" s="30"/>
    </row>
    <row r="200" spans="1:13" s="13" customFormat="1">
      <c r="A200" s="9"/>
      <c r="B200" s="9"/>
      <c r="C200" s="29"/>
      <c r="D200" s="9"/>
      <c r="E200" s="29"/>
      <c r="F200" s="9"/>
      <c r="G200" s="30"/>
      <c r="I200" s="30"/>
      <c r="K200" s="30"/>
      <c r="M200" s="30"/>
    </row>
    <row r="201" spans="1:13" s="13" customFormat="1">
      <c r="A201" s="9"/>
      <c r="B201" s="9"/>
      <c r="C201" s="29"/>
      <c r="D201" s="9"/>
      <c r="E201" s="29"/>
      <c r="F201" s="9"/>
      <c r="G201" s="30"/>
      <c r="I201" s="30"/>
      <c r="K201" s="30"/>
      <c r="M201" s="30"/>
    </row>
    <row r="202" spans="1:13" s="13" customFormat="1">
      <c r="A202" s="9"/>
      <c r="B202" s="9"/>
      <c r="C202" s="29"/>
      <c r="D202" s="9"/>
      <c r="E202" s="29"/>
      <c r="F202" s="9"/>
      <c r="G202" s="30"/>
      <c r="I202" s="30"/>
      <c r="K202" s="30"/>
      <c r="M202" s="30"/>
    </row>
    <row r="203" spans="1:13" s="13" customFormat="1">
      <c r="A203" s="9"/>
      <c r="B203" s="9"/>
      <c r="C203" s="29"/>
      <c r="D203" s="9"/>
      <c r="E203" s="29"/>
      <c r="F203" s="9"/>
      <c r="G203" s="30"/>
      <c r="I203" s="30"/>
      <c r="K203" s="30"/>
      <c r="M203" s="30"/>
    </row>
    <row r="204" spans="1:13" s="13" customFormat="1">
      <c r="A204" s="9"/>
      <c r="B204" s="9"/>
      <c r="C204" s="29"/>
      <c r="D204" s="9"/>
      <c r="E204" s="29"/>
      <c r="F204" s="9"/>
      <c r="G204" s="30"/>
      <c r="I204" s="30"/>
      <c r="K204" s="30"/>
      <c r="M204" s="30"/>
    </row>
    <row r="205" spans="1:13" s="13" customFormat="1">
      <c r="A205" s="9"/>
      <c r="B205" s="9"/>
      <c r="C205" s="29"/>
      <c r="D205" s="9"/>
      <c r="E205" s="29"/>
      <c r="F205" s="9"/>
      <c r="G205" s="30"/>
      <c r="I205" s="30"/>
      <c r="K205" s="30"/>
      <c r="M205" s="30"/>
    </row>
    <row r="206" spans="1:13" s="13" customFormat="1">
      <c r="A206" s="9"/>
      <c r="B206" s="9"/>
      <c r="C206" s="29"/>
      <c r="D206" s="9"/>
      <c r="E206" s="29"/>
      <c r="F206" s="9"/>
      <c r="G206" s="30"/>
      <c r="I206" s="30"/>
      <c r="K206" s="30"/>
      <c r="M206" s="30"/>
    </row>
    <row r="207" spans="1:13" s="13" customFormat="1">
      <c r="A207" s="9"/>
      <c r="B207" s="9"/>
      <c r="C207" s="29"/>
      <c r="D207" s="9"/>
      <c r="E207" s="29"/>
      <c r="F207" s="9"/>
      <c r="G207" s="30"/>
      <c r="I207" s="30"/>
      <c r="K207" s="30"/>
      <c r="M207" s="30"/>
    </row>
    <row r="208" spans="1:13" s="13" customFormat="1">
      <c r="A208" s="9"/>
      <c r="B208" s="9"/>
      <c r="C208" s="29"/>
      <c r="D208" s="9"/>
      <c r="E208" s="29"/>
      <c r="F208" s="9"/>
      <c r="G208" s="30"/>
      <c r="I208" s="30"/>
      <c r="K208" s="30"/>
      <c r="M208" s="30"/>
    </row>
    <row r="209" spans="1:13" s="13" customFormat="1">
      <c r="A209" s="9"/>
      <c r="B209" s="9"/>
      <c r="C209" s="29"/>
      <c r="D209" s="9"/>
      <c r="E209" s="29"/>
      <c r="F209" s="9"/>
      <c r="G209" s="30"/>
      <c r="I209" s="30"/>
      <c r="K209" s="30"/>
      <c r="M209" s="30"/>
    </row>
    <row r="210" spans="1:13" s="13" customFormat="1">
      <c r="A210" s="9"/>
      <c r="B210" s="9"/>
      <c r="C210" s="29"/>
      <c r="D210" s="9"/>
      <c r="E210" s="29"/>
      <c r="F210" s="9"/>
      <c r="G210" s="30"/>
      <c r="I210" s="30"/>
      <c r="K210" s="30"/>
      <c r="M210" s="30"/>
    </row>
    <row r="211" spans="1:13" s="13" customFormat="1">
      <c r="A211" s="9"/>
      <c r="B211" s="9"/>
      <c r="C211" s="29"/>
      <c r="D211" s="9"/>
      <c r="E211" s="29"/>
      <c r="F211" s="9"/>
      <c r="G211" s="30"/>
      <c r="I211" s="30"/>
      <c r="K211" s="30"/>
      <c r="M211" s="30"/>
    </row>
    <row r="212" spans="1:13" s="13" customFormat="1">
      <c r="A212" s="9"/>
      <c r="B212" s="9"/>
      <c r="C212" s="29"/>
      <c r="D212" s="9"/>
      <c r="E212" s="29"/>
      <c r="F212" s="9"/>
      <c r="G212" s="30"/>
      <c r="I212" s="30"/>
      <c r="K212" s="30"/>
      <c r="M212" s="30"/>
    </row>
    <row r="213" spans="1:13" s="13" customFormat="1">
      <c r="A213" s="9"/>
      <c r="B213" s="9"/>
      <c r="C213" s="29"/>
      <c r="D213" s="9"/>
      <c r="E213" s="29"/>
      <c r="F213" s="9"/>
      <c r="G213" s="30"/>
      <c r="I213" s="30"/>
      <c r="K213" s="30"/>
      <c r="M213" s="30"/>
    </row>
    <row r="214" spans="1:13" s="13" customFormat="1">
      <c r="A214" s="9"/>
      <c r="B214" s="9"/>
      <c r="C214" s="29"/>
      <c r="D214" s="9"/>
      <c r="E214" s="29"/>
      <c r="F214" s="9"/>
      <c r="G214" s="30"/>
      <c r="I214" s="30"/>
      <c r="K214" s="30"/>
      <c r="M214" s="30"/>
    </row>
    <row r="215" spans="1:13" s="13" customFormat="1">
      <c r="A215" s="9"/>
      <c r="B215" s="9"/>
      <c r="C215" s="29"/>
      <c r="D215" s="9"/>
      <c r="E215" s="29"/>
      <c r="F215" s="9"/>
      <c r="G215" s="30"/>
      <c r="I215" s="30"/>
      <c r="K215" s="30"/>
      <c r="M215" s="30"/>
    </row>
    <row r="216" spans="1:13" s="13" customFormat="1">
      <c r="A216" s="9"/>
      <c r="B216" s="9"/>
      <c r="C216" s="29"/>
      <c r="D216" s="9"/>
      <c r="E216" s="29"/>
      <c r="F216" s="9"/>
      <c r="G216" s="30"/>
      <c r="I216" s="30"/>
      <c r="K216" s="30"/>
      <c r="M216" s="30"/>
    </row>
    <row r="217" spans="1:13" s="13" customFormat="1">
      <c r="A217" s="9"/>
      <c r="B217" s="9"/>
      <c r="C217" s="29"/>
      <c r="D217" s="9"/>
      <c r="E217" s="29"/>
      <c r="F217" s="9"/>
      <c r="G217" s="30"/>
      <c r="I217" s="30"/>
      <c r="K217" s="30"/>
      <c r="M217" s="30"/>
    </row>
    <row r="218" spans="1:13" s="13" customFormat="1">
      <c r="A218" s="9"/>
      <c r="B218" s="9"/>
      <c r="C218" s="29"/>
      <c r="D218" s="9"/>
      <c r="E218" s="29"/>
      <c r="F218" s="9"/>
      <c r="G218" s="30"/>
      <c r="I218" s="30"/>
      <c r="K218" s="30"/>
      <c r="M218" s="30"/>
    </row>
    <row r="219" spans="1:13" s="13" customFormat="1">
      <c r="A219" s="9"/>
      <c r="B219" s="9"/>
      <c r="C219" s="29"/>
      <c r="D219" s="9"/>
      <c r="E219" s="29"/>
      <c r="F219" s="9"/>
      <c r="G219" s="30"/>
      <c r="I219" s="30"/>
      <c r="K219" s="30"/>
      <c r="M219" s="30"/>
    </row>
    <row r="220" spans="1:13" s="13" customFormat="1">
      <c r="A220" s="9"/>
      <c r="B220" s="9"/>
      <c r="C220" s="29"/>
      <c r="D220" s="9"/>
      <c r="E220" s="29"/>
      <c r="F220" s="9"/>
      <c r="G220" s="30"/>
      <c r="I220" s="30"/>
      <c r="K220" s="30"/>
      <c r="M220" s="30"/>
    </row>
    <row r="221" spans="1:13" s="13" customFormat="1">
      <c r="A221" s="9"/>
      <c r="B221" s="9"/>
      <c r="C221" s="29"/>
      <c r="D221" s="9"/>
      <c r="E221" s="29"/>
      <c r="F221" s="9"/>
      <c r="G221" s="30"/>
      <c r="I221" s="30"/>
      <c r="K221" s="30"/>
      <c r="M221" s="30"/>
    </row>
    <row r="222" spans="1:13" s="13" customFormat="1">
      <c r="A222" s="9"/>
      <c r="B222" s="9"/>
      <c r="C222" s="29"/>
      <c r="D222" s="9"/>
      <c r="E222" s="29"/>
      <c r="F222" s="9"/>
      <c r="G222" s="30"/>
      <c r="I222" s="30"/>
      <c r="K222" s="30"/>
      <c r="M222" s="30"/>
    </row>
    <row r="223" spans="1:13" s="13" customFormat="1">
      <c r="A223" s="9"/>
      <c r="B223" s="9"/>
      <c r="C223" s="29"/>
      <c r="D223" s="9"/>
      <c r="E223" s="29"/>
      <c r="F223" s="9"/>
      <c r="G223" s="30"/>
      <c r="I223" s="30"/>
      <c r="K223" s="30"/>
      <c r="M223" s="30"/>
    </row>
    <row r="224" spans="1:13" s="13" customFormat="1">
      <c r="A224" s="9"/>
      <c r="B224" s="9"/>
      <c r="C224" s="29"/>
      <c r="D224" s="9"/>
      <c r="E224" s="29"/>
      <c r="F224" s="9"/>
      <c r="G224" s="30"/>
      <c r="I224" s="30"/>
      <c r="K224" s="30"/>
      <c r="M224" s="30"/>
    </row>
    <row r="225" spans="1:13" s="13" customFormat="1">
      <c r="A225" s="9"/>
      <c r="B225" s="9"/>
      <c r="C225" s="29"/>
      <c r="D225" s="9"/>
      <c r="E225" s="29"/>
      <c r="F225" s="9"/>
      <c r="G225" s="30"/>
      <c r="I225" s="30"/>
      <c r="K225" s="30"/>
      <c r="M225" s="30"/>
    </row>
    <row r="226" spans="1:13" s="13" customFormat="1">
      <c r="A226" s="9"/>
      <c r="B226" s="9"/>
      <c r="C226" s="29"/>
      <c r="D226" s="9"/>
      <c r="E226" s="29"/>
      <c r="F226" s="9"/>
      <c r="G226" s="30"/>
      <c r="I226" s="30"/>
      <c r="K226" s="30"/>
      <c r="M226" s="30"/>
    </row>
    <row r="227" spans="1:13" s="13" customFormat="1">
      <c r="A227" s="9"/>
      <c r="B227" s="9"/>
      <c r="C227" s="29"/>
      <c r="D227" s="9"/>
      <c r="E227" s="29"/>
      <c r="F227" s="9"/>
      <c r="G227" s="30"/>
      <c r="I227" s="30"/>
      <c r="K227" s="30"/>
      <c r="M227" s="30"/>
    </row>
    <row r="228" spans="1:13" s="13" customFormat="1">
      <c r="A228" s="9"/>
      <c r="B228" s="9"/>
      <c r="C228" s="29"/>
      <c r="D228" s="9"/>
      <c r="E228" s="29"/>
      <c r="F228" s="9"/>
      <c r="G228" s="30"/>
      <c r="I228" s="30"/>
      <c r="K228" s="30"/>
      <c r="M228" s="30"/>
    </row>
    <row r="229" spans="1:13" s="13" customFormat="1">
      <c r="A229" s="9"/>
      <c r="B229" s="9"/>
      <c r="C229" s="29"/>
      <c r="D229" s="9"/>
      <c r="E229" s="29"/>
      <c r="F229" s="9"/>
      <c r="G229" s="30"/>
      <c r="I229" s="30"/>
      <c r="K229" s="30"/>
      <c r="M229" s="30"/>
    </row>
    <row r="230" spans="1:13" s="13" customFormat="1">
      <c r="A230" s="9"/>
      <c r="B230" s="9"/>
      <c r="C230" s="29"/>
      <c r="D230" s="9"/>
      <c r="E230" s="29"/>
      <c r="F230" s="9"/>
      <c r="G230" s="30"/>
      <c r="I230" s="30"/>
      <c r="K230" s="30"/>
      <c r="M230" s="30"/>
    </row>
    <row r="231" spans="1:13" s="13" customFormat="1">
      <c r="A231" s="9"/>
      <c r="B231" s="9"/>
      <c r="C231" s="29"/>
      <c r="D231" s="9"/>
      <c r="E231" s="29"/>
      <c r="F231" s="9"/>
      <c r="G231" s="30"/>
      <c r="I231" s="30"/>
      <c r="K231" s="30"/>
      <c r="M231" s="30"/>
    </row>
    <row r="232" spans="1:13" s="13" customFormat="1">
      <c r="A232" s="9"/>
      <c r="B232" s="9"/>
      <c r="C232" s="29"/>
      <c r="D232" s="9"/>
      <c r="E232" s="29"/>
      <c r="F232" s="9"/>
      <c r="G232" s="30"/>
      <c r="I232" s="30"/>
      <c r="K232" s="30"/>
      <c r="M232" s="30"/>
    </row>
    <row r="233" spans="1:13" s="13" customFormat="1">
      <c r="A233" s="9"/>
      <c r="B233" s="9"/>
      <c r="C233" s="29"/>
      <c r="D233" s="9"/>
      <c r="E233" s="29"/>
      <c r="F233" s="9"/>
      <c r="G233" s="30"/>
      <c r="I233" s="30"/>
      <c r="K233" s="30"/>
      <c r="M233" s="30"/>
    </row>
    <row r="234" spans="1:13" s="13" customFormat="1">
      <c r="A234" s="9"/>
      <c r="B234" s="9"/>
      <c r="C234" s="29"/>
      <c r="D234" s="9"/>
      <c r="E234" s="29"/>
      <c r="F234" s="9"/>
      <c r="G234" s="30"/>
      <c r="I234" s="30"/>
      <c r="K234" s="30"/>
      <c r="M234" s="30"/>
    </row>
    <row r="235" spans="1:13" s="13" customFormat="1">
      <c r="A235" s="9"/>
      <c r="B235" s="9"/>
      <c r="C235" s="29"/>
      <c r="D235" s="9"/>
      <c r="E235" s="29"/>
      <c r="F235" s="9"/>
      <c r="G235" s="30"/>
      <c r="I235" s="30"/>
      <c r="K235" s="30"/>
      <c r="M235" s="30"/>
    </row>
    <row r="236" spans="1:13" s="13" customFormat="1">
      <c r="A236" s="9"/>
      <c r="B236" s="9"/>
      <c r="C236" s="29"/>
      <c r="D236" s="9"/>
      <c r="E236" s="29"/>
      <c r="F236" s="9"/>
      <c r="G236" s="30"/>
      <c r="I236" s="30"/>
      <c r="K236" s="30"/>
      <c r="M236" s="30"/>
    </row>
    <row r="237" spans="1:13" s="13" customFormat="1">
      <c r="A237" s="9"/>
      <c r="B237" s="9"/>
      <c r="C237" s="29"/>
      <c r="D237" s="9"/>
      <c r="E237" s="29"/>
      <c r="F237" s="9"/>
      <c r="G237" s="30"/>
      <c r="I237" s="30"/>
      <c r="K237" s="30"/>
      <c r="M237" s="30"/>
    </row>
    <row r="238" spans="1:13" s="13" customFormat="1">
      <c r="A238" s="9"/>
      <c r="B238" s="9"/>
      <c r="C238" s="29"/>
      <c r="D238" s="9"/>
      <c r="E238" s="29"/>
      <c r="F238" s="9"/>
      <c r="G238" s="30"/>
      <c r="I238" s="30"/>
      <c r="K238" s="30"/>
      <c r="M238" s="30"/>
    </row>
    <row r="239" spans="1:13" s="13" customFormat="1">
      <c r="A239" s="9"/>
      <c r="B239" s="9"/>
      <c r="C239" s="29"/>
      <c r="D239" s="9"/>
      <c r="E239" s="29"/>
      <c r="F239" s="9"/>
      <c r="G239" s="30"/>
      <c r="I239" s="30"/>
      <c r="K239" s="30"/>
      <c r="M239" s="30"/>
    </row>
    <row r="240" spans="1:13" s="13" customFormat="1">
      <c r="A240" s="9"/>
      <c r="B240" s="9"/>
      <c r="C240" s="29"/>
      <c r="D240" s="9"/>
      <c r="E240" s="29"/>
      <c r="F240" s="9"/>
      <c r="G240" s="30"/>
      <c r="I240" s="30"/>
      <c r="K240" s="30"/>
      <c r="M240" s="30"/>
    </row>
    <row r="241" spans="1:13" s="13" customFormat="1">
      <c r="A241" s="9"/>
      <c r="B241" s="9"/>
      <c r="C241" s="29"/>
      <c r="D241" s="9"/>
      <c r="E241" s="29"/>
      <c r="F241" s="9"/>
      <c r="G241" s="30"/>
      <c r="I241" s="30"/>
      <c r="K241" s="30"/>
      <c r="M241" s="30"/>
    </row>
    <row r="242" spans="1:13" s="13" customFormat="1">
      <c r="A242" s="9"/>
      <c r="B242" s="9"/>
      <c r="C242" s="29"/>
      <c r="D242" s="9"/>
      <c r="E242" s="29"/>
      <c r="F242" s="9"/>
      <c r="G242" s="30"/>
      <c r="I242" s="30"/>
      <c r="K242" s="30"/>
      <c r="M242" s="30"/>
    </row>
    <row r="243" spans="1:13" s="13" customFormat="1">
      <c r="A243" s="9"/>
      <c r="B243" s="9"/>
      <c r="C243" s="29"/>
      <c r="D243" s="9"/>
      <c r="E243" s="29"/>
      <c r="F243" s="9"/>
      <c r="G243" s="30"/>
      <c r="I243" s="30"/>
      <c r="K243" s="30"/>
      <c r="M243" s="30"/>
    </row>
    <row r="244" spans="1:13" s="13" customFormat="1">
      <c r="A244" s="9"/>
      <c r="B244" s="9"/>
      <c r="C244" s="29"/>
      <c r="D244" s="9"/>
      <c r="E244" s="29"/>
      <c r="F244" s="9"/>
      <c r="G244" s="30"/>
      <c r="I244" s="30"/>
      <c r="K244" s="30"/>
      <c r="M244" s="30"/>
    </row>
    <row r="245" spans="1:13" s="13" customFormat="1">
      <c r="A245" s="9"/>
      <c r="B245" s="9"/>
      <c r="C245" s="29"/>
      <c r="D245" s="9"/>
      <c r="E245" s="29"/>
      <c r="F245" s="9"/>
      <c r="G245" s="30"/>
      <c r="I245" s="30"/>
      <c r="K245" s="30"/>
      <c r="M245" s="30"/>
    </row>
    <row r="246" spans="1:13" s="13" customFormat="1">
      <c r="A246" s="9"/>
      <c r="B246" s="9"/>
      <c r="C246" s="29"/>
      <c r="D246" s="9"/>
      <c r="E246" s="29"/>
      <c r="F246" s="9"/>
      <c r="G246" s="30"/>
      <c r="I246" s="30"/>
      <c r="K246" s="30"/>
      <c r="M246" s="30"/>
    </row>
    <row r="247" spans="1:13" s="13" customFormat="1">
      <c r="A247" s="9"/>
      <c r="B247" s="9"/>
      <c r="C247" s="29"/>
      <c r="D247" s="9"/>
      <c r="E247" s="29"/>
      <c r="F247" s="9"/>
      <c r="G247" s="30"/>
      <c r="I247" s="30"/>
      <c r="K247" s="30"/>
      <c r="M247" s="30"/>
    </row>
    <row r="248" spans="1:13" s="13" customFormat="1">
      <c r="A248" s="9"/>
      <c r="B248" s="9"/>
      <c r="C248" s="29"/>
      <c r="D248" s="9"/>
      <c r="E248" s="29"/>
      <c r="F248" s="9"/>
      <c r="G248" s="30"/>
      <c r="I248" s="30"/>
      <c r="K248" s="30"/>
      <c r="M248" s="30"/>
    </row>
    <row r="249" spans="1:13" s="13" customFormat="1">
      <c r="A249" s="9"/>
      <c r="B249" s="9"/>
      <c r="C249" s="29"/>
      <c r="D249" s="9"/>
      <c r="E249" s="29"/>
      <c r="F249" s="9"/>
      <c r="G249" s="30"/>
      <c r="I249" s="30"/>
      <c r="K249" s="30"/>
      <c r="M249" s="30"/>
    </row>
    <row r="250" spans="1:13" s="13" customFormat="1">
      <c r="A250" s="9"/>
      <c r="B250" s="9"/>
      <c r="C250" s="29"/>
      <c r="D250" s="9"/>
      <c r="E250" s="29"/>
      <c r="F250" s="9"/>
      <c r="G250" s="30"/>
      <c r="I250" s="30"/>
      <c r="K250" s="30"/>
      <c r="M250" s="30"/>
    </row>
    <row r="251" spans="1:13" s="13" customFormat="1">
      <c r="A251" s="9"/>
      <c r="B251" s="9"/>
      <c r="C251" s="29"/>
      <c r="D251" s="9"/>
      <c r="E251" s="29"/>
      <c r="F251" s="9"/>
      <c r="G251" s="30"/>
      <c r="I251" s="30"/>
      <c r="K251" s="30"/>
      <c r="M251" s="30"/>
    </row>
    <row r="252" spans="1:13" s="13" customFormat="1">
      <c r="A252" s="9"/>
      <c r="B252" s="9"/>
      <c r="C252" s="29"/>
      <c r="D252" s="9"/>
      <c r="E252" s="29"/>
      <c r="F252" s="9"/>
      <c r="G252" s="30"/>
      <c r="I252" s="30"/>
      <c r="K252" s="30"/>
      <c r="M252" s="30"/>
    </row>
    <row r="253" spans="1:13" s="13" customFormat="1">
      <c r="A253" s="9"/>
      <c r="B253" s="9"/>
      <c r="C253" s="29"/>
      <c r="D253" s="9"/>
      <c r="E253" s="29"/>
      <c r="F253" s="9"/>
      <c r="G253" s="30"/>
      <c r="I253" s="30"/>
      <c r="K253" s="30"/>
      <c r="M253" s="30"/>
    </row>
    <row r="254" spans="1:13" s="13" customFormat="1">
      <c r="A254" s="9"/>
      <c r="B254" s="9"/>
      <c r="C254" s="29"/>
      <c r="D254" s="9"/>
      <c r="E254" s="29"/>
      <c r="F254" s="9"/>
      <c r="G254" s="30"/>
      <c r="I254" s="30"/>
      <c r="K254" s="30"/>
      <c r="M254" s="30"/>
    </row>
    <row r="255" spans="1:13" s="13" customFormat="1">
      <c r="A255" s="9"/>
      <c r="B255" s="9"/>
      <c r="C255" s="29"/>
      <c r="D255" s="9"/>
      <c r="E255" s="29"/>
      <c r="F255" s="9"/>
      <c r="G255" s="30"/>
      <c r="I255" s="30"/>
      <c r="K255" s="30"/>
      <c r="M255" s="30"/>
    </row>
    <row r="256" spans="1:13" s="13" customFormat="1">
      <c r="A256" s="9"/>
      <c r="B256" s="9"/>
      <c r="C256" s="29"/>
      <c r="D256" s="9"/>
      <c r="E256" s="29"/>
      <c r="F256" s="9"/>
      <c r="G256" s="30"/>
      <c r="I256" s="30"/>
      <c r="K256" s="30"/>
      <c r="M256" s="30"/>
    </row>
    <row r="257" spans="1:13" s="13" customFormat="1">
      <c r="A257" s="9"/>
      <c r="B257" s="9"/>
      <c r="C257" s="29"/>
      <c r="D257" s="9"/>
      <c r="E257" s="29"/>
      <c r="F257" s="9"/>
      <c r="G257" s="30"/>
      <c r="I257" s="30"/>
      <c r="K257" s="30"/>
      <c r="M257" s="30"/>
    </row>
    <row r="258" spans="1:13" s="13" customFormat="1">
      <c r="A258" s="9"/>
      <c r="B258" s="9"/>
      <c r="C258" s="29"/>
      <c r="D258" s="9"/>
      <c r="E258" s="29"/>
      <c r="F258" s="9"/>
      <c r="G258" s="30"/>
      <c r="I258" s="30"/>
      <c r="K258" s="30"/>
      <c r="M258" s="30"/>
    </row>
    <row r="259" spans="1:13" s="13" customFormat="1">
      <c r="A259" s="9"/>
      <c r="B259" s="9"/>
      <c r="C259" s="29"/>
      <c r="D259" s="9"/>
      <c r="E259" s="29"/>
      <c r="F259" s="9"/>
      <c r="G259" s="30"/>
      <c r="I259" s="30"/>
      <c r="K259" s="30"/>
      <c r="M259" s="30"/>
    </row>
    <row r="260" spans="1:13" s="13" customFormat="1">
      <c r="A260" s="9"/>
      <c r="B260" s="9"/>
      <c r="C260" s="29"/>
      <c r="D260" s="9"/>
      <c r="E260" s="29"/>
      <c r="F260" s="9"/>
      <c r="G260" s="30"/>
      <c r="I260" s="30"/>
      <c r="K260" s="30"/>
      <c r="M260" s="30"/>
    </row>
    <row r="261" spans="1:13" s="13" customFormat="1">
      <c r="A261" s="9"/>
      <c r="B261" s="9"/>
      <c r="C261" s="29"/>
      <c r="D261" s="9"/>
      <c r="E261" s="29"/>
      <c r="F261" s="9"/>
      <c r="G261" s="30"/>
      <c r="I261" s="30"/>
      <c r="K261" s="30"/>
      <c r="M261" s="30"/>
    </row>
    <row r="262" spans="1:13" s="13" customFormat="1">
      <c r="A262" s="9"/>
      <c r="B262" s="9"/>
      <c r="C262" s="29"/>
      <c r="D262" s="9"/>
      <c r="E262" s="29"/>
      <c r="F262" s="9"/>
      <c r="G262" s="30"/>
      <c r="I262" s="30"/>
      <c r="K262" s="30"/>
      <c r="M262" s="30"/>
    </row>
    <row r="263" spans="1:13" s="13" customFormat="1">
      <c r="A263" s="9"/>
      <c r="B263" s="9"/>
      <c r="C263" s="29"/>
      <c r="D263" s="9"/>
      <c r="E263" s="29"/>
      <c r="F263" s="9"/>
      <c r="G263" s="30"/>
      <c r="I263" s="30"/>
      <c r="K263" s="30"/>
      <c r="M263" s="30"/>
    </row>
    <row r="264" spans="1:13" s="13" customFormat="1">
      <c r="A264" s="9"/>
      <c r="B264" s="9"/>
      <c r="C264" s="29"/>
      <c r="D264" s="9"/>
      <c r="E264" s="29"/>
      <c r="F264" s="9"/>
      <c r="G264" s="30"/>
      <c r="I264" s="30"/>
      <c r="K264" s="30"/>
      <c r="M264" s="30"/>
    </row>
    <row r="265" spans="1:13" s="13" customFormat="1">
      <c r="A265" s="9"/>
      <c r="B265" s="9"/>
      <c r="C265" s="29"/>
      <c r="D265" s="9"/>
      <c r="E265" s="29"/>
      <c r="F265" s="9"/>
      <c r="G265" s="30"/>
      <c r="I265" s="30"/>
      <c r="K265" s="30"/>
      <c r="M265" s="30"/>
    </row>
    <row r="266" spans="1:13" s="13" customFormat="1">
      <c r="A266" s="9"/>
      <c r="B266" s="9"/>
      <c r="C266" s="29"/>
      <c r="D266" s="9"/>
      <c r="E266" s="29"/>
      <c r="F266" s="9"/>
      <c r="G266" s="30"/>
      <c r="I266" s="30"/>
      <c r="K266" s="30"/>
      <c r="M266" s="30"/>
    </row>
    <row r="267" spans="1:13" s="13" customFormat="1">
      <c r="A267" s="9"/>
      <c r="B267" s="9"/>
      <c r="C267" s="29"/>
      <c r="D267" s="9"/>
      <c r="E267" s="29"/>
      <c r="F267" s="9"/>
      <c r="G267" s="30"/>
      <c r="I267" s="30"/>
      <c r="K267" s="30"/>
      <c r="M267" s="30"/>
    </row>
    <row r="268" spans="1:13" s="13" customFormat="1">
      <c r="A268" s="9"/>
      <c r="B268" s="9"/>
      <c r="C268" s="29"/>
      <c r="D268" s="9"/>
      <c r="E268" s="29"/>
      <c r="F268" s="9"/>
      <c r="G268" s="30"/>
      <c r="I268" s="30"/>
      <c r="K268" s="30"/>
      <c r="M268" s="30"/>
    </row>
    <row r="269" spans="1:13" s="13" customFormat="1">
      <c r="A269" s="9"/>
      <c r="B269" s="9"/>
      <c r="C269" s="29"/>
      <c r="D269" s="9"/>
      <c r="E269" s="29"/>
      <c r="F269" s="9"/>
      <c r="G269" s="30"/>
      <c r="I269" s="30"/>
      <c r="K269" s="30"/>
      <c r="M269" s="30"/>
    </row>
    <row r="270" spans="1:13" s="13" customFormat="1">
      <c r="A270" s="9"/>
      <c r="B270" s="9"/>
      <c r="C270" s="29"/>
      <c r="D270" s="9"/>
      <c r="E270" s="29"/>
      <c r="F270" s="9"/>
      <c r="G270" s="30"/>
      <c r="I270" s="30"/>
      <c r="K270" s="30"/>
      <c r="M270" s="30"/>
    </row>
    <row r="271" spans="1:13" s="13" customFormat="1">
      <c r="A271" s="9"/>
      <c r="B271" s="9"/>
      <c r="C271" s="29"/>
      <c r="D271" s="9"/>
      <c r="E271" s="29"/>
      <c r="F271" s="9"/>
      <c r="G271" s="30"/>
      <c r="I271" s="30"/>
      <c r="K271" s="30"/>
      <c r="M271" s="30"/>
    </row>
    <row r="272" spans="1:13" s="13" customFormat="1">
      <c r="A272" s="9"/>
      <c r="B272" s="9"/>
      <c r="C272" s="29"/>
      <c r="D272" s="9"/>
      <c r="E272" s="29"/>
      <c r="F272" s="9"/>
      <c r="G272" s="30"/>
      <c r="I272" s="30"/>
      <c r="K272" s="30"/>
      <c r="M272" s="30"/>
    </row>
    <row r="273" spans="1:13" s="13" customFormat="1">
      <c r="A273" s="9"/>
      <c r="B273" s="9"/>
      <c r="C273" s="29"/>
      <c r="D273" s="9"/>
      <c r="E273" s="29"/>
      <c r="F273" s="9"/>
      <c r="G273" s="30"/>
      <c r="I273" s="30"/>
      <c r="K273" s="30"/>
      <c r="M273" s="30"/>
    </row>
    <row r="274" spans="1:13" s="13" customFormat="1">
      <c r="A274" s="9"/>
      <c r="B274" s="9"/>
      <c r="C274" s="29"/>
      <c r="D274" s="9"/>
      <c r="E274" s="29"/>
      <c r="F274" s="9"/>
      <c r="G274" s="30"/>
      <c r="I274" s="30"/>
      <c r="K274" s="30"/>
      <c r="M274" s="30"/>
    </row>
    <row r="275" spans="1:13" s="13" customFormat="1">
      <c r="A275" s="9"/>
      <c r="B275" s="9"/>
      <c r="C275" s="29"/>
      <c r="D275" s="9"/>
      <c r="E275" s="29"/>
      <c r="F275" s="9"/>
      <c r="G275" s="30"/>
      <c r="I275" s="30"/>
      <c r="K275" s="30"/>
      <c r="M275" s="30"/>
    </row>
    <row r="276" spans="1:13" s="13" customFormat="1">
      <c r="A276" s="9"/>
      <c r="B276" s="9"/>
      <c r="C276" s="29"/>
      <c r="D276" s="9"/>
      <c r="E276" s="29"/>
      <c r="F276" s="9"/>
      <c r="G276" s="30"/>
      <c r="I276" s="30"/>
      <c r="K276" s="30"/>
      <c r="M276" s="30"/>
    </row>
    <row r="277" spans="1:13" s="13" customFormat="1">
      <c r="A277" s="9"/>
      <c r="B277" s="9"/>
      <c r="C277" s="29"/>
      <c r="D277" s="9"/>
      <c r="E277" s="29"/>
      <c r="F277" s="9"/>
      <c r="G277" s="30"/>
      <c r="I277" s="30"/>
      <c r="K277" s="30"/>
      <c r="M277" s="30"/>
    </row>
    <row r="278" spans="1:13" s="13" customFormat="1">
      <c r="A278" s="9"/>
      <c r="B278" s="9"/>
      <c r="C278" s="29"/>
      <c r="D278" s="9"/>
      <c r="E278" s="29"/>
      <c r="F278" s="9"/>
      <c r="G278" s="30"/>
      <c r="I278" s="30"/>
      <c r="K278" s="30"/>
      <c r="M278" s="30"/>
    </row>
    <row r="279" spans="1:13" s="13" customFormat="1">
      <c r="A279" s="9"/>
      <c r="B279" s="9"/>
      <c r="C279" s="29"/>
      <c r="D279" s="9"/>
      <c r="E279" s="29"/>
      <c r="F279" s="9"/>
      <c r="G279" s="30"/>
      <c r="I279" s="30"/>
      <c r="K279" s="30"/>
      <c r="M279" s="30"/>
    </row>
    <row r="280" spans="1:13" s="13" customFormat="1">
      <c r="A280" s="9"/>
      <c r="B280" s="9"/>
      <c r="C280" s="29"/>
      <c r="D280" s="9"/>
      <c r="E280" s="29"/>
      <c r="F280" s="9"/>
      <c r="G280" s="30"/>
      <c r="I280" s="30"/>
      <c r="K280" s="30"/>
      <c r="M280" s="30"/>
    </row>
    <row r="281" spans="1:13" s="13" customFormat="1">
      <c r="A281" s="9"/>
      <c r="B281" s="9"/>
      <c r="C281" s="29"/>
      <c r="D281" s="9"/>
      <c r="E281" s="29"/>
      <c r="F281" s="9"/>
      <c r="G281" s="30"/>
      <c r="I281" s="30"/>
      <c r="K281" s="30"/>
      <c r="M281" s="30"/>
    </row>
    <row r="282" spans="1:13" s="13" customFormat="1">
      <c r="A282" s="9"/>
      <c r="B282" s="9"/>
      <c r="C282" s="29"/>
      <c r="D282" s="9"/>
      <c r="E282" s="29"/>
      <c r="F282" s="9"/>
      <c r="G282" s="30"/>
      <c r="I282" s="30"/>
      <c r="K282" s="30"/>
      <c r="M282" s="30"/>
    </row>
    <row r="283" spans="1:13" s="13" customFormat="1">
      <c r="A283" s="9"/>
      <c r="B283" s="9"/>
      <c r="C283" s="29"/>
      <c r="D283" s="9"/>
      <c r="E283" s="29"/>
      <c r="F283" s="9"/>
      <c r="G283" s="30"/>
      <c r="I283" s="30"/>
      <c r="K283" s="30"/>
      <c r="M283" s="30"/>
    </row>
    <row r="284" spans="1:13" s="13" customFormat="1">
      <c r="A284" s="9"/>
      <c r="B284" s="9"/>
      <c r="C284" s="29"/>
      <c r="D284" s="9"/>
      <c r="E284" s="29"/>
      <c r="F284" s="9"/>
      <c r="G284" s="30"/>
      <c r="I284" s="30"/>
      <c r="K284" s="30"/>
      <c r="M284" s="30"/>
    </row>
    <row r="285" spans="1:13" s="13" customFormat="1">
      <c r="A285" s="9"/>
      <c r="B285" s="9"/>
      <c r="C285" s="29"/>
      <c r="D285" s="9"/>
      <c r="E285" s="29"/>
      <c r="F285" s="9"/>
      <c r="G285" s="30"/>
      <c r="I285" s="30"/>
      <c r="K285" s="30"/>
      <c r="M285" s="30"/>
    </row>
    <row r="286" spans="1:13" s="13" customFormat="1">
      <c r="A286" s="9"/>
      <c r="B286" s="9"/>
      <c r="C286" s="29"/>
      <c r="D286" s="9"/>
      <c r="E286" s="29"/>
      <c r="F286" s="9"/>
      <c r="G286" s="30"/>
      <c r="I286" s="30"/>
      <c r="K286" s="30"/>
      <c r="M286" s="30"/>
    </row>
    <row r="287" spans="1:13" s="13" customFormat="1">
      <c r="A287" s="9"/>
      <c r="B287" s="9"/>
      <c r="C287" s="29"/>
      <c r="D287" s="9"/>
      <c r="E287" s="29"/>
      <c r="F287" s="9"/>
      <c r="G287" s="30"/>
      <c r="I287" s="30"/>
      <c r="K287" s="30"/>
      <c r="M287" s="30"/>
    </row>
    <row r="288" spans="1:13" s="13" customFormat="1">
      <c r="A288" s="9"/>
      <c r="B288" s="9"/>
      <c r="C288" s="29"/>
      <c r="D288" s="9"/>
      <c r="E288" s="29"/>
      <c r="F288" s="9"/>
      <c r="G288" s="30"/>
      <c r="I288" s="30"/>
      <c r="K288" s="30"/>
      <c r="M288" s="30"/>
    </row>
    <row r="289" spans="1:13" s="13" customFormat="1">
      <c r="A289" s="9"/>
      <c r="B289" s="9"/>
      <c r="C289" s="29"/>
      <c r="D289" s="9"/>
      <c r="E289" s="29"/>
      <c r="F289" s="9"/>
      <c r="G289" s="30"/>
      <c r="I289" s="30"/>
      <c r="K289" s="30"/>
      <c r="M289" s="30"/>
    </row>
    <row r="290" spans="1:13" s="13" customFormat="1">
      <c r="A290" s="9"/>
      <c r="B290" s="9"/>
      <c r="C290" s="29"/>
      <c r="D290" s="9"/>
      <c r="E290" s="29"/>
      <c r="F290" s="9"/>
      <c r="G290" s="30"/>
      <c r="I290" s="30"/>
      <c r="K290" s="30"/>
      <c r="M290" s="30"/>
    </row>
    <row r="291" spans="1:13" s="13" customFormat="1">
      <c r="A291" s="9"/>
      <c r="B291" s="9"/>
      <c r="C291" s="29"/>
      <c r="D291" s="9"/>
      <c r="E291" s="29"/>
      <c r="F291" s="9"/>
      <c r="G291" s="30"/>
      <c r="I291" s="30"/>
      <c r="K291" s="30"/>
      <c r="M291" s="30"/>
    </row>
    <row r="292" spans="1:13" s="13" customFormat="1">
      <c r="A292" s="9"/>
      <c r="B292" s="9"/>
      <c r="C292" s="29"/>
      <c r="D292" s="9"/>
      <c r="E292" s="29"/>
      <c r="F292" s="9"/>
      <c r="G292" s="30"/>
      <c r="I292" s="30"/>
      <c r="K292" s="30"/>
      <c r="M292" s="30"/>
    </row>
    <row r="293" spans="1:13" s="13" customFormat="1">
      <c r="A293" s="9"/>
      <c r="B293" s="9"/>
      <c r="C293" s="29"/>
      <c r="D293" s="9"/>
      <c r="E293" s="29"/>
      <c r="F293" s="9"/>
      <c r="G293" s="30"/>
      <c r="I293" s="30"/>
      <c r="K293" s="30"/>
      <c r="M293" s="30"/>
    </row>
    <row r="294" spans="1:13" s="13" customFormat="1">
      <c r="A294" s="9"/>
      <c r="B294" s="9"/>
      <c r="C294" s="29"/>
      <c r="D294" s="9"/>
      <c r="E294" s="29"/>
      <c r="F294" s="9"/>
      <c r="G294" s="30"/>
      <c r="I294" s="30"/>
      <c r="K294" s="30"/>
      <c r="M294" s="30"/>
    </row>
    <row r="295" spans="1:13" s="13" customFormat="1">
      <c r="A295" s="9"/>
      <c r="B295" s="9"/>
      <c r="C295" s="29"/>
      <c r="D295" s="9"/>
      <c r="E295" s="29"/>
      <c r="F295" s="9"/>
      <c r="G295" s="30"/>
      <c r="I295" s="30"/>
      <c r="K295" s="30"/>
      <c r="M295" s="30"/>
    </row>
    <row r="296" spans="1:13" s="13" customFormat="1">
      <c r="A296" s="9"/>
      <c r="B296" s="9"/>
      <c r="C296" s="29"/>
      <c r="D296" s="9"/>
      <c r="E296" s="29"/>
      <c r="F296" s="9"/>
      <c r="G296" s="30"/>
      <c r="I296" s="30"/>
      <c r="K296" s="30"/>
      <c r="M296" s="30"/>
    </row>
    <row r="297" spans="1:13" s="13" customFormat="1">
      <c r="A297" s="9"/>
      <c r="B297" s="9"/>
      <c r="C297" s="29"/>
      <c r="D297" s="9"/>
      <c r="E297" s="29"/>
      <c r="F297" s="9"/>
      <c r="G297" s="30"/>
      <c r="I297" s="30"/>
      <c r="K297" s="30"/>
      <c r="M297" s="30"/>
    </row>
    <row r="298" spans="1:13" s="13" customFormat="1">
      <c r="A298" s="9"/>
      <c r="B298" s="9"/>
      <c r="C298" s="29"/>
      <c r="D298" s="9"/>
      <c r="E298" s="29"/>
      <c r="F298" s="9"/>
      <c r="G298" s="30"/>
      <c r="I298" s="30"/>
      <c r="K298" s="30"/>
      <c r="M298" s="30"/>
    </row>
    <row r="299" spans="1:13" s="13" customFormat="1">
      <c r="A299" s="9"/>
      <c r="B299" s="9"/>
      <c r="C299" s="29"/>
      <c r="D299" s="9"/>
      <c r="E299" s="29"/>
      <c r="F299" s="9"/>
      <c r="G299" s="30"/>
      <c r="I299" s="30"/>
      <c r="K299" s="30"/>
      <c r="M299" s="30"/>
    </row>
    <row r="300" spans="1:13" s="13" customFormat="1">
      <c r="A300" s="9"/>
      <c r="B300" s="9"/>
      <c r="C300" s="29"/>
      <c r="D300" s="9"/>
      <c r="E300" s="29"/>
      <c r="F300" s="9"/>
      <c r="G300" s="30"/>
      <c r="I300" s="30"/>
      <c r="K300" s="30"/>
      <c r="M300" s="30"/>
    </row>
    <row r="301" spans="1:13" s="13" customFormat="1">
      <c r="A301" s="9"/>
      <c r="B301" s="9"/>
      <c r="C301" s="29"/>
      <c r="D301" s="9"/>
      <c r="E301" s="29"/>
      <c r="F301" s="9"/>
      <c r="G301" s="30"/>
      <c r="I301" s="30"/>
      <c r="K301" s="30"/>
      <c r="M301" s="30"/>
    </row>
    <row r="302" spans="1:13" s="13" customFormat="1">
      <c r="A302" s="9"/>
      <c r="B302" s="9"/>
      <c r="C302" s="29"/>
      <c r="D302" s="9"/>
      <c r="E302" s="29"/>
      <c r="F302" s="9"/>
      <c r="G302" s="30"/>
      <c r="I302" s="30"/>
      <c r="K302" s="30"/>
      <c r="M302" s="30"/>
    </row>
    <row r="303" spans="1:13" s="13" customFormat="1">
      <c r="A303" s="9"/>
      <c r="B303" s="9"/>
      <c r="C303" s="29"/>
      <c r="D303" s="9"/>
      <c r="E303" s="29"/>
      <c r="F303" s="9"/>
      <c r="G303" s="30"/>
      <c r="I303" s="30"/>
      <c r="K303" s="30"/>
      <c r="M303" s="30"/>
    </row>
    <row r="304" spans="1:13" s="13" customFormat="1">
      <c r="A304" s="9"/>
      <c r="B304" s="9"/>
      <c r="C304" s="29"/>
      <c r="D304" s="9"/>
      <c r="E304" s="29"/>
      <c r="F304" s="9"/>
      <c r="G304" s="30"/>
      <c r="I304" s="30"/>
      <c r="K304" s="30"/>
      <c r="M304" s="30"/>
    </row>
    <row r="305" spans="1:13" s="13" customFormat="1">
      <c r="A305" s="9"/>
      <c r="B305" s="9"/>
      <c r="C305" s="29"/>
      <c r="D305" s="9"/>
      <c r="E305" s="29"/>
      <c r="F305" s="9"/>
      <c r="G305" s="30"/>
      <c r="I305" s="30"/>
      <c r="K305" s="30"/>
      <c r="M305" s="30"/>
    </row>
    <row r="306" spans="1:13" s="13" customFormat="1">
      <c r="A306" s="9"/>
      <c r="B306" s="9"/>
      <c r="C306" s="29"/>
      <c r="D306" s="9"/>
      <c r="E306" s="29"/>
      <c r="F306" s="9"/>
      <c r="G306" s="30"/>
      <c r="I306" s="30"/>
      <c r="K306" s="30"/>
      <c r="M306" s="30"/>
    </row>
    <row r="307" spans="1:13" s="13" customFormat="1">
      <c r="A307" s="9"/>
      <c r="B307" s="9"/>
      <c r="C307" s="29"/>
      <c r="D307" s="9"/>
      <c r="E307" s="29"/>
      <c r="F307" s="9"/>
      <c r="G307" s="30"/>
      <c r="I307" s="30"/>
      <c r="K307" s="30"/>
      <c r="M307" s="30"/>
    </row>
    <row r="308" spans="1:13" s="13" customFormat="1">
      <c r="A308" s="9"/>
      <c r="B308" s="9"/>
      <c r="C308" s="29"/>
      <c r="D308" s="9"/>
      <c r="E308" s="29"/>
      <c r="F308" s="9"/>
      <c r="G308" s="30"/>
      <c r="I308" s="30"/>
      <c r="K308" s="30"/>
      <c r="M308" s="30"/>
    </row>
    <row r="309" spans="1:13" s="13" customFormat="1">
      <c r="A309" s="9"/>
      <c r="B309" s="9"/>
      <c r="C309" s="29"/>
      <c r="D309" s="9"/>
      <c r="E309" s="29"/>
      <c r="F309" s="9"/>
      <c r="G309" s="30"/>
      <c r="I309" s="30"/>
      <c r="K309" s="30"/>
      <c r="M309" s="30"/>
    </row>
    <row r="310" spans="1:13" s="13" customFormat="1">
      <c r="A310" s="9"/>
      <c r="B310" s="9"/>
      <c r="C310" s="29"/>
      <c r="D310" s="9"/>
      <c r="E310" s="29"/>
      <c r="F310" s="9"/>
      <c r="G310" s="30"/>
      <c r="I310" s="30"/>
      <c r="K310" s="30"/>
      <c r="M310" s="30"/>
    </row>
    <row r="311" spans="1:13" s="13" customFormat="1">
      <c r="A311" s="9"/>
      <c r="B311" s="9"/>
      <c r="C311" s="29"/>
      <c r="D311" s="9"/>
      <c r="E311" s="29"/>
      <c r="F311" s="9"/>
      <c r="G311" s="30"/>
      <c r="I311" s="30"/>
      <c r="K311" s="30"/>
      <c r="M311" s="30"/>
    </row>
    <row r="312" spans="1:13" s="13" customFormat="1">
      <c r="A312" s="9"/>
      <c r="B312" s="9"/>
      <c r="C312" s="29"/>
      <c r="D312" s="9"/>
      <c r="E312" s="29"/>
      <c r="F312" s="9"/>
      <c r="G312" s="30"/>
      <c r="I312" s="30"/>
      <c r="K312" s="30"/>
      <c r="M312" s="30"/>
    </row>
    <row r="313" spans="1:13" s="13" customFormat="1">
      <c r="A313" s="9"/>
      <c r="B313" s="9"/>
      <c r="C313" s="29"/>
      <c r="D313" s="9"/>
      <c r="E313" s="29"/>
      <c r="F313" s="9"/>
      <c r="G313" s="30"/>
      <c r="I313" s="30"/>
      <c r="K313" s="30"/>
      <c r="M313" s="30"/>
    </row>
    <row r="314" spans="1:13" s="13" customFormat="1">
      <c r="A314" s="9"/>
      <c r="B314" s="9"/>
      <c r="C314" s="29"/>
      <c r="D314" s="9"/>
      <c r="E314" s="29"/>
      <c r="F314" s="9"/>
      <c r="G314" s="30"/>
      <c r="I314" s="30"/>
      <c r="K314" s="30"/>
      <c r="M314" s="30"/>
    </row>
    <row r="315" spans="1:13" s="13" customFormat="1">
      <c r="A315" s="9"/>
      <c r="B315" s="9"/>
      <c r="C315" s="29"/>
      <c r="D315" s="9"/>
      <c r="E315" s="29"/>
      <c r="F315" s="9"/>
      <c r="G315" s="30"/>
      <c r="I315" s="30"/>
      <c r="K315" s="30"/>
      <c r="M315" s="30"/>
    </row>
    <row r="316" spans="1:13" s="13" customFormat="1">
      <c r="A316" s="9"/>
      <c r="B316" s="9"/>
      <c r="C316" s="29"/>
      <c r="D316" s="9"/>
      <c r="E316" s="29"/>
      <c r="F316" s="9"/>
      <c r="G316" s="30"/>
      <c r="I316" s="30"/>
      <c r="K316" s="30"/>
      <c r="M316" s="30"/>
    </row>
    <row r="317" spans="1:13" s="13" customFormat="1">
      <c r="A317" s="9"/>
      <c r="B317" s="9"/>
      <c r="C317" s="29"/>
      <c r="D317" s="9"/>
      <c r="E317" s="29"/>
      <c r="F317" s="9"/>
      <c r="G317" s="30"/>
      <c r="I317" s="30"/>
      <c r="K317" s="30"/>
      <c r="M317" s="30"/>
    </row>
    <row r="318" spans="1:13" s="13" customFormat="1">
      <c r="A318" s="9"/>
      <c r="B318" s="9"/>
      <c r="C318" s="29"/>
      <c r="D318" s="9"/>
      <c r="E318" s="29"/>
      <c r="F318" s="9"/>
      <c r="G318" s="30"/>
      <c r="I318" s="30"/>
      <c r="K318" s="30"/>
      <c r="M318" s="30"/>
    </row>
    <row r="319" spans="1:13" s="13" customFormat="1">
      <c r="A319" s="9"/>
      <c r="B319" s="9"/>
      <c r="C319" s="29"/>
      <c r="D319" s="9"/>
      <c r="E319" s="29"/>
      <c r="F319" s="9"/>
      <c r="G319" s="30"/>
      <c r="I319" s="30"/>
      <c r="K319" s="30"/>
      <c r="M319" s="30"/>
    </row>
    <row r="320" spans="1:13" s="13" customFormat="1">
      <c r="A320" s="9"/>
      <c r="B320" s="9"/>
      <c r="C320" s="29"/>
      <c r="D320" s="9"/>
      <c r="E320" s="29"/>
      <c r="F320" s="9"/>
      <c r="G320" s="30"/>
      <c r="I320" s="30"/>
      <c r="K320" s="30"/>
      <c r="M320" s="30"/>
    </row>
    <row r="321" spans="1:13" s="13" customFormat="1">
      <c r="A321" s="9"/>
      <c r="B321" s="9"/>
      <c r="C321" s="29"/>
      <c r="D321" s="9"/>
      <c r="E321" s="29"/>
      <c r="F321" s="9"/>
      <c r="G321" s="30"/>
      <c r="I321" s="30"/>
      <c r="K321" s="30"/>
      <c r="M321" s="30"/>
    </row>
    <row r="322" spans="1:13" s="13" customFormat="1">
      <c r="A322" s="9"/>
      <c r="B322" s="9"/>
      <c r="C322" s="29"/>
      <c r="D322" s="9"/>
      <c r="E322" s="29"/>
      <c r="F322" s="9"/>
      <c r="G322" s="30"/>
      <c r="I322" s="30"/>
      <c r="K322" s="30"/>
      <c r="M322" s="30"/>
    </row>
    <row r="323" spans="1:13" s="13" customFormat="1">
      <c r="A323" s="9"/>
      <c r="B323" s="9"/>
      <c r="C323" s="29"/>
      <c r="D323" s="9"/>
      <c r="E323" s="29"/>
      <c r="F323" s="9"/>
      <c r="G323" s="30"/>
      <c r="I323" s="30"/>
      <c r="K323" s="30"/>
      <c r="M323" s="30"/>
    </row>
    <row r="324" spans="1:13" s="13" customFormat="1">
      <c r="A324" s="9"/>
      <c r="B324" s="9"/>
      <c r="C324" s="29"/>
      <c r="D324" s="9"/>
      <c r="E324" s="29"/>
      <c r="F324" s="9"/>
      <c r="G324" s="30"/>
      <c r="I324" s="30"/>
      <c r="K324" s="30"/>
      <c r="M324" s="30"/>
    </row>
    <row r="325" spans="1:13" s="13" customFormat="1">
      <c r="A325" s="9"/>
      <c r="B325" s="9"/>
      <c r="C325" s="29"/>
      <c r="D325" s="9"/>
      <c r="E325" s="29"/>
      <c r="F325" s="9"/>
      <c r="G325" s="30"/>
      <c r="I325" s="30"/>
      <c r="K325" s="30"/>
      <c r="M325" s="30"/>
    </row>
    <row r="326" spans="1:13" s="13" customFormat="1">
      <c r="A326" s="9"/>
      <c r="B326" s="9"/>
      <c r="C326" s="29"/>
      <c r="D326" s="9"/>
      <c r="E326" s="29"/>
      <c r="F326" s="9"/>
      <c r="G326" s="30"/>
      <c r="I326" s="30"/>
      <c r="K326" s="30"/>
      <c r="M326" s="30"/>
    </row>
    <row r="327" spans="1:13" s="13" customFormat="1">
      <c r="A327" s="9"/>
      <c r="B327" s="9"/>
      <c r="C327" s="29"/>
      <c r="D327" s="9"/>
      <c r="E327" s="29"/>
      <c r="F327" s="9"/>
      <c r="G327" s="30"/>
      <c r="I327" s="30"/>
      <c r="K327" s="30"/>
      <c r="M327" s="30"/>
    </row>
    <row r="328" spans="1:13" s="13" customFormat="1">
      <c r="A328" s="9"/>
      <c r="B328" s="9"/>
      <c r="C328" s="29"/>
      <c r="D328" s="9"/>
      <c r="E328" s="29"/>
      <c r="F328" s="9"/>
      <c r="G328" s="30"/>
      <c r="I328" s="30"/>
      <c r="K328" s="30"/>
      <c r="M328" s="30"/>
    </row>
    <row r="329" spans="1:13" s="13" customFormat="1">
      <c r="A329" s="9"/>
      <c r="B329" s="9"/>
      <c r="C329" s="29"/>
      <c r="D329" s="9"/>
      <c r="E329" s="29"/>
      <c r="F329" s="9"/>
      <c r="G329" s="30"/>
      <c r="I329" s="30"/>
      <c r="K329" s="30"/>
      <c r="M329" s="30"/>
    </row>
    <row r="330" spans="1:13" s="13" customFormat="1">
      <c r="A330" s="9"/>
      <c r="B330" s="9"/>
      <c r="C330" s="29"/>
      <c r="D330" s="9"/>
      <c r="E330" s="29"/>
      <c r="F330" s="9"/>
      <c r="G330" s="30"/>
      <c r="I330" s="30"/>
      <c r="K330" s="30"/>
      <c r="M330" s="30"/>
    </row>
    <row r="331" spans="1:13" s="13" customFormat="1">
      <c r="A331" s="9"/>
      <c r="B331" s="9"/>
      <c r="C331" s="29"/>
      <c r="D331" s="9"/>
      <c r="E331" s="29"/>
      <c r="F331" s="9"/>
      <c r="G331" s="30"/>
      <c r="I331" s="30"/>
      <c r="K331" s="30"/>
      <c r="M331" s="30"/>
    </row>
    <row r="332" spans="1:13" s="13" customFormat="1">
      <c r="A332" s="9"/>
      <c r="B332" s="9"/>
      <c r="C332" s="29"/>
      <c r="D332" s="9"/>
      <c r="E332" s="29"/>
      <c r="F332" s="9"/>
      <c r="G332" s="30"/>
      <c r="I332" s="30"/>
      <c r="K332" s="30"/>
      <c r="M332" s="30"/>
    </row>
    <row r="333" spans="1:13" s="13" customFormat="1">
      <c r="A333" s="9"/>
      <c r="B333" s="9"/>
      <c r="C333" s="29"/>
      <c r="D333" s="9"/>
      <c r="E333" s="29"/>
      <c r="F333" s="9"/>
      <c r="G333" s="30"/>
      <c r="I333" s="30"/>
      <c r="K333" s="30"/>
      <c r="M333" s="30"/>
    </row>
    <row r="334" spans="1:13" s="13" customFormat="1">
      <c r="A334" s="9"/>
      <c r="B334" s="9"/>
      <c r="C334" s="29"/>
      <c r="D334" s="9"/>
      <c r="E334" s="29"/>
      <c r="F334" s="9"/>
      <c r="G334" s="30"/>
      <c r="I334" s="30"/>
      <c r="K334" s="30"/>
      <c r="M334" s="30"/>
    </row>
    <row r="335" spans="1:13" s="13" customFormat="1">
      <c r="A335" s="9"/>
      <c r="B335" s="9"/>
      <c r="C335" s="29"/>
      <c r="D335" s="9"/>
      <c r="E335" s="29"/>
      <c r="F335" s="9"/>
      <c r="G335" s="30"/>
      <c r="I335" s="30"/>
      <c r="K335" s="30"/>
      <c r="M335" s="30"/>
    </row>
    <row r="336" spans="1:13" s="13" customFormat="1">
      <c r="A336" s="9"/>
      <c r="B336" s="9"/>
      <c r="C336" s="29"/>
      <c r="D336" s="9"/>
      <c r="E336" s="29"/>
      <c r="F336" s="9"/>
      <c r="G336" s="30"/>
      <c r="I336" s="30"/>
      <c r="K336" s="30"/>
      <c r="M336" s="30"/>
    </row>
    <row r="337" spans="1:13" s="13" customFormat="1">
      <c r="A337" s="9"/>
      <c r="B337" s="9"/>
      <c r="C337" s="29"/>
      <c r="D337" s="9"/>
      <c r="E337" s="29"/>
      <c r="F337" s="9"/>
      <c r="G337" s="30"/>
      <c r="I337" s="30"/>
      <c r="K337" s="30"/>
      <c r="M337" s="30"/>
    </row>
    <row r="338" spans="1:13" s="13" customFormat="1">
      <c r="A338" s="9"/>
      <c r="B338" s="9"/>
      <c r="C338" s="29"/>
      <c r="D338" s="9"/>
      <c r="E338" s="29"/>
      <c r="F338" s="9"/>
      <c r="G338" s="30"/>
      <c r="I338" s="30"/>
      <c r="K338" s="30"/>
      <c r="M338" s="30"/>
    </row>
    <row r="339" spans="1:13" s="13" customFormat="1">
      <c r="A339" s="9"/>
      <c r="B339" s="9"/>
      <c r="C339" s="29"/>
      <c r="D339" s="9"/>
      <c r="E339" s="29"/>
      <c r="F339" s="9"/>
      <c r="G339" s="30"/>
      <c r="I339" s="30"/>
      <c r="K339" s="30"/>
      <c r="M339" s="30"/>
    </row>
    <row r="340" spans="1:13" s="13" customFormat="1">
      <c r="A340" s="9"/>
      <c r="B340" s="9"/>
      <c r="C340" s="29"/>
      <c r="D340" s="9"/>
      <c r="E340" s="29"/>
      <c r="F340" s="9"/>
      <c r="G340" s="30"/>
      <c r="I340" s="30"/>
      <c r="K340" s="30"/>
      <c r="M340" s="30"/>
    </row>
    <row r="341" spans="1:13" s="13" customFormat="1">
      <c r="A341" s="9"/>
      <c r="B341" s="9"/>
      <c r="C341" s="29"/>
      <c r="D341" s="9"/>
      <c r="E341" s="29"/>
      <c r="F341" s="9"/>
      <c r="G341" s="30"/>
      <c r="I341" s="30"/>
      <c r="K341" s="30"/>
      <c r="M341" s="30"/>
    </row>
    <row r="342" spans="1:13" s="13" customFormat="1">
      <c r="A342" s="9"/>
      <c r="B342" s="9"/>
      <c r="C342" s="29"/>
      <c r="D342" s="9"/>
      <c r="E342" s="29"/>
      <c r="F342" s="9"/>
      <c r="G342" s="30"/>
      <c r="I342" s="30"/>
      <c r="K342" s="30"/>
      <c r="M342" s="30"/>
    </row>
    <row r="343" spans="1:13" s="13" customFormat="1">
      <c r="A343" s="9"/>
      <c r="B343" s="9"/>
      <c r="C343" s="29"/>
      <c r="D343" s="9"/>
      <c r="E343" s="29"/>
      <c r="F343" s="9"/>
      <c r="G343" s="30"/>
      <c r="I343" s="30"/>
      <c r="K343" s="30"/>
      <c r="M343" s="30"/>
    </row>
    <row r="344" spans="1:13" s="13" customFormat="1">
      <c r="A344" s="9"/>
      <c r="B344" s="9"/>
      <c r="C344" s="29"/>
      <c r="D344" s="9"/>
      <c r="E344" s="29"/>
      <c r="F344" s="9"/>
      <c r="G344" s="30"/>
      <c r="I344" s="30"/>
      <c r="K344" s="30"/>
      <c r="M344" s="30"/>
    </row>
    <row r="345" spans="1:13" s="13" customFormat="1">
      <c r="A345" s="9"/>
      <c r="B345" s="9"/>
      <c r="C345" s="29"/>
      <c r="D345" s="9"/>
      <c r="E345" s="29"/>
      <c r="F345" s="9"/>
      <c r="G345" s="30"/>
      <c r="I345" s="30"/>
      <c r="K345" s="30"/>
      <c r="M345" s="30"/>
    </row>
    <row r="346" spans="1:13" s="13" customFormat="1">
      <c r="A346" s="9"/>
      <c r="B346" s="9"/>
      <c r="C346" s="29"/>
      <c r="D346" s="9"/>
      <c r="E346" s="29"/>
      <c r="F346" s="9"/>
      <c r="G346" s="30"/>
      <c r="I346" s="30"/>
      <c r="K346" s="30"/>
      <c r="M346" s="30"/>
    </row>
    <row r="347" spans="1:13" s="13" customFormat="1">
      <c r="A347" s="9"/>
      <c r="B347" s="9"/>
      <c r="C347" s="29"/>
      <c r="D347" s="9"/>
      <c r="E347" s="29"/>
      <c r="F347" s="9"/>
      <c r="G347" s="30"/>
      <c r="I347" s="30"/>
      <c r="K347" s="30"/>
      <c r="M347" s="30"/>
    </row>
    <row r="348" spans="1:13" s="13" customFormat="1">
      <c r="A348" s="9"/>
      <c r="B348" s="9"/>
      <c r="C348" s="29"/>
      <c r="D348" s="9"/>
      <c r="E348" s="29"/>
      <c r="F348" s="9"/>
      <c r="G348" s="30"/>
      <c r="I348" s="30"/>
      <c r="K348" s="30"/>
      <c r="M348" s="30"/>
    </row>
    <row r="349" spans="1:13" s="13" customFormat="1">
      <c r="A349" s="9"/>
      <c r="B349" s="9"/>
      <c r="C349" s="29"/>
      <c r="D349" s="9"/>
      <c r="E349" s="29"/>
      <c r="F349" s="9"/>
      <c r="G349" s="30"/>
      <c r="I349" s="30"/>
      <c r="K349" s="30"/>
      <c r="M349" s="30"/>
    </row>
    <row r="350" spans="1:13" s="13" customFormat="1">
      <c r="A350" s="9"/>
      <c r="B350" s="9"/>
      <c r="C350" s="29"/>
      <c r="D350" s="9"/>
      <c r="E350" s="29"/>
      <c r="F350" s="9"/>
      <c r="G350" s="30"/>
      <c r="I350" s="30"/>
      <c r="K350" s="30"/>
      <c r="M350" s="30"/>
    </row>
    <row r="351" spans="1:13" s="13" customFormat="1">
      <c r="A351" s="9"/>
      <c r="B351" s="9"/>
      <c r="C351" s="29"/>
      <c r="D351" s="9"/>
      <c r="E351" s="29"/>
      <c r="F351" s="9"/>
      <c r="G351" s="30"/>
      <c r="I351" s="30"/>
      <c r="K351" s="30"/>
      <c r="M351" s="30"/>
    </row>
    <row r="352" spans="1:13" s="13" customFormat="1">
      <c r="A352" s="9"/>
      <c r="B352" s="9"/>
      <c r="C352" s="29"/>
      <c r="D352" s="9"/>
      <c r="E352" s="29"/>
      <c r="F352" s="9"/>
      <c r="G352" s="30"/>
      <c r="I352" s="30"/>
      <c r="K352" s="30"/>
      <c r="M352" s="30"/>
    </row>
    <row r="353" spans="1:13" s="13" customFormat="1">
      <c r="A353" s="9"/>
      <c r="B353" s="9"/>
      <c r="C353" s="29"/>
      <c r="D353" s="9"/>
      <c r="E353" s="29"/>
      <c r="F353" s="9"/>
      <c r="G353" s="30"/>
      <c r="I353" s="30"/>
      <c r="K353" s="30"/>
      <c r="M353" s="30"/>
    </row>
    <row r="354" spans="1:13" s="13" customFormat="1">
      <c r="A354" s="9"/>
      <c r="B354" s="9"/>
      <c r="C354" s="29"/>
      <c r="D354" s="9"/>
      <c r="E354" s="29"/>
      <c r="F354" s="9"/>
      <c r="G354" s="30"/>
      <c r="I354" s="30"/>
      <c r="K354" s="30"/>
      <c r="M354" s="30"/>
    </row>
    <row r="355" spans="1:13" s="13" customFormat="1">
      <c r="A355" s="9"/>
      <c r="B355" s="9"/>
      <c r="C355" s="29"/>
      <c r="D355" s="9"/>
      <c r="E355" s="29"/>
      <c r="F355" s="9"/>
      <c r="G355" s="30"/>
      <c r="I355" s="30"/>
      <c r="K355" s="30"/>
      <c r="M355" s="30"/>
    </row>
    <row r="356" spans="1:13" s="13" customFormat="1">
      <c r="A356" s="9"/>
      <c r="B356" s="9"/>
      <c r="C356" s="29"/>
      <c r="D356" s="9"/>
      <c r="E356" s="29"/>
      <c r="F356" s="9"/>
      <c r="G356" s="30"/>
      <c r="I356" s="30"/>
      <c r="K356" s="30"/>
      <c r="M356" s="30"/>
    </row>
    <row r="357" spans="1:13" s="13" customFormat="1">
      <c r="A357" s="9"/>
      <c r="B357" s="9"/>
      <c r="C357" s="29"/>
      <c r="D357" s="9"/>
      <c r="E357" s="29"/>
      <c r="F357" s="9"/>
      <c r="G357" s="30"/>
      <c r="I357" s="30"/>
      <c r="K357" s="30"/>
      <c r="M357" s="30"/>
    </row>
    <row r="358" spans="1:13" s="13" customFormat="1">
      <c r="A358" s="9"/>
      <c r="B358" s="9"/>
      <c r="C358" s="29"/>
      <c r="D358" s="9"/>
      <c r="E358" s="29"/>
      <c r="F358" s="9"/>
      <c r="G358" s="30"/>
      <c r="I358" s="30"/>
      <c r="K358" s="30"/>
      <c r="M358" s="30"/>
    </row>
    <row r="359" spans="1:13" s="13" customFormat="1">
      <c r="A359" s="9"/>
      <c r="B359" s="9"/>
      <c r="C359" s="29"/>
      <c r="D359" s="9"/>
      <c r="E359" s="29"/>
      <c r="F359" s="9"/>
      <c r="G359" s="30"/>
      <c r="I359" s="30"/>
      <c r="K359" s="30"/>
      <c r="M359" s="30"/>
    </row>
    <row r="360" spans="1:13" s="13" customFormat="1">
      <c r="A360" s="9"/>
      <c r="B360" s="9"/>
      <c r="C360" s="29"/>
      <c r="D360" s="9"/>
      <c r="E360" s="29"/>
      <c r="F360" s="9"/>
      <c r="G360" s="30"/>
      <c r="I360" s="30"/>
      <c r="K360" s="30"/>
      <c r="M360" s="30"/>
    </row>
    <row r="361" spans="1:13" s="13" customFormat="1">
      <c r="A361" s="9"/>
      <c r="B361" s="9"/>
      <c r="C361" s="29"/>
      <c r="D361" s="9"/>
      <c r="E361" s="29"/>
      <c r="F361" s="9"/>
      <c r="G361" s="30"/>
      <c r="I361" s="30"/>
      <c r="K361" s="30"/>
      <c r="M361" s="30"/>
    </row>
    <row r="362" spans="1:13" s="13" customFormat="1">
      <c r="A362" s="9"/>
      <c r="B362" s="9"/>
      <c r="C362" s="29"/>
      <c r="D362" s="9"/>
      <c r="E362" s="29"/>
      <c r="F362" s="9"/>
      <c r="G362" s="30"/>
      <c r="I362" s="30"/>
      <c r="K362" s="30"/>
      <c r="M362" s="30"/>
    </row>
    <row r="363" spans="1:13" s="13" customFormat="1">
      <c r="A363" s="9"/>
      <c r="B363" s="9"/>
      <c r="C363" s="29"/>
      <c r="D363" s="9"/>
      <c r="E363" s="29"/>
      <c r="F363" s="9"/>
      <c r="G363" s="30"/>
      <c r="I363" s="30"/>
      <c r="K363" s="30"/>
      <c r="M363" s="30"/>
    </row>
    <row r="364" spans="1:13" s="13" customFormat="1">
      <c r="A364" s="9"/>
      <c r="B364" s="9"/>
      <c r="C364" s="29"/>
      <c r="D364" s="9"/>
      <c r="E364" s="29"/>
      <c r="F364" s="9"/>
      <c r="G364" s="30"/>
      <c r="I364" s="30"/>
      <c r="K364" s="30"/>
      <c r="M364" s="30"/>
    </row>
    <row r="365" spans="1:13" s="13" customFormat="1">
      <c r="A365" s="9"/>
      <c r="B365" s="9"/>
      <c r="C365" s="29"/>
      <c r="D365" s="9"/>
      <c r="E365" s="29"/>
      <c r="F365" s="9"/>
      <c r="G365" s="30"/>
      <c r="I365" s="30"/>
      <c r="K365" s="30"/>
      <c r="M365" s="30"/>
    </row>
    <row r="366" spans="1:13" s="13" customFormat="1">
      <c r="A366" s="9"/>
      <c r="B366" s="9"/>
      <c r="C366" s="29"/>
      <c r="D366" s="9"/>
      <c r="E366" s="29"/>
      <c r="F366" s="9"/>
      <c r="G366" s="30"/>
      <c r="I366" s="30"/>
      <c r="K366" s="30"/>
      <c r="M366" s="30"/>
    </row>
    <row r="367" spans="1:13" s="13" customFormat="1">
      <c r="A367" s="9"/>
      <c r="B367" s="9"/>
      <c r="C367" s="29"/>
      <c r="D367" s="9"/>
      <c r="E367" s="29"/>
      <c r="F367" s="9"/>
      <c r="G367" s="30"/>
      <c r="I367" s="30"/>
      <c r="K367" s="30"/>
      <c r="M367" s="30"/>
    </row>
    <row r="368" spans="1:13" s="13" customFormat="1">
      <c r="A368" s="9"/>
      <c r="B368" s="9"/>
      <c r="C368" s="29"/>
      <c r="D368" s="9"/>
      <c r="E368" s="29"/>
      <c r="F368" s="9"/>
      <c r="G368" s="30"/>
      <c r="I368" s="30"/>
      <c r="K368" s="30"/>
      <c r="M368" s="30"/>
    </row>
    <row r="369" spans="1:13" s="13" customFormat="1">
      <c r="A369" s="9"/>
      <c r="B369" s="9"/>
      <c r="C369" s="29"/>
      <c r="D369" s="9"/>
      <c r="E369" s="29"/>
      <c r="F369" s="9"/>
      <c r="G369" s="30"/>
      <c r="I369" s="30"/>
      <c r="K369" s="30"/>
      <c r="M369" s="30"/>
    </row>
    <row r="370" spans="1:13" s="13" customFormat="1">
      <c r="A370" s="9"/>
      <c r="B370" s="9"/>
      <c r="C370" s="29"/>
      <c r="D370" s="9"/>
      <c r="E370" s="29"/>
      <c r="F370" s="9"/>
      <c r="G370" s="30"/>
      <c r="I370" s="30"/>
      <c r="K370" s="30"/>
      <c r="M370" s="30"/>
    </row>
    <row r="371" spans="1:13" s="13" customFormat="1">
      <c r="A371" s="9"/>
      <c r="B371" s="9"/>
      <c r="C371" s="29"/>
      <c r="D371" s="9"/>
      <c r="E371" s="29"/>
      <c r="F371" s="9"/>
      <c r="G371" s="30"/>
      <c r="I371" s="30"/>
      <c r="K371" s="30"/>
      <c r="M371" s="30"/>
    </row>
    <row r="372" spans="1:13" s="13" customFormat="1">
      <c r="A372" s="9"/>
      <c r="B372" s="9"/>
      <c r="C372" s="29"/>
      <c r="D372" s="9"/>
      <c r="E372" s="29"/>
      <c r="F372" s="9"/>
      <c r="G372" s="30"/>
      <c r="I372" s="30"/>
      <c r="K372" s="30"/>
      <c r="M372" s="30"/>
    </row>
    <row r="373" spans="1:13" s="13" customFormat="1">
      <c r="A373" s="9"/>
      <c r="B373" s="9"/>
      <c r="C373" s="29"/>
      <c r="D373" s="9"/>
      <c r="E373" s="29"/>
      <c r="F373" s="9"/>
      <c r="G373" s="30"/>
      <c r="I373" s="30"/>
      <c r="K373" s="30"/>
      <c r="M373" s="30"/>
    </row>
    <row r="374" spans="1:13" s="13" customFormat="1">
      <c r="A374" s="9"/>
      <c r="B374" s="9"/>
      <c r="C374" s="29"/>
      <c r="D374" s="9"/>
      <c r="E374" s="29"/>
      <c r="F374" s="9"/>
      <c r="G374" s="30"/>
      <c r="I374" s="30"/>
      <c r="K374" s="30"/>
      <c r="M374" s="30"/>
    </row>
    <row r="375" spans="1:13" s="13" customFormat="1">
      <c r="A375" s="9"/>
      <c r="B375" s="9"/>
      <c r="C375" s="29"/>
      <c r="D375" s="9"/>
      <c r="E375" s="29"/>
      <c r="F375" s="9"/>
      <c r="G375" s="30"/>
      <c r="I375" s="30"/>
      <c r="K375" s="30"/>
      <c r="M375" s="30"/>
    </row>
    <row r="376" spans="1:13" s="13" customFormat="1">
      <c r="A376" s="9"/>
      <c r="B376" s="9"/>
      <c r="C376" s="29"/>
      <c r="D376" s="9"/>
      <c r="E376" s="29"/>
      <c r="F376" s="9"/>
      <c r="G376" s="30"/>
      <c r="I376" s="30"/>
      <c r="K376" s="30"/>
      <c r="M376" s="30"/>
    </row>
    <row r="377" spans="1:13" s="13" customFormat="1">
      <c r="A377" s="9"/>
      <c r="B377" s="9"/>
      <c r="C377" s="29"/>
      <c r="D377" s="9"/>
      <c r="E377" s="29"/>
      <c r="F377" s="9"/>
      <c r="G377" s="30"/>
      <c r="I377" s="30"/>
      <c r="K377" s="30"/>
      <c r="M377" s="30"/>
    </row>
    <row r="378" spans="1:13" s="13" customFormat="1">
      <c r="A378" s="9"/>
      <c r="B378" s="9"/>
      <c r="C378" s="29"/>
      <c r="D378" s="9"/>
      <c r="E378" s="29"/>
      <c r="F378" s="9"/>
      <c r="G378" s="30"/>
      <c r="I378" s="30"/>
      <c r="K378" s="30"/>
      <c r="M378" s="30"/>
    </row>
    <row r="379" spans="1:13" s="13" customFormat="1">
      <c r="A379" s="9"/>
      <c r="B379" s="9"/>
      <c r="C379" s="29"/>
      <c r="D379" s="9"/>
      <c r="E379" s="29"/>
      <c r="F379" s="9"/>
      <c r="G379" s="30"/>
      <c r="I379" s="30"/>
      <c r="K379" s="30"/>
      <c r="M379" s="30"/>
    </row>
    <row r="380" spans="1:13" s="13" customFormat="1">
      <c r="A380" s="9"/>
      <c r="B380" s="9"/>
      <c r="C380" s="29"/>
      <c r="D380" s="9"/>
      <c r="E380" s="29"/>
      <c r="F380" s="9"/>
      <c r="G380" s="30"/>
      <c r="I380" s="30"/>
      <c r="K380" s="30"/>
      <c r="M380" s="30"/>
    </row>
    <row r="381" spans="1:13" s="13" customFormat="1">
      <c r="A381" s="9"/>
      <c r="B381" s="9"/>
      <c r="C381" s="29"/>
      <c r="D381" s="9"/>
      <c r="E381" s="29"/>
      <c r="F381" s="9"/>
      <c r="G381" s="30"/>
      <c r="I381" s="30"/>
      <c r="K381" s="30"/>
      <c r="M381" s="30"/>
    </row>
    <row r="382" spans="1:13" s="13" customFormat="1">
      <c r="A382" s="9"/>
      <c r="B382" s="9"/>
      <c r="C382" s="29"/>
      <c r="D382" s="9"/>
      <c r="E382" s="29"/>
      <c r="F382" s="9"/>
      <c r="G382" s="30"/>
      <c r="I382" s="30"/>
      <c r="K382" s="30"/>
      <c r="M382" s="30"/>
    </row>
    <row r="383" spans="1:13" s="13" customFormat="1">
      <c r="A383" s="9"/>
      <c r="B383" s="9"/>
      <c r="C383" s="29"/>
      <c r="D383" s="9"/>
      <c r="E383" s="29"/>
      <c r="F383" s="9"/>
      <c r="G383" s="30"/>
      <c r="I383" s="30"/>
      <c r="K383" s="30"/>
      <c r="M383" s="30"/>
    </row>
    <row r="384" spans="1:13" s="13" customFormat="1">
      <c r="A384" s="9"/>
      <c r="B384" s="9"/>
      <c r="C384" s="29"/>
      <c r="D384" s="9"/>
      <c r="E384" s="29"/>
      <c r="F384" s="9"/>
      <c r="G384" s="30"/>
      <c r="I384" s="30"/>
      <c r="K384" s="30"/>
      <c r="M384" s="30"/>
    </row>
    <row r="385" spans="1:13" s="13" customFormat="1">
      <c r="A385" s="9"/>
      <c r="B385" s="9"/>
      <c r="C385" s="29"/>
      <c r="D385" s="9"/>
      <c r="E385" s="29"/>
      <c r="F385" s="9"/>
      <c r="G385" s="30"/>
      <c r="I385" s="30"/>
      <c r="K385" s="30"/>
      <c r="M385" s="30"/>
    </row>
    <row r="386" spans="1:13" s="13" customFormat="1">
      <c r="A386" s="9"/>
      <c r="B386" s="9"/>
      <c r="C386" s="29"/>
      <c r="D386" s="9"/>
      <c r="E386" s="29"/>
      <c r="F386" s="9"/>
      <c r="G386" s="30"/>
      <c r="I386" s="30"/>
      <c r="K386" s="30"/>
      <c r="M386" s="30"/>
    </row>
    <row r="387" spans="1:13" s="13" customFormat="1">
      <c r="A387" s="9"/>
      <c r="B387" s="9"/>
      <c r="C387" s="29"/>
      <c r="D387" s="9"/>
      <c r="E387" s="29"/>
      <c r="F387" s="9"/>
      <c r="G387" s="30"/>
      <c r="I387" s="30"/>
      <c r="K387" s="30"/>
      <c r="M387" s="30"/>
    </row>
    <row r="388" spans="1:13" s="13" customFormat="1">
      <c r="A388" s="9"/>
      <c r="B388" s="9"/>
      <c r="C388" s="29"/>
      <c r="D388" s="9"/>
      <c r="E388" s="29"/>
      <c r="F388" s="9"/>
      <c r="G388" s="30"/>
      <c r="I388" s="30"/>
      <c r="K388" s="30"/>
      <c r="M388" s="30"/>
    </row>
    <row r="389" spans="1:13" s="13" customFormat="1">
      <c r="A389" s="9"/>
      <c r="B389" s="9"/>
      <c r="C389" s="29"/>
      <c r="D389" s="9"/>
      <c r="E389" s="29"/>
      <c r="F389" s="9"/>
      <c r="G389" s="30"/>
      <c r="I389" s="30"/>
      <c r="K389" s="30"/>
      <c r="M389" s="30"/>
    </row>
    <row r="390" spans="1:13" s="13" customFormat="1">
      <c r="A390" s="9"/>
      <c r="B390" s="9"/>
      <c r="C390" s="29"/>
      <c r="D390" s="9"/>
      <c r="E390" s="29"/>
      <c r="F390" s="9"/>
      <c r="G390" s="30"/>
      <c r="I390" s="30"/>
      <c r="K390" s="30"/>
      <c r="M390" s="30"/>
    </row>
    <row r="391" spans="1:13" s="13" customFormat="1">
      <c r="A391" s="9"/>
      <c r="B391" s="9"/>
      <c r="C391" s="29"/>
      <c r="D391" s="9"/>
      <c r="E391" s="29"/>
      <c r="F391" s="9"/>
      <c r="G391" s="30"/>
      <c r="I391" s="30"/>
      <c r="K391" s="30"/>
      <c r="M391" s="30"/>
    </row>
    <row r="392" spans="1:13" s="13" customFormat="1">
      <c r="A392" s="9"/>
      <c r="B392" s="9"/>
      <c r="C392" s="29"/>
      <c r="D392" s="9"/>
      <c r="E392" s="29"/>
      <c r="F392" s="9"/>
      <c r="G392" s="30"/>
      <c r="I392" s="30"/>
      <c r="K392" s="30"/>
      <c r="M392" s="30"/>
    </row>
    <row r="393" spans="1:13" s="13" customFormat="1">
      <c r="A393" s="9"/>
      <c r="B393" s="9"/>
      <c r="C393" s="29"/>
      <c r="D393" s="9"/>
      <c r="E393" s="29"/>
      <c r="F393" s="9"/>
      <c r="G393" s="30"/>
      <c r="I393" s="30"/>
      <c r="K393" s="30"/>
      <c r="M393" s="30"/>
    </row>
    <row r="394" spans="1:13" s="13" customFormat="1">
      <c r="A394" s="9"/>
      <c r="B394" s="9"/>
      <c r="C394" s="29"/>
      <c r="D394" s="9"/>
      <c r="E394" s="29"/>
      <c r="F394" s="9"/>
      <c r="G394" s="30"/>
      <c r="I394" s="30"/>
      <c r="K394" s="30"/>
      <c r="M394" s="30"/>
    </row>
    <row r="395" spans="1:13" s="13" customFormat="1">
      <c r="A395" s="9"/>
      <c r="B395" s="9"/>
      <c r="C395" s="29"/>
      <c r="D395" s="9"/>
      <c r="E395" s="29"/>
      <c r="F395" s="9"/>
      <c r="G395" s="30"/>
      <c r="I395" s="30"/>
      <c r="K395" s="30"/>
      <c r="M395" s="30"/>
    </row>
    <row r="396" spans="1:13" s="13" customFormat="1">
      <c r="A396" s="9"/>
      <c r="B396" s="9"/>
      <c r="C396" s="29"/>
      <c r="D396" s="9"/>
      <c r="E396" s="29"/>
      <c r="F396" s="9"/>
      <c r="G396" s="30"/>
      <c r="I396" s="30"/>
      <c r="K396" s="30"/>
      <c r="M396" s="30"/>
    </row>
    <row r="397" spans="1:13" s="13" customFormat="1">
      <c r="A397" s="9"/>
      <c r="B397" s="9"/>
      <c r="C397" s="29"/>
      <c r="D397" s="9"/>
      <c r="E397" s="29"/>
      <c r="F397" s="9"/>
      <c r="G397" s="30"/>
      <c r="I397" s="30"/>
      <c r="K397" s="30"/>
      <c r="M397" s="30"/>
    </row>
    <row r="398" spans="1:13" s="13" customFormat="1">
      <c r="A398" s="9"/>
      <c r="B398" s="9"/>
      <c r="C398" s="29"/>
      <c r="D398" s="9"/>
      <c r="E398" s="29"/>
      <c r="F398" s="9"/>
      <c r="G398" s="30"/>
      <c r="I398" s="30"/>
      <c r="K398" s="30"/>
      <c r="M398" s="30"/>
    </row>
    <row r="399" spans="1:13" s="13" customFormat="1">
      <c r="A399" s="9"/>
      <c r="B399" s="9"/>
      <c r="C399" s="29"/>
      <c r="D399" s="9"/>
      <c r="E399" s="29"/>
      <c r="F399" s="9"/>
      <c r="G399" s="30"/>
      <c r="I399" s="30"/>
      <c r="K399" s="30"/>
      <c r="M399" s="30"/>
    </row>
    <row r="400" spans="1:13" s="13" customFormat="1">
      <c r="A400" s="9"/>
      <c r="B400" s="9"/>
      <c r="C400" s="29"/>
      <c r="D400" s="9"/>
      <c r="E400" s="29"/>
      <c r="F400" s="9"/>
      <c r="G400" s="30"/>
      <c r="I400" s="30"/>
      <c r="K400" s="30"/>
      <c r="M400" s="30"/>
    </row>
    <row r="401" spans="1:13" s="13" customFormat="1">
      <c r="A401" s="9"/>
      <c r="B401" s="9"/>
      <c r="C401" s="29"/>
      <c r="D401" s="9"/>
      <c r="E401" s="29"/>
      <c r="F401" s="9"/>
      <c r="G401" s="30"/>
      <c r="I401" s="30"/>
      <c r="K401" s="30"/>
      <c r="M401" s="30"/>
    </row>
    <row r="402" spans="1:13" s="13" customFormat="1">
      <c r="A402" s="9"/>
      <c r="B402" s="9"/>
      <c r="C402" s="29"/>
      <c r="D402" s="9"/>
      <c r="E402" s="29"/>
      <c r="F402" s="9"/>
      <c r="G402" s="30"/>
      <c r="I402" s="30"/>
      <c r="K402" s="30"/>
      <c r="M402" s="30"/>
    </row>
    <row r="403" spans="1:13" s="13" customFormat="1">
      <c r="A403" s="9"/>
      <c r="B403" s="9"/>
      <c r="C403" s="29"/>
      <c r="D403" s="9"/>
      <c r="E403" s="29"/>
      <c r="F403" s="9"/>
      <c r="G403" s="30"/>
      <c r="I403" s="30"/>
      <c r="K403" s="30"/>
      <c r="M403" s="30"/>
    </row>
    <row r="404" spans="1:13" s="13" customFormat="1">
      <c r="A404" s="9"/>
      <c r="B404" s="9"/>
      <c r="C404" s="29"/>
      <c r="D404" s="9"/>
      <c r="E404" s="29"/>
      <c r="F404" s="9"/>
      <c r="G404" s="30"/>
      <c r="I404" s="30"/>
      <c r="K404" s="30"/>
      <c r="M404" s="30"/>
    </row>
    <row r="405" spans="1:13" s="13" customFormat="1">
      <c r="A405" s="9"/>
      <c r="B405" s="9"/>
      <c r="C405" s="29"/>
      <c r="D405" s="9"/>
      <c r="E405" s="29"/>
      <c r="F405" s="9"/>
      <c r="G405" s="30"/>
      <c r="I405" s="30"/>
      <c r="K405" s="30"/>
      <c r="M405" s="30"/>
    </row>
    <row r="406" spans="1:13" s="13" customFormat="1">
      <c r="A406" s="9"/>
      <c r="B406" s="9"/>
      <c r="C406" s="29"/>
      <c r="D406" s="9"/>
      <c r="E406" s="29"/>
      <c r="F406" s="9"/>
      <c r="G406" s="30"/>
      <c r="I406" s="30"/>
      <c r="K406" s="30"/>
      <c r="M406" s="30"/>
    </row>
    <row r="407" spans="1:13" s="13" customFormat="1">
      <c r="A407" s="9"/>
      <c r="B407" s="9"/>
      <c r="C407" s="29"/>
      <c r="D407" s="9"/>
      <c r="E407" s="29"/>
      <c r="F407" s="9"/>
      <c r="G407" s="30"/>
      <c r="I407" s="30"/>
      <c r="K407" s="30"/>
      <c r="M407" s="30"/>
    </row>
    <row r="408" spans="1:13" s="13" customFormat="1">
      <c r="A408" s="9"/>
      <c r="B408" s="9"/>
      <c r="C408" s="29"/>
      <c r="D408" s="9"/>
      <c r="E408" s="29"/>
      <c r="F408" s="9"/>
      <c r="G408" s="30"/>
      <c r="I408" s="30"/>
      <c r="K408" s="30"/>
      <c r="M408" s="30"/>
    </row>
    <row r="409" spans="1:13" s="13" customFormat="1">
      <c r="A409" s="9"/>
      <c r="B409" s="9"/>
      <c r="C409" s="29"/>
      <c r="D409" s="9"/>
      <c r="E409" s="29"/>
      <c r="F409" s="9"/>
      <c r="G409" s="30"/>
      <c r="I409" s="30"/>
      <c r="K409" s="30"/>
      <c r="M409" s="30"/>
    </row>
    <row r="410" spans="1:13" s="13" customFormat="1">
      <c r="A410" s="9"/>
      <c r="B410" s="9"/>
      <c r="C410" s="29"/>
      <c r="D410" s="9"/>
      <c r="E410" s="29"/>
      <c r="F410" s="9"/>
      <c r="G410" s="30"/>
      <c r="I410" s="30"/>
      <c r="K410" s="30"/>
      <c r="M410" s="30"/>
    </row>
    <row r="411" spans="1:13" s="13" customFormat="1">
      <c r="A411" s="9"/>
      <c r="B411" s="9"/>
      <c r="C411" s="29"/>
      <c r="D411" s="9"/>
      <c r="E411" s="29"/>
      <c r="F411" s="9"/>
      <c r="G411" s="30"/>
      <c r="I411" s="30"/>
      <c r="K411" s="30"/>
      <c r="M411" s="30"/>
    </row>
    <row r="412" spans="1:13" s="13" customFormat="1">
      <c r="A412" s="9"/>
      <c r="B412" s="9"/>
      <c r="C412" s="29"/>
      <c r="D412" s="9"/>
      <c r="E412" s="29"/>
      <c r="F412" s="9"/>
      <c r="G412" s="30"/>
      <c r="I412" s="30"/>
      <c r="K412" s="30"/>
      <c r="M412" s="30"/>
    </row>
    <row r="413" spans="1:13" s="13" customFormat="1">
      <c r="A413" s="9"/>
      <c r="B413" s="9"/>
      <c r="C413" s="29"/>
      <c r="D413" s="9"/>
      <c r="E413" s="29"/>
      <c r="F413" s="9"/>
      <c r="G413" s="30"/>
      <c r="I413" s="30"/>
      <c r="K413" s="30"/>
      <c r="M413" s="30"/>
    </row>
    <row r="414" spans="1:13" s="13" customFormat="1">
      <c r="A414" s="9"/>
      <c r="B414" s="9"/>
      <c r="C414" s="29"/>
      <c r="D414" s="9"/>
      <c r="E414" s="29"/>
      <c r="F414" s="9"/>
      <c r="G414" s="30"/>
      <c r="I414" s="30"/>
      <c r="K414" s="30"/>
      <c r="M414" s="30"/>
    </row>
    <row r="415" spans="1:13" s="13" customFormat="1">
      <c r="A415" s="9"/>
      <c r="B415" s="9"/>
      <c r="C415" s="29"/>
      <c r="D415" s="9"/>
      <c r="E415" s="29"/>
      <c r="F415" s="9"/>
      <c r="G415" s="30"/>
      <c r="I415" s="30"/>
      <c r="K415" s="30"/>
      <c r="M415" s="30"/>
    </row>
    <row r="416" spans="1:13" s="13" customFormat="1">
      <c r="A416" s="9"/>
      <c r="B416" s="9"/>
      <c r="C416" s="29"/>
      <c r="D416" s="9"/>
      <c r="E416" s="29"/>
      <c r="F416" s="9"/>
      <c r="G416" s="30"/>
      <c r="I416" s="30"/>
      <c r="K416" s="30"/>
      <c r="M416" s="30"/>
    </row>
    <row r="417" spans="1:13" s="13" customFormat="1">
      <c r="A417" s="9"/>
      <c r="B417" s="9"/>
      <c r="C417" s="29"/>
      <c r="D417" s="9"/>
      <c r="E417" s="29"/>
      <c r="F417" s="9"/>
      <c r="G417" s="30"/>
      <c r="I417" s="30"/>
      <c r="K417" s="30"/>
      <c r="M417" s="30"/>
    </row>
    <row r="418" spans="1:13" s="13" customFormat="1">
      <c r="A418" s="9"/>
      <c r="B418" s="9"/>
      <c r="C418" s="29"/>
      <c r="D418" s="9"/>
      <c r="E418" s="29"/>
      <c r="F418" s="9"/>
      <c r="G418" s="30"/>
      <c r="I418" s="30"/>
      <c r="K418" s="30"/>
      <c r="M418" s="30"/>
    </row>
    <row r="419" spans="1:13" s="13" customFormat="1">
      <c r="A419" s="9"/>
      <c r="B419" s="9"/>
      <c r="C419" s="29"/>
      <c r="D419" s="9"/>
      <c r="E419" s="29"/>
      <c r="F419" s="9"/>
      <c r="G419" s="30"/>
      <c r="I419" s="30"/>
      <c r="K419" s="30"/>
      <c r="M419" s="30"/>
    </row>
    <row r="420" spans="1:13" s="13" customFormat="1">
      <c r="A420" s="9"/>
      <c r="B420" s="9"/>
      <c r="C420" s="29"/>
      <c r="D420" s="9"/>
      <c r="E420" s="29"/>
      <c r="F420" s="9"/>
      <c r="G420" s="30"/>
      <c r="I420" s="30"/>
      <c r="K420" s="30"/>
      <c r="M420" s="30"/>
    </row>
    <row r="421" spans="1:13" s="13" customFormat="1">
      <c r="A421" s="9"/>
      <c r="B421" s="9"/>
      <c r="C421" s="29"/>
      <c r="D421" s="9"/>
      <c r="E421" s="29"/>
      <c r="F421" s="9"/>
      <c r="G421" s="30"/>
      <c r="I421" s="30"/>
      <c r="K421" s="30"/>
      <c r="M421" s="30"/>
    </row>
    <row r="422" spans="1:13" s="13" customFormat="1">
      <c r="A422" s="9"/>
      <c r="B422" s="9"/>
      <c r="C422" s="29"/>
      <c r="D422" s="9"/>
      <c r="E422" s="29"/>
      <c r="F422" s="9"/>
      <c r="G422" s="30"/>
      <c r="I422" s="30"/>
      <c r="K422" s="30"/>
      <c r="M422" s="30"/>
    </row>
    <row r="423" spans="1:13" s="13" customFormat="1">
      <c r="A423" s="9"/>
      <c r="B423" s="9"/>
      <c r="C423" s="29"/>
      <c r="D423" s="9"/>
      <c r="E423" s="29"/>
      <c r="F423" s="9"/>
      <c r="G423" s="30"/>
      <c r="I423" s="30"/>
      <c r="K423" s="30"/>
      <c r="M423" s="30"/>
    </row>
    <row r="424" spans="1:13" s="13" customFormat="1">
      <c r="A424" s="9"/>
      <c r="B424" s="9"/>
      <c r="C424" s="29"/>
      <c r="D424" s="9"/>
      <c r="E424" s="29"/>
      <c r="F424" s="9"/>
      <c r="G424" s="30"/>
      <c r="I424" s="30"/>
      <c r="K424" s="30"/>
      <c r="M424" s="30"/>
    </row>
    <row r="425" spans="1:13" s="13" customFormat="1">
      <c r="A425" s="9"/>
      <c r="B425" s="9"/>
      <c r="C425" s="29"/>
      <c r="D425" s="9"/>
      <c r="E425" s="29"/>
      <c r="F425" s="9"/>
      <c r="G425" s="30"/>
      <c r="I425" s="30"/>
      <c r="K425" s="30"/>
      <c r="M425" s="30"/>
    </row>
    <row r="426" spans="1:13" s="13" customFormat="1">
      <c r="A426" s="9"/>
      <c r="B426" s="9"/>
      <c r="C426" s="29"/>
      <c r="D426" s="9"/>
      <c r="E426" s="29"/>
      <c r="F426" s="9"/>
      <c r="G426" s="30"/>
      <c r="I426" s="30"/>
      <c r="K426" s="30"/>
      <c r="M426" s="30"/>
    </row>
    <row r="427" spans="1:13" s="13" customFormat="1">
      <c r="A427" s="9"/>
      <c r="B427" s="9"/>
      <c r="C427" s="29"/>
      <c r="D427" s="9"/>
      <c r="E427" s="29"/>
      <c r="F427" s="9"/>
      <c r="G427" s="30"/>
      <c r="I427" s="30"/>
      <c r="K427" s="30"/>
      <c r="M427" s="30"/>
    </row>
    <row r="428" spans="1:13" s="13" customFormat="1">
      <c r="A428" s="9"/>
      <c r="B428" s="9"/>
      <c r="C428" s="29"/>
      <c r="D428" s="9"/>
      <c r="E428" s="29"/>
      <c r="F428" s="9"/>
      <c r="G428" s="30"/>
      <c r="I428" s="30"/>
      <c r="K428" s="30"/>
      <c r="M428" s="30"/>
    </row>
    <row r="429" spans="1:13" s="13" customFormat="1">
      <c r="A429" s="9"/>
      <c r="B429" s="9"/>
      <c r="C429" s="29"/>
      <c r="D429" s="9"/>
      <c r="E429" s="29"/>
      <c r="F429" s="9"/>
      <c r="G429" s="30"/>
      <c r="I429" s="30"/>
      <c r="K429" s="30"/>
      <c r="M429" s="30"/>
    </row>
    <row r="430" spans="1:13" s="13" customFormat="1">
      <c r="A430" s="9"/>
      <c r="B430" s="9"/>
      <c r="C430" s="29"/>
      <c r="D430" s="9"/>
      <c r="E430" s="29"/>
      <c r="F430" s="9"/>
      <c r="G430" s="30"/>
      <c r="I430" s="30"/>
      <c r="K430" s="30"/>
      <c r="M430" s="30"/>
    </row>
    <row r="431" spans="1:13" s="13" customFormat="1">
      <c r="A431" s="9"/>
      <c r="B431" s="9"/>
      <c r="C431" s="29"/>
      <c r="D431" s="9"/>
      <c r="E431" s="29"/>
      <c r="F431" s="9"/>
      <c r="G431" s="30"/>
      <c r="I431" s="30"/>
      <c r="K431" s="30"/>
      <c r="M431" s="30"/>
    </row>
    <row r="432" spans="1:13" s="13" customFormat="1">
      <c r="A432" s="9"/>
      <c r="B432" s="9"/>
      <c r="C432" s="29"/>
      <c r="D432" s="9"/>
      <c r="E432" s="29"/>
      <c r="F432" s="9"/>
      <c r="G432" s="30"/>
      <c r="I432" s="30"/>
      <c r="K432" s="30"/>
      <c r="M432" s="30"/>
    </row>
    <row r="433" spans="1:13" s="13" customFormat="1">
      <c r="A433" s="9"/>
      <c r="B433" s="9"/>
      <c r="C433" s="29"/>
      <c r="D433" s="9"/>
      <c r="E433" s="29"/>
      <c r="F433" s="9"/>
      <c r="G433" s="30"/>
      <c r="I433" s="30"/>
      <c r="K433" s="30"/>
      <c r="M433" s="30"/>
    </row>
    <row r="434" spans="1:13" s="13" customFormat="1">
      <c r="A434" s="9"/>
      <c r="B434" s="9"/>
      <c r="C434" s="29"/>
      <c r="D434" s="9"/>
      <c r="E434" s="29"/>
      <c r="F434" s="9"/>
      <c r="G434" s="30"/>
      <c r="I434" s="30"/>
      <c r="K434" s="30"/>
      <c r="M434" s="30"/>
    </row>
    <row r="435" spans="1:13" s="13" customFormat="1">
      <c r="A435" s="9"/>
      <c r="B435" s="9"/>
      <c r="C435" s="29"/>
      <c r="D435" s="9"/>
      <c r="E435" s="29"/>
      <c r="F435" s="9"/>
      <c r="G435" s="30"/>
      <c r="I435" s="30"/>
      <c r="K435" s="30"/>
      <c r="M435" s="30"/>
    </row>
    <row r="436" spans="1:13" s="13" customFormat="1">
      <c r="A436" s="9"/>
      <c r="B436" s="9"/>
      <c r="C436" s="29"/>
      <c r="D436" s="9"/>
      <c r="E436" s="29"/>
      <c r="F436" s="9"/>
      <c r="G436" s="30"/>
      <c r="I436" s="30"/>
      <c r="K436" s="30"/>
      <c r="M436" s="30"/>
    </row>
    <row r="437" spans="1:13" s="13" customFormat="1">
      <c r="A437" s="9"/>
      <c r="B437" s="9"/>
      <c r="C437" s="29"/>
      <c r="D437" s="9"/>
      <c r="E437" s="29"/>
      <c r="F437" s="9"/>
      <c r="G437" s="30"/>
      <c r="I437" s="30"/>
      <c r="K437" s="30"/>
      <c r="M437" s="30"/>
    </row>
    <row r="438" spans="1:13" s="13" customFormat="1">
      <c r="A438" s="9"/>
      <c r="B438" s="9"/>
      <c r="C438" s="29"/>
      <c r="D438" s="9"/>
      <c r="E438" s="29"/>
      <c r="F438" s="9"/>
      <c r="G438" s="30"/>
      <c r="I438" s="30"/>
      <c r="K438" s="30"/>
      <c r="M438" s="30"/>
    </row>
    <row r="439" spans="1:13" s="13" customFormat="1">
      <c r="A439" s="9"/>
      <c r="B439" s="9"/>
      <c r="C439" s="29"/>
      <c r="D439" s="9"/>
      <c r="E439" s="29"/>
      <c r="F439" s="9"/>
      <c r="G439" s="30"/>
      <c r="I439" s="30"/>
      <c r="K439" s="30"/>
      <c r="M439" s="30"/>
    </row>
    <row r="440" spans="1:13" s="13" customFormat="1">
      <c r="A440" s="9"/>
      <c r="B440" s="9"/>
      <c r="C440" s="29"/>
      <c r="D440" s="9"/>
      <c r="E440" s="29"/>
      <c r="F440" s="9"/>
      <c r="G440" s="30"/>
      <c r="I440" s="30"/>
      <c r="K440" s="30"/>
      <c r="M440" s="30"/>
    </row>
    <row r="441" spans="1:13" s="13" customFormat="1">
      <c r="A441" s="9"/>
      <c r="B441" s="9"/>
      <c r="C441" s="29"/>
      <c r="D441" s="9"/>
      <c r="E441" s="29"/>
      <c r="F441" s="9"/>
      <c r="G441" s="30"/>
      <c r="I441" s="30"/>
      <c r="K441" s="30"/>
      <c r="M441" s="30"/>
    </row>
    <row r="442" spans="1:13" s="13" customFormat="1">
      <c r="A442" s="9"/>
      <c r="B442" s="9"/>
      <c r="C442" s="29"/>
      <c r="D442" s="9"/>
      <c r="E442" s="29"/>
      <c r="F442" s="9"/>
      <c r="G442" s="30"/>
      <c r="I442" s="30"/>
      <c r="K442" s="30"/>
      <c r="M442" s="30"/>
    </row>
    <row r="443" spans="1:13" s="13" customFormat="1">
      <c r="A443" s="9"/>
      <c r="B443" s="9"/>
      <c r="C443" s="29"/>
      <c r="D443" s="9"/>
      <c r="E443" s="29"/>
      <c r="F443" s="9"/>
      <c r="G443" s="30"/>
      <c r="I443" s="30"/>
      <c r="K443" s="30"/>
      <c r="M443" s="30"/>
    </row>
    <row r="444" spans="1:13" s="13" customFormat="1">
      <c r="A444" s="9"/>
      <c r="B444" s="9"/>
      <c r="C444" s="29"/>
      <c r="D444" s="9"/>
      <c r="E444" s="29"/>
      <c r="F444" s="9"/>
      <c r="G444" s="30"/>
      <c r="I444" s="30"/>
      <c r="K444" s="30"/>
      <c r="M444" s="30"/>
    </row>
    <row r="445" spans="1:13" s="13" customFormat="1">
      <c r="A445" s="9"/>
      <c r="B445" s="9"/>
      <c r="C445" s="29"/>
      <c r="D445" s="9"/>
      <c r="E445" s="29"/>
      <c r="F445" s="9"/>
      <c r="G445" s="30"/>
      <c r="I445" s="30"/>
      <c r="K445" s="30"/>
      <c r="M445" s="30"/>
    </row>
    <row r="446" spans="1:13" s="13" customFormat="1">
      <c r="A446" s="9"/>
      <c r="B446" s="9"/>
      <c r="C446" s="29"/>
      <c r="D446" s="9"/>
      <c r="E446" s="29"/>
      <c r="F446" s="9"/>
      <c r="G446" s="30"/>
      <c r="I446" s="30"/>
      <c r="K446" s="30"/>
      <c r="M446" s="30"/>
    </row>
    <row r="447" spans="1:13" s="13" customFormat="1">
      <c r="A447" s="9"/>
      <c r="B447" s="9"/>
      <c r="C447" s="29"/>
      <c r="D447" s="9"/>
      <c r="E447" s="29"/>
      <c r="F447" s="9"/>
      <c r="G447" s="30"/>
      <c r="I447" s="30"/>
      <c r="K447" s="30"/>
      <c r="M447" s="30"/>
    </row>
    <row r="448" spans="1:13" s="13" customFormat="1">
      <c r="A448" s="9"/>
      <c r="B448" s="9"/>
      <c r="C448" s="29"/>
      <c r="D448" s="9"/>
      <c r="E448" s="29"/>
      <c r="F448" s="9"/>
      <c r="G448" s="30"/>
      <c r="I448" s="30"/>
      <c r="K448" s="30"/>
      <c r="M448" s="30"/>
    </row>
    <row r="449" spans="1:13" s="13" customFormat="1">
      <c r="A449" s="9"/>
      <c r="B449" s="9"/>
      <c r="C449" s="29"/>
      <c r="D449" s="9"/>
      <c r="E449" s="29"/>
      <c r="F449" s="9"/>
      <c r="G449" s="30"/>
      <c r="I449" s="30"/>
      <c r="K449" s="30"/>
      <c r="M449" s="30"/>
    </row>
    <row r="450" spans="1:13" s="13" customFormat="1">
      <c r="A450" s="9"/>
      <c r="B450" s="9"/>
      <c r="C450" s="29"/>
      <c r="D450" s="9"/>
      <c r="E450" s="29"/>
      <c r="F450" s="9"/>
      <c r="G450" s="30"/>
      <c r="I450" s="30"/>
      <c r="K450" s="30"/>
      <c r="M450" s="30"/>
    </row>
    <row r="451" spans="1:13" s="13" customFormat="1">
      <c r="A451" s="9"/>
      <c r="B451" s="9"/>
      <c r="C451" s="29"/>
      <c r="D451" s="9"/>
      <c r="E451" s="29"/>
      <c r="F451" s="9"/>
      <c r="G451" s="30"/>
      <c r="I451" s="30"/>
      <c r="K451" s="30"/>
      <c r="M451" s="30"/>
    </row>
    <row r="452" spans="1:13" s="13" customFormat="1">
      <c r="A452" s="9"/>
      <c r="B452" s="9"/>
      <c r="C452" s="29"/>
      <c r="D452" s="9"/>
      <c r="E452" s="29"/>
      <c r="F452" s="9"/>
      <c r="G452" s="30"/>
      <c r="I452" s="30"/>
      <c r="K452" s="30"/>
      <c r="M452" s="30"/>
    </row>
    <row r="453" spans="1:13" s="13" customFormat="1">
      <c r="A453" s="9"/>
      <c r="B453" s="9"/>
      <c r="C453" s="29"/>
      <c r="D453" s="9"/>
      <c r="E453" s="29"/>
      <c r="F453" s="9"/>
      <c r="G453" s="30"/>
      <c r="I453" s="30"/>
      <c r="K453" s="30"/>
      <c r="M453" s="30"/>
    </row>
    <row r="454" spans="1:13" s="13" customFormat="1">
      <c r="A454" s="9"/>
      <c r="B454" s="9"/>
      <c r="C454" s="29"/>
      <c r="D454" s="9"/>
      <c r="E454" s="29"/>
      <c r="F454" s="9"/>
      <c r="G454" s="30"/>
      <c r="I454" s="30"/>
      <c r="K454" s="30"/>
      <c r="M454" s="30"/>
    </row>
    <row r="455" spans="1:13" s="13" customFormat="1">
      <c r="A455" s="9"/>
      <c r="B455" s="9"/>
      <c r="C455" s="29"/>
      <c r="D455" s="9"/>
      <c r="E455" s="29"/>
      <c r="F455" s="9"/>
      <c r="G455" s="30"/>
      <c r="I455" s="30"/>
      <c r="K455" s="30"/>
      <c r="M455" s="30"/>
    </row>
    <row r="456" spans="1:13" s="13" customFormat="1">
      <c r="A456" s="9"/>
      <c r="B456" s="9"/>
      <c r="C456" s="29"/>
      <c r="D456" s="9"/>
      <c r="E456" s="29"/>
      <c r="F456" s="9"/>
      <c r="G456" s="30"/>
      <c r="I456" s="30"/>
      <c r="K456" s="30"/>
      <c r="M456" s="30"/>
    </row>
    <row r="457" spans="1:13" s="13" customFormat="1">
      <c r="A457" s="9"/>
      <c r="B457" s="9"/>
      <c r="C457" s="29"/>
      <c r="D457" s="9"/>
      <c r="E457" s="29"/>
      <c r="F457" s="9"/>
      <c r="G457" s="30"/>
      <c r="I457" s="30"/>
      <c r="K457" s="30"/>
      <c r="M457" s="30"/>
    </row>
    <row r="458" spans="1:13" s="13" customFormat="1">
      <c r="A458" s="9"/>
      <c r="B458" s="9"/>
      <c r="C458" s="29"/>
      <c r="D458" s="9"/>
      <c r="E458" s="29"/>
      <c r="F458" s="9"/>
      <c r="G458" s="30"/>
      <c r="I458" s="30"/>
      <c r="K458" s="30"/>
      <c r="M458" s="30"/>
    </row>
    <row r="459" spans="1:13" s="13" customFormat="1">
      <c r="A459" s="9"/>
      <c r="B459" s="9"/>
      <c r="C459" s="29"/>
      <c r="D459" s="9"/>
      <c r="E459" s="29"/>
      <c r="F459" s="9"/>
      <c r="G459" s="30"/>
      <c r="I459" s="30"/>
      <c r="K459" s="30"/>
      <c r="M459" s="30"/>
    </row>
    <row r="460" spans="1:13" s="13" customFormat="1">
      <c r="A460" s="9"/>
      <c r="B460" s="9"/>
      <c r="C460" s="29"/>
      <c r="D460" s="9"/>
      <c r="E460" s="29"/>
      <c r="F460" s="9"/>
      <c r="G460" s="30"/>
      <c r="I460" s="30"/>
      <c r="K460" s="30"/>
      <c r="M460" s="30"/>
    </row>
    <row r="461" spans="1:13" s="13" customFormat="1">
      <c r="A461" s="9"/>
      <c r="B461" s="9"/>
      <c r="C461" s="29"/>
      <c r="D461" s="9"/>
      <c r="E461" s="29"/>
      <c r="F461" s="9"/>
      <c r="G461" s="30"/>
      <c r="I461" s="30"/>
      <c r="K461" s="30"/>
      <c r="M461" s="30"/>
    </row>
    <row r="462" spans="1:13" s="13" customFormat="1">
      <c r="A462" s="9"/>
      <c r="B462" s="9"/>
      <c r="C462" s="29"/>
      <c r="D462" s="9"/>
      <c r="E462" s="29"/>
      <c r="F462" s="9"/>
      <c r="G462" s="30"/>
      <c r="I462" s="30"/>
      <c r="K462" s="30"/>
      <c r="M462" s="30"/>
    </row>
    <row r="463" spans="1:13" s="13" customFormat="1">
      <c r="A463" s="9"/>
      <c r="B463" s="9"/>
      <c r="C463" s="29"/>
      <c r="D463" s="9"/>
      <c r="E463" s="29"/>
      <c r="F463" s="9"/>
      <c r="G463" s="30"/>
      <c r="I463" s="30"/>
      <c r="K463" s="30"/>
      <c r="M463" s="30"/>
    </row>
    <row r="464" spans="1:13" s="13" customFormat="1">
      <c r="A464" s="9"/>
      <c r="B464" s="9"/>
      <c r="C464" s="29"/>
      <c r="D464" s="9"/>
      <c r="E464" s="29"/>
      <c r="F464" s="9"/>
      <c r="G464" s="30"/>
      <c r="I464" s="30"/>
      <c r="K464" s="30"/>
      <c r="M464" s="30"/>
    </row>
    <row r="465" spans="1:13" s="13" customFormat="1">
      <c r="A465" s="9"/>
      <c r="B465" s="9"/>
      <c r="C465" s="29"/>
      <c r="D465" s="9"/>
      <c r="E465" s="29"/>
      <c r="F465" s="9"/>
      <c r="G465" s="30"/>
      <c r="I465" s="30"/>
      <c r="K465" s="30"/>
      <c r="M465" s="30"/>
    </row>
    <row r="466" spans="1:13" s="13" customFormat="1">
      <c r="A466" s="9"/>
      <c r="B466" s="9"/>
      <c r="C466" s="29"/>
      <c r="D466" s="9"/>
      <c r="E466" s="29"/>
      <c r="F466" s="9"/>
      <c r="G466" s="30"/>
      <c r="I466" s="30"/>
      <c r="K466" s="30"/>
      <c r="M466" s="30"/>
    </row>
    <row r="467" spans="1:13" s="13" customFormat="1">
      <c r="A467" s="9"/>
      <c r="B467" s="9"/>
      <c r="C467" s="29"/>
      <c r="D467" s="9"/>
      <c r="E467" s="29"/>
      <c r="F467" s="9"/>
      <c r="G467" s="30"/>
      <c r="I467" s="30"/>
      <c r="K467" s="30"/>
      <c r="M467" s="30"/>
    </row>
    <row r="468" spans="1:13" s="13" customFormat="1">
      <c r="A468" s="9"/>
      <c r="B468" s="9"/>
      <c r="C468" s="29"/>
      <c r="D468" s="9"/>
      <c r="E468" s="29"/>
      <c r="F468" s="9"/>
      <c r="G468" s="30"/>
      <c r="I468" s="30"/>
      <c r="K468" s="30"/>
      <c r="M468" s="30"/>
    </row>
    <row r="469" spans="1:13" s="13" customFormat="1">
      <c r="A469" s="9"/>
      <c r="B469" s="9"/>
      <c r="C469" s="29"/>
      <c r="D469" s="9"/>
      <c r="E469" s="29"/>
      <c r="F469" s="9"/>
      <c r="G469" s="30"/>
      <c r="I469" s="30"/>
      <c r="K469" s="30"/>
      <c r="M469" s="30"/>
    </row>
    <row r="470" spans="1:13" s="13" customFormat="1">
      <c r="A470" s="9"/>
      <c r="B470" s="9"/>
      <c r="C470" s="29"/>
      <c r="D470" s="9"/>
      <c r="E470" s="29"/>
      <c r="F470" s="9"/>
      <c r="G470" s="30"/>
      <c r="I470" s="30"/>
      <c r="K470" s="30"/>
      <c r="M470" s="30"/>
    </row>
    <row r="471" spans="1:13" s="13" customFormat="1">
      <c r="A471" s="9"/>
      <c r="B471" s="9"/>
      <c r="C471" s="29"/>
      <c r="D471" s="9"/>
      <c r="E471" s="29"/>
      <c r="F471" s="9"/>
      <c r="G471" s="30"/>
      <c r="I471" s="30"/>
      <c r="K471" s="30"/>
      <c r="M471" s="30"/>
    </row>
    <row r="472" spans="1:13" s="13" customFormat="1">
      <c r="A472" s="9"/>
      <c r="B472" s="9"/>
      <c r="C472" s="29"/>
      <c r="D472" s="9"/>
      <c r="E472" s="29"/>
      <c r="F472" s="9"/>
      <c r="G472" s="30"/>
      <c r="I472" s="30"/>
      <c r="K472" s="30"/>
      <c r="M472" s="30"/>
    </row>
    <row r="473" spans="1:13" s="13" customFormat="1">
      <c r="A473" s="9"/>
      <c r="B473" s="9"/>
      <c r="C473" s="29"/>
      <c r="D473" s="9"/>
      <c r="E473" s="29"/>
      <c r="F473" s="9"/>
      <c r="G473" s="30"/>
      <c r="I473" s="30"/>
      <c r="K473" s="30"/>
      <c r="M473" s="30"/>
    </row>
    <row r="474" spans="1:13" s="13" customFormat="1">
      <c r="A474" s="9"/>
      <c r="B474" s="9"/>
      <c r="C474" s="29"/>
      <c r="D474" s="9"/>
      <c r="E474" s="29"/>
      <c r="F474" s="9"/>
      <c r="G474" s="30"/>
      <c r="I474" s="30"/>
      <c r="K474" s="30"/>
      <c r="M474" s="30"/>
    </row>
    <row r="475" spans="1:13" s="13" customFormat="1">
      <c r="A475" s="9"/>
      <c r="B475" s="9"/>
      <c r="C475" s="29"/>
      <c r="D475" s="9"/>
      <c r="E475" s="29"/>
      <c r="F475" s="9"/>
      <c r="G475" s="30"/>
      <c r="I475" s="30"/>
      <c r="K475" s="30"/>
      <c r="M475" s="30"/>
    </row>
    <row r="476" spans="1:13" s="13" customFormat="1">
      <c r="A476" s="9"/>
      <c r="B476" s="9"/>
      <c r="C476" s="29"/>
      <c r="D476" s="9"/>
      <c r="E476" s="29"/>
      <c r="F476" s="9"/>
      <c r="G476" s="30"/>
      <c r="I476" s="30"/>
      <c r="K476" s="30"/>
      <c r="M476" s="30"/>
    </row>
    <row r="477" spans="1:13" s="13" customFormat="1">
      <c r="A477" s="9"/>
      <c r="B477" s="9"/>
      <c r="C477" s="29"/>
      <c r="D477" s="9"/>
      <c r="E477" s="29"/>
      <c r="F477" s="9"/>
      <c r="G477" s="30"/>
      <c r="I477" s="30"/>
      <c r="K477" s="30"/>
      <c r="M477" s="30"/>
    </row>
    <row r="478" spans="1:13" s="13" customFormat="1">
      <c r="A478" s="9"/>
      <c r="B478" s="9"/>
      <c r="C478" s="29"/>
      <c r="D478" s="9"/>
      <c r="E478" s="29"/>
      <c r="F478" s="9"/>
      <c r="G478" s="30"/>
      <c r="I478" s="30"/>
      <c r="K478" s="30"/>
      <c r="M478" s="30"/>
    </row>
    <row r="479" spans="1:13" s="13" customFormat="1">
      <c r="A479" s="9"/>
      <c r="B479" s="9"/>
      <c r="C479" s="29"/>
      <c r="D479" s="9"/>
      <c r="E479" s="29"/>
      <c r="F479" s="9"/>
      <c r="G479" s="30"/>
      <c r="I479" s="30"/>
      <c r="K479" s="30"/>
      <c r="M479" s="30"/>
    </row>
    <row r="480" spans="1:13" s="13" customFormat="1">
      <c r="A480" s="9"/>
      <c r="B480" s="9"/>
      <c r="C480" s="29"/>
      <c r="D480" s="9"/>
      <c r="E480" s="29"/>
      <c r="F480" s="9"/>
      <c r="G480" s="30"/>
      <c r="I480" s="30"/>
      <c r="K480" s="30"/>
      <c r="M480" s="30"/>
    </row>
    <row r="481" spans="1:13" s="13" customFormat="1">
      <c r="A481" s="9"/>
      <c r="B481" s="9"/>
      <c r="C481" s="29"/>
      <c r="D481" s="9"/>
      <c r="E481" s="29"/>
      <c r="F481" s="9"/>
      <c r="G481" s="30"/>
      <c r="I481" s="30"/>
      <c r="K481" s="30"/>
      <c r="M481" s="30"/>
    </row>
    <row r="482" spans="1:13" s="13" customFormat="1">
      <c r="A482" s="9"/>
      <c r="B482" s="9"/>
      <c r="C482" s="29"/>
      <c r="D482" s="9"/>
      <c r="E482" s="29"/>
      <c r="F482" s="9"/>
      <c r="G482" s="30"/>
      <c r="I482" s="30"/>
      <c r="K482" s="30"/>
      <c r="M482" s="30"/>
    </row>
    <row r="483" spans="1:13" s="13" customFormat="1">
      <c r="A483" s="9"/>
      <c r="B483" s="9"/>
      <c r="C483" s="29"/>
      <c r="D483" s="9"/>
      <c r="E483" s="29"/>
      <c r="F483" s="9"/>
      <c r="G483" s="30"/>
      <c r="I483" s="30"/>
      <c r="K483" s="30"/>
      <c r="M483" s="30"/>
    </row>
    <row r="484" spans="1:13" s="13" customFormat="1">
      <c r="A484" s="9"/>
      <c r="B484" s="9"/>
      <c r="C484" s="29"/>
      <c r="D484" s="9"/>
      <c r="E484" s="29"/>
      <c r="F484" s="9"/>
      <c r="G484" s="30"/>
      <c r="I484" s="30"/>
      <c r="K484" s="30"/>
      <c r="M484" s="30"/>
    </row>
    <row r="485" spans="1:13" s="13" customFormat="1">
      <c r="A485" s="9"/>
      <c r="B485" s="9"/>
      <c r="C485" s="29"/>
      <c r="D485" s="9"/>
      <c r="E485" s="29"/>
      <c r="F485" s="9"/>
      <c r="G485" s="30"/>
      <c r="I485" s="30"/>
      <c r="K485" s="30"/>
      <c r="M485" s="30"/>
    </row>
    <row r="486" spans="1:13" s="13" customFormat="1">
      <c r="A486" s="9"/>
      <c r="B486" s="9"/>
      <c r="C486" s="29"/>
      <c r="D486" s="9"/>
      <c r="E486" s="29"/>
      <c r="F486" s="9"/>
      <c r="G486" s="30"/>
      <c r="I486" s="30"/>
      <c r="K486" s="30"/>
      <c r="M486" s="30"/>
    </row>
    <row r="487" spans="1:13" s="13" customFormat="1">
      <c r="A487" s="9"/>
      <c r="B487" s="9"/>
      <c r="C487" s="29"/>
      <c r="D487" s="9"/>
      <c r="E487" s="29"/>
      <c r="F487" s="9"/>
      <c r="G487" s="30"/>
      <c r="I487" s="30"/>
      <c r="K487" s="30"/>
      <c r="M487" s="30"/>
    </row>
    <row r="488" spans="1:13" s="13" customFormat="1">
      <c r="A488" s="9"/>
      <c r="B488" s="9"/>
      <c r="C488" s="29"/>
      <c r="D488" s="9"/>
      <c r="E488" s="29"/>
      <c r="F488" s="9"/>
      <c r="G488" s="30"/>
      <c r="I488" s="30"/>
      <c r="K488" s="30"/>
      <c r="M488" s="30"/>
    </row>
    <row r="489" spans="1:13" s="13" customFormat="1">
      <c r="A489" s="9"/>
      <c r="B489" s="9"/>
      <c r="C489" s="29"/>
      <c r="D489" s="9"/>
      <c r="E489" s="29"/>
      <c r="F489" s="9"/>
      <c r="G489" s="30"/>
      <c r="I489" s="30"/>
      <c r="K489" s="30"/>
      <c r="M489" s="30"/>
    </row>
    <row r="490" spans="1:13" s="13" customFormat="1">
      <c r="A490" s="9"/>
      <c r="B490" s="9"/>
      <c r="C490" s="29"/>
      <c r="D490" s="9"/>
      <c r="E490" s="29"/>
      <c r="F490" s="9"/>
      <c r="G490" s="30"/>
      <c r="I490" s="30"/>
      <c r="K490" s="30"/>
      <c r="M490" s="30"/>
    </row>
    <row r="491" spans="1:13" s="13" customFormat="1">
      <c r="A491" s="9"/>
      <c r="B491" s="9"/>
      <c r="C491" s="29"/>
      <c r="D491" s="9"/>
      <c r="E491" s="29"/>
      <c r="F491" s="9"/>
      <c r="G491" s="30"/>
      <c r="I491" s="30"/>
      <c r="K491" s="30"/>
      <c r="M491" s="30"/>
    </row>
    <row r="492" spans="1:13" s="13" customFormat="1">
      <c r="A492" s="9"/>
      <c r="B492" s="9"/>
      <c r="C492" s="29"/>
      <c r="D492" s="9"/>
      <c r="E492" s="29"/>
      <c r="F492" s="9"/>
      <c r="G492" s="30"/>
      <c r="I492" s="30"/>
      <c r="K492" s="30"/>
      <c r="M492" s="30"/>
    </row>
    <row r="493" spans="1:13" s="13" customFormat="1">
      <c r="A493" s="9"/>
      <c r="B493" s="9"/>
      <c r="C493" s="29"/>
      <c r="D493" s="9"/>
      <c r="E493" s="29"/>
      <c r="F493" s="9"/>
      <c r="G493" s="30"/>
      <c r="I493" s="30"/>
      <c r="K493" s="30"/>
      <c r="M493" s="30"/>
    </row>
    <row r="494" spans="1:13" s="13" customFormat="1">
      <c r="A494" s="9"/>
      <c r="B494" s="9"/>
      <c r="C494" s="29"/>
      <c r="D494" s="9"/>
      <c r="E494" s="29"/>
      <c r="F494" s="9"/>
      <c r="G494" s="30"/>
      <c r="I494" s="30"/>
      <c r="K494" s="30"/>
      <c r="M494" s="30"/>
    </row>
    <row r="495" spans="1:13" s="13" customFormat="1">
      <c r="A495" s="9"/>
      <c r="B495" s="9"/>
      <c r="C495" s="29"/>
      <c r="D495" s="9"/>
      <c r="E495" s="29"/>
      <c r="F495" s="9"/>
      <c r="G495" s="30"/>
      <c r="I495" s="30"/>
      <c r="K495" s="30"/>
      <c r="M495" s="30"/>
    </row>
    <row r="496" spans="1:13" s="13" customFormat="1">
      <c r="A496" s="9"/>
      <c r="B496" s="9"/>
      <c r="C496" s="29"/>
      <c r="D496" s="9"/>
      <c r="E496" s="29"/>
      <c r="F496" s="9"/>
      <c r="G496" s="30"/>
      <c r="I496" s="30"/>
      <c r="K496" s="30"/>
      <c r="M496" s="30"/>
    </row>
    <row r="497" spans="1:13" s="13" customFormat="1">
      <c r="A497" s="9"/>
      <c r="B497" s="9"/>
      <c r="C497" s="29"/>
      <c r="D497" s="9"/>
      <c r="E497" s="29"/>
      <c r="F497" s="9"/>
      <c r="G497" s="30"/>
      <c r="I497" s="30"/>
      <c r="K497" s="30"/>
      <c r="M497" s="30"/>
    </row>
    <row r="498" spans="1:13" s="13" customFormat="1">
      <c r="A498" s="9"/>
      <c r="B498" s="9"/>
      <c r="C498" s="29"/>
      <c r="D498" s="9"/>
      <c r="E498" s="29"/>
      <c r="F498" s="9"/>
      <c r="G498" s="30"/>
      <c r="I498" s="30"/>
      <c r="K498" s="30"/>
      <c r="M498" s="30"/>
    </row>
    <row r="499" spans="1:13" s="13" customFormat="1">
      <c r="A499" s="9"/>
      <c r="B499" s="9"/>
      <c r="C499" s="29"/>
      <c r="D499" s="9"/>
      <c r="E499" s="29"/>
      <c r="F499" s="9"/>
      <c r="G499" s="30"/>
      <c r="I499" s="30"/>
      <c r="K499" s="30"/>
      <c r="M499" s="30"/>
    </row>
    <row r="500" spans="1:13" s="13" customFormat="1">
      <c r="A500" s="9"/>
      <c r="B500" s="9"/>
      <c r="C500" s="29"/>
      <c r="D500" s="9"/>
      <c r="E500" s="29"/>
      <c r="F500" s="9"/>
      <c r="G500" s="30"/>
      <c r="I500" s="30"/>
      <c r="K500" s="30"/>
      <c r="M500" s="30"/>
    </row>
    <row r="501" spans="1:13" s="13" customFormat="1">
      <c r="A501" s="9"/>
      <c r="B501" s="9"/>
      <c r="C501" s="29"/>
      <c r="D501" s="9"/>
      <c r="E501" s="29"/>
      <c r="F501" s="9"/>
      <c r="G501" s="30"/>
      <c r="I501" s="30"/>
      <c r="K501" s="30"/>
      <c r="M501" s="30"/>
    </row>
    <row r="502" spans="1:13" s="13" customFormat="1">
      <c r="A502" s="9"/>
      <c r="B502" s="9"/>
      <c r="C502" s="29"/>
      <c r="D502" s="9"/>
      <c r="E502" s="29"/>
      <c r="F502" s="9"/>
      <c r="G502" s="30"/>
      <c r="I502" s="30"/>
      <c r="K502" s="30"/>
      <c r="M502" s="30"/>
    </row>
    <row r="503" spans="1:13" s="13" customFormat="1">
      <c r="A503" s="9"/>
      <c r="B503" s="9"/>
      <c r="C503" s="29"/>
      <c r="D503" s="9"/>
      <c r="E503" s="29"/>
      <c r="F503" s="9"/>
      <c r="G503" s="30"/>
      <c r="I503" s="30"/>
      <c r="K503" s="30"/>
      <c r="M503" s="30"/>
    </row>
    <row r="504" spans="1:13" s="13" customFormat="1">
      <c r="A504" s="9"/>
      <c r="B504" s="9"/>
      <c r="C504" s="29"/>
      <c r="D504" s="9"/>
      <c r="E504" s="29"/>
      <c r="F504" s="9"/>
      <c r="G504" s="30"/>
      <c r="I504" s="30"/>
      <c r="K504" s="30"/>
      <c r="M504" s="30"/>
    </row>
    <row r="505" spans="1:13" s="13" customFormat="1">
      <c r="A505" s="9"/>
      <c r="B505" s="9"/>
      <c r="C505" s="29"/>
      <c r="D505" s="9"/>
      <c r="E505" s="29"/>
      <c r="F505" s="9"/>
      <c r="G505" s="30"/>
      <c r="I505" s="30"/>
      <c r="K505" s="30"/>
      <c r="M505" s="30"/>
    </row>
    <row r="506" spans="1:13" s="13" customFormat="1">
      <c r="A506" s="9"/>
      <c r="B506" s="9"/>
      <c r="C506" s="29"/>
      <c r="D506" s="9"/>
      <c r="E506" s="29"/>
      <c r="F506" s="9"/>
      <c r="G506" s="30"/>
      <c r="I506" s="30"/>
      <c r="K506" s="30"/>
      <c r="M506" s="30"/>
    </row>
    <row r="507" spans="1:13" s="13" customFormat="1">
      <c r="A507" s="9"/>
      <c r="B507" s="9"/>
      <c r="C507" s="29"/>
      <c r="D507" s="9"/>
      <c r="E507" s="29"/>
      <c r="F507" s="9"/>
      <c r="G507" s="30"/>
      <c r="I507" s="30"/>
      <c r="K507" s="30"/>
      <c r="M507" s="30"/>
    </row>
    <row r="508" spans="1:13" s="13" customFormat="1">
      <c r="A508" s="9"/>
      <c r="B508" s="9"/>
      <c r="C508" s="29"/>
      <c r="D508" s="9"/>
      <c r="E508" s="29"/>
      <c r="F508" s="9"/>
      <c r="G508" s="30"/>
      <c r="I508" s="30"/>
      <c r="K508" s="30"/>
      <c r="M508" s="30"/>
    </row>
    <row r="509" spans="1:13" s="13" customFormat="1">
      <c r="A509" s="9"/>
      <c r="B509" s="9"/>
      <c r="C509" s="29"/>
      <c r="D509" s="9"/>
      <c r="E509" s="29"/>
      <c r="F509" s="9"/>
      <c r="G509" s="30"/>
      <c r="I509" s="30"/>
      <c r="K509" s="30"/>
      <c r="M509" s="30"/>
    </row>
    <row r="510" spans="1:13" s="13" customFormat="1">
      <c r="A510" s="9"/>
      <c r="B510" s="9"/>
      <c r="C510" s="29"/>
      <c r="D510" s="9"/>
      <c r="E510" s="29"/>
      <c r="F510" s="9"/>
      <c r="G510" s="30"/>
      <c r="I510" s="30"/>
      <c r="K510" s="30"/>
      <c r="M510" s="30"/>
    </row>
    <row r="511" spans="1:13" s="13" customFormat="1">
      <c r="A511" s="9"/>
      <c r="B511" s="9"/>
      <c r="C511" s="29"/>
      <c r="D511" s="9"/>
      <c r="E511" s="29"/>
      <c r="F511" s="9"/>
      <c r="G511" s="30"/>
      <c r="I511" s="30"/>
      <c r="K511" s="30"/>
      <c r="M511" s="30"/>
    </row>
    <row r="512" spans="1:13" s="13" customFormat="1">
      <c r="A512" s="9"/>
      <c r="B512" s="9"/>
      <c r="C512" s="29"/>
      <c r="D512" s="9"/>
      <c r="E512" s="29"/>
      <c r="F512" s="9"/>
      <c r="G512" s="30"/>
      <c r="I512" s="30"/>
      <c r="K512" s="30"/>
      <c r="M512" s="30"/>
    </row>
    <row r="513" spans="1:13" s="13" customFormat="1">
      <c r="A513" s="9"/>
      <c r="B513" s="9"/>
      <c r="C513" s="29"/>
      <c r="D513" s="9"/>
      <c r="E513" s="29"/>
      <c r="F513" s="9"/>
      <c r="G513" s="30"/>
      <c r="I513" s="30"/>
      <c r="K513" s="30"/>
      <c r="M513" s="30"/>
    </row>
    <row r="514" spans="1:13" s="13" customFormat="1">
      <c r="A514" s="9"/>
      <c r="B514" s="9"/>
      <c r="C514" s="29"/>
      <c r="D514" s="9"/>
      <c r="E514" s="29"/>
      <c r="F514" s="9"/>
      <c r="G514" s="30"/>
      <c r="I514" s="30"/>
      <c r="K514" s="30"/>
      <c r="M514" s="30"/>
    </row>
    <row r="515" spans="1:13" s="13" customFormat="1">
      <c r="A515" s="9"/>
      <c r="B515" s="9"/>
      <c r="C515" s="29"/>
      <c r="D515" s="9"/>
      <c r="E515" s="29"/>
      <c r="F515" s="9"/>
      <c r="G515" s="30"/>
      <c r="I515" s="30"/>
      <c r="K515" s="30"/>
      <c r="M515" s="30"/>
    </row>
    <row r="516" spans="1:13" s="13" customFormat="1">
      <c r="A516" s="9"/>
      <c r="B516" s="9"/>
      <c r="C516" s="29"/>
      <c r="D516" s="9"/>
      <c r="E516" s="29"/>
      <c r="F516" s="9"/>
      <c r="G516" s="30"/>
      <c r="I516" s="30"/>
      <c r="K516" s="30"/>
      <c r="M516" s="30"/>
    </row>
    <row r="517" spans="1:13" s="13" customFormat="1">
      <c r="A517" s="9"/>
      <c r="B517" s="9"/>
      <c r="C517" s="29"/>
      <c r="D517" s="9"/>
      <c r="E517" s="29"/>
      <c r="F517" s="9"/>
      <c r="G517" s="30"/>
      <c r="I517" s="30"/>
      <c r="K517" s="30"/>
      <c r="M517" s="30"/>
    </row>
    <row r="518" spans="1:13" s="13" customFormat="1">
      <c r="A518" s="9"/>
      <c r="B518" s="9"/>
      <c r="C518" s="29"/>
      <c r="D518" s="9"/>
      <c r="E518" s="29"/>
      <c r="F518" s="9"/>
      <c r="G518" s="30"/>
      <c r="I518" s="30"/>
      <c r="K518" s="30"/>
      <c r="M518" s="30"/>
    </row>
    <row r="519" spans="1:13" s="13" customFormat="1">
      <c r="A519" s="9"/>
      <c r="B519" s="9"/>
      <c r="C519" s="29"/>
      <c r="D519" s="9"/>
      <c r="E519" s="29"/>
      <c r="F519" s="9"/>
      <c r="G519" s="30"/>
      <c r="I519" s="30"/>
      <c r="K519" s="30"/>
      <c r="M519" s="30"/>
    </row>
    <row r="520" spans="1:13" s="13" customFormat="1">
      <c r="A520" s="9"/>
      <c r="B520" s="9"/>
      <c r="C520" s="29"/>
      <c r="D520" s="9"/>
      <c r="E520" s="29"/>
      <c r="F520" s="9"/>
      <c r="G520" s="30"/>
      <c r="I520" s="30"/>
      <c r="K520" s="30"/>
      <c r="M520" s="30"/>
    </row>
    <row r="521" spans="1:13" s="13" customFormat="1">
      <c r="A521" s="9"/>
      <c r="B521" s="9"/>
      <c r="C521" s="29"/>
      <c r="D521" s="9"/>
      <c r="E521" s="29"/>
      <c r="F521" s="9"/>
      <c r="G521" s="30"/>
      <c r="I521" s="30"/>
      <c r="K521" s="30"/>
      <c r="M521" s="30"/>
    </row>
    <row r="522" spans="1:13" s="13" customFormat="1">
      <c r="A522" s="9"/>
      <c r="B522" s="9"/>
      <c r="C522" s="29"/>
      <c r="D522" s="9"/>
      <c r="E522" s="29"/>
      <c r="F522" s="9"/>
      <c r="G522" s="30"/>
      <c r="I522" s="30"/>
      <c r="K522" s="30"/>
      <c r="M522" s="30"/>
    </row>
    <row r="523" spans="1:13" s="13" customFormat="1">
      <c r="A523" s="9"/>
      <c r="B523" s="9"/>
      <c r="C523" s="29"/>
      <c r="D523" s="9"/>
      <c r="E523" s="29"/>
      <c r="F523" s="9"/>
      <c r="G523" s="30"/>
      <c r="I523" s="30"/>
      <c r="K523" s="30"/>
      <c r="M523" s="30"/>
    </row>
    <row r="524" spans="1:13" s="13" customFormat="1">
      <c r="A524" s="9"/>
      <c r="B524" s="9"/>
      <c r="C524" s="29"/>
      <c r="D524" s="9"/>
      <c r="E524" s="29"/>
      <c r="F524" s="9"/>
      <c r="G524" s="30"/>
      <c r="I524" s="30"/>
      <c r="K524" s="30"/>
      <c r="M524" s="30"/>
    </row>
    <row r="525" spans="1:13" s="13" customFormat="1">
      <c r="A525" s="9"/>
      <c r="B525" s="9"/>
      <c r="C525" s="29"/>
      <c r="D525" s="9"/>
      <c r="E525" s="29"/>
      <c r="F525" s="9"/>
      <c r="G525" s="30"/>
      <c r="I525" s="30"/>
      <c r="K525" s="30"/>
      <c r="M525" s="30"/>
    </row>
    <row r="526" spans="1:13" s="13" customFormat="1">
      <c r="A526" s="9"/>
      <c r="B526" s="9"/>
      <c r="C526" s="29"/>
      <c r="D526" s="9"/>
      <c r="E526" s="29"/>
      <c r="F526" s="9"/>
      <c r="G526" s="30"/>
      <c r="I526" s="30"/>
      <c r="K526" s="30"/>
      <c r="M526" s="30"/>
    </row>
    <row r="527" spans="1:13" s="13" customFormat="1">
      <c r="A527" s="9"/>
      <c r="B527" s="9"/>
      <c r="C527" s="29"/>
      <c r="D527" s="9"/>
      <c r="E527" s="29"/>
      <c r="F527" s="9"/>
      <c r="G527" s="30"/>
      <c r="I527" s="30"/>
      <c r="K527" s="30"/>
      <c r="M527" s="30"/>
    </row>
    <row r="528" spans="1:13" s="13" customFormat="1">
      <c r="A528" s="9"/>
      <c r="B528" s="9"/>
      <c r="C528" s="29"/>
      <c r="D528" s="9"/>
      <c r="E528" s="29"/>
      <c r="F528" s="9"/>
      <c r="G528" s="30"/>
      <c r="I528" s="30"/>
      <c r="K528" s="30"/>
      <c r="M528" s="30"/>
    </row>
    <row r="529" spans="1:13" s="13" customFormat="1">
      <c r="A529" s="9"/>
      <c r="B529" s="9"/>
      <c r="C529" s="29"/>
      <c r="D529" s="9"/>
      <c r="E529" s="29"/>
      <c r="F529" s="9"/>
      <c r="G529" s="30"/>
      <c r="I529" s="30"/>
      <c r="K529" s="30"/>
      <c r="M529" s="30"/>
    </row>
    <row r="530" spans="1:13" s="13" customFormat="1">
      <c r="A530" s="9"/>
      <c r="B530" s="9"/>
      <c r="C530" s="29"/>
      <c r="D530" s="9"/>
      <c r="E530" s="29"/>
      <c r="F530" s="9"/>
      <c r="G530" s="30"/>
      <c r="I530" s="30"/>
      <c r="K530" s="30"/>
      <c r="M530" s="30"/>
    </row>
    <row r="531" spans="1:13" s="13" customFormat="1">
      <c r="A531" s="9"/>
      <c r="B531" s="9"/>
      <c r="C531" s="29"/>
      <c r="D531" s="9"/>
      <c r="E531" s="29"/>
      <c r="F531" s="9"/>
      <c r="G531" s="30"/>
      <c r="I531" s="30"/>
      <c r="K531" s="30"/>
      <c r="M531" s="30"/>
    </row>
    <row r="532" spans="1:13" s="13" customFormat="1">
      <c r="A532" s="9"/>
      <c r="B532" s="9"/>
      <c r="C532" s="29"/>
      <c r="D532" s="9"/>
      <c r="E532" s="29"/>
      <c r="F532" s="9"/>
      <c r="G532" s="30"/>
      <c r="I532" s="30"/>
      <c r="K532" s="30"/>
      <c r="M532" s="30"/>
    </row>
    <row r="533" spans="1:13" s="13" customFormat="1">
      <c r="A533" s="9"/>
      <c r="B533" s="9"/>
      <c r="C533" s="29"/>
      <c r="D533" s="9"/>
      <c r="E533" s="29"/>
      <c r="F533" s="9"/>
      <c r="G533" s="30"/>
      <c r="I533" s="30"/>
      <c r="K533" s="30"/>
      <c r="M533" s="30"/>
    </row>
    <row r="534" spans="1:13" s="13" customFormat="1">
      <c r="A534" s="9"/>
      <c r="B534" s="9"/>
      <c r="C534" s="29"/>
      <c r="D534" s="9"/>
      <c r="E534" s="29"/>
      <c r="F534" s="9"/>
      <c r="G534" s="30"/>
      <c r="I534" s="30"/>
      <c r="K534" s="30"/>
      <c r="M534" s="30"/>
    </row>
    <row r="535" spans="1:13" s="13" customFormat="1">
      <c r="A535" s="9"/>
      <c r="B535" s="9"/>
      <c r="C535" s="29"/>
      <c r="D535" s="9"/>
      <c r="E535" s="29"/>
      <c r="F535" s="9"/>
      <c r="G535" s="30"/>
      <c r="I535" s="30"/>
      <c r="K535" s="30"/>
      <c r="M535" s="30"/>
    </row>
    <row r="536" spans="1:13" s="13" customFormat="1">
      <c r="A536" s="9"/>
      <c r="B536" s="9"/>
      <c r="C536" s="29"/>
      <c r="D536" s="9"/>
      <c r="E536" s="29"/>
      <c r="F536" s="9"/>
      <c r="G536" s="30"/>
      <c r="I536" s="30"/>
      <c r="K536" s="30"/>
      <c r="M536" s="30"/>
    </row>
    <row r="537" spans="1:13" s="13" customFormat="1">
      <c r="A537" s="9"/>
      <c r="B537" s="9"/>
      <c r="C537" s="29"/>
      <c r="D537" s="9"/>
      <c r="E537" s="29"/>
      <c r="F537" s="9"/>
      <c r="G537" s="30"/>
      <c r="I537" s="30"/>
      <c r="K537" s="30"/>
      <c r="M537" s="30"/>
    </row>
    <row r="538" spans="1:13" s="13" customFormat="1">
      <c r="A538" s="9"/>
      <c r="B538" s="9"/>
      <c r="C538" s="29"/>
      <c r="D538" s="9"/>
      <c r="E538" s="29"/>
      <c r="F538" s="9"/>
      <c r="G538" s="30"/>
      <c r="I538" s="30"/>
      <c r="K538" s="30"/>
      <c r="M538" s="30"/>
    </row>
    <row r="539" spans="1:13" s="13" customFormat="1">
      <c r="A539" s="9"/>
      <c r="B539" s="9"/>
      <c r="C539" s="29"/>
      <c r="D539" s="9"/>
      <c r="E539" s="29"/>
      <c r="F539" s="9"/>
      <c r="G539" s="30"/>
      <c r="I539" s="30"/>
      <c r="K539" s="30"/>
      <c r="M539" s="30"/>
    </row>
    <row r="540" spans="1:13" s="13" customFormat="1">
      <c r="A540" s="9"/>
      <c r="B540" s="9"/>
      <c r="C540" s="29"/>
      <c r="D540" s="9"/>
      <c r="E540" s="29"/>
      <c r="F540" s="9"/>
      <c r="G540" s="30"/>
      <c r="I540" s="30"/>
      <c r="K540" s="30"/>
      <c r="M540" s="30"/>
    </row>
    <row r="541" spans="1:13" s="13" customFormat="1">
      <c r="A541" s="9"/>
      <c r="B541" s="9"/>
      <c r="C541" s="29"/>
      <c r="D541" s="9"/>
      <c r="E541" s="29"/>
      <c r="F541" s="9"/>
      <c r="G541" s="30"/>
      <c r="I541" s="30"/>
      <c r="K541" s="30"/>
      <c r="M541" s="30"/>
    </row>
    <row r="542" spans="1:13" s="13" customFormat="1">
      <c r="A542" s="9"/>
      <c r="B542" s="9"/>
      <c r="C542" s="29"/>
      <c r="D542" s="9"/>
      <c r="E542" s="29"/>
      <c r="F542" s="9"/>
      <c r="G542" s="30"/>
      <c r="I542" s="30"/>
      <c r="K542" s="30"/>
      <c r="M542" s="30"/>
    </row>
    <row r="543" spans="1:13" s="13" customFormat="1">
      <c r="A543" s="9"/>
      <c r="B543" s="9"/>
      <c r="C543" s="29"/>
      <c r="D543" s="9"/>
      <c r="E543" s="29"/>
      <c r="F543" s="9"/>
      <c r="G543" s="30"/>
      <c r="I543" s="30"/>
      <c r="K543" s="30"/>
      <c r="M543" s="30"/>
    </row>
    <row r="544" spans="1:13" s="13" customFormat="1">
      <c r="A544" s="9"/>
      <c r="B544" s="9"/>
      <c r="C544" s="29"/>
      <c r="D544" s="9"/>
      <c r="E544" s="29"/>
      <c r="F544" s="9"/>
      <c r="G544" s="30"/>
      <c r="I544" s="30"/>
      <c r="K544" s="30"/>
      <c r="M544" s="30"/>
    </row>
    <row r="545" spans="1:13" s="13" customFormat="1">
      <c r="A545" s="9"/>
      <c r="B545" s="9"/>
      <c r="C545" s="29"/>
      <c r="D545" s="9"/>
      <c r="E545" s="29"/>
      <c r="F545" s="9"/>
      <c r="G545" s="30"/>
      <c r="I545" s="30"/>
      <c r="K545" s="30"/>
      <c r="M545" s="30"/>
    </row>
    <row r="546" spans="1:13" s="13" customFormat="1">
      <c r="A546" s="9"/>
      <c r="B546" s="9"/>
      <c r="C546" s="29"/>
      <c r="D546" s="9"/>
      <c r="E546" s="29"/>
      <c r="F546" s="9"/>
      <c r="G546" s="30"/>
      <c r="I546" s="30"/>
      <c r="K546" s="30"/>
      <c r="M546" s="30"/>
    </row>
    <row r="547" spans="1:13" s="13" customFormat="1">
      <c r="A547" s="9"/>
      <c r="B547" s="9"/>
      <c r="C547" s="29"/>
      <c r="D547" s="9"/>
      <c r="E547" s="29"/>
      <c r="F547" s="9"/>
      <c r="G547" s="30"/>
      <c r="I547" s="30"/>
      <c r="K547" s="30"/>
      <c r="M547" s="30"/>
    </row>
    <row r="548" spans="1:13" s="13" customFormat="1">
      <c r="A548" s="9"/>
      <c r="B548" s="9"/>
      <c r="C548" s="29"/>
      <c r="D548" s="9"/>
      <c r="E548" s="29"/>
      <c r="F548" s="9"/>
      <c r="G548" s="30"/>
      <c r="I548" s="30"/>
      <c r="K548" s="30"/>
      <c r="M548" s="30"/>
    </row>
    <row r="549" spans="1:13" s="13" customFormat="1">
      <c r="A549" s="9"/>
      <c r="B549" s="9"/>
      <c r="C549" s="29"/>
      <c r="D549" s="9"/>
      <c r="E549" s="29"/>
      <c r="F549" s="9"/>
      <c r="G549" s="30"/>
      <c r="I549" s="30"/>
      <c r="K549" s="30"/>
      <c r="M549" s="30"/>
    </row>
    <row r="550" spans="1:13" s="13" customFormat="1">
      <c r="A550" s="9"/>
      <c r="B550" s="9"/>
      <c r="C550" s="29"/>
      <c r="D550" s="9"/>
      <c r="E550" s="29"/>
      <c r="F550" s="9"/>
      <c r="G550" s="30"/>
      <c r="I550" s="30"/>
      <c r="K550" s="30"/>
      <c r="M550" s="30"/>
    </row>
    <row r="551" spans="1:13" s="13" customFormat="1">
      <c r="A551" s="9"/>
      <c r="B551" s="9"/>
      <c r="C551" s="29"/>
      <c r="D551" s="9"/>
      <c r="E551" s="29"/>
      <c r="F551" s="9"/>
      <c r="G551" s="30"/>
      <c r="I551" s="30"/>
      <c r="K551" s="30"/>
      <c r="M551" s="30"/>
    </row>
    <row r="552" spans="1:13" s="13" customFormat="1">
      <c r="A552" s="9"/>
      <c r="B552" s="9"/>
      <c r="C552" s="29"/>
      <c r="D552" s="9"/>
      <c r="E552" s="29"/>
      <c r="F552" s="9"/>
      <c r="G552" s="30"/>
      <c r="I552" s="30"/>
      <c r="K552" s="30"/>
      <c r="M552" s="30"/>
    </row>
    <row r="553" spans="1:13" s="13" customFormat="1">
      <c r="A553" s="9"/>
      <c r="B553" s="9"/>
      <c r="C553" s="29"/>
      <c r="D553" s="9"/>
      <c r="E553" s="29"/>
      <c r="F553" s="9"/>
      <c r="G553" s="30"/>
      <c r="I553" s="30"/>
      <c r="K553" s="30"/>
      <c r="M553" s="30"/>
    </row>
    <row r="554" spans="1:13" s="13" customFormat="1">
      <c r="A554" s="9"/>
      <c r="B554" s="9"/>
      <c r="C554" s="29"/>
      <c r="D554" s="9"/>
      <c r="E554" s="29"/>
      <c r="F554" s="9"/>
      <c r="G554" s="30"/>
      <c r="I554" s="30"/>
      <c r="K554" s="30"/>
      <c r="M554" s="30"/>
    </row>
    <row r="555" spans="1:13" s="13" customFormat="1">
      <c r="A555" s="9"/>
      <c r="B555" s="9"/>
      <c r="C555" s="29"/>
      <c r="D555" s="9"/>
      <c r="E555" s="29"/>
      <c r="F555" s="9"/>
      <c r="G555" s="30"/>
      <c r="I555" s="30"/>
      <c r="K555" s="30"/>
      <c r="M555" s="30"/>
    </row>
    <row r="556" spans="1:13" s="13" customFormat="1">
      <c r="A556" s="9"/>
      <c r="B556" s="9"/>
      <c r="C556" s="29"/>
      <c r="D556" s="9"/>
      <c r="E556" s="29"/>
      <c r="F556" s="9"/>
      <c r="G556" s="30"/>
      <c r="I556" s="30"/>
      <c r="K556" s="30"/>
      <c r="M556" s="30"/>
    </row>
    <row r="557" spans="1:13" s="13" customFormat="1">
      <c r="A557" s="9"/>
      <c r="B557" s="9"/>
      <c r="C557" s="29"/>
      <c r="D557" s="9"/>
      <c r="E557" s="29"/>
      <c r="F557" s="9"/>
      <c r="G557" s="30"/>
      <c r="I557" s="30"/>
      <c r="K557" s="30"/>
      <c r="M557" s="30"/>
    </row>
    <row r="558" spans="1:13" s="13" customFormat="1">
      <c r="A558" s="9"/>
      <c r="B558" s="9"/>
      <c r="C558" s="29"/>
      <c r="D558" s="9"/>
      <c r="E558" s="29"/>
      <c r="F558" s="9"/>
      <c r="G558" s="30"/>
      <c r="I558" s="30"/>
      <c r="K558" s="30"/>
      <c r="M558" s="30"/>
    </row>
    <row r="559" spans="1:13" s="13" customFormat="1">
      <c r="A559" s="9"/>
      <c r="B559" s="9"/>
      <c r="C559" s="29"/>
      <c r="D559" s="9"/>
      <c r="E559" s="29"/>
      <c r="F559" s="9"/>
      <c r="G559" s="30"/>
      <c r="I559" s="30"/>
      <c r="K559" s="30"/>
      <c r="M559" s="30"/>
    </row>
    <row r="560" spans="1:13" s="13" customFormat="1">
      <c r="A560" s="9"/>
      <c r="B560" s="9"/>
      <c r="C560" s="29"/>
      <c r="D560" s="9"/>
      <c r="E560" s="29"/>
      <c r="F560" s="9"/>
      <c r="G560" s="30"/>
      <c r="I560" s="30"/>
      <c r="K560" s="30"/>
      <c r="M560" s="30"/>
    </row>
    <row r="561" spans="1:13" s="13" customFormat="1">
      <c r="A561" s="9"/>
      <c r="B561" s="9"/>
      <c r="C561" s="29"/>
      <c r="D561" s="9"/>
      <c r="E561" s="29"/>
      <c r="F561" s="9"/>
      <c r="G561" s="30"/>
      <c r="I561" s="30"/>
      <c r="K561" s="30"/>
      <c r="M561" s="30"/>
    </row>
    <row r="562" spans="1:13" s="13" customFormat="1">
      <c r="A562" s="9"/>
      <c r="B562" s="9"/>
      <c r="C562" s="29"/>
      <c r="D562" s="9"/>
      <c r="E562" s="29"/>
      <c r="F562" s="9"/>
      <c r="G562" s="30"/>
      <c r="I562" s="30"/>
      <c r="K562" s="30"/>
      <c r="M562" s="30"/>
    </row>
    <row r="563" spans="1:13" s="13" customFormat="1">
      <c r="A563" s="9"/>
      <c r="B563" s="9"/>
      <c r="C563" s="29"/>
      <c r="D563" s="9"/>
      <c r="E563" s="29"/>
      <c r="F563" s="9"/>
      <c r="G563" s="30"/>
      <c r="I563" s="30"/>
      <c r="K563" s="30"/>
      <c r="M563" s="30"/>
    </row>
    <row r="564" spans="1:13" s="13" customFormat="1">
      <c r="A564" s="9"/>
      <c r="B564" s="9"/>
      <c r="C564" s="29"/>
      <c r="D564" s="9"/>
      <c r="E564" s="29"/>
      <c r="F564" s="9"/>
      <c r="G564" s="30"/>
      <c r="I564" s="30"/>
      <c r="K564" s="30"/>
      <c r="M564" s="30"/>
    </row>
    <row r="565" spans="1:13" s="13" customFormat="1">
      <c r="A565" s="9"/>
      <c r="B565" s="9"/>
      <c r="C565" s="29"/>
      <c r="D565" s="9"/>
      <c r="E565" s="29"/>
      <c r="F565" s="9"/>
      <c r="G565" s="30"/>
      <c r="I565" s="30"/>
      <c r="K565" s="30"/>
      <c r="M565" s="30"/>
    </row>
    <row r="566" spans="1:13" s="13" customFormat="1">
      <c r="A566" s="9"/>
      <c r="B566" s="9"/>
      <c r="C566" s="29"/>
      <c r="D566" s="9"/>
      <c r="E566" s="29"/>
      <c r="F566" s="9"/>
      <c r="G566" s="30"/>
      <c r="I566" s="30"/>
      <c r="K566" s="30"/>
      <c r="M566" s="30"/>
    </row>
    <row r="567" spans="1:13" s="13" customFormat="1">
      <c r="A567" s="9"/>
      <c r="B567" s="9"/>
      <c r="C567" s="29"/>
      <c r="D567" s="9"/>
      <c r="E567" s="29"/>
      <c r="F567" s="9"/>
      <c r="G567" s="30"/>
      <c r="I567" s="30"/>
      <c r="K567" s="30"/>
      <c r="M567" s="30"/>
    </row>
    <row r="568" spans="1:13" s="13" customFormat="1">
      <c r="A568" s="9"/>
      <c r="B568" s="9"/>
      <c r="C568" s="29"/>
      <c r="D568" s="9"/>
      <c r="E568" s="29"/>
      <c r="F568" s="9"/>
      <c r="G568" s="30"/>
      <c r="I568" s="30"/>
      <c r="K568" s="30"/>
      <c r="M568" s="30"/>
    </row>
    <row r="569" spans="1:13" s="13" customFormat="1">
      <c r="A569" s="9"/>
      <c r="B569" s="9"/>
      <c r="C569" s="29"/>
      <c r="D569" s="9"/>
      <c r="E569" s="29"/>
      <c r="F569" s="9"/>
      <c r="G569" s="30"/>
      <c r="I569" s="30"/>
      <c r="K569" s="30"/>
      <c r="M569" s="30"/>
    </row>
    <row r="570" spans="1:13" s="13" customFormat="1">
      <c r="A570" s="9"/>
      <c r="B570" s="9"/>
      <c r="C570" s="29"/>
      <c r="D570" s="9"/>
      <c r="E570" s="29"/>
      <c r="F570" s="9"/>
      <c r="G570" s="30"/>
      <c r="I570" s="30"/>
      <c r="K570" s="30"/>
      <c r="M570" s="30"/>
    </row>
    <row r="571" spans="1:13" s="13" customFormat="1">
      <c r="A571" s="9"/>
      <c r="B571" s="9"/>
      <c r="C571" s="29"/>
      <c r="D571" s="9"/>
      <c r="E571" s="29"/>
      <c r="F571" s="9"/>
      <c r="G571" s="30"/>
      <c r="I571" s="30"/>
      <c r="K571" s="30"/>
      <c r="M571" s="30"/>
    </row>
    <row r="572" spans="1:13" s="13" customFormat="1">
      <c r="A572" s="9"/>
      <c r="B572" s="9"/>
      <c r="C572" s="29"/>
      <c r="D572" s="9"/>
      <c r="E572" s="29"/>
      <c r="F572" s="9"/>
      <c r="G572" s="30"/>
      <c r="I572" s="30"/>
      <c r="K572" s="30"/>
      <c r="M572" s="30"/>
    </row>
    <row r="573" spans="1:13" s="13" customFormat="1">
      <c r="A573" s="9"/>
      <c r="B573" s="9"/>
      <c r="C573" s="29"/>
      <c r="D573" s="9"/>
      <c r="E573" s="29"/>
      <c r="F573" s="9"/>
      <c r="G573" s="30"/>
      <c r="I573" s="30"/>
      <c r="K573" s="30"/>
      <c r="M573" s="30"/>
    </row>
    <row r="574" spans="1:13" s="13" customFormat="1">
      <c r="A574" s="9"/>
      <c r="B574" s="9"/>
      <c r="C574" s="29"/>
      <c r="D574" s="9"/>
      <c r="E574" s="29"/>
      <c r="F574" s="9"/>
      <c r="G574" s="30"/>
      <c r="I574" s="30"/>
      <c r="K574" s="30"/>
      <c r="M574" s="30"/>
    </row>
    <row r="575" spans="1:13" s="13" customFormat="1">
      <c r="A575" s="9"/>
      <c r="B575" s="9"/>
      <c r="C575" s="29"/>
      <c r="D575" s="9"/>
      <c r="E575" s="29"/>
      <c r="F575" s="9"/>
      <c r="G575" s="30"/>
      <c r="I575" s="30"/>
      <c r="K575" s="30"/>
      <c r="M575" s="30"/>
    </row>
    <row r="576" spans="1:13" s="13" customFormat="1">
      <c r="A576" s="9"/>
      <c r="B576" s="9"/>
      <c r="C576" s="29"/>
      <c r="D576" s="9"/>
      <c r="E576" s="29"/>
      <c r="F576" s="9"/>
      <c r="G576" s="30"/>
      <c r="I576" s="30"/>
      <c r="K576" s="30"/>
      <c r="M576" s="30"/>
    </row>
    <row r="577" spans="1:13" s="13" customFormat="1">
      <c r="A577" s="9"/>
      <c r="B577" s="9"/>
      <c r="C577" s="29"/>
      <c r="D577" s="9"/>
      <c r="E577" s="29"/>
      <c r="F577" s="9"/>
      <c r="G577" s="30"/>
      <c r="I577" s="30"/>
      <c r="K577" s="30"/>
      <c r="M577" s="30"/>
    </row>
    <row r="578" spans="1:13" s="13" customFormat="1">
      <c r="A578" s="9"/>
      <c r="B578" s="9"/>
      <c r="C578" s="29"/>
      <c r="D578" s="9"/>
      <c r="E578" s="29"/>
      <c r="F578" s="9"/>
      <c r="G578" s="30"/>
      <c r="I578" s="30"/>
      <c r="K578" s="30"/>
      <c r="M578" s="30"/>
    </row>
    <row r="579" spans="1:13" s="13" customFormat="1">
      <c r="A579" s="9"/>
      <c r="B579" s="9"/>
      <c r="C579" s="29"/>
      <c r="D579" s="9"/>
      <c r="E579" s="29"/>
      <c r="F579" s="9"/>
      <c r="G579" s="30"/>
      <c r="I579" s="30"/>
      <c r="K579" s="30"/>
      <c r="M579" s="30"/>
    </row>
    <row r="580" spans="1:13" s="13" customFormat="1">
      <c r="A580" s="9"/>
      <c r="B580" s="9"/>
      <c r="C580" s="29"/>
      <c r="D580" s="9"/>
      <c r="E580" s="29"/>
      <c r="F580" s="9"/>
      <c r="G580" s="30"/>
      <c r="I580" s="30"/>
      <c r="K580" s="30"/>
      <c r="M580" s="30"/>
    </row>
    <row r="581" spans="1:13" s="13" customFormat="1">
      <c r="A581" s="9"/>
      <c r="B581" s="9"/>
      <c r="C581" s="29"/>
      <c r="D581" s="9"/>
      <c r="E581" s="29"/>
      <c r="F581" s="9"/>
      <c r="G581" s="30"/>
      <c r="I581" s="30"/>
      <c r="K581" s="30"/>
      <c r="M581" s="30"/>
    </row>
    <row r="582" spans="1:13" s="13" customFormat="1">
      <c r="A582" s="9"/>
      <c r="B582" s="9"/>
      <c r="C582" s="29"/>
      <c r="D582" s="9"/>
      <c r="E582" s="29"/>
      <c r="F582" s="9"/>
      <c r="G582" s="30"/>
      <c r="I582" s="30"/>
      <c r="K582" s="30"/>
      <c r="M582" s="30"/>
    </row>
    <row r="583" spans="1:13" s="13" customFormat="1">
      <c r="A583" s="9"/>
      <c r="B583" s="9"/>
      <c r="C583" s="29"/>
      <c r="D583" s="9"/>
      <c r="E583" s="29"/>
      <c r="F583" s="9"/>
      <c r="G583" s="30"/>
      <c r="I583" s="30"/>
      <c r="K583" s="30"/>
      <c r="M583" s="30"/>
    </row>
    <row r="584" spans="1:13" s="13" customFormat="1">
      <c r="A584" s="9"/>
      <c r="B584" s="9"/>
      <c r="C584" s="29"/>
      <c r="D584" s="9"/>
      <c r="E584" s="29"/>
      <c r="F584" s="9"/>
      <c r="G584" s="30"/>
      <c r="I584" s="30"/>
      <c r="K584" s="30"/>
      <c r="M584" s="30"/>
    </row>
    <row r="585" spans="1:13" s="13" customFormat="1">
      <c r="A585" s="9"/>
      <c r="B585" s="9"/>
      <c r="C585" s="29"/>
      <c r="D585" s="9"/>
      <c r="E585" s="29"/>
      <c r="F585" s="9"/>
      <c r="G585" s="30"/>
      <c r="I585" s="30"/>
      <c r="K585" s="30"/>
      <c r="M585" s="30"/>
    </row>
    <row r="586" spans="1:13" s="13" customFormat="1">
      <c r="A586" s="9"/>
      <c r="B586" s="9"/>
      <c r="C586" s="29"/>
      <c r="D586" s="9"/>
      <c r="E586" s="29"/>
      <c r="F586" s="9"/>
      <c r="G586" s="30"/>
      <c r="I586" s="30"/>
      <c r="K586" s="30"/>
      <c r="M586" s="30"/>
    </row>
    <row r="587" spans="1:13" s="13" customFormat="1">
      <c r="A587" s="9"/>
      <c r="B587" s="9"/>
      <c r="C587" s="29"/>
      <c r="D587" s="9"/>
      <c r="E587" s="29"/>
      <c r="F587" s="9"/>
      <c r="G587" s="30"/>
      <c r="I587" s="30"/>
      <c r="K587" s="30"/>
      <c r="M587" s="30"/>
    </row>
    <row r="588" spans="1:13" s="13" customFormat="1">
      <c r="A588" s="9"/>
      <c r="B588" s="9"/>
      <c r="C588" s="29"/>
      <c r="D588" s="9"/>
      <c r="E588" s="29"/>
      <c r="F588" s="9"/>
      <c r="G588" s="30"/>
      <c r="I588" s="30"/>
      <c r="K588" s="30"/>
      <c r="M588" s="30"/>
    </row>
    <row r="589" spans="1:13" s="13" customFormat="1">
      <c r="A589" s="9"/>
      <c r="B589" s="9"/>
      <c r="C589" s="29"/>
      <c r="D589" s="9"/>
      <c r="E589" s="29"/>
      <c r="F589" s="9"/>
      <c r="G589" s="30"/>
      <c r="I589" s="30"/>
      <c r="K589" s="30"/>
      <c r="M589" s="30"/>
    </row>
    <row r="590" spans="1:13" s="13" customFormat="1">
      <c r="A590" s="9"/>
      <c r="B590" s="9"/>
      <c r="C590" s="29"/>
      <c r="D590" s="9"/>
      <c r="E590" s="29"/>
      <c r="F590" s="9"/>
      <c r="G590" s="30"/>
      <c r="I590" s="30"/>
      <c r="K590" s="30"/>
      <c r="M590" s="30"/>
    </row>
    <row r="591" spans="1:13" s="13" customFormat="1">
      <c r="A591" s="9"/>
      <c r="B591" s="9"/>
      <c r="C591" s="29"/>
      <c r="D591" s="9"/>
      <c r="E591" s="29"/>
      <c r="F591" s="9"/>
      <c r="G591" s="30"/>
      <c r="I591" s="30"/>
      <c r="K591" s="30"/>
      <c r="M591" s="30"/>
    </row>
    <row r="592" spans="1:13" s="13" customFormat="1">
      <c r="A592" s="9"/>
      <c r="B592" s="9"/>
      <c r="C592" s="29"/>
      <c r="D592" s="9"/>
      <c r="E592" s="29"/>
      <c r="F592" s="9"/>
      <c r="G592" s="30"/>
      <c r="I592" s="30"/>
      <c r="K592" s="30"/>
      <c r="M592" s="30"/>
    </row>
    <row r="593" spans="1:13" s="13" customFormat="1">
      <c r="A593" s="9"/>
      <c r="B593" s="9"/>
      <c r="C593" s="29"/>
      <c r="D593" s="9"/>
      <c r="E593" s="29"/>
      <c r="F593" s="9"/>
      <c r="G593" s="30"/>
      <c r="I593" s="30"/>
      <c r="K593" s="30"/>
      <c r="M593" s="30"/>
    </row>
    <row r="594" spans="1:13" s="13" customFormat="1">
      <c r="A594" s="9"/>
      <c r="B594" s="9"/>
      <c r="C594" s="29"/>
      <c r="D594" s="9"/>
      <c r="E594" s="29"/>
      <c r="F594" s="9"/>
      <c r="G594" s="30"/>
      <c r="I594" s="30"/>
      <c r="K594" s="30"/>
      <c r="M594" s="30"/>
    </row>
    <row r="595" spans="1:13" s="13" customFormat="1">
      <c r="A595" s="9"/>
      <c r="B595" s="9"/>
      <c r="C595" s="29"/>
      <c r="D595" s="9"/>
      <c r="E595" s="29"/>
      <c r="F595" s="9"/>
      <c r="G595" s="30"/>
      <c r="I595" s="30"/>
      <c r="K595" s="30"/>
      <c r="M595" s="30"/>
    </row>
    <row r="596" spans="1:13" s="13" customFormat="1">
      <c r="A596" s="9"/>
      <c r="B596" s="9"/>
      <c r="C596" s="29"/>
      <c r="D596" s="9"/>
      <c r="E596" s="29"/>
      <c r="F596" s="9"/>
      <c r="G596" s="30"/>
      <c r="I596" s="30"/>
      <c r="K596" s="30"/>
      <c r="M596" s="30"/>
    </row>
    <row r="597" spans="1:13" s="13" customFormat="1">
      <c r="A597" s="9"/>
      <c r="B597" s="9"/>
      <c r="C597" s="29"/>
      <c r="D597" s="9"/>
      <c r="E597" s="29"/>
      <c r="F597" s="9"/>
      <c r="G597" s="30"/>
      <c r="I597" s="30"/>
      <c r="K597" s="30"/>
      <c r="M597" s="30"/>
    </row>
    <row r="598" spans="1:13" s="13" customFormat="1">
      <c r="A598" s="9"/>
      <c r="B598" s="9"/>
      <c r="C598" s="29"/>
      <c r="D598" s="9"/>
      <c r="E598" s="29"/>
      <c r="F598" s="9"/>
      <c r="G598" s="30"/>
      <c r="I598" s="30"/>
      <c r="K598" s="30"/>
      <c r="M598" s="30"/>
    </row>
    <row r="599" spans="1:13" s="13" customFormat="1">
      <c r="A599" s="9"/>
      <c r="B599" s="9"/>
      <c r="C599" s="29"/>
      <c r="D599" s="9"/>
      <c r="E599" s="29"/>
      <c r="F599" s="9"/>
      <c r="G599" s="30"/>
      <c r="I599" s="30"/>
      <c r="K599" s="30"/>
      <c r="M599" s="30"/>
    </row>
    <row r="600" spans="1:13" s="13" customFormat="1">
      <c r="A600" s="9"/>
      <c r="B600" s="9"/>
      <c r="C600" s="29"/>
      <c r="D600" s="9"/>
      <c r="E600" s="29"/>
      <c r="F600" s="9"/>
      <c r="G600" s="30"/>
      <c r="I600" s="30"/>
      <c r="K600" s="30"/>
      <c r="M600" s="30"/>
    </row>
    <row r="601" spans="1:13" s="13" customFormat="1">
      <c r="A601" s="9"/>
      <c r="B601" s="9"/>
      <c r="C601" s="29"/>
      <c r="D601" s="9"/>
      <c r="E601" s="29"/>
      <c r="F601" s="9"/>
      <c r="G601" s="30"/>
      <c r="I601" s="30"/>
      <c r="K601" s="30"/>
      <c r="M601" s="30"/>
    </row>
    <row r="602" spans="1:13" s="13" customFormat="1">
      <c r="A602" s="9"/>
      <c r="B602" s="9"/>
      <c r="C602" s="29"/>
      <c r="D602" s="9"/>
      <c r="E602" s="29"/>
      <c r="F602" s="9"/>
      <c r="G602" s="30"/>
      <c r="I602" s="30"/>
      <c r="K602" s="30"/>
      <c r="M602" s="30"/>
    </row>
    <row r="603" spans="1:13" s="13" customFormat="1">
      <c r="A603" s="9"/>
      <c r="B603" s="9"/>
      <c r="C603" s="29"/>
      <c r="D603" s="9"/>
      <c r="E603" s="29"/>
      <c r="F603" s="9"/>
      <c r="G603" s="30"/>
      <c r="I603" s="30"/>
      <c r="K603" s="30"/>
      <c r="M603" s="30"/>
    </row>
    <row r="604" spans="1:13" s="13" customFormat="1">
      <c r="A604" s="9"/>
      <c r="B604" s="9"/>
      <c r="C604" s="29"/>
      <c r="D604" s="9"/>
      <c r="E604" s="29"/>
      <c r="F604" s="9"/>
      <c r="G604" s="30"/>
      <c r="I604" s="30"/>
      <c r="K604" s="30"/>
      <c r="M604" s="30"/>
    </row>
    <row r="605" spans="1:13" s="13" customFormat="1">
      <c r="A605" s="9"/>
      <c r="B605" s="9"/>
      <c r="C605" s="29"/>
      <c r="D605" s="9"/>
      <c r="E605" s="29"/>
      <c r="F605" s="9"/>
      <c r="G605" s="30"/>
      <c r="I605" s="30"/>
      <c r="K605" s="30"/>
      <c r="M605" s="30"/>
    </row>
    <row r="606" spans="1:13" s="13" customFormat="1">
      <c r="A606" s="9"/>
      <c r="B606" s="9"/>
      <c r="C606" s="29"/>
      <c r="D606" s="9"/>
      <c r="E606" s="29"/>
      <c r="F606" s="9"/>
      <c r="G606" s="30"/>
      <c r="I606" s="30"/>
      <c r="K606" s="30"/>
      <c r="M606" s="30"/>
    </row>
    <row r="607" spans="1:13" s="13" customFormat="1">
      <c r="A607" s="9"/>
      <c r="B607" s="9"/>
      <c r="C607" s="29"/>
      <c r="D607" s="9"/>
      <c r="E607" s="29"/>
      <c r="F607" s="9"/>
      <c r="G607" s="30"/>
      <c r="I607" s="30"/>
      <c r="K607" s="30"/>
      <c r="M607" s="30"/>
    </row>
    <row r="608" spans="1:13" s="13" customFormat="1">
      <c r="A608" s="9"/>
      <c r="B608" s="9"/>
      <c r="C608" s="29"/>
      <c r="D608" s="9"/>
      <c r="E608" s="29"/>
      <c r="F608" s="9"/>
      <c r="G608" s="30"/>
      <c r="I608" s="30"/>
      <c r="K608" s="30"/>
      <c r="M608" s="30"/>
    </row>
    <row r="609" spans="1:13" s="13" customFormat="1">
      <c r="A609" s="9"/>
      <c r="B609" s="9"/>
      <c r="C609" s="29"/>
      <c r="D609" s="9"/>
      <c r="E609" s="29"/>
      <c r="F609" s="9"/>
      <c r="G609" s="30"/>
      <c r="I609" s="30"/>
      <c r="K609" s="30"/>
      <c r="M609" s="30"/>
    </row>
    <row r="610" spans="1:13" s="13" customFormat="1">
      <c r="A610" s="9"/>
      <c r="B610" s="9"/>
      <c r="C610" s="29"/>
      <c r="D610" s="9"/>
      <c r="E610" s="29"/>
      <c r="F610" s="9"/>
      <c r="G610" s="30"/>
      <c r="I610" s="30"/>
      <c r="K610" s="30"/>
      <c r="M610" s="30"/>
    </row>
    <row r="611" spans="1:13" s="13" customFormat="1">
      <c r="A611" s="9"/>
      <c r="B611" s="9"/>
      <c r="C611" s="29"/>
      <c r="D611" s="9"/>
      <c r="E611" s="29"/>
      <c r="F611" s="9"/>
      <c r="G611" s="30"/>
      <c r="I611" s="30"/>
      <c r="K611" s="30"/>
      <c r="M611" s="30"/>
    </row>
    <row r="612" spans="1:13" s="13" customFormat="1">
      <c r="A612" s="9"/>
      <c r="B612" s="9"/>
      <c r="C612" s="29"/>
      <c r="D612" s="9"/>
      <c r="E612" s="29"/>
      <c r="F612" s="9"/>
      <c r="G612" s="30"/>
      <c r="I612" s="30"/>
      <c r="K612" s="30"/>
      <c r="M612" s="30"/>
    </row>
    <row r="613" spans="1:13" s="13" customFormat="1">
      <c r="A613" s="9"/>
      <c r="B613" s="9"/>
      <c r="C613" s="29"/>
      <c r="D613" s="9"/>
      <c r="E613" s="29"/>
      <c r="F613" s="9"/>
      <c r="G613" s="30"/>
      <c r="I613" s="30"/>
      <c r="K613" s="30"/>
      <c r="M613" s="30"/>
    </row>
    <row r="614" spans="1:13" s="13" customFormat="1">
      <c r="A614" s="9"/>
      <c r="B614" s="9"/>
      <c r="C614" s="29"/>
      <c r="D614" s="9"/>
      <c r="E614" s="29"/>
      <c r="F614" s="9"/>
      <c r="G614" s="30"/>
      <c r="I614" s="30"/>
      <c r="K614" s="30"/>
      <c r="M614" s="30"/>
    </row>
    <row r="615" spans="1:13" s="13" customFormat="1">
      <c r="A615" s="9"/>
      <c r="B615" s="9"/>
      <c r="C615" s="29"/>
      <c r="D615" s="9"/>
      <c r="E615" s="29"/>
      <c r="F615" s="9"/>
      <c r="G615" s="30"/>
      <c r="I615" s="30"/>
      <c r="K615" s="30"/>
      <c r="M615" s="30"/>
    </row>
    <row r="616" spans="1:13" s="13" customFormat="1">
      <c r="A616" s="9"/>
      <c r="B616" s="9"/>
      <c r="C616" s="29"/>
      <c r="D616" s="9"/>
      <c r="E616" s="29"/>
      <c r="F616" s="9"/>
      <c r="G616" s="30"/>
      <c r="I616" s="30"/>
      <c r="K616" s="30"/>
      <c r="M616" s="30"/>
    </row>
    <row r="617" spans="1:13" s="13" customFormat="1">
      <c r="A617" s="9"/>
      <c r="B617" s="9"/>
      <c r="C617" s="29"/>
      <c r="D617" s="9"/>
      <c r="E617" s="29"/>
      <c r="F617" s="9"/>
      <c r="G617" s="30"/>
      <c r="I617" s="30"/>
      <c r="K617" s="30"/>
      <c r="M617" s="30"/>
    </row>
    <row r="618" spans="1:13" s="13" customFormat="1">
      <c r="A618" s="9"/>
      <c r="B618" s="9"/>
      <c r="C618" s="29"/>
      <c r="D618" s="9"/>
      <c r="E618" s="29"/>
      <c r="F618" s="9"/>
      <c r="G618" s="30"/>
      <c r="I618" s="30"/>
      <c r="K618" s="30"/>
      <c r="M618" s="30"/>
    </row>
    <row r="619" spans="1:13" s="13" customFormat="1">
      <c r="A619" s="9"/>
      <c r="B619" s="9"/>
      <c r="C619" s="29"/>
      <c r="D619" s="9"/>
      <c r="E619" s="29"/>
      <c r="F619" s="9"/>
      <c r="G619" s="30"/>
      <c r="I619" s="30"/>
      <c r="K619" s="30"/>
      <c r="M619" s="30"/>
    </row>
    <row r="620" spans="1:13" s="13" customFormat="1">
      <c r="A620" s="9"/>
      <c r="B620" s="9"/>
      <c r="C620" s="29"/>
      <c r="D620" s="9"/>
      <c r="E620" s="29"/>
      <c r="F620" s="9"/>
      <c r="G620" s="30"/>
      <c r="I620" s="30"/>
      <c r="K620" s="30"/>
      <c r="M620" s="30"/>
    </row>
    <row r="621" spans="1:13" s="13" customFormat="1">
      <c r="A621" s="9"/>
      <c r="B621" s="9"/>
      <c r="C621" s="29"/>
      <c r="D621" s="9"/>
      <c r="E621" s="29"/>
      <c r="F621" s="9"/>
      <c r="G621" s="30"/>
      <c r="I621" s="30"/>
      <c r="K621" s="30"/>
      <c r="M621" s="30"/>
    </row>
    <row r="622" spans="1:13" s="13" customFormat="1">
      <c r="A622" s="9"/>
      <c r="B622" s="9"/>
      <c r="C622" s="29"/>
      <c r="D622" s="9"/>
      <c r="E622" s="29"/>
      <c r="F622" s="9"/>
      <c r="G622" s="30"/>
      <c r="I622" s="30"/>
      <c r="K622" s="30"/>
      <c r="M622" s="30"/>
    </row>
    <row r="623" spans="1:13" s="13" customFormat="1">
      <c r="A623" s="9"/>
      <c r="B623" s="9"/>
      <c r="C623" s="29"/>
      <c r="D623" s="9"/>
      <c r="E623" s="29"/>
      <c r="F623" s="9"/>
      <c r="G623" s="30"/>
      <c r="I623" s="30"/>
      <c r="K623" s="30"/>
      <c r="M623" s="30"/>
    </row>
    <row r="624" spans="1:13" s="13" customFormat="1">
      <c r="A624" s="9"/>
      <c r="B624" s="9"/>
      <c r="C624" s="29"/>
      <c r="D624" s="9"/>
      <c r="E624" s="29"/>
      <c r="F624" s="9"/>
      <c r="G624" s="30"/>
      <c r="I624" s="30"/>
      <c r="K624" s="30"/>
      <c r="M624" s="30"/>
    </row>
    <row r="625" spans="1:13" s="13" customFormat="1">
      <c r="A625" s="9"/>
      <c r="B625" s="9"/>
      <c r="C625" s="29"/>
      <c r="D625" s="9"/>
      <c r="E625" s="29"/>
      <c r="F625" s="9"/>
      <c r="G625" s="30"/>
      <c r="I625" s="30"/>
      <c r="K625" s="30"/>
      <c r="M625" s="30"/>
    </row>
    <row r="626" spans="1:13" s="13" customFormat="1">
      <c r="A626" s="9"/>
      <c r="B626" s="9"/>
      <c r="C626" s="29"/>
      <c r="D626" s="9"/>
      <c r="E626" s="29"/>
      <c r="F626" s="9"/>
      <c r="G626" s="30"/>
      <c r="I626" s="30"/>
      <c r="K626" s="30"/>
      <c r="M626" s="30"/>
    </row>
    <row r="627" spans="1:13" s="13" customFormat="1">
      <c r="A627" s="9"/>
      <c r="B627" s="9"/>
      <c r="C627" s="29"/>
      <c r="D627" s="9"/>
      <c r="E627" s="29"/>
      <c r="F627" s="9"/>
      <c r="G627" s="30"/>
      <c r="I627" s="30"/>
      <c r="K627" s="30"/>
      <c r="M627" s="30"/>
    </row>
    <row r="628" spans="1:13" s="13" customFormat="1">
      <c r="A628" s="9"/>
      <c r="B628" s="9"/>
      <c r="C628" s="29"/>
      <c r="D628" s="9"/>
      <c r="E628" s="29"/>
      <c r="F628" s="9"/>
      <c r="G628" s="30"/>
      <c r="I628" s="30"/>
      <c r="K628" s="30"/>
      <c r="M628" s="30"/>
    </row>
    <row r="629" spans="1:13" s="13" customFormat="1">
      <c r="A629" s="9"/>
      <c r="B629" s="9"/>
      <c r="C629" s="29"/>
      <c r="D629" s="9"/>
      <c r="E629" s="29"/>
      <c r="F629" s="9"/>
      <c r="G629" s="30"/>
      <c r="I629" s="30"/>
      <c r="K629" s="30"/>
      <c r="M629" s="30"/>
    </row>
    <row r="630" spans="1:13" s="13" customFormat="1">
      <c r="A630" s="9"/>
      <c r="B630" s="9"/>
      <c r="C630" s="29"/>
      <c r="D630" s="9"/>
      <c r="E630" s="29"/>
      <c r="F630" s="9"/>
      <c r="G630" s="30"/>
      <c r="I630" s="30"/>
      <c r="K630" s="30"/>
      <c r="M630" s="30"/>
    </row>
    <row r="631" spans="1:13" s="13" customFormat="1">
      <c r="A631" s="9"/>
      <c r="B631" s="9"/>
      <c r="C631" s="29"/>
      <c r="D631" s="9"/>
      <c r="E631" s="29"/>
      <c r="F631" s="9"/>
      <c r="G631" s="30"/>
      <c r="I631" s="30"/>
      <c r="K631" s="30"/>
      <c r="M631" s="30"/>
    </row>
    <row r="632" spans="1:13" s="13" customFormat="1">
      <c r="A632" s="9"/>
      <c r="B632" s="9"/>
      <c r="C632" s="29"/>
      <c r="D632" s="9"/>
      <c r="E632" s="29"/>
      <c r="F632" s="9"/>
      <c r="G632" s="30"/>
      <c r="I632" s="30"/>
      <c r="K632" s="30"/>
      <c r="M632" s="30"/>
    </row>
    <row r="633" spans="1:13" s="13" customFormat="1">
      <c r="A633" s="9"/>
      <c r="B633" s="9"/>
      <c r="C633" s="29"/>
      <c r="D633" s="9"/>
      <c r="E633" s="29"/>
      <c r="F633" s="9"/>
      <c r="G633" s="30"/>
      <c r="I633" s="30"/>
      <c r="K633" s="30"/>
      <c r="M633" s="30"/>
    </row>
    <row r="634" spans="1:13" s="13" customFormat="1">
      <c r="A634" s="9"/>
      <c r="B634" s="9"/>
      <c r="C634" s="29"/>
      <c r="D634" s="9"/>
      <c r="E634" s="29"/>
      <c r="F634" s="9"/>
      <c r="G634" s="30"/>
      <c r="I634" s="30"/>
      <c r="K634" s="30"/>
      <c r="M634" s="30"/>
    </row>
    <row r="635" spans="1:13" s="13" customFormat="1">
      <c r="A635" s="9"/>
      <c r="B635" s="9"/>
      <c r="C635" s="29"/>
      <c r="D635" s="9"/>
      <c r="E635" s="29"/>
      <c r="F635" s="9"/>
      <c r="G635" s="30"/>
      <c r="I635" s="30"/>
      <c r="K635" s="30"/>
      <c r="M635" s="30"/>
    </row>
    <row r="636" spans="1:13" s="13" customFormat="1">
      <c r="A636" s="9"/>
      <c r="B636" s="9"/>
      <c r="C636" s="29"/>
      <c r="D636" s="9"/>
      <c r="E636" s="29"/>
      <c r="F636" s="9"/>
      <c r="G636" s="30"/>
      <c r="I636" s="30"/>
      <c r="K636" s="30"/>
      <c r="M636" s="30"/>
    </row>
    <row r="637" spans="1:13" s="13" customFormat="1">
      <c r="A637" s="9"/>
      <c r="B637" s="9"/>
      <c r="C637" s="29"/>
      <c r="D637" s="9"/>
      <c r="E637" s="29"/>
      <c r="F637" s="9"/>
      <c r="G637" s="30"/>
      <c r="I637" s="30"/>
      <c r="K637" s="30"/>
      <c r="M637" s="30"/>
    </row>
    <row r="638" spans="1:13" s="13" customFormat="1">
      <c r="A638" s="9"/>
      <c r="B638" s="9"/>
      <c r="C638" s="29"/>
      <c r="D638" s="9"/>
      <c r="E638" s="29"/>
      <c r="F638" s="9"/>
      <c r="G638" s="30"/>
      <c r="I638" s="30"/>
      <c r="K638" s="30"/>
      <c r="M638" s="30"/>
    </row>
    <row r="639" spans="1:13" s="13" customFormat="1">
      <c r="A639" s="9"/>
      <c r="B639" s="9"/>
      <c r="C639" s="29"/>
      <c r="D639" s="9"/>
      <c r="E639" s="29"/>
      <c r="F639" s="9"/>
      <c r="G639" s="30"/>
      <c r="I639" s="30"/>
      <c r="K639" s="30"/>
      <c r="M639" s="30"/>
    </row>
    <row r="640" spans="1:13" s="13" customFormat="1">
      <c r="A640" s="9"/>
      <c r="B640" s="9"/>
      <c r="C640" s="29"/>
      <c r="D640" s="9"/>
      <c r="E640" s="29"/>
      <c r="F640" s="9"/>
      <c r="G640" s="30"/>
      <c r="I640" s="30"/>
      <c r="K640" s="30"/>
      <c r="M640" s="30"/>
    </row>
    <row r="641" spans="1:13" s="13" customFormat="1">
      <c r="A641" s="9"/>
      <c r="B641" s="9"/>
      <c r="C641" s="29"/>
      <c r="D641" s="9"/>
      <c r="E641" s="29"/>
      <c r="F641" s="9"/>
      <c r="G641" s="30"/>
      <c r="I641" s="30"/>
      <c r="K641" s="30"/>
      <c r="M641" s="30"/>
    </row>
    <row r="642" spans="1:13" s="13" customFormat="1">
      <c r="A642" s="9"/>
      <c r="B642" s="9"/>
      <c r="C642" s="29"/>
      <c r="D642" s="9"/>
      <c r="E642" s="29"/>
      <c r="F642" s="9"/>
      <c r="G642" s="30"/>
      <c r="I642" s="30"/>
      <c r="K642" s="30"/>
      <c r="M642" s="30"/>
    </row>
    <row r="643" spans="1:13" s="13" customFormat="1">
      <c r="A643" s="9"/>
      <c r="B643" s="9"/>
      <c r="C643" s="29"/>
      <c r="D643" s="9"/>
      <c r="E643" s="29"/>
      <c r="F643" s="9"/>
      <c r="G643" s="30"/>
      <c r="I643" s="30"/>
      <c r="K643" s="30"/>
      <c r="M643" s="30"/>
    </row>
    <row r="644" spans="1:13" s="13" customFormat="1">
      <c r="A644" s="9"/>
      <c r="B644" s="9"/>
      <c r="C644" s="29"/>
      <c r="D644" s="9"/>
      <c r="E644" s="29"/>
      <c r="F644" s="9"/>
      <c r="G644" s="30"/>
      <c r="I644" s="30"/>
      <c r="K644" s="30"/>
      <c r="M644" s="30"/>
    </row>
    <row r="645" spans="1:13" s="13" customFormat="1">
      <c r="A645" s="9"/>
      <c r="B645" s="9"/>
      <c r="C645" s="29"/>
      <c r="D645" s="9"/>
      <c r="E645" s="29"/>
      <c r="F645" s="9"/>
      <c r="G645" s="30"/>
      <c r="I645" s="30"/>
      <c r="K645" s="30"/>
      <c r="M645" s="30"/>
    </row>
    <row r="646" spans="1:13" s="13" customFormat="1">
      <c r="A646" s="9"/>
      <c r="B646" s="9"/>
      <c r="C646" s="29"/>
      <c r="D646" s="9"/>
      <c r="E646" s="29"/>
      <c r="F646" s="9"/>
      <c r="G646" s="30"/>
      <c r="I646" s="30"/>
      <c r="K646" s="30"/>
      <c r="M646" s="30"/>
    </row>
    <row r="647" spans="1:13" s="13" customFormat="1">
      <c r="A647" s="9"/>
      <c r="B647" s="9"/>
      <c r="C647" s="29"/>
      <c r="D647" s="9"/>
      <c r="E647" s="29"/>
      <c r="F647" s="9"/>
      <c r="G647" s="30"/>
      <c r="I647" s="30"/>
      <c r="K647" s="30"/>
      <c r="M647" s="30"/>
    </row>
    <row r="648" spans="1:13" s="13" customFormat="1">
      <c r="A648" s="9"/>
      <c r="B648" s="9"/>
      <c r="C648" s="29"/>
      <c r="D648" s="9"/>
      <c r="E648" s="29"/>
      <c r="F648" s="9"/>
      <c r="G648" s="30"/>
      <c r="I648" s="30"/>
      <c r="K648" s="30"/>
      <c r="M648" s="30"/>
    </row>
    <row r="649" spans="1:13" s="13" customFormat="1">
      <c r="A649" s="9"/>
      <c r="B649" s="9"/>
      <c r="C649" s="29"/>
      <c r="D649" s="9"/>
      <c r="E649" s="29"/>
      <c r="F649" s="9"/>
      <c r="G649" s="30"/>
      <c r="I649" s="30"/>
      <c r="K649" s="30"/>
      <c r="M649" s="30"/>
    </row>
    <row r="650" spans="1:13" s="13" customFormat="1">
      <c r="A650" s="9"/>
      <c r="B650" s="9"/>
      <c r="C650" s="29"/>
      <c r="D650" s="9"/>
      <c r="E650" s="29"/>
      <c r="F650" s="9"/>
      <c r="G650" s="30"/>
      <c r="I650" s="30"/>
      <c r="K650" s="30"/>
      <c r="M650" s="30"/>
    </row>
    <row r="651" spans="1:13" s="13" customFormat="1">
      <c r="A651" s="9"/>
      <c r="B651" s="9"/>
      <c r="C651" s="29"/>
      <c r="D651" s="9"/>
      <c r="E651" s="29"/>
      <c r="F651" s="9"/>
      <c r="G651" s="30"/>
      <c r="I651" s="30"/>
      <c r="K651" s="30"/>
      <c r="M651" s="30"/>
    </row>
    <row r="652" spans="1:13" s="13" customFormat="1">
      <c r="A652" s="9"/>
      <c r="B652" s="9"/>
      <c r="C652" s="29"/>
      <c r="D652" s="9"/>
      <c r="E652" s="29"/>
      <c r="F652" s="9"/>
      <c r="G652" s="30"/>
      <c r="I652" s="30"/>
      <c r="K652" s="30"/>
      <c r="M652" s="30"/>
    </row>
    <row r="653" spans="1:13" s="13" customFormat="1">
      <c r="A653" s="9"/>
      <c r="B653" s="9"/>
      <c r="C653" s="29"/>
      <c r="D653" s="9"/>
      <c r="E653" s="29"/>
      <c r="F653" s="9"/>
      <c r="G653" s="30"/>
      <c r="I653" s="30"/>
      <c r="K653" s="30"/>
      <c r="M653" s="30"/>
    </row>
    <row r="654" spans="1:13" s="13" customFormat="1">
      <c r="A654" s="9"/>
      <c r="B654" s="9"/>
      <c r="C654" s="29"/>
      <c r="D654" s="9"/>
      <c r="E654" s="29"/>
      <c r="F654" s="9"/>
      <c r="G654" s="30"/>
      <c r="I654" s="30"/>
      <c r="K654" s="30"/>
      <c r="M654" s="30"/>
    </row>
    <row r="655" spans="1:13" s="13" customFormat="1">
      <c r="A655" s="9"/>
      <c r="B655" s="9"/>
      <c r="C655" s="29"/>
      <c r="D655" s="9"/>
      <c r="E655" s="29"/>
      <c r="F655" s="9"/>
      <c r="G655" s="30"/>
      <c r="I655" s="30"/>
      <c r="K655" s="30"/>
      <c r="M655" s="30"/>
    </row>
    <row r="656" spans="1:13" s="13" customFormat="1">
      <c r="A656" s="9"/>
      <c r="B656" s="9"/>
      <c r="C656" s="29"/>
      <c r="D656" s="9"/>
      <c r="E656" s="29"/>
      <c r="F656" s="9"/>
      <c r="G656" s="30"/>
      <c r="I656" s="30"/>
      <c r="K656" s="30"/>
      <c r="M656" s="30"/>
    </row>
    <row r="657" spans="1:13" s="13" customFormat="1">
      <c r="A657" s="9"/>
      <c r="B657" s="9"/>
      <c r="C657" s="29"/>
      <c r="D657" s="9"/>
      <c r="E657" s="29"/>
      <c r="F657" s="9"/>
      <c r="G657" s="30"/>
      <c r="I657" s="30"/>
      <c r="K657" s="30"/>
      <c r="M657" s="30"/>
    </row>
    <row r="658" spans="1:13" s="13" customFormat="1">
      <c r="A658" s="9"/>
      <c r="B658" s="9"/>
      <c r="C658" s="29"/>
      <c r="D658" s="9"/>
      <c r="E658" s="29"/>
      <c r="F658" s="9"/>
      <c r="G658" s="30"/>
      <c r="I658" s="30"/>
      <c r="K658" s="30"/>
      <c r="M658" s="30"/>
    </row>
    <row r="659" spans="1:13" s="13" customFormat="1">
      <c r="A659" s="9"/>
      <c r="B659" s="9"/>
      <c r="C659" s="29"/>
      <c r="D659" s="9"/>
      <c r="E659" s="29"/>
      <c r="F659" s="9"/>
      <c r="G659" s="30"/>
      <c r="I659" s="30"/>
      <c r="K659" s="30"/>
      <c r="M659" s="30"/>
    </row>
    <row r="660" spans="1:13" s="13" customFormat="1">
      <c r="A660" s="9"/>
      <c r="B660" s="9"/>
      <c r="C660" s="29"/>
      <c r="D660" s="9"/>
      <c r="E660" s="29"/>
      <c r="F660" s="9"/>
      <c r="G660" s="30"/>
      <c r="I660" s="30"/>
      <c r="K660" s="30"/>
      <c r="M660" s="30"/>
    </row>
    <row r="661" spans="1:13" s="13" customFormat="1">
      <c r="A661" s="9"/>
      <c r="B661" s="9"/>
      <c r="C661" s="29"/>
      <c r="D661" s="9"/>
      <c r="E661" s="29"/>
      <c r="F661" s="9"/>
      <c r="G661" s="30"/>
      <c r="I661" s="30"/>
      <c r="K661" s="30"/>
      <c r="M661" s="30"/>
    </row>
    <row r="662" spans="1:13" s="13" customFormat="1">
      <c r="A662" s="9"/>
      <c r="B662" s="9"/>
      <c r="C662" s="29"/>
      <c r="D662" s="9"/>
      <c r="E662" s="29"/>
      <c r="F662" s="9"/>
      <c r="G662" s="30"/>
      <c r="I662" s="30"/>
      <c r="K662" s="30"/>
      <c r="M662" s="30"/>
    </row>
    <row r="663" spans="1:13" s="13" customFormat="1">
      <c r="A663" s="9"/>
      <c r="B663" s="9"/>
      <c r="C663" s="29"/>
      <c r="D663" s="9"/>
      <c r="E663" s="29"/>
      <c r="F663" s="9"/>
      <c r="G663" s="30"/>
      <c r="I663" s="30"/>
      <c r="K663" s="30"/>
      <c r="M663" s="30"/>
    </row>
    <row r="664" spans="1:13" s="13" customFormat="1">
      <c r="A664" s="9"/>
      <c r="B664" s="9"/>
      <c r="C664" s="29"/>
      <c r="D664" s="9"/>
      <c r="E664" s="29"/>
      <c r="F664" s="9"/>
      <c r="G664" s="30"/>
      <c r="I664" s="30"/>
      <c r="K664" s="30"/>
      <c r="M664" s="30"/>
    </row>
    <row r="665" spans="1:13" s="13" customFormat="1">
      <c r="A665" s="9"/>
      <c r="B665" s="9"/>
      <c r="C665" s="29"/>
      <c r="D665" s="9"/>
      <c r="E665" s="29"/>
      <c r="F665" s="9"/>
      <c r="G665" s="30"/>
      <c r="I665" s="30"/>
      <c r="K665" s="30"/>
      <c r="M665" s="30"/>
    </row>
    <row r="666" spans="1:13" s="13" customFormat="1">
      <c r="A666" s="9"/>
      <c r="B666" s="9"/>
      <c r="C666" s="29"/>
      <c r="D666" s="9"/>
      <c r="E666" s="29"/>
      <c r="F666" s="9"/>
      <c r="G666" s="30"/>
      <c r="I666" s="30"/>
      <c r="K666" s="30"/>
      <c r="M666" s="30"/>
    </row>
    <row r="667" spans="1:13" s="13" customFormat="1">
      <c r="A667" s="9"/>
      <c r="B667" s="9"/>
      <c r="C667" s="29"/>
      <c r="D667" s="9"/>
      <c r="E667" s="29"/>
      <c r="F667" s="9"/>
      <c r="G667" s="30"/>
      <c r="I667" s="30"/>
      <c r="K667" s="30"/>
      <c r="M667" s="30"/>
    </row>
    <row r="668" spans="1:13" s="13" customFormat="1">
      <c r="A668" s="9"/>
      <c r="B668" s="9"/>
      <c r="C668" s="29"/>
      <c r="D668" s="9"/>
      <c r="E668" s="29"/>
      <c r="F668" s="9"/>
      <c r="G668" s="30"/>
      <c r="I668" s="30"/>
      <c r="K668" s="30"/>
      <c r="M668" s="30"/>
    </row>
    <row r="669" spans="1:13" s="13" customFormat="1">
      <c r="A669" s="9"/>
      <c r="B669" s="9"/>
      <c r="C669" s="29"/>
      <c r="D669" s="9"/>
      <c r="E669" s="29"/>
      <c r="F669" s="9"/>
      <c r="G669" s="30"/>
      <c r="I669" s="30"/>
      <c r="K669" s="30"/>
      <c r="M669" s="30"/>
    </row>
    <row r="670" spans="1:13" s="13" customFormat="1">
      <c r="A670" s="9"/>
      <c r="B670" s="9"/>
      <c r="C670" s="29"/>
      <c r="D670" s="9"/>
      <c r="E670" s="29"/>
      <c r="F670" s="9"/>
      <c r="G670" s="30"/>
      <c r="I670" s="30"/>
      <c r="K670" s="30"/>
      <c r="M670" s="30"/>
    </row>
    <row r="671" spans="1:13" s="13" customFormat="1">
      <c r="A671" s="9"/>
      <c r="B671" s="9"/>
      <c r="C671" s="29"/>
      <c r="D671" s="9"/>
      <c r="E671" s="29"/>
      <c r="F671" s="9"/>
      <c r="G671" s="30"/>
      <c r="I671" s="30"/>
      <c r="K671" s="30"/>
      <c r="M671" s="30"/>
    </row>
    <row r="672" spans="1:13" s="13" customFormat="1">
      <c r="A672" s="9"/>
      <c r="B672" s="9"/>
      <c r="C672" s="29"/>
      <c r="D672" s="9"/>
      <c r="E672" s="29"/>
      <c r="F672" s="9"/>
      <c r="G672" s="30"/>
      <c r="I672" s="30"/>
      <c r="K672" s="30"/>
      <c r="M672" s="30"/>
    </row>
    <row r="673" spans="1:13" s="13" customFormat="1">
      <c r="A673" s="9"/>
      <c r="B673" s="9"/>
      <c r="C673" s="29"/>
      <c r="D673" s="9"/>
      <c r="E673" s="29"/>
      <c r="F673" s="9"/>
      <c r="G673" s="30"/>
      <c r="I673" s="30"/>
      <c r="K673" s="30"/>
      <c r="M673" s="30"/>
    </row>
    <row r="674" spans="1:13" s="13" customFormat="1">
      <c r="A674" s="9"/>
      <c r="B674" s="9"/>
      <c r="C674" s="29"/>
      <c r="D674" s="9"/>
      <c r="E674" s="29"/>
      <c r="F674" s="9"/>
      <c r="G674" s="30"/>
      <c r="I674" s="30"/>
      <c r="K674" s="30"/>
      <c r="M674" s="30"/>
    </row>
    <row r="675" spans="1:13" s="13" customFormat="1">
      <c r="A675" s="9"/>
      <c r="B675" s="9"/>
      <c r="C675" s="29"/>
      <c r="D675" s="9"/>
      <c r="E675" s="29"/>
      <c r="F675" s="9"/>
      <c r="G675" s="30"/>
      <c r="I675" s="30"/>
      <c r="K675" s="30"/>
      <c r="M675" s="30"/>
    </row>
    <row r="676" spans="1:13" s="13" customFormat="1">
      <c r="A676" s="9"/>
      <c r="B676" s="9"/>
      <c r="C676" s="29"/>
      <c r="D676" s="9"/>
      <c r="E676" s="29"/>
      <c r="F676" s="9"/>
      <c r="G676" s="30"/>
      <c r="I676" s="30"/>
      <c r="K676" s="30"/>
      <c r="M676" s="30"/>
    </row>
    <row r="677" spans="1:13" s="13" customFormat="1">
      <c r="A677" s="9"/>
      <c r="B677" s="9"/>
      <c r="C677" s="29"/>
      <c r="D677" s="9"/>
      <c r="E677" s="29"/>
      <c r="F677" s="9"/>
      <c r="G677" s="30"/>
      <c r="I677" s="30"/>
      <c r="K677" s="30"/>
      <c r="M677" s="30"/>
    </row>
    <row r="678" spans="1:13" s="13" customFormat="1">
      <c r="A678" s="9"/>
      <c r="B678" s="9"/>
      <c r="C678" s="29"/>
      <c r="D678" s="9"/>
      <c r="E678" s="29"/>
      <c r="F678" s="9"/>
      <c r="G678" s="30"/>
      <c r="I678" s="30"/>
      <c r="K678" s="30"/>
      <c r="M678" s="30"/>
    </row>
    <row r="679" spans="1:13" s="13" customFormat="1">
      <c r="A679" s="9"/>
      <c r="B679" s="9"/>
      <c r="C679" s="29"/>
      <c r="D679" s="9"/>
      <c r="E679" s="29"/>
      <c r="F679" s="9"/>
      <c r="G679" s="30"/>
      <c r="I679" s="30"/>
      <c r="K679" s="30"/>
      <c r="M679" s="30"/>
    </row>
    <row r="680" spans="1:13" s="13" customFormat="1">
      <c r="A680" s="9"/>
      <c r="B680" s="9"/>
      <c r="C680" s="29"/>
      <c r="D680" s="9"/>
      <c r="E680" s="29"/>
      <c r="F680" s="9"/>
      <c r="G680" s="30"/>
      <c r="I680" s="30"/>
      <c r="K680" s="30"/>
      <c r="M680" s="30"/>
    </row>
    <row r="681" spans="1:13" s="13" customFormat="1">
      <c r="A681" s="9"/>
      <c r="B681" s="9"/>
      <c r="C681" s="29"/>
      <c r="D681" s="9"/>
      <c r="E681" s="29"/>
      <c r="F681" s="9"/>
      <c r="G681" s="30"/>
      <c r="I681" s="30"/>
      <c r="K681" s="30"/>
      <c r="M681" s="30"/>
    </row>
    <row r="682" spans="1:13" s="13" customFormat="1">
      <c r="A682" s="9"/>
      <c r="B682" s="9"/>
      <c r="C682" s="29"/>
      <c r="D682" s="9"/>
      <c r="E682" s="29"/>
      <c r="F682" s="9"/>
      <c r="G682" s="30"/>
      <c r="I682" s="30"/>
      <c r="K682" s="30"/>
      <c r="M682" s="30"/>
    </row>
    <row r="683" spans="1:13" s="13" customFormat="1">
      <c r="A683" s="9"/>
      <c r="B683" s="9"/>
      <c r="C683" s="29"/>
      <c r="D683" s="9"/>
      <c r="E683" s="29"/>
      <c r="F683" s="9"/>
      <c r="G683" s="30"/>
      <c r="I683" s="30"/>
      <c r="K683" s="30"/>
      <c r="M683" s="30"/>
    </row>
    <row r="684" spans="1:13" s="13" customFormat="1">
      <c r="A684" s="9"/>
      <c r="B684" s="9"/>
      <c r="C684" s="29"/>
      <c r="D684" s="9"/>
      <c r="E684" s="29"/>
      <c r="F684" s="9"/>
      <c r="G684" s="30"/>
      <c r="I684" s="30"/>
      <c r="K684" s="30"/>
      <c r="M684" s="30"/>
    </row>
    <row r="685" spans="1:13" s="13" customFormat="1">
      <c r="A685" s="9"/>
      <c r="B685" s="9"/>
      <c r="C685" s="29"/>
      <c r="D685" s="9"/>
      <c r="E685" s="29"/>
      <c r="F685" s="9"/>
      <c r="G685" s="30"/>
      <c r="I685" s="30"/>
      <c r="K685" s="30"/>
      <c r="M685" s="30"/>
    </row>
    <row r="686" spans="1:13" s="13" customFormat="1">
      <c r="A686" s="9"/>
      <c r="B686" s="9"/>
      <c r="C686" s="29"/>
      <c r="D686" s="9"/>
      <c r="E686" s="29"/>
      <c r="F686" s="9"/>
      <c r="G686" s="30"/>
      <c r="I686" s="30"/>
      <c r="K686" s="30"/>
      <c r="M686" s="30"/>
    </row>
    <row r="687" spans="1:13" s="13" customFormat="1">
      <c r="A687" s="9"/>
      <c r="B687" s="9"/>
      <c r="C687" s="29"/>
      <c r="D687" s="9"/>
      <c r="E687" s="29"/>
      <c r="F687" s="9"/>
      <c r="G687" s="30"/>
      <c r="I687" s="30"/>
      <c r="K687" s="30"/>
      <c r="M687" s="30"/>
    </row>
    <row r="688" spans="1:13" s="13" customFormat="1">
      <c r="A688" s="9"/>
      <c r="B688" s="9"/>
      <c r="C688" s="29"/>
      <c r="D688" s="9"/>
      <c r="E688" s="29"/>
      <c r="F688" s="9"/>
      <c r="G688" s="30"/>
      <c r="I688" s="30"/>
      <c r="K688" s="30"/>
      <c r="M688" s="30"/>
    </row>
    <row r="689" spans="1:13" s="13" customFormat="1">
      <c r="A689" s="9"/>
      <c r="B689" s="9"/>
      <c r="C689" s="29"/>
      <c r="D689" s="9"/>
      <c r="E689" s="29"/>
      <c r="F689" s="9"/>
      <c r="G689" s="30"/>
      <c r="I689" s="30"/>
      <c r="K689" s="30"/>
      <c r="M689" s="30"/>
    </row>
    <row r="690" spans="1:13" s="13" customFormat="1">
      <c r="A690" s="9"/>
      <c r="B690" s="9"/>
      <c r="C690" s="29"/>
      <c r="D690" s="9"/>
      <c r="E690" s="29"/>
      <c r="F690" s="9"/>
      <c r="G690" s="30"/>
      <c r="I690" s="30"/>
      <c r="K690" s="30"/>
      <c r="M690" s="30"/>
    </row>
    <row r="691" spans="1:13" s="13" customFormat="1">
      <c r="A691" s="9"/>
      <c r="B691" s="9"/>
      <c r="C691" s="29"/>
      <c r="D691" s="9"/>
      <c r="E691" s="29"/>
      <c r="F691" s="9"/>
      <c r="G691" s="30"/>
      <c r="I691" s="30"/>
      <c r="K691" s="30"/>
      <c r="M691" s="30"/>
    </row>
    <row r="692" spans="1:13" s="13" customFormat="1">
      <c r="A692" s="9"/>
      <c r="B692" s="9"/>
      <c r="C692" s="29"/>
      <c r="D692" s="9"/>
      <c r="E692" s="29"/>
      <c r="F692" s="9"/>
      <c r="G692" s="30"/>
      <c r="I692" s="30"/>
      <c r="K692" s="30"/>
      <c r="M692" s="30"/>
    </row>
    <row r="693" spans="1:13" s="13" customFormat="1">
      <c r="A693" s="9"/>
      <c r="B693" s="9"/>
      <c r="C693" s="29"/>
      <c r="D693" s="9"/>
      <c r="E693" s="29"/>
      <c r="F693" s="9"/>
      <c r="G693" s="30"/>
      <c r="I693" s="30"/>
      <c r="K693" s="30"/>
      <c r="M693" s="30"/>
    </row>
    <row r="694" spans="1:13" s="13" customFormat="1">
      <c r="A694" s="9"/>
      <c r="B694" s="9"/>
      <c r="C694" s="29"/>
      <c r="D694" s="9"/>
      <c r="E694" s="29"/>
      <c r="F694" s="9"/>
      <c r="G694" s="30"/>
      <c r="I694" s="30"/>
      <c r="K694" s="30"/>
      <c r="M694" s="30"/>
    </row>
    <row r="695" spans="1:13" s="13" customFormat="1">
      <c r="A695" s="9"/>
      <c r="B695" s="9"/>
      <c r="C695" s="29"/>
      <c r="D695" s="9"/>
      <c r="E695" s="29"/>
      <c r="F695" s="9"/>
      <c r="G695" s="30"/>
      <c r="I695" s="30"/>
      <c r="K695" s="30"/>
      <c r="M695" s="30"/>
    </row>
    <row r="696" spans="1:13" s="13" customFormat="1">
      <c r="A696" s="9"/>
      <c r="B696" s="9"/>
      <c r="C696" s="29"/>
      <c r="D696" s="9"/>
      <c r="E696" s="29"/>
      <c r="F696" s="9"/>
      <c r="G696" s="30"/>
      <c r="I696" s="30"/>
      <c r="K696" s="30"/>
      <c r="M696" s="30"/>
    </row>
    <row r="697" spans="1:13" s="13" customFormat="1">
      <c r="A697" s="9"/>
      <c r="B697" s="9"/>
      <c r="C697" s="29"/>
      <c r="D697" s="9"/>
      <c r="E697" s="29"/>
      <c r="F697" s="9"/>
      <c r="G697" s="30"/>
      <c r="I697" s="30"/>
      <c r="K697" s="30"/>
      <c r="M697" s="30"/>
    </row>
    <row r="698" spans="1:13" s="13" customFormat="1">
      <c r="A698" s="9"/>
      <c r="B698" s="9"/>
      <c r="C698" s="29"/>
      <c r="D698" s="9"/>
      <c r="E698" s="29"/>
      <c r="F698" s="9"/>
      <c r="G698" s="30"/>
      <c r="I698" s="30"/>
      <c r="K698" s="30"/>
      <c r="M698" s="30"/>
    </row>
    <row r="699" spans="1:13" s="13" customFormat="1">
      <c r="A699" s="9"/>
      <c r="B699" s="9"/>
      <c r="C699" s="29"/>
      <c r="D699" s="9"/>
      <c r="E699" s="29"/>
      <c r="F699" s="9"/>
      <c r="G699" s="30"/>
      <c r="I699" s="30"/>
      <c r="K699" s="30"/>
      <c r="M699" s="30"/>
    </row>
    <row r="700" spans="1:13" s="13" customFormat="1">
      <c r="A700" s="9"/>
      <c r="B700" s="9"/>
      <c r="C700" s="29"/>
      <c r="D700" s="9"/>
      <c r="E700" s="29"/>
      <c r="F700" s="9"/>
      <c r="G700" s="30"/>
      <c r="I700" s="30"/>
      <c r="K700" s="30"/>
      <c r="M700" s="30"/>
    </row>
    <row r="701" spans="1:13" s="13" customFormat="1">
      <c r="A701" s="9"/>
      <c r="B701" s="9"/>
      <c r="C701" s="29"/>
      <c r="D701" s="9"/>
      <c r="E701" s="29"/>
      <c r="F701" s="9"/>
      <c r="G701" s="30"/>
      <c r="I701" s="30"/>
      <c r="K701" s="30"/>
      <c r="M701" s="30"/>
    </row>
    <row r="702" spans="1:13" s="13" customFormat="1">
      <c r="A702" s="9"/>
      <c r="B702" s="9"/>
      <c r="C702" s="29"/>
      <c r="D702" s="9"/>
      <c r="E702" s="29"/>
      <c r="F702" s="9"/>
      <c r="G702" s="30"/>
      <c r="I702" s="30"/>
      <c r="K702" s="30"/>
      <c r="M702" s="30"/>
    </row>
    <row r="703" spans="1:13" s="13" customFormat="1">
      <c r="A703" s="9"/>
      <c r="B703" s="9"/>
      <c r="C703" s="29"/>
      <c r="D703" s="9"/>
      <c r="E703" s="29"/>
      <c r="F703" s="9"/>
      <c r="G703" s="30"/>
      <c r="I703" s="30"/>
      <c r="K703" s="30"/>
      <c r="M703" s="30"/>
    </row>
    <row r="704" spans="1:13" s="13" customFormat="1">
      <c r="A704" s="9"/>
      <c r="B704" s="9"/>
      <c r="C704" s="29"/>
      <c r="D704" s="9"/>
      <c r="E704" s="29"/>
      <c r="F704" s="9"/>
      <c r="G704" s="30"/>
      <c r="I704" s="30"/>
      <c r="K704" s="30"/>
      <c r="M704" s="30"/>
    </row>
    <row r="705" spans="1:13" s="13" customFormat="1">
      <c r="A705" s="9"/>
      <c r="B705" s="9"/>
      <c r="C705" s="29"/>
      <c r="D705" s="9"/>
      <c r="E705" s="29"/>
      <c r="F705" s="9"/>
      <c r="G705" s="30"/>
      <c r="I705" s="30"/>
      <c r="K705" s="30"/>
      <c r="M705" s="30"/>
    </row>
    <row r="706" spans="1:13" s="13" customFormat="1">
      <c r="A706" s="9"/>
      <c r="B706" s="9"/>
      <c r="C706" s="29"/>
      <c r="D706" s="9"/>
      <c r="E706" s="29"/>
      <c r="F706" s="9"/>
      <c r="G706" s="30"/>
      <c r="I706" s="30"/>
      <c r="K706" s="30"/>
      <c r="M706" s="30"/>
    </row>
    <row r="707" spans="1:13" s="13" customFormat="1">
      <c r="A707" s="9"/>
      <c r="B707" s="9"/>
      <c r="C707" s="29"/>
      <c r="D707" s="9"/>
      <c r="E707" s="29"/>
      <c r="F707" s="9"/>
      <c r="G707" s="30"/>
      <c r="I707" s="30"/>
      <c r="K707" s="30"/>
      <c r="M707" s="30"/>
    </row>
    <row r="708" spans="1:13" s="13" customFormat="1">
      <c r="A708" s="9"/>
      <c r="B708" s="9"/>
      <c r="C708" s="29"/>
      <c r="D708" s="9"/>
      <c r="E708" s="29"/>
      <c r="F708" s="9"/>
      <c r="G708" s="30"/>
      <c r="I708" s="30"/>
      <c r="K708" s="30"/>
      <c r="M708" s="30"/>
    </row>
    <row r="709" spans="1:13" s="13" customFormat="1">
      <c r="A709" s="9"/>
      <c r="B709" s="9"/>
      <c r="C709" s="29"/>
      <c r="D709" s="9"/>
      <c r="E709" s="29"/>
      <c r="F709" s="9"/>
      <c r="G709" s="30"/>
      <c r="I709" s="30"/>
      <c r="K709" s="30"/>
      <c r="M709" s="30"/>
    </row>
    <row r="710" spans="1:13" s="13" customFormat="1">
      <c r="A710" s="9"/>
      <c r="B710" s="9"/>
      <c r="C710" s="29"/>
      <c r="D710" s="9"/>
      <c r="E710" s="29"/>
      <c r="F710" s="9"/>
      <c r="G710" s="30"/>
      <c r="I710" s="30"/>
      <c r="K710" s="30"/>
      <c r="M710" s="30"/>
    </row>
    <row r="711" spans="1:13" s="13" customFormat="1">
      <c r="A711" s="9"/>
      <c r="B711" s="9"/>
      <c r="C711" s="29"/>
      <c r="D711" s="9"/>
      <c r="E711" s="29"/>
      <c r="F711" s="9"/>
      <c r="G711" s="30"/>
      <c r="I711" s="30"/>
      <c r="K711" s="30"/>
      <c r="M711" s="30"/>
    </row>
    <row r="712" spans="1:13" s="13" customFormat="1">
      <c r="A712" s="9"/>
      <c r="B712" s="9"/>
      <c r="C712" s="29"/>
      <c r="D712" s="9"/>
      <c r="E712" s="29"/>
      <c r="F712" s="9"/>
      <c r="G712" s="30"/>
      <c r="I712" s="30"/>
      <c r="K712" s="30"/>
      <c r="M712" s="30"/>
    </row>
    <row r="713" spans="1:13" s="13" customFormat="1">
      <c r="A713" s="9"/>
      <c r="B713" s="9"/>
      <c r="C713" s="29"/>
      <c r="D713" s="9"/>
      <c r="E713" s="29"/>
      <c r="F713" s="9"/>
      <c r="G713" s="30"/>
      <c r="I713" s="30"/>
      <c r="K713" s="30"/>
      <c r="M713" s="30"/>
    </row>
    <row r="714" spans="1:13" s="13" customFormat="1">
      <c r="A714" s="9"/>
      <c r="B714" s="9"/>
      <c r="C714" s="29"/>
      <c r="D714" s="9"/>
      <c r="E714" s="29"/>
      <c r="F714" s="9"/>
      <c r="G714" s="30"/>
      <c r="I714" s="30"/>
      <c r="K714" s="30"/>
      <c r="M714" s="30"/>
    </row>
    <row r="715" spans="1:13" s="13" customFormat="1">
      <c r="A715" s="9"/>
      <c r="B715" s="9"/>
      <c r="C715" s="29"/>
      <c r="D715" s="9"/>
      <c r="E715" s="29"/>
      <c r="F715" s="9"/>
      <c r="G715" s="30"/>
      <c r="I715" s="30"/>
      <c r="K715" s="30"/>
      <c r="M715" s="30"/>
    </row>
    <row r="716" spans="1:13" s="13" customFormat="1">
      <c r="A716" s="9"/>
      <c r="B716" s="9"/>
      <c r="C716" s="29"/>
      <c r="D716" s="9"/>
      <c r="E716" s="29"/>
      <c r="F716" s="9"/>
      <c r="G716" s="30"/>
      <c r="I716" s="30"/>
      <c r="K716" s="30"/>
      <c r="M716" s="30"/>
    </row>
    <row r="717" spans="1:13" s="13" customFormat="1">
      <c r="A717" s="9"/>
      <c r="B717" s="9"/>
      <c r="C717" s="29"/>
      <c r="D717" s="9"/>
      <c r="E717" s="29"/>
      <c r="F717" s="9"/>
      <c r="G717" s="30"/>
      <c r="I717" s="30"/>
      <c r="K717" s="30"/>
      <c r="M717" s="30"/>
    </row>
    <row r="718" spans="1:13" s="13" customFormat="1">
      <c r="A718" s="9"/>
      <c r="B718" s="9"/>
      <c r="C718" s="29"/>
      <c r="D718" s="9"/>
      <c r="E718" s="29"/>
      <c r="F718" s="9"/>
      <c r="G718" s="30"/>
      <c r="I718" s="30"/>
      <c r="K718" s="30"/>
      <c r="M718" s="30"/>
    </row>
    <row r="719" spans="1:13" s="13" customFormat="1">
      <c r="A719" s="9"/>
      <c r="B719" s="9"/>
      <c r="C719" s="29"/>
      <c r="D719" s="9"/>
      <c r="E719" s="29"/>
      <c r="F719" s="9"/>
      <c r="G719" s="30"/>
      <c r="I719" s="30"/>
      <c r="K719" s="30"/>
      <c r="M719" s="30"/>
    </row>
    <row r="720" spans="1:13" s="13" customFormat="1">
      <c r="A720" s="9"/>
      <c r="B720" s="9"/>
      <c r="C720" s="29"/>
      <c r="D720" s="9"/>
      <c r="E720" s="29"/>
      <c r="F720" s="9"/>
      <c r="G720" s="30"/>
      <c r="I720" s="30"/>
      <c r="K720" s="30"/>
      <c r="M720" s="30"/>
    </row>
    <row r="721" spans="1:13" s="13" customFormat="1">
      <c r="A721" s="9"/>
      <c r="B721" s="9"/>
      <c r="C721" s="29"/>
      <c r="D721" s="9"/>
      <c r="E721" s="29"/>
      <c r="F721" s="9"/>
      <c r="G721" s="30"/>
      <c r="I721" s="30"/>
      <c r="K721" s="30"/>
      <c r="M721" s="30"/>
    </row>
    <row r="722" spans="1:13" s="13" customFormat="1">
      <c r="A722" s="9"/>
      <c r="B722" s="9"/>
      <c r="C722" s="29"/>
      <c r="D722" s="9"/>
      <c r="E722" s="29"/>
      <c r="F722" s="9"/>
      <c r="G722" s="30"/>
      <c r="I722" s="30"/>
      <c r="K722" s="30"/>
      <c r="M722" s="30"/>
    </row>
    <row r="723" spans="1:13" s="13" customFormat="1">
      <c r="A723" s="9"/>
      <c r="B723" s="9"/>
      <c r="C723" s="29"/>
      <c r="D723" s="9"/>
      <c r="E723" s="29"/>
      <c r="F723" s="9"/>
      <c r="G723" s="30"/>
      <c r="I723" s="30"/>
      <c r="K723" s="30"/>
      <c r="M723" s="30"/>
    </row>
    <row r="724" spans="1:13" s="13" customFormat="1">
      <c r="A724" s="9"/>
      <c r="B724" s="9"/>
      <c r="C724" s="29"/>
      <c r="D724" s="9"/>
      <c r="E724" s="29"/>
      <c r="F724" s="9"/>
      <c r="G724" s="30"/>
      <c r="I724" s="30"/>
      <c r="K724" s="30"/>
      <c r="M724" s="30"/>
    </row>
    <row r="725" spans="1:13" s="13" customFormat="1">
      <c r="A725" s="9"/>
      <c r="B725" s="9"/>
      <c r="C725" s="29"/>
      <c r="D725" s="9"/>
      <c r="E725" s="29"/>
      <c r="F725" s="9"/>
      <c r="G725" s="30"/>
      <c r="I725" s="30"/>
      <c r="K725" s="30"/>
      <c r="M725" s="30"/>
    </row>
    <row r="726" spans="1:13" s="13" customFormat="1">
      <c r="A726" s="9"/>
      <c r="B726" s="9"/>
      <c r="C726" s="29"/>
      <c r="D726" s="9"/>
      <c r="E726" s="29"/>
      <c r="F726" s="9"/>
      <c r="G726" s="30"/>
      <c r="I726" s="30"/>
      <c r="K726" s="30"/>
      <c r="M726" s="30"/>
    </row>
    <row r="727" spans="1:13" s="13" customFormat="1">
      <c r="A727" s="9"/>
      <c r="B727" s="9"/>
      <c r="C727" s="29"/>
      <c r="D727" s="9"/>
      <c r="E727" s="29"/>
      <c r="F727" s="9"/>
      <c r="G727" s="30"/>
      <c r="I727" s="30"/>
      <c r="K727" s="30"/>
      <c r="M727" s="30"/>
    </row>
    <row r="728" spans="1:13" s="13" customFormat="1">
      <c r="A728" s="9"/>
      <c r="B728" s="9"/>
      <c r="C728" s="29"/>
      <c r="D728" s="9"/>
      <c r="E728" s="29"/>
      <c r="F728" s="9"/>
      <c r="G728" s="30"/>
      <c r="I728" s="30"/>
      <c r="K728" s="30"/>
      <c r="M728" s="30"/>
    </row>
    <row r="729" spans="1:13" s="13" customFormat="1">
      <c r="A729" s="9"/>
      <c r="B729" s="9"/>
      <c r="C729" s="29"/>
      <c r="D729" s="9"/>
      <c r="E729" s="29"/>
      <c r="F729" s="9"/>
      <c r="G729" s="30"/>
      <c r="I729" s="30"/>
      <c r="K729" s="30"/>
      <c r="M729" s="30"/>
    </row>
    <row r="730" spans="1:13" s="13" customFormat="1">
      <c r="A730" s="9"/>
      <c r="B730" s="9"/>
      <c r="C730" s="29"/>
      <c r="D730" s="9"/>
      <c r="E730" s="29"/>
      <c r="F730" s="9"/>
      <c r="G730" s="30"/>
      <c r="I730" s="30"/>
      <c r="K730" s="30"/>
      <c r="M730" s="30"/>
    </row>
    <row r="731" spans="1:13" s="13" customFormat="1">
      <c r="A731" s="9"/>
      <c r="B731" s="9"/>
      <c r="C731" s="29"/>
      <c r="D731" s="9"/>
      <c r="E731" s="29"/>
      <c r="F731" s="9"/>
      <c r="G731" s="30"/>
      <c r="I731" s="30"/>
      <c r="K731" s="30"/>
      <c r="M731" s="30"/>
    </row>
    <row r="732" spans="1:13" s="13" customFormat="1">
      <c r="A732" s="9"/>
      <c r="B732" s="9"/>
      <c r="C732" s="29"/>
      <c r="D732" s="9"/>
      <c r="E732" s="29"/>
      <c r="F732" s="9"/>
      <c r="G732" s="30"/>
      <c r="I732" s="30"/>
      <c r="K732" s="30"/>
      <c r="M732" s="30"/>
    </row>
    <row r="733" spans="1:13" s="13" customFormat="1">
      <c r="A733" s="9"/>
      <c r="B733" s="9"/>
      <c r="C733" s="29"/>
      <c r="D733" s="9"/>
      <c r="E733" s="29"/>
      <c r="F733" s="9"/>
      <c r="G733" s="30"/>
      <c r="I733" s="30"/>
      <c r="K733" s="30"/>
      <c r="M733" s="30"/>
    </row>
    <row r="734" spans="1:13" s="13" customFormat="1">
      <c r="A734" s="9"/>
      <c r="B734" s="9"/>
      <c r="C734" s="29"/>
      <c r="D734" s="9"/>
      <c r="E734" s="29"/>
      <c r="F734" s="9"/>
      <c r="G734" s="30"/>
      <c r="I734" s="30"/>
      <c r="K734" s="30"/>
      <c r="M734" s="30"/>
    </row>
    <row r="735" spans="1:13" s="13" customFormat="1">
      <c r="A735" s="9"/>
      <c r="B735" s="9"/>
      <c r="C735" s="29"/>
      <c r="D735" s="9"/>
      <c r="E735" s="29"/>
      <c r="F735" s="9"/>
      <c r="G735" s="30"/>
      <c r="I735" s="30"/>
      <c r="K735" s="30"/>
      <c r="M735" s="30"/>
    </row>
    <row r="736" spans="1:13" s="13" customFormat="1">
      <c r="A736" s="9"/>
      <c r="B736" s="9"/>
      <c r="C736" s="29"/>
      <c r="D736" s="9"/>
      <c r="E736" s="29"/>
      <c r="F736" s="9"/>
      <c r="G736" s="30"/>
      <c r="I736" s="30"/>
      <c r="K736" s="30"/>
      <c r="M736" s="30"/>
    </row>
    <row r="737" spans="1:13" s="13" customFormat="1">
      <c r="A737" s="9"/>
      <c r="B737" s="9"/>
      <c r="C737" s="29"/>
      <c r="D737" s="9"/>
      <c r="E737" s="29"/>
      <c r="F737" s="9"/>
      <c r="G737" s="30"/>
      <c r="I737" s="30"/>
      <c r="K737" s="30"/>
      <c r="M737" s="30"/>
    </row>
    <row r="738" spans="1:13" s="13" customFormat="1">
      <c r="A738" s="9"/>
      <c r="B738" s="9"/>
      <c r="C738" s="29"/>
      <c r="D738" s="9"/>
      <c r="E738" s="29"/>
      <c r="F738" s="9"/>
      <c r="G738" s="30"/>
      <c r="I738" s="30"/>
      <c r="K738" s="30"/>
      <c r="M738" s="30"/>
    </row>
    <row r="739" spans="1:13" s="13" customFormat="1">
      <c r="A739" s="9"/>
      <c r="B739" s="9"/>
      <c r="C739" s="29"/>
      <c r="D739" s="9"/>
      <c r="E739" s="29"/>
      <c r="F739" s="9"/>
      <c r="G739" s="30"/>
      <c r="I739" s="30"/>
      <c r="K739" s="30"/>
      <c r="M739" s="30"/>
    </row>
    <row r="740" spans="1:13" s="13" customFormat="1">
      <c r="A740" s="9"/>
      <c r="B740" s="9"/>
      <c r="C740" s="29"/>
      <c r="D740" s="9"/>
      <c r="E740" s="29"/>
      <c r="F740" s="9"/>
      <c r="G740" s="30"/>
      <c r="I740" s="30"/>
      <c r="K740" s="30"/>
      <c r="M740" s="30"/>
    </row>
    <row r="741" spans="1:13" s="13" customFormat="1">
      <c r="A741" s="9"/>
      <c r="B741" s="9"/>
      <c r="C741" s="29"/>
      <c r="D741" s="9"/>
      <c r="E741" s="29"/>
      <c r="F741" s="9"/>
      <c r="G741" s="30"/>
      <c r="I741" s="30"/>
      <c r="K741" s="30"/>
      <c r="M741" s="30"/>
    </row>
    <row r="742" spans="1:13" s="13" customFormat="1">
      <c r="A742" s="9"/>
      <c r="B742" s="9"/>
      <c r="C742" s="29"/>
      <c r="D742" s="9"/>
      <c r="E742" s="29"/>
      <c r="F742" s="9"/>
      <c r="G742" s="30"/>
      <c r="I742" s="30"/>
      <c r="K742" s="30"/>
      <c r="M742" s="30"/>
    </row>
    <row r="743" spans="1:13" s="13" customFormat="1">
      <c r="A743" s="9"/>
      <c r="B743" s="9"/>
      <c r="C743" s="29"/>
      <c r="D743" s="9"/>
      <c r="E743" s="29"/>
      <c r="F743" s="9"/>
      <c r="G743" s="30"/>
      <c r="I743" s="30"/>
      <c r="K743" s="30"/>
      <c r="M743" s="30"/>
    </row>
    <row r="744" spans="1:13" s="13" customFormat="1">
      <c r="A744" s="9"/>
      <c r="B744" s="9"/>
      <c r="C744" s="29"/>
      <c r="D744" s="9"/>
      <c r="E744" s="29"/>
      <c r="F744" s="9"/>
      <c r="G744" s="30"/>
      <c r="I744" s="30"/>
      <c r="K744" s="30"/>
      <c r="M744" s="30"/>
    </row>
    <row r="745" spans="1:13" s="13" customFormat="1">
      <c r="A745" s="9"/>
      <c r="B745" s="9"/>
      <c r="C745" s="29"/>
      <c r="D745" s="9"/>
      <c r="E745" s="29"/>
      <c r="F745" s="9"/>
      <c r="G745" s="30"/>
      <c r="I745" s="30"/>
      <c r="K745" s="30"/>
      <c r="M745" s="30"/>
    </row>
    <row r="746" spans="1:13" s="13" customFormat="1">
      <c r="A746" s="9"/>
      <c r="B746" s="9"/>
      <c r="C746" s="29"/>
      <c r="D746" s="9"/>
      <c r="E746" s="29"/>
      <c r="F746" s="9"/>
      <c r="G746" s="30"/>
      <c r="I746" s="30"/>
      <c r="K746" s="30"/>
      <c r="M746" s="30"/>
    </row>
    <row r="747" spans="1:13" s="13" customFormat="1">
      <c r="A747" s="9"/>
      <c r="B747" s="9"/>
      <c r="C747" s="29"/>
      <c r="D747" s="9"/>
      <c r="E747" s="29"/>
      <c r="F747" s="9"/>
      <c r="G747" s="30"/>
      <c r="I747" s="30"/>
      <c r="K747" s="30"/>
      <c r="M747" s="30"/>
    </row>
    <row r="748" spans="1:13" s="13" customFormat="1">
      <c r="A748" s="9"/>
      <c r="B748" s="9"/>
      <c r="C748" s="29"/>
      <c r="D748" s="9"/>
      <c r="E748" s="29"/>
      <c r="F748" s="9"/>
      <c r="G748" s="30"/>
      <c r="I748" s="30"/>
      <c r="K748" s="30"/>
      <c r="M748" s="30"/>
    </row>
    <row r="749" spans="1:13" s="13" customFormat="1">
      <c r="A749" s="9"/>
      <c r="B749" s="9"/>
      <c r="C749" s="29"/>
      <c r="D749" s="9"/>
      <c r="E749" s="29"/>
      <c r="F749" s="9"/>
      <c r="G749" s="30"/>
      <c r="I749" s="30"/>
      <c r="K749" s="30"/>
      <c r="M749" s="30"/>
    </row>
    <row r="750" spans="1:13" s="13" customFormat="1">
      <c r="A750" s="9"/>
      <c r="B750" s="9"/>
      <c r="C750" s="29"/>
      <c r="D750" s="9"/>
      <c r="E750" s="29"/>
      <c r="F750" s="9"/>
      <c r="G750" s="30"/>
      <c r="I750" s="30"/>
      <c r="K750" s="30"/>
      <c r="M750" s="30"/>
    </row>
    <row r="751" spans="1:13" s="13" customFormat="1">
      <c r="A751" s="9"/>
      <c r="B751" s="9"/>
      <c r="C751" s="29"/>
      <c r="D751" s="9"/>
      <c r="E751" s="29"/>
      <c r="F751" s="9"/>
      <c r="G751" s="30"/>
      <c r="I751" s="30"/>
      <c r="K751" s="30"/>
      <c r="M751" s="30"/>
    </row>
    <row r="752" spans="1:13" s="13" customFormat="1">
      <c r="A752" s="9"/>
      <c r="B752" s="9"/>
      <c r="C752" s="29"/>
      <c r="D752" s="9"/>
      <c r="E752" s="29"/>
      <c r="F752" s="9"/>
      <c r="G752" s="30"/>
      <c r="I752" s="30"/>
      <c r="K752" s="30"/>
      <c r="M752" s="30"/>
    </row>
    <row r="753" spans="1:13" s="13" customFormat="1">
      <c r="A753" s="9"/>
      <c r="B753" s="9"/>
      <c r="C753" s="29"/>
      <c r="D753" s="9"/>
      <c r="E753" s="29"/>
      <c r="F753" s="9"/>
      <c r="G753" s="30"/>
      <c r="I753" s="30"/>
      <c r="K753" s="30"/>
      <c r="M753" s="30"/>
    </row>
    <row r="754" spans="1:13" s="13" customFormat="1">
      <c r="A754" s="9"/>
      <c r="B754" s="9"/>
      <c r="C754" s="29"/>
      <c r="D754" s="9"/>
      <c r="E754" s="29"/>
      <c r="F754" s="9"/>
      <c r="G754" s="30"/>
      <c r="I754" s="30"/>
      <c r="K754" s="30"/>
      <c r="M754" s="30"/>
    </row>
    <row r="755" spans="1:13" s="13" customFormat="1">
      <c r="A755" s="9"/>
      <c r="B755" s="9"/>
      <c r="C755" s="29"/>
      <c r="D755" s="9"/>
      <c r="E755" s="29"/>
      <c r="F755" s="9"/>
      <c r="G755" s="30"/>
      <c r="I755" s="30"/>
      <c r="K755" s="30"/>
      <c r="M755" s="30"/>
    </row>
    <row r="756" spans="1:13" s="13" customFormat="1">
      <c r="A756" s="9"/>
      <c r="B756" s="9"/>
      <c r="C756" s="29"/>
      <c r="D756" s="9"/>
      <c r="E756" s="29"/>
      <c r="F756" s="9"/>
      <c r="G756" s="30"/>
      <c r="I756" s="30"/>
      <c r="K756" s="30"/>
      <c r="M756" s="30"/>
    </row>
    <row r="757" spans="1:13" s="13" customFormat="1">
      <c r="A757" s="9"/>
      <c r="B757" s="9"/>
      <c r="C757" s="29"/>
      <c r="D757" s="9"/>
      <c r="E757" s="29"/>
      <c r="F757" s="9"/>
      <c r="G757" s="30"/>
      <c r="I757" s="30"/>
      <c r="K757" s="30"/>
      <c r="M757" s="30"/>
    </row>
    <row r="758" spans="1:13" s="13" customFormat="1">
      <c r="A758" s="9"/>
      <c r="B758" s="9"/>
      <c r="C758" s="29"/>
      <c r="D758" s="9"/>
      <c r="E758" s="29"/>
      <c r="F758" s="9"/>
      <c r="G758" s="30"/>
      <c r="I758" s="30"/>
      <c r="K758" s="30"/>
      <c r="M758" s="30"/>
    </row>
    <row r="759" spans="1:13" s="13" customFormat="1">
      <c r="A759" s="9"/>
      <c r="B759" s="9"/>
      <c r="C759" s="29"/>
      <c r="D759" s="9"/>
      <c r="E759" s="29"/>
      <c r="F759" s="9"/>
      <c r="G759" s="30"/>
      <c r="I759" s="30"/>
      <c r="K759" s="30"/>
      <c r="M759" s="30"/>
    </row>
    <row r="760" spans="1:13" s="13" customFormat="1">
      <c r="A760" s="9"/>
      <c r="B760" s="9"/>
      <c r="C760" s="29"/>
      <c r="D760" s="9"/>
      <c r="E760" s="29"/>
      <c r="F760" s="9"/>
      <c r="G760" s="30"/>
      <c r="I760" s="30"/>
      <c r="K760" s="30"/>
      <c r="M760" s="30"/>
    </row>
    <row r="761" spans="1:13" s="13" customFormat="1">
      <c r="A761" s="9"/>
      <c r="B761" s="9"/>
      <c r="C761" s="29"/>
      <c r="D761" s="9"/>
      <c r="E761" s="29"/>
      <c r="F761" s="9"/>
      <c r="G761" s="30"/>
      <c r="I761" s="30"/>
      <c r="K761" s="30"/>
      <c r="M761" s="30"/>
    </row>
    <row r="762" spans="1:13" s="13" customFormat="1">
      <c r="A762" s="9"/>
      <c r="B762" s="9"/>
      <c r="C762" s="29"/>
      <c r="D762" s="9"/>
      <c r="E762" s="29"/>
      <c r="F762" s="9"/>
      <c r="G762" s="30"/>
      <c r="I762" s="30"/>
      <c r="K762" s="30"/>
      <c r="M762" s="30"/>
    </row>
    <row r="763" spans="1:13" s="13" customFormat="1">
      <c r="A763" s="9"/>
      <c r="B763" s="9"/>
      <c r="C763" s="29"/>
      <c r="D763" s="9"/>
      <c r="E763" s="29"/>
      <c r="F763" s="9"/>
      <c r="G763" s="30"/>
      <c r="I763" s="30"/>
      <c r="K763" s="30"/>
      <c r="M763" s="30"/>
    </row>
    <row r="764" spans="1:13" s="13" customFormat="1">
      <c r="A764" s="9"/>
      <c r="B764" s="9"/>
      <c r="C764" s="29"/>
      <c r="D764" s="9"/>
      <c r="E764" s="29"/>
      <c r="F764" s="9"/>
      <c r="G764" s="30"/>
      <c r="I764" s="30"/>
      <c r="K764" s="30"/>
      <c r="M764" s="30"/>
    </row>
    <row r="765" spans="1:13" s="13" customFormat="1">
      <c r="A765" s="9"/>
      <c r="B765" s="9"/>
      <c r="C765" s="29"/>
      <c r="D765" s="9"/>
      <c r="E765" s="29"/>
      <c r="F765" s="9"/>
      <c r="G765" s="30"/>
      <c r="I765" s="30"/>
      <c r="K765" s="30"/>
      <c r="M765" s="30"/>
    </row>
    <row r="766" spans="1:13" s="13" customFormat="1">
      <c r="A766" s="9"/>
      <c r="B766" s="9"/>
      <c r="C766" s="29"/>
      <c r="D766" s="9"/>
      <c r="E766" s="29"/>
      <c r="F766" s="9"/>
      <c r="G766" s="30"/>
      <c r="I766" s="30"/>
      <c r="K766" s="30"/>
      <c r="M766" s="30"/>
    </row>
    <row r="767" spans="1:13" s="13" customFormat="1">
      <c r="A767" s="9"/>
      <c r="B767" s="9"/>
      <c r="C767" s="29"/>
      <c r="D767" s="9"/>
      <c r="E767" s="29"/>
      <c r="F767" s="9"/>
      <c r="G767" s="30"/>
      <c r="I767" s="30"/>
      <c r="K767" s="30"/>
      <c r="M767" s="30"/>
    </row>
    <row r="768" spans="1:13" s="13" customFormat="1">
      <c r="A768" s="9"/>
      <c r="B768" s="9"/>
      <c r="C768" s="29"/>
      <c r="D768" s="9"/>
      <c r="E768" s="29"/>
      <c r="F768" s="9"/>
      <c r="G768" s="30"/>
      <c r="I768" s="30"/>
      <c r="K768" s="30"/>
      <c r="M768" s="30"/>
    </row>
    <row r="769" spans="1:13" s="13" customFormat="1">
      <c r="A769" s="9"/>
      <c r="B769" s="9"/>
      <c r="C769" s="29"/>
      <c r="D769" s="9"/>
      <c r="E769" s="29"/>
      <c r="F769" s="9"/>
      <c r="G769" s="30"/>
      <c r="I769" s="30"/>
      <c r="K769" s="30"/>
      <c r="M769" s="30"/>
    </row>
    <row r="770" spans="1:13" s="13" customFormat="1">
      <c r="A770" s="9"/>
      <c r="B770" s="9"/>
      <c r="C770" s="29"/>
      <c r="D770" s="9"/>
      <c r="E770" s="29"/>
      <c r="F770" s="9"/>
      <c r="G770" s="30"/>
      <c r="I770" s="30"/>
      <c r="K770" s="30"/>
      <c r="M770" s="30"/>
    </row>
    <row r="771" spans="1:13" s="13" customFormat="1">
      <c r="A771" s="9"/>
      <c r="B771" s="9"/>
      <c r="C771" s="29"/>
      <c r="D771" s="9"/>
      <c r="E771" s="29"/>
      <c r="F771" s="9"/>
      <c r="G771" s="30"/>
      <c r="I771" s="30"/>
      <c r="K771" s="30"/>
      <c r="M771" s="30"/>
    </row>
    <row r="772" spans="1:13" s="13" customFormat="1">
      <c r="A772" s="9"/>
      <c r="B772" s="9"/>
      <c r="C772" s="29"/>
      <c r="D772" s="9"/>
      <c r="E772" s="29"/>
      <c r="F772" s="9"/>
      <c r="G772" s="30"/>
      <c r="I772" s="30"/>
      <c r="K772" s="30"/>
      <c r="M772" s="30"/>
    </row>
    <row r="773" spans="1:13" s="13" customFormat="1">
      <c r="A773" s="9"/>
      <c r="B773" s="9"/>
      <c r="C773" s="29"/>
      <c r="D773" s="9"/>
      <c r="E773" s="29"/>
      <c r="F773" s="9"/>
      <c r="G773" s="30"/>
      <c r="I773" s="30"/>
      <c r="K773" s="30"/>
      <c r="M773" s="30"/>
    </row>
    <row r="774" spans="1:13" s="13" customFormat="1">
      <c r="A774" s="9"/>
      <c r="B774" s="9"/>
      <c r="C774" s="29"/>
      <c r="D774" s="9"/>
      <c r="E774" s="29"/>
      <c r="F774" s="9"/>
      <c r="G774" s="30"/>
      <c r="I774" s="30"/>
      <c r="K774" s="30"/>
      <c r="M774" s="30"/>
    </row>
    <row r="775" spans="1:13" s="13" customFormat="1">
      <c r="A775" s="9"/>
      <c r="B775" s="9"/>
      <c r="C775" s="29"/>
      <c r="D775" s="9"/>
      <c r="E775" s="29"/>
      <c r="F775" s="9"/>
      <c r="G775" s="30"/>
      <c r="I775" s="30"/>
      <c r="K775" s="30"/>
      <c r="M775" s="30"/>
    </row>
    <row r="776" spans="1:13" s="13" customFormat="1">
      <c r="A776" s="9"/>
      <c r="B776" s="9"/>
      <c r="C776" s="29"/>
      <c r="D776" s="9"/>
      <c r="E776" s="29"/>
      <c r="F776" s="9"/>
      <c r="G776" s="30"/>
      <c r="I776" s="30"/>
      <c r="K776" s="30"/>
      <c r="M776" s="30"/>
    </row>
    <row r="777" spans="1:13" s="13" customFormat="1">
      <c r="A777" s="9"/>
      <c r="B777" s="9"/>
      <c r="C777" s="29"/>
      <c r="D777" s="9"/>
      <c r="E777" s="29"/>
      <c r="F777" s="9"/>
      <c r="G777" s="30"/>
      <c r="I777" s="30"/>
      <c r="K777" s="30"/>
      <c r="M777" s="30"/>
    </row>
    <row r="778" spans="1:13" s="13" customFormat="1">
      <c r="A778" s="9"/>
      <c r="B778" s="9"/>
      <c r="C778" s="29"/>
      <c r="D778" s="9"/>
      <c r="E778" s="29"/>
      <c r="F778" s="9"/>
      <c r="G778" s="30"/>
      <c r="I778" s="30"/>
      <c r="K778" s="30"/>
      <c r="M778" s="30"/>
    </row>
    <row r="779" spans="1:13" s="13" customFormat="1">
      <c r="A779" s="9"/>
      <c r="B779" s="9"/>
      <c r="C779" s="29"/>
      <c r="D779" s="9"/>
      <c r="E779" s="29"/>
      <c r="F779" s="9"/>
      <c r="G779" s="30"/>
      <c r="I779" s="30"/>
      <c r="K779" s="30"/>
      <c r="M779" s="30"/>
    </row>
    <row r="780" spans="1:13" s="13" customFormat="1">
      <c r="A780" s="9"/>
      <c r="B780" s="9"/>
      <c r="C780" s="29"/>
      <c r="D780" s="9"/>
      <c r="E780" s="29"/>
      <c r="F780" s="9"/>
      <c r="G780" s="30"/>
      <c r="I780" s="30"/>
      <c r="K780" s="30"/>
      <c r="M780" s="30"/>
    </row>
    <row r="781" spans="1:13" s="13" customFormat="1">
      <c r="A781" s="9"/>
      <c r="B781" s="9"/>
      <c r="C781" s="29"/>
      <c r="D781" s="9"/>
      <c r="E781" s="29"/>
      <c r="F781" s="9"/>
      <c r="G781" s="30"/>
      <c r="I781" s="30"/>
      <c r="K781" s="30"/>
      <c r="M781" s="30"/>
    </row>
    <row r="782" spans="1:13" s="13" customFormat="1">
      <c r="A782" s="9"/>
      <c r="B782" s="9"/>
      <c r="C782" s="29"/>
      <c r="D782" s="9"/>
      <c r="E782" s="29"/>
      <c r="F782" s="9"/>
      <c r="G782" s="30"/>
      <c r="I782" s="30"/>
      <c r="K782" s="30"/>
      <c r="M782" s="30"/>
    </row>
    <row r="783" spans="1:13" s="13" customFormat="1">
      <c r="A783" s="9"/>
      <c r="B783" s="9"/>
      <c r="C783" s="29"/>
      <c r="D783" s="9"/>
      <c r="E783" s="29"/>
      <c r="F783" s="9"/>
      <c r="G783" s="30"/>
      <c r="I783" s="30"/>
      <c r="K783" s="30"/>
      <c r="M783" s="30"/>
    </row>
    <row r="784" spans="1:13" s="13" customFormat="1">
      <c r="A784" s="9"/>
      <c r="B784" s="9"/>
      <c r="C784" s="29"/>
      <c r="D784" s="9"/>
      <c r="E784" s="29"/>
      <c r="F784" s="9"/>
      <c r="G784" s="30"/>
      <c r="I784" s="30"/>
      <c r="K784" s="30"/>
      <c r="M784" s="30"/>
    </row>
    <row r="785" spans="1:13" s="13" customFormat="1">
      <c r="A785" s="9"/>
      <c r="B785" s="9"/>
      <c r="C785" s="29"/>
      <c r="D785" s="9"/>
      <c r="E785" s="29"/>
      <c r="F785" s="9"/>
      <c r="G785" s="30"/>
      <c r="I785" s="30"/>
      <c r="K785" s="30"/>
      <c r="M785" s="30"/>
    </row>
    <row r="786" spans="1:13" s="13" customFormat="1">
      <c r="A786" s="9"/>
      <c r="B786" s="9"/>
      <c r="C786" s="29"/>
      <c r="D786" s="9"/>
      <c r="E786" s="29"/>
      <c r="F786" s="9"/>
      <c r="G786" s="30"/>
      <c r="I786" s="30"/>
      <c r="K786" s="30"/>
      <c r="M786" s="30"/>
    </row>
    <row r="787" spans="1:13" s="13" customFormat="1">
      <c r="A787" s="9"/>
      <c r="B787" s="9"/>
      <c r="C787" s="29"/>
      <c r="D787" s="9"/>
      <c r="E787" s="29"/>
      <c r="F787" s="9"/>
      <c r="G787" s="30"/>
      <c r="I787" s="30"/>
      <c r="K787" s="30"/>
      <c r="M787" s="30"/>
    </row>
    <row r="788" spans="1:13" s="13" customFormat="1">
      <c r="A788" s="9"/>
      <c r="B788" s="9"/>
      <c r="C788" s="29"/>
      <c r="D788" s="9"/>
      <c r="E788" s="29"/>
      <c r="F788" s="9"/>
      <c r="G788" s="30"/>
      <c r="I788" s="30"/>
      <c r="K788" s="30"/>
      <c r="M788" s="30"/>
    </row>
    <row r="789" spans="1:13" s="13" customFormat="1">
      <c r="A789" s="9"/>
      <c r="B789" s="9"/>
      <c r="C789" s="29"/>
      <c r="D789" s="9"/>
      <c r="E789" s="29"/>
      <c r="F789" s="9"/>
      <c r="G789" s="30"/>
      <c r="I789" s="30"/>
      <c r="K789" s="30"/>
      <c r="M789" s="30"/>
    </row>
    <row r="790" spans="1:13" s="13" customFormat="1">
      <c r="A790" s="9"/>
      <c r="B790" s="9"/>
      <c r="C790" s="29"/>
      <c r="D790" s="9"/>
      <c r="E790" s="29"/>
      <c r="F790" s="9"/>
      <c r="G790" s="30"/>
      <c r="I790" s="30"/>
      <c r="K790" s="30"/>
      <c r="M790" s="30"/>
    </row>
    <row r="791" spans="1:13" s="13" customFormat="1">
      <c r="A791" s="9"/>
      <c r="B791" s="9"/>
      <c r="C791" s="29"/>
      <c r="D791" s="9"/>
      <c r="E791" s="29"/>
      <c r="F791" s="9"/>
      <c r="G791" s="30"/>
      <c r="I791" s="30"/>
      <c r="K791" s="30"/>
      <c r="M791" s="30"/>
    </row>
    <row r="792" spans="1:13" s="13" customFormat="1">
      <c r="A792" s="9"/>
      <c r="B792" s="9"/>
      <c r="C792" s="29"/>
      <c r="D792" s="9"/>
      <c r="E792" s="29"/>
      <c r="F792" s="9"/>
      <c r="G792" s="30"/>
      <c r="I792" s="30"/>
      <c r="K792" s="30"/>
      <c r="M792" s="30"/>
    </row>
    <row r="793" spans="1:13" s="13" customFormat="1">
      <c r="A793" s="9"/>
      <c r="B793" s="9"/>
      <c r="C793" s="29"/>
      <c r="D793" s="9"/>
      <c r="E793" s="29"/>
      <c r="F793" s="9"/>
      <c r="G793" s="30"/>
      <c r="I793" s="30"/>
      <c r="K793" s="30"/>
      <c r="M793" s="30"/>
    </row>
    <row r="794" spans="1:13" s="13" customFormat="1">
      <c r="A794" s="9"/>
      <c r="B794" s="9"/>
      <c r="C794" s="29"/>
      <c r="D794" s="9"/>
      <c r="E794" s="29"/>
      <c r="F794" s="9"/>
      <c r="G794" s="30"/>
      <c r="I794" s="30"/>
      <c r="K794" s="30"/>
      <c r="M794" s="30"/>
    </row>
    <row r="795" spans="1:13" s="13" customFormat="1">
      <c r="A795" s="9"/>
      <c r="B795" s="9"/>
      <c r="C795" s="29"/>
      <c r="D795" s="9"/>
      <c r="E795" s="29"/>
      <c r="F795" s="9"/>
      <c r="G795" s="30"/>
      <c r="I795" s="30"/>
      <c r="K795" s="30"/>
      <c r="M795" s="30"/>
    </row>
    <row r="796" spans="1:13" s="13" customFormat="1">
      <c r="A796" s="9"/>
      <c r="B796" s="9"/>
      <c r="C796" s="29"/>
      <c r="D796" s="9"/>
      <c r="E796" s="29"/>
      <c r="F796" s="9"/>
      <c r="G796" s="30"/>
      <c r="I796" s="30"/>
      <c r="K796" s="30"/>
      <c r="M796" s="30"/>
    </row>
    <row r="797" spans="1:13" s="13" customFormat="1">
      <c r="A797" s="9"/>
      <c r="B797" s="9"/>
      <c r="C797" s="29"/>
      <c r="D797" s="9"/>
      <c r="E797" s="29"/>
      <c r="F797" s="9"/>
      <c r="G797" s="30"/>
      <c r="I797" s="30"/>
      <c r="K797" s="30"/>
      <c r="M797" s="30"/>
    </row>
    <row r="798" spans="1:13" s="13" customFormat="1">
      <c r="A798" s="9"/>
      <c r="B798" s="9"/>
      <c r="C798" s="29"/>
      <c r="D798" s="9"/>
      <c r="E798" s="29"/>
      <c r="F798" s="9"/>
      <c r="G798" s="30"/>
      <c r="I798" s="30"/>
      <c r="K798" s="30"/>
      <c r="M798" s="30"/>
    </row>
    <row r="799" spans="1:13" s="13" customFormat="1">
      <c r="A799" s="9"/>
      <c r="B799" s="9"/>
      <c r="C799" s="29"/>
      <c r="D799" s="9"/>
      <c r="E799" s="29"/>
      <c r="F799" s="9"/>
      <c r="G799" s="30"/>
      <c r="I799" s="30"/>
      <c r="K799" s="30"/>
      <c r="M799" s="30"/>
    </row>
    <row r="800" spans="1:13" s="13" customFormat="1">
      <c r="A800" s="9"/>
      <c r="B800" s="9"/>
      <c r="C800" s="29"/>
      <c r="D800" s="9"/>
      <c r="E800" s="29"/>
      <c r="F800" s="9"/>
      <c r="G800" s="30"/>
      <c r="I800" s="30"/>
      <c r="K800" s="30"/>
      <c r="M800" s="30"/>
    </row>
    <row r="801" spans="1:13" s="13" customFormat="1">
      <c r="A801" s="9"/>
      <c r="B801" s="9"/>
      <c r="C801" s="29"/>
      <c r="D801" s="9"/>
      <c r="E801" s="29"/>
      <c r="F801" s="9"/>
      <c r="G801" s="30"/>
      <c r="I801" s="30"/>
      <c r="K801" s="30"/>
      <c r="M801" s="30"/>
    </row>
    <row r="802" spans="1:13" s="13" customFormat="1">
      <c r="A802" s="9"/>
      <c r="B802" s="9"/>
      <c r="C802" s="29"/>
      <c r="D802" s="9"/>
      <c r="E802" s="29"/>
      <c r="F802" s="9"/>
      <c r="G802" s="30"/>
      <c r="I802" s="30"/>
      <c r="K802" s="30"/>
      <c r="M802" s="30"/>
    </row>
    <row r="803" spans="1:13" s="13" customFormat="1">
      <c r="A803" s="9"/>
      <c r="B803" s="9"/>
      <c r="C803" s="29"/>
      <c r="D803" s="9"/>
      <c r="E803" s="29"/>
      <c r="F803" s="9"/>
      <c r="G803" s="30"/>
      <c r="I803" s="30"/>
      <c r="K803" s="30"/>
      <c r="M803" s="30"/>
    </row>
    <row r="804" spans="1:13" s="13" customFormat="1">
      <c r="A804" s="9"/>
      <c r="B804" s="9"/>
      <c r="C804" s="29"/>
      <c r="D804" s="9"/>
      <c r="E804" s="29"/>
      <c r="F804" s="9"/>
      <c r="G804" s="30"/>
      <c r="I804" s="30"/>
      <c r="K804" s="30"/>
      <c r="M804" s="30"/>
    </row>
    <row r="805" spans="1:13" s="13" customFormat="1">
      <c r="A805" s="9"/>
      <c r="B805" s="9"/>
      <c r="C805" s="29"/>
      <c r="D805" s="9"/>
      <c r="E805" s="29"/>
      <c r="F805" s="9"/>
      <c r="G805" s="30"/>
      <c r="I805" s="30"/>
      <c r="K805" s="30"/>
      <c r="M805" s="30"/>
    </row>
    <row r="806" spans="1:13" s="13" customFormat="1">
      <c r="A806" s="9"/>
      <c r="B806" s="9"/>
      <c r="C806" s="29"/>
      <c r="D806" s="9"/>
      <c r="E806" s="29"/>
      <c r="F806" s="9"/>
      <c r="G806" s="30"/>
      <c r="I806" s="30"/>
      <c r="K806" s="30"/>
      <c r="M806" s="30"/>
    </row>
    <row r="807" spans="1:13" s="13" customFormat="1">
      <c r="A807" s="9"/>
      <c r="B807" s="9"/>
      <c r="C807" s="29"/>
      <c r="D807" s="9"/>
      <c r="E807" s="29"/>
      <c r="F807" s="9"/>
      <c r="G807" s="30"/>
      <c r="I807" s="30"/>
      <c r="K807" s="30"/>
      <c r="M807" s="30"/>
    </row>
    <row r="808" spans="1:13" s="13" customFormat="1">
      <c r="A808" s="9"/>
      <c r="B808" s="9"/>
      <c r="C808" s="29"/>
      <c r="D808" s="9"/>
      <c r="E808" s="29"/>
      <c r="F808" s="9"/>
      <c r="G808" s="30"/>
      <c r="I808" s="30"/>
      <c r="K808" s="30"/>
      <c r="M808" s="30"/>
    </row>
    <row r="809" spans="1:13" s="13" customFormat="1">
      <c r="A809" s="9"/>
      <c r="B809" s="9"/>
      <c r="C809" s="29"/>
      <c r="D809" s="9"/>
      <c r="E809" s="29"/>
      <c r="F809" s="9"/>
      <c r="G809" s="30"/>
      <c r="I809" s="30"/>
      <c r="K809" s="30"/>
      <c r="M809" s="30"/>
    </row>
    <row r="810" spans="1:13" s="13" customFormat="1">
      <c r="A810" s="9"/>
      <c r="B810" s="9"/>
      <c r="C810" s="29"/>
      <c r="D810" s="9"/>
      <c r="E810" s="29"/>
      <c r="F810" s="9"/>
      <c r="G810" s="30"/>
      <c r="I810" s="30"/>
      <c r="K810" s="30"/>
      <c r="M810" s="30"/>
    </row>
    <row r="811" spans="1:13" s="13" customFormat="1">
      <c r="A811" s="9"/>
      <c r="B811" s="9"/>
      <c r="C811" s="29"/>
      <c r="D811" s="9"/>
      <c r="E811" s="29"/>
      <c r="F811" s="9"/>
      <c r="G811" s="30"/>
      <c r="I811" s="30"/>
      <c r="K811" s="30"/>
      <c r="M811" s="30"/>
    </row>
    <row r="812" spans="1:13" s="13" customFormat="1">
      <c r="A812" s="9"/>
      <c r="B812" s="9"/>
      <c r="C812" s="29"/>
      <c r="D812" s="9"/>
      <c r="E812" s="29"/>
      <c r="F812" s="9"/>
      <c r="G812" s="30"/>
      <c r="I812" s="30"/>
      <c r="K812" s="30"/>
      <c r="M812" s="30"/>
    </row>
    <row r="813" spans="1:13" s="13" customFormat="1">
      <c r="A813" s="9"/>
      <c r="B813" s="9"/>
      <c r="C813" s="29"/>
      <c r="D813" s="9"/>
      <c r="E813" s="29"/>
      <c r="F813" s="9"/>
      <c r="G813" s="30"/>
      <c r="I813" s="30"/>
      <c r="K813" s="30"/>
      <c r="M813" s="30"/>
    </row>
    <row r="814" spans="1:13" s="13" customFormat="1">
      <c r="A814" s="9"/>
      <c r="B814" s="9"/>
      <c r="C814" s="29"/>
      <c r="D814" s="9"/>
      <c r="E814" s="29"/>
      <c r="F814" s="9"/>
      <c r="G814" s="30"/>
      <c r="I814" s="30"/>
      <c r="K814" s="30"/>
      <c r="M814" s="30"/>
    </row>
    <row r="815" spans="1:13" s="13" customFormat="1">
      <c r="A815" s="9"/>
      <c r="B815" s="9"/>
      <c r="C815" s="29"/>
      <c r="D815" s="9"/>
      <c r="E815" s="29"/>
      <c r="F815" s="9"/>
      <c r="G815" s="30"/>
      <c r="I815" s="30"/>
      <c r="K815" s="30"/>
      <c r="M815" s="30"/>
    </row>
    <row r="816" spans="1:13" s="13" customFormat="1">
      <c r="A816" s="9"/>
      <c r="B816" s="9"/>
      <c r="C816" s="29"/>
      <c r="D816" s="9"/>
      <c r="E816" s="29"/>
      <c r="F816" s="9"/>
      <c r="G816" s="30"/>
      <c r="I816" s="30"/>
      <c r="K816" s="30"/>
      <c r="M816" s="30"/>
    </row>
    <row r="817" spans="1:13" s="13" customFormat="1">
      <c r="A817" s="9"/>
      <c r="B817" s="9"/>
      <c r="C817" s="29"/>
      <c r="D817" s="9"/>
      <c r="E817" s="29"/>
      <c r="F817" s="9"/>
      <c r="G817" s="30"/>
      <c r="I817" s="30"/>
      <c r="K817" s="30"/>
      <c r="M817" s="30"/>
    </row>
    <row r="818" spans="1:13" s="13" customFormat="1">
      <c r="A818" s="9"/>
      <c r="B818" s="9"/>
      <c r="C818" s="29"/>
      <c r="D818" s="9"/>
      <c r="E818" s="29"/>
      <c r="F818" s="9"/>
      <c r="G818" s="30"/>
      <c r="I818" s="30"/>
      <c r="K818" s="30"/>
      <c r="M818" s="30"/>
    </row>
    <row r="819" spans="1:13" s="13" customFormat="1">
      <c r="A819" s="9"/>
      <c r="B819" s="9"/>
      <c r="C819" s="29"/>
      <c r="D819" s="9"/>
      <c r="E819" s="29"/>
      <c r="F819" s="9"/>
      <c r="G819" s="30"/>
      <c r="I819" s="30"/>
      <c r="K819" s="30"/>
      <c r="M819" s="30"/>
    </row>
    <row r="820" spans="1:13" s="13" customFormat="1">
      <c r="A820" s="9"/>
      <c r="B820" s="9"/>
      <c r="C820" s="29"/>
      <c r="D820" s="9"/>
      <c r="E820" s="29"/>
      <c r="F820" s="9"/>
      <c r="G820" s="30"/>
      <c r="I820" s="30"/>
      <c r="K820" s="30"/>
      <c r="M820" s="30"/>
    </row>
    <row r="821" spans="1:13" s="13" customFormat="1">
      <c r="A821" s="9"/>
      <c r="B821" s="9"/>
      <c r="C821" s="29"/>
      <c r="D821" s="9"/>
      <c r="E821" s="29"/>
      <c r="F821" s="9"/>
      <c r="G821" s="30"/>
      <c r="I821" s="30"/>
      <c r="K821" s="30"/>
      <c r="M821" s="30"/>
    </row>
    <row r="822" spans="1:13" s="13" customFormat="1">
      <c r="A822" s="9"/>
      <c r="B822" s="9"/>
      <c r="C822" s="29"/>
      <c r="D822" s="9"/>
      <c r="E822" s="29"/>
      <c r="F822" s="9"/>
      <c r="G822" s="30"/>
      <c r="I822" s="30"/>
      <c r="K822" s="30"/>
      <c r="M822" s="30"/>
    </row>
    <row r="823" spans="1:13" s="13" customFormat="1">
      <c r="A823" s="9"/>
      <c r="B823" s="9"/>
      <c r="C823" s="29"/>
      <c r="D823" s="9"/>
      <c r="E823" s="29"/>
      <c r="F823" s="9"/>
      <c r="G823" s="30"/>
      <c r="I823" s="30"/>
      <c r="K823" s="30"/>
      <c r="M823" s="30"/>
    </row>
    <row r="824" spans="1:13" s="13" customFormat="1">
      <c r="A824" s="9"/>
      <c r="B824" s="9"/>
      <c r="C824" s="29"/>
      <c r="D824" s="9"/>
      <c r="E824" s="29"/>
      <c r="F824" s="9"/>
      <c r="G824" s="30"/>
      <c r="I824" s="30"/>
      <c r="K824" s="30"/>
      <c r="M824" s="30"/>
    </row>
    <row r="825" spans="1:13" s="13" customFormat="1">
      <c r="A825" s="9"/>
      <c r="B825" s="9"/>
      <c r="C825" s="29"/>
      <c r="D825" s="9"/>
      <c r="E825" s="29"/>
      <c r="F825" s="9"/>
      <c r="G825" s="30"/>
      <c r="I825" s="30"/>
      <c r="K825" s="30"/>
      <c r="M825" s="30"/>
    </row>
    <row r="826" spans="1:13" s="13" customFormat="1">
      <c r="A826" s="9"/>
      <c r="B826" s="9"/>
      <c r="C826" s="29"/>
      <c r="D826" s="9"/>
      <c r="E826" s="29"/>
      <c r="F826" s="9"/>
      <c r="G826" s="30"/>
      <c r="I826" s="30"/>
      <c r="K826" s="30"/>
      <c r="M826" s="30"/>
    </row>
    <row r="827" spans="1:13" s="13" customFormat="1">
      <c r="A827" s="9"/>
      <c r="B827" s="9"/>
      <c r="C827" s="29"/>
      <c r="D827" s="9"/>
      <c r="E827" s="29"/>
      <c r="F827" s="9"/>
      <c r="G827" s="30"/>
      <c r="I827" s="30"/>
      <c r="K827" s="30"/>
      <c r="M827" s="30"/>
    </row>
    <row r="828" spans="1:13" s="13" customFormat="1">
      <c r="A828" s="9"/>
      <c r="B828" s="9"/>
      <c r="C828" s="29"/>
      <c r="D828" s="9"/>
      <c r="E828" s="29"/>
      <c r="F828" s="9"/>
      <c r="G828" s="30"/>
      <c r="I828" s="30"/>
      <c r="K828" s="30"/>
      <c r="M828" s="30"/>
    </row>
    <row r="829" spans="1:13" s="13" customFormat="1">
      <c r="A829" s="9"/>
      <c r="B829" s="9"/>
      <c r="C829" s="29"/>
      <c r="D829" s="9"/>
      <c r="E829" s="29"/>
      <c r="F829" s="9"/>
      <c r="G829" s="30"/>
      <c r="I829" s="30"/>
      <c r="K829" s="30"/>
      <c r="M829" s="30"/>
    </row>
    <row r="830" spans="1:13" s="13" customFormat="1">
      <c r="A830" s="9"/>
      <c r="B830" s="9"/>
      <c r="C830" s="29"/>
      <c r="D830" s="9"/>
      <c r="E830" s="29"/>
      <c r="F830" s="9"/>
      <c r="G830" s="30"/>
      <c r="I830" s="30"/>
      <c r="K830" s="30"/>
      <c r="M830" s="30"/>
    </row>
    <row r="831" spans="1:13" s="13" customFormat="1">
      <c r="A831" s="9"/>
      <c r="B831" s="9"/>
      <c r="C831" s="29"/>
      <c r="D831" s="9"/>
      <c r="E831" s="29"/>
      <c r="F831" s="9"/>
      <c r="G831" s="30"/>
      <c r="I831" s="30"/>
      <c r="K831" s="30"/>
      <c r="M831" s="30"/>
    </row>
    <row r="832" spans="1:13" s="13" customFormat="1">
      <c r="A832" s="9"/>
      <c r="B832" s="9"/>
      <c r="C832" s="29"/>
      <c r="D832" s="9"/>
      <c r="E832" s="29"/>
      <c r="F832" s="9"/>
      <c r="G832" s="30"/>
      <c r="I832" s="30"/>
      <c r="K832" s="30"/>
      <c r="M832" s="30"/>
    </row>
    <row r="833" spans="1:13" s="13" customFormat="1">
      <c r="A833" s="9"/>
      <c r="B833" s="9"/>
      <c r="C833" s="29"/>
      <c r="D833" s="9"/>
      <c r="E833" s="29"/>
      <c r="F833" s="9"/>
      <c r="G833" s="30"/>
      <c r="I833" s="30"/>
      <c r="K833" s="30"/>
      <c r="M833" s="30"/>
    </row>
    <row r="834" spans="1:13" s="13" customFormat="1">
      <c r="A834" s="9"/>
      <c r="B834" s="9"/>
      <c r="C834" s="29"/>
      <c r="D834" s="9"/>
      <c r="E834" s="29"/>
      <c r="F834" s="9"/>
      <c r="G834" s="30"/>
      <c r="I834" s="30"/>
      <c r="K834" s="30"/>
      <c r="M834" s="30"/>
    </row>
    <row r="835" spans="1:13" s="13" customFormat="1">
      <c r="A835" s="9"/>
      <c r="B835" s="9"/>
      <c r="C835" s="29"/>
      <c r="D835" s="9"/>
      <c r="E835" s="29"/>
      <c r="F835" s="9"/>
      <c r="G835" s="30"/>
      <c r="I835" s="30"/>
      <c r="K835" s="30"/>
      <c r="M835" s="30"/>
    </row>
    <row r="836" spans="1:13" s="13" customFormat="1">
      <c r="A836" s="9"/>
      <c r="B836" s="9"/>
      <c r="C836" s="29"/>
      <c r="D836" s="9"/>
      <c r="E836" s="29"/>
      <c r="F836" s="9"/>
      <c r="G836" s="30"/>
      <c r="I836" s="30"/>
      <c r="K836" s="30"/>
      <c r="M836" s="30"/>
    </row>
    <row r="837" spans="1:13" s="13" customFormat="1">
      <c r="A837" s="9"/>
      <c r="B837" s="9"/>
      <c r="C837" s="29"/>
      <c r="D837" s="9"/>
      <c r="E837" s="29"/>
      <c r="F837" s="9"/>
      <c r="G837" s="30"/>
      <c r="I837" s="30"/>
      <c r="K837" s="30"/>
      <c r="M837" s="30"/>
    </row>
    <row r="838" spans="1:13" s="13" customFormat="1">
      <c r="A838" s="9"/>
      <c r="B838" s="9"/>
      <c r="C838" s="29"/>
      <c r="D838" s="9"/>
      <c r="E838" s="29"/>
      <c r="F838" s="9"/>
      <c r="G838" s="30"/>
      <c r="I838" s="30"/>
      <c r="K838" s="30"/>
      <c r="M838" s="30"/>
    </row>
    <row r="839" spans="1:13" s="13" customFormat="1">
      <c r="A839" s="9"/>
      <c r="B839" s="9"/>
      <c r="C839" s="29"/>
      <c r="D839" s="9"/>
      <c r="E839" s="29"/>
      <c r="F839" s="9"/>
      <c r="G839" s="30"/>
      <c r="I839" s="30"/>
      <c r="K839" s="30"/>
      <c r="M839" s="30"/>
    </row>
    <row r="840" spans="1:13" s="13" customFormat="1">
      <c r="A840" s="9"/>
      <c r="B840" s="9"/>
      <c r="C840" s="29"/>
      <c r="D840" s="9"/>
      <c r="E840" s="29"/>
      <c r="F840" s="9"/>
      <c r="G840" s="30"/>
      <c r="I840" s="30"/>
      <c r="K840" s="30"/>
      <c r="M840" s="30"/>
    </row>
    <row r="841" spans="1:13" s="13" customFormat="1">
      <c r="A841" s="9"/>
      <c r="B841" s="9"/>
      <c r="C841" s="29"/>
      <c r="D841" s="9"/>
      <c r="E841" s="29"/>
      <c r="F841" s="9"/>
      <c r="G841" s="30"/>
      <c r="I841" s="30"/>
      <c r="K841" s="30"/>
      <c r="M841" s="30"/>
    </row>
    <row r="842" spans="1:13" s="13" customFormat="1">
      <c r="A842" s="9"/>
      <c r="B842" s="9"/>
      <c r="C842" s="29"/>
      <c r="D842" s="9"/>
      <c r="E842" s="29"/>
      <c r="F842" s="9"/>
      <c r="G842" s="30"/>
      <c r="I842" s="30"/>
      <c r="K842" s="30"/>
      <c r="M842" s="30"/>
    </row>
    <row r="843" spans="1:13" s="13" customFormat="1">
      <c r="A843" s="9"/>
      <c r="B843" s="9"/>
      <c r="C843" s="29"/>
      <c r="D843" s="9"/>
      <c r="E843" s="29"/>
      <c r="F843" s="9"/>
      <c r="G843" s="30"/>
      <c r="I843" s="30"/>
      <c r="K843" s="30"/>
      <c r="M843" s="30"/>
    </row>
    <row r="844" spans="1:13" s="13" customFormat="1">
      <c r="A844" s="9"/>
      <c r="B844" s="9"/>
      <c r="C844" s="29"/>
      <c r="D844" s="9"/>
      <c r="E844" s="29"/>
      <c r="F844" s="9"/>
      <c r="G844" s="30"/>
      <c r="I844" s="30"/>
      <c r="K844" s="30"/>
      <c r="M844" s="30"/>
    </row>
    <row r="845" spans="1:13" s="13" customFormat="1">
      <c r="A845" s="9"/>
      <c r="B845" s="9"/>
      <c r="C845" s="29"/>
      <c r="D845" s="9"/>
      <c r="E845" s="29"/>
      <c r="F845" s="9"/>
      <c r="G845" s="30"/>
      <c r="I845" s="30"/>
      <c r="K845" s="30"/>
      <c r="M845" s="30"/>
    </row>
    <row r="846" spans="1:13" s="13" customFormat="1">
      <c r="A846" s="9"/>
      <c r="B846" s="9"/>
      <c r="C846" s="29"/>
      <c r="D846" s="9"/>
      <c r="E846" s="29"/>
      <c r="F846" s="9"/>
      <c r="G846" s="30"/>
      <c r="I846" s="30"/>
      <c r="K846" s="30"/>
      <c r="M846" s="30"/>
    </row>
    <row r="847" spans="1:13" s="13" customFormat="1">
      <c r="A847" s="9"/>
      <c r="B847" s="9"/>
      <c r="C847" s="29"/>
      <c r="D847" s="9"/>
      <c r="E847" s="29"/>
      <c r="F847" s="9"/>
      <c r="G847" s="30"/>
      <c r="I847" s="30"/>
      <c r="K847" s="30"/>
      <c r="M847" s="30"/>
    </row>
    <row r="848" spans="1:13" s="13" customFormat="1">
      <c r="A848" s="9"/>
      <c r="B848" s="9"/>
      <c r="C848" s="29"/>
      <c r="D848" s="9"/>
      <c r="E848" s="29"/>
      <c r="F848" s="9"/>
      <c r="G848" s="30"/>
      <c r="I848" s="30"/>
      <c r="K848" s="30"/>
      <c r="M848" s="30"/>
    </row>
    <row r="849" spans="1:13" s="13" customFormat="1">
      <c r="A849" s="9"/>
      <c r="B849" s="9"/>
      <c r="C849" s="29"/>
      <c r="D849" s="9"/>
      <c r="E849" s="29"/>
      <c r="F849" s="9"/>
      <c r="G849" s="30"/>
      <c r="I849" s="30"/>
      <c r="K849" s="30"/>
      <c r="M849" s="30"/>
    </row>
    <row r="850" spans="1:13" s="13" customFormat="1">
      <c r="A850" s="9"/>
      <c r="B850" s="9"/>
      <c r="C850" s="29"/>
      <c r="D850" s="9"/>
      <c r="E850" s="29"/>
      <c r="F850" s="9"/>
      <c r="G850" s="30"/>
      <c r="I850" s="30"/>
      <c r="K850" s="30"/>
      <c r="M850" s="30"/>
    </row>
    <row r="851" spans="1:13" s="13" customFormat="1">
      <c r="A851" s="9"/>
      <c r="B851" s="9"/>
      <c r="C851" s="29"/>
      <c r="D851" s="9"/>
      <c r="E851" s="29"/>
      <c r="F851" s="9"/>
      <c r="G851" s="30"/>
      <c r="I851" s="30"/>
      <c r="K851" s="30"/>
      <c r="M851" s="30"/>
    </row>
    <row r="852" spans="1:13" s="13" customFormat="1">
      <c r="A852" s="9"/>
      <c r="B852" s="9"/>
      <c r="C852" s="29"/>
      <c r="D852" s="9"/>
      <c r="E852" s="29"/>
      <c r="F852" s="9"/>
      <c r="G852" s="30"/>
      <c r="I852" s="30"/>
      <c r="K852" s="30"/>
      <c r="M852" s="30"/>
    </row>
    <row r="853" spans="1:13" s="13" customFormat="1">
      <c r="A853" s="9"/>
      <c r="B853" s="9"/>
      <c r="C853" s="29"/>
      <c r="D853" s="9"/>
      <c r="E853" s="29"/>
      <c r="F853" s="9"/>
      <c r="G853" s="30"/>
      <c r="I853" s="30"/>
      <c r="K853" s="30"/>
      <c r="M853" s="30"/>
    </row>
    <row r="854" spans="1:13" s="13" customFormat="1">
      <c r="A854" s="9"/>
      <c r="B854" s="9"/>
      <c r="C854" s="29"/>
      <c r="D854" s="9"/>
      <c r="E854" s="29"/>
      <c r="F854" s="9"/>
      <c r="G854" s="30"/>
      <c r="I854" s="30"/>
      <c r="K854" s="30"/>
      <c r="M854" s="30"/>
    </row>
    <row r="855" spans="1:13" s="13" customFormat="1">
      <c r="A855" s="9"/>
      <c r="B855" s="9"/>
      <c r="C855" s="29"/>
      <c r="D855" s="9"/>
      <c r="E855" s="29"/>
      <c r="F855" s="9"/>
      <c r="G855" s="30"/>
      <c r="I855" s="30"/>
      <c r="K855" s="30"/>
      <c r="M855" s="30"/>
    </row>
    <row r="856" spans="1:13" s="13" customFormat="1">
      <c r="A856" s="9"/>
      <c r="B856" s="9"/>
      <c r="C856" s="29"/>
      <c r="D856" s="9"/>
      <c r="E856" s="29"/>
      <c r="F856" s="9"/>
      <c r="G856" s="30"/>
      <c r="I856" s="30"/>
      <c r="K856" s="30"/>
      <c r="M856" s="30"/>
    </row>
    <row r="857" spans="1:13" s="13" customFormat="1">
      <c r="A857" s="9"/>
      <c r="B857" s="9"/>
      <c r="C857" s="29"/>
      <c r="D857" s="9"/>
      <c r="E857" s="29"/>
      <c r="F857" s="9"/>
      <c r="G857" s="30"/>
      <c r="I857" s="30"/>
      <c r="K857" s="30"/>
      <c r="M857" s="30"/>
    </row>
    <row r="858" spans="1:13" s="13" customFormat="1">
      <c r="A858" s="9"/>
      <c r="B858" s="9"/>
      <c r="C858" s="29"/>
      <c r="D858" s="9"/>
      <c r="E858" s="29"/>
      <c r="F858" s="9"/>
      <c r="G858" s="30"/>
      <c r="I858" s="30"/>
      <c r="K858" s="30"/>
      <c r="M858" s="30"/>
    </row>
    <row r="859" spans="1:13" s="13" customFormat="1">
      <c r="A859" s="9"/>
      <c r="B859" s="9"/>
      <c r="C859" s="29"/>
      <c r="D859" s="9"/>
      <c r="E859" s="29"/>
      <c r="F859" s="9"/>
      <c r="G859" s="30"/>
      <c r="I859" s="30"/>
      <c r="K859" s="30"/>
      <c r="M859" s="30"/>
    </row>
    <row r="860" spans="1:13" s="13" customFormat="1">
      <c r="A860" s="9"/>
      <c r="B860" s="9"/>
      <c r="C860" s="29"/>
      <c r="D860" s="9"/>
      <c r="E860" s="29"/>
      <c r="F860" s="9"/>
      <c r="G860" s="30"/>
      <c r="I860" s="30"/>
      <c r="K860" s="30"/>
      <c r="M860" s="30"/>
    </row>
    <row r="861" spans="1:13" s="13" customFormat="1">
      <c r="A861" s="9"/>
      <c r="B861" s="9"/>
      <c r="C861" s="29"/>
      <c r="D861" s="9"/>
      <c r="E861" s="29"/>
      <c r="F861" s="9"/>
      <c r="G861" s="30"/>
      <c r="I861" s="30"/>
      <c r="K861" s="30"/>
      <c r="M861" s="30"/>
    </row>
    <row r="862" spans="1:13" s="13" customFormat="1">
      <c r="A862" s="9"/>
      <c r="B862" s="9"/>
      <c r="C862" s="29"/>
      <c r="D862" s="9"/>
      <c r="E862" s="29"/>
      <c r="F862" s="9"/>
      <c r="G862" s="30"/>
      <c r="I862" s="30"/>
      <c r="K862" s="30"/>
      <c r="M862" s="30"/>
    </row>
    <row r="863" spans="1:13" s="13" customFormat="1">
      <c r="A863" s="9"/>
      <c r="B863" s="9"/>
      <c r="C863" s="29"/>
      <c r="D863" s="9"/>
      <c r="E863" s="29"/>
      <c r="F863" s="9"/>
      <c r="G863" s="30"/>
      <c r="I863" s="30"/>
      <c r="K863" s="30"/>
      <c r="M863" s="30"/>
    </row>
    <row r="864" spans="1:13" s="13" customFormat="1">
      <c r="A864" s="9"/>
      <c r="B864" s="9"/>
      <c r="C864" s="29"/>
      <c r="D864" s="9"/>
      <c r="E864" s="29"/>
      <c r="F864" s="9"/>
      <c r="G864" s="30"/>
      <c r="I864" s="30"/>
      <c r="K864" s="30"/>
      <c r="M864" s="30"/>
    </row>
    <row r="865" spans="1:13" s="13" customFormat="1">
      <c r="A865" s="9"/>
      <c r="B865" s="9"/>
      <c r="C865" s="29"/>
      <c r="D865" s="9"/>
      <c r="E865" s="29"/>
      <c r="F865" s="9"/>
      <c r="G865" s="30"/>
      <c r="I865" s="30"/>
      <c r="K865" s="30"/>
      <c r="M865" s="30"/>
    </row>
    <row r="866" spans="1:13" s="13" customFormat="1">
      <c r="A866" s="9"/>
      <c r="B866" s="9"/>
      <c r="C866" s="29"/>
      <c r="D866" s="9"/>
      <c r="E866" s="29"/>
      <c r="F866" s="9"/>
      <c r="G866" s="30"/>
      <c r="I866" s="30"/>
      <c r="K866" s="30"/>
      <c r="M866" s="30"/>
    </row>
    <row r="867" spans="1:13" s="13" customFormat="1">
      <c r="A867" s="9"/>
      <c r="B867" s="9"/>
      <c r="C867" s="29"/>
      <c r="D867" s="9"/>
      <c r="E867" s="29"/>
      <c r="F867" s="9"/>
      <c r="G867" s="30"/>
      <c r="I867" s="30"/>
      <c r="K867" s="30"/>
      <c r="M867" s="30"/>
    </row>
    <row r="868" spans="1:13" s="13" customFormat="1">
      <c r="A868" s="9"/>
      <c r="B868" s="9"/>
      <c r="C868" s="29"/>
      <c r="D868" s="9"/>
      <c r="E868" s="29"/>
      <c r="F868" s="9"/>
      <c r="G868" s="30"/>
      <c r="I868" s="30"/>
      <c r="K868" s="30"/>
      <c r="M868" s="30"/>
    </row>
    <row r="869" spans="1:13" s="13" customFormat="1">
      <c r="A869" s="9"/>
      <c r="B869" s="9"/>
      <c r="C869" s="29"/>
      <c r="D869" s="9"/>
      <c r="E869" s="29"/>
      <c r="F869" s="9"/>
      <c r="G869" s="30"/>
      <c r="I869" s="30"/>
      <c r="K869" s="30"/>
      <c r="M869" s="30"/>
    </row>
    <row r="870" spans="1:13" s="13" customFormat="1">
      <c r="A870" s="9"/>
      <c r="B870" s="9"/>
      <c r="C870" s="29"/>
      <c r="D870" s="9"/>
      <c r="E870" s="29"/>
      <c r="F870" s="9"/>
      <c r="G870" s="30"/>
      <c r="I870" s="30"/>
      <c r="K870" s="30"/>
      <c r="M870" s="30"/>
    </row>
    <row r="871" spans="1:13" s="13" customFormat="1">
      <c r="A871" s="9"/>
      <c r="B871" s="9"/>
      <c r="C871" s="29"/>
      <c r="D871" s="9"/>
      <c r="E871" s="29"/>
      <c r="F871" s="9"/>
      <c r="G871" s="30"/>
      <c r="I871" s="30"/>
      <c r="K871" s="30"/>
      <c r="M871" s="30"/>
    </row>
    <row r="872" spans="1:13" s="13" customFormat="1">
      <c r="A872" s="9"/>
      <c r="B872" s="9"/>
      <c r="C872" s="29"/>
      <c r="D872" s="9"/>
      <c r="E872" s="29"/>
      <c r="F872" s="9"/>
      <c r="G872" s="30"/>
      <c r="I872" s="30"/>
      <c r="K872" s="30"/>
      <c r="M872" s="30"/>
    </row>
    <row r="873" spans="1:13" s="13" customFormat="1">
      <c r="A873" s="9"/>
      <c r="B873" s="9"/>
      <c r="C873" s="29"/>
      <c r="D873" s="9"/>
      <c r="E873" s="29"/>
      <c r="F873" s="9"/>
      <c r="G873" s="30"/>
      <c r="I873" s="30"/>
      <c r="K873" s="30"/>
      <c r="M873" s="30"/>
    </row>
    <row r="874" spans="1:13" s="13" customFormat="1">
      <c r="A874" s="9"/>
      <c r="B874" s="9"/>
      <c r="C874" s="29"/>
      <c r="D874" s="9"/>
      <c r="E874" s="29"/>
      <c r="F874" s="9"/>
      <c r="G874" s="30"/>
      <c r="I874" s="30"/>
      <c r="K874" s="30"/>
      <c r="M874" s="30"/>
    </row>
    <row r="875" spans="1:13" s="13" customFormat="1">
      <c r="A875" s="9"/>
      <c r="B875" s="9"/>
      <c r="C875" s="29"/>
      <c r="D875" s="9"/>
      <c r="E875" s="29"/>
      <c r="F875" s="9"/>
      <c r="G875" s="30"/>
      <c r="I875" s="30"/>
      <c r="K875" s="30"/>
      <c r="M875" s="30"/>
    </row>
    <row r="876" spans="1:13" s="13" customFormat="1">
      <c r="A876" s="9"/>
      <c r="B876" s="9"/>
      <c r="C876" s="29"/>
      <c r="D876" s="9"/>
      <c r="E876" s="29"/>
      <c r="F876" s="9"/>
      <c r="G876" s="30"/>
      <c r="I876" s="30"/>
      <c r="K876" s="30"/>
      <c r="M876" s="30"/>
    </row>
    <row r="877" spans="1:13" s="13" customFormat="1">
      <c r="A877" s="9"/>
      <c r="B877" s="9"/>
      <c r="C877" s="29"/>
      <c r="D877" s="9"/>
      <c r="E877" s="29"/>
      <c r="F877" s="9"/>
      <c r="G877" s="30"/>
      <c r="I877" s="30"/>
      <c r="K877" s="30"/>
      <c r="M877" s="30"/>
    </row>
    <row r="878" spans="1:13" s="13" customFormat="1">
      <c r="A878" s="9"/>
      <c r="B878" s="9"/>
      <c r="C878" s="29"/>
      <c r="D878" s="9"/>
      <c r="E878" s="29"/>
      <c r="F878" s="9"/>
      <c r="G878" s="30"/>
      <c r="I878" s="30"/>
      <c r="K878" s="30"/>
      <c r="M878" s="30"/>
    </row>
    <row r="879" spans="1:13" s="13" customFormat="1">
      <c r="A879" s="9"/>
      <c r="B879" s="9"/>
      <c r="C879" s="29"/>
      <c r="D879" s="9"/>
      <c r="E879" s="29"/>
      <c r="F879" s="9"/>
      <c r="G879" s="30"/>
      <c r="I879" s="30"/>
      <c r="K879" s="30"/>
      <c r="M879" s="30"/>
    </row>
    <row r="880" spans="1:13" s="13" customFormat="1">
      <c r="A880" s="9"/>
      <c r="B880" s="9"/>
      <c r="C880" s="29"/>
      <c r="D880" s="9"/>
      <c r="E880" s="29"/>
      <c r="F880" s="9"/>
      <c r="G880" s="30"/>
      <c r="I880" s="30"/>
      <c r="K880" s="30"/>
      <c r="M880" s="30"/>
    </row>
    <row r="881" spans="1:13" s="13" customFormat="1">
      <c r="A881" s="9"/>
      <c r="B881" s="9"/>
      <c r="C881" s="29"/>
      <c r="D881" s="9"/>
      <c r="E881" s="29"/>
      <c r="F881" s="9"/>
      <c r="G881" s="30"/>
      <c r="I881" s="30"/>
      <c r="K881" s="30"/>
      <c r="M881" s="30"/>
    </row>
    <row r="882" spans="1:13" s="13" customFormat="1">
      <c r="A882" s="9"/>
      <c r="B882" s="9"/>
      <c r="C882" s="29"/>
      <c r="D882" s="9"/>
      <c r="E882" s="29"/>
      <c r="F882" s="9"/>
      <c r="G882" s="30"/>
      <c r="I882" s="30"/>
      <c r="K882" s="30"/>
      <c r="M882" s="30"/>
    </row>
    <row r="883" spans="1:13" s="13" customFormat="1">
      <c r="A883" s="9"/>
      <c r="B883" s="9"/>
      <c r="C883" s="29"/>
      <c r="D883" s="9"/>
      <c r="E883" s="29"/>
      <c r="F883" s="9"/>
      <c r="G883" s="30"/>
      <c r="I883" s="30"/>
      <c r="K883" s="30"/>
      <c r="M883" s="30"/>
    </row>
    <row r="884" spans="1:13" s="13" customFormat="1">
      <c r="A884" s="9"/>
      <c r="B884" s="9"/>
      <c r="C884" s="29"/>
      <c r="D884" s="9"/>
      <c r="E884" s="29"/>
      <c r="F884" s="9"/>
      <c r="G884" s="30"/>
      <c r="I884" s="30"/>
      <c r="K884" s="30"/>
      <c r="M884" s="30"/>
    </row>
    <row r="885" spans="1:13" s="13" customFormat="1">
      <c r="A885" s="9"/>
      <c r="B885" s="9"/>
      <c r="C885" s="29"/>
      <c r="D885" s="9"/>
      <c r="E885" s="29"/>
      <c r="F885" s="9"/>
      <c r="G885" s="30"/>
      <c r="I885" s="30"/>
      <c r="K885" s="30"/>
      <c r="M885" s="30"/>
    </row>
    <row r="886" spans="1:13" s="13" customFormat="1">
      <c r="A886" s="9"/>
      <c r="B886" s="9"/>
      <c r="C886" s="29"/>
      <c r="D886" s="9"/>
      <c r="E886" s="29"/>
      <c r="F886" s="9"/>
      <c r="G886" s="30"/>
      <c r="I886" s="30"/>
      <c r="K886" s="30"/>
      <c r="M886" s="30"/>
    </row>
    <row r="887" spans="1:13" s="13" customFormat="1">
      <c r="A887" s="9"/>
      <c r="B887" s="9"/>
      <c r="C887" s="29"/>
      <c r="D887" s="9"/>
      <c r="E887" s="29"/>
      <c r="F887" s="9"/>
      <c r="G887" s="30"/>
      <c r="I887" s="30"/>
      <c r="K887" s="30"/>
      <c r="M887" s="30"/>
    </row>
    <row r="888" spans="1:13" s="13" customFormat="1">
      <c r="A888" s="9"/>
      <c r="B888" s="9"/>
      <c r="C888" s="29"/>
      <c r="D888" s="9"/>
      <c r="E888" s="29"/>
      <c r="F888" s="9"/>
      <c r="G888" s="30"/>
      <c r="I888" s="30"/>
      <c r="K888" s="30"/>
      <c r="M888" s="30"/>
    </row>
    <row r="889" spans="1:13" s="13" customFormat="1">
      <c r="A889" s="9"/>
      <c r="B889" s="9"/>
      <c r="C889" s="29"/>
      <c r="D889" s="9"/>
      <c r="E889" s="29"/>
      <c r="F889" s="9"/>
      <c r="G889" s="30"/>
      <c r="I889" s="30"/>
      <c r="K889" s="30"/>
      <c r="M889" s="30"/>
    </row>
    <row r="890" spans="1:13" s="13" customFormat="1">
      <c r="A890" s="9"/>
      <c r="B890" s="9"/>
      <c r="C890" s="29"/>
      <c r="D890" s="9"/>
      <c r="E890" s="29"/>
      <c r="F890" s="9"/>
      <c r="G890" s="30"/>
      <c r="I890" s="30"/>
      <c r="K890" s="30"/>
      <c r="M890" s="30"/>
    </row>
    <row r="891" spans="1:13" s="13" customFormat="1">
      <c r="A891" s="9"/>
      <c r="B891" s="9"/>
      <c r="C891" s="29"/>
      <c r="D891" s="9"/>
      <c r="E891" s="29"/>
      <c r="F891" s="9"/>
      <c r="G891" s="30"/>
      <c r="I891" s="30"/>
      <c r="K891" s="30"/>
      <c r="M891" s="30"/>
    </row>
    <row r="892" spans="1:13" s="13" customFormat="1">
      <c r="A892" s="9"/>
      <c r="B892" s="9"/>
      <c r="C892" s="29"/>
      <c r="D892" s="9"/>
      <c r="E892" s="29"/>
      <c r="F892" s="9"/>
      <c r="G892" s="30"/>
      <c r="I892" s="30"/>
      <c r="K892" s="30"/>
      <c r="M892" s="30"/>
    </row>
    <row r="893" spans="1:13" s="13" customFormat="1">
      <c r="A893" s="9"/>
      <c r="B893" s="9"/>
      <c r="C893" s="29"/>
      <c r="D893" s="9"/>
      <c r="E893" s="29"/>
      <c r="F893" s="9"/>
      <c r="G893" s="30"/>
      <c r="I893" s="30"/>
      <c r="K893" s="30"/>
      <c r="M893" s="30"/>
    </row>
    <row r="894" spans="1:13" s="13" customFormat="1">
      <c r="A894" s="9"/>
      <c r="B894" s="9"/>
      <c r="C894" s="29"/>
      <c r="D894" s="9"/>
      <c r="E894" s="29"/>
      <c r="F894" s="9"/>
      <c r="G894" s="30"/>
      <c r="I894" s="30"/>
      <c r="K894" s="30"/>
      <c r="M894" s="30"/>
    </row>
    <row r="895" spans="1:13" s="13" customFormat="1">
      <c r="A895" s="9"/>
      <c r="B895" s="9"/>
      <c r="C895" s="29"/>
      <c r="D895" s="9"/>
      <c r="E895" s="29"/>
      <c r="F895" s="9"/>
      <c r="G895" s="30"/>
      <c r="I895" s="30"/>
      <c r="K895" s="30"/>
      <c r="M895" s="30"/>
    </row>
    <row r="896" spans="1:13" s="13" customFormat="1">
      <c r="A896" s="9"/>
      <c r="B896" s="9"/>
      <c r="C896" s="29"/>
      <c r="D896" s="9"/>
      <c r="E896" s="29"/>
      <c r="F896" s="9"/>
      <c r="G896" s="30"/>
      <c r="I896" s="30"/>
      <c r="K896" s="30"/>
      <c r="M896" s="30"/>
    </row>
    <row r="897" spans="1:13" s="13" customFormat="1">
      <c r="A897" s="9"/>
      <c r="B897" s="9"/>
      <c r="C897" s="29"/>
      <c r="D897" s="9"/>
      <c r="E897" s="29"/>
      <c r="F897" s="9"/>
      <c r="G897" s="30"/>
      <c r="I897" s="30"/>
      <c r="K897" s="30"/>
      <c r="M897" s="30"/>
    </row>
    <row r="898" spans="1:13" s="13" customFormat="1">
      <c r="A898" s="9"/>
      <c r="B898" s="9"/>
      <c r="C898" s="29"/>
      <c r="D898" s="9"/>
      <c r="E898" s="29"/>
      <c r="F898" s="9"/>
      <c r="G898" s="30"/>
      <c r="I898" s="30"/>
      <c r="K898" s="30"/>
      <c r="M898" s="30"/>
    </row>
    <row r="899" spans="1:13" s="13" customFormat="1">
      <c r="A899" s="9"/>
      <c r="B899" s="9"/>
      <c r="C899" s="29"/>
      <c r="D899" s="9"/>
      <c r="E899" s="29"/>
      <c r="F899" s="9"/>
      <c r="G899" s="30"/>
      <c r="I899" s="30"/>
      <c r="K899" s="30"/>
      <c r="M899" s="30"/>
    </row>
    <row r="900" spans="1:13" s="13" customFormat="1">
      <c r="A900" s="9"/>
      <c r="B900" s="9"/>
      <c r="C900" s="29"/>
      <c r="D900" s="9"/>
      <c r="E900" s="29"/>
      <c r="F900" s="9"/>
      <c r="G900" s="30"/>
      <c r="I900" s="30"/>
      <c r="K900" s="30"/>
      <c r="M900" s="30"/>
    </row>
    <row r="901" spans="1:13" s="13" customFormat="1">
      <c r="A901" s="9"/>
      <c r="B901" s="9"/>
      <c r="C901" s="29"/>
      <c r="D901" s="9"/>
      <c r="E901" s="29"/>
      <c r="F901" s="9"/>
      <c r="G901" s="30"/>
      <c r="I901" s="30"/>
      <c r="K901" s="30"/>
      <c r="M901" s="30"/>
    </row>
    <row r="902" spans="1:13" s="13" customFormat="1">
      <c r="A902" s="9"/>
      <c r="B902" s="9"/>
      <c r="C902" s="29"/>
      <c r="D902" s="9"/>
      <c r="E902" s="29"/>
      <c r="F902" s="9"/>
      <c r="G902" s="30"/>
      <c r="I902" s="30"/>
      <c r="K902" s="30"/>
      <c r="M902" s="30"/>
    </row>
    <row r="903" spans="1:13" s="13" customFormat="1">
      <c r="A903" s="9"/>
      <c r="B903" s="9"/>
      <c r="C903" s="29"/>
      <c r="D903" s="9"/>
      <c r="E903" s="29"/>
      <c r="F903" s="9"/>
      <c r="G903" s="30"/>
      <c r="I903" s="30"/>
      <c r="K903" s="30"/>
      <c r="M903" s="30"/>
    </row>
    <row r="904" spans="1:13" s="13" customFormat="1">
      <c r="A904" s="9"/>
      <c r="B904" s="9"/>
      <c r="C904" s="29"/>
      <c r="D904" s="9"/>
      <c r="E904" s="29"/>
      <c r="F904" s="9"/>
      <c r="G904" s="30"/>
      <c r="I904" s="30"/>
      <c r="K904" s="30"/>
      <c r="M904" s="30"/>
    </row>
    <row r="905" spans="1:13" s="13" customFormat="1">
      <c r="A905" s="9"/>
      <c r="B905" s="9"/>
      <c r="C905" s="29"/>
      <c r="D905" s="9"/>
      <c r="E905" s="29"/>
      <c r="F905" s="9"/>
      <c r="G905" s="30"/>
      <c r="I905" s="30"/>
      <c r="K905" s="30"/>
      <c r="M905" s="30"/>
    </row>
    <row r="906" spans="1:13" s="13" customFormat="1">
      <c r="A906" s="9"/>
      <c r="B906" s="9"/>
      <c r="C906" s="29"/>
      <c r="D906" s="9"/>
      <c r="E906" s="29"/>
      <c r="F906" s="9"/>
      <c r="G906" s="30"/>
      <c r="I906" s="30"/>
      <c r="K906" s="30"/>
      <c r="M906" s="30"/>
    </row>
    <row r="907" spans="1:13" s="13" customFormat="1">
      <c r="A907" s="9"/>
      <c r="B907" s="9"/>
      <c r="C907" s="29"/>
      <c r="D907" s="9"/>
      <c r="E907" s="29"/>
      <c r="F907" s="9"/>
      <c r="G907" s="30"/>
      <c r="I907" s="30"/>
      <c r="K907" s="30"/>
      <c r="M907" s="30"/>
    </row>
    <row r="908" spans="1:13" s="13" customFormat="1">
      <c r="A908" s="9"/>
      <c r="B908" s="9"/>
      <c r="C908" s="29"/>
      <c r="D908" s="9"/>
      <c r="E908" s="29"/>
      <c r="F908" s="9"/>
      <c r="G908" s="30"/>
      <c r="I908" s="30"/>
      <c r="K908" s="30"/>
      <c r="M908" s="30"/>
    </row>
    <row r="909" spans="1:13" s="13" customFormat="1">
      <c r="A909" s="9"/>
      <c r="B909" s="9"/>
      <c r="C909" s="29"/>
      <c r="D909" s="9"/>
      <c r="E909" s="29"/>
      <c r="F909" s="9"/>
      <c r="G909" s="30"/>
      <c r="I909" s="30"/>
      <c r="K909" s="30"/>
      <c r="M909" s="30"/>
    </row>
    <row r="910" spans="1:13" s="13" customFormat="1">
      <c r="A910" s="9"/>
      <c r="B910" s="9"/>
      <c r="C910" s="29"/>
      <c r="D910" s="9"/>
      <c r="E910" s="29"/>
      <c r="F910" s="9"/>
      <c r="G910" s="30"/>
      <c r="I910" s="30"/>
      <c r="K910" s="30"/>
      <c r="M910" s="30"/>
    </row>
    <row r="911" spans="1:13" s="13" customFormat="1">
      <c r="A911" s="9"/>
      <c r="B911" s="9"/>
      <c r="C911" s="29"/>
      <c r="D911" s="9"/>
      <c r="E911" s="29"/>
      <c r="F911" s="9"/>
      <c r="G911" s="30"/>
      <c r="I911" s="30"/>
      <c r="K911" s="30"/>
      <c r="M911" s="30"/>
    </row>
    <row r="912" spans="1:13" s="13" customFormat="1">
      <c r="A912" s="9"/>
      <c r="B912" s="9"/>
      <c r="C912" s="29"/>
      <c r="D912" s="9"/>
      <c r="E912" s="29"/>
      <c r="F912" s="9"/>
      <c r="G912" s="30"/>
      <c r="I912" s="30"/>
      <c r="K912" s="30"/>
      <c r="M912" s="30"/>
    </row>
    <row r="913" spans="1:13" s="13" customFormat="1">
      <c r="A913" s="9"/>
      <c r="B913" s="9"/>
      <c r="C913" s="29"/>
      <c r="D913" s="9"/>
      <c r="E913" s="29"/>
      <c r="F913" s="9"/>
      <c r="G913" s="30"/>
      <c r="I913" s="30"/>
      <c r="K913" s="30"/>
      <c r="M913" s="30"/>
    </row>
    <row r="914" spans="1:13" s="13" customFormat="1">
      <c r="A914" s="9"/>
      <c r="B914" s="9"/>
      <c r="C914" s="29"/>
      <c r="D914" s="9"/>
      <c r="E914" s="29"/>
      <c r="F914" s="9"/>
      <c r="G914" s="30"/>
      <c r="I914" s="30"/>
      <c r="K914" s="30"/>
      <c r="M914" s="30"/>
    </row>
    <row r="915" spans="1:13" s="13" customFormat="1">
      <c r="A915" s="9"/>
      <c r="B915" s="9"/>
      <c r="C915" s="29"/>
      <c r="D915" s="9"/>
      <c r="E915" s="29"/>
      <c r="F915" s="9"/>
      <c r="G915" s="30"/>
      <c r="I915" s="30"/>
      <c r="K915" s="30"/>
      <c r="M915" s="30"/>
    </row>
    <row r="916" spans="1:13" s="13" customFormat="1">
      <c r="A916" s="9"/>
      <c r="B916" s="9"/>
      <c r="C916" s="29"/>
      <c r="D916" s="9"/>
      <c r="E916" s="29"/>
      <c r="F916" s="9"/>
      <c r="G916" s="30"/>
      <c r="I916" s="30"/>
      <c r="K916" s="30"/>
      <c r="M916" s="30"/>
    </row>
    <row r="917" spans="1:13" s="13" customFormat="1">
      <c r="A917" s="9"/>
      <c r="B917" s="9"/>
      <c r="C917" s="29"/>
      <c r="D917" s="9"/>
      <c r="E917" s="29"/>
      <c r="F917" s="9"/>
      <c r="G917" s="30"/>
      <c r="I917" s="30"/>
      <c r="K917" s="30"/>
      <c r="M917" s="30"/>
    </row>
    <row r="918" spans="1:13" s="13" customFormat="1">
      <c r="A918" s="9"/>
      <c r="B918" s="9"/>
      <c r="C918" s="29"/>
      <c r="D918" s="9"/>
      <c r="E918" s="29"/>
      <c r="F918" s="9"/>
      <c r="G918" s="30"/>
      <c r="I918" s="30"/>
      <c r="K918" s="30"/>
      <c r="M918" s="30"/>
    </row>
    <row r="919" spans="1:13" s="13" customFormat="1">
      <c r="A919" s="9"/>
      <c r="B919" s="9"/>
      <c r="C919" s="29"/>
      <c r="D919" s="9"/>
      <c r="E919" s="29"/>
      <c r="F919" s="9"/>
      <c r="G919" s="30"/>
      <c r="I919" s="30"/>
      <c r="K919" s="30"/>
      <c r="M919" s="30"/>
    </row>
    <row r="920" spans="1:13" s="13" customFormat="1">
      <c r="A920" s="9"/>
      <c r="B920" s="9"/>
      <c r="C920" s="29"/>
      <c r="D920" s="9"/>
      <c r="E920" s="29"/>
      <c r="F920" s="9"/>
      <c r="G920" s="30"/>
      <c r="I920" s="30"/>
      <c r="K920" s="30"/>
      <c r="M920" s="30"/>
    </row>
    <row r="921" spans="1:13" s="13" customFormat="1">
      <c r="A921" s="9"/>
      <c r="B921" s="9"/>
      <c r="C921" s="29"/>
      <c r="D921" s="9"/>
      <c r="E921" s="29"/>
      <c r="F921" s="9"/>
      <c r="G921" s="30"/>
      <c r="I921" s="30"/>
      <c r="K921" s="30"/>
      <c r="M921" s="30"/>
    </row>
    <row r="922" spans="1:13" s="13" customFormat="1">
      <c r="A922" s="9"/>
      <c r="B922" s="9"/>
      <c r="C922" s="29"/>
      <c r="D922" s="9"/>
      <c r="E922" s="29"/>
      <c r="F922" s="9"/>
      <c r="G922" s="30"/>
      <c r="I922" s="30"/>
      <c r="K922" s="30"/>
      <c r="M922" s="30"/>
    </row>
    <row r="923" spans="1:13" s="13" customFormat="1">
      <c r="A923" s="9"/>
      <c r="B923" s="9"/>
      <c r="C923" s="29"/>
      <c r="D923" s="9"/>
      <c r="E923" s="29"/>
      <c r="F923" s="9"/>
      <c r="G923" s="30"/>
      <c r="I923" s="30"/>
      <c r="K923" s="30"/>
      <c r="M923" s="30"/>
    </row>
    <row r="924" spans="1:13" s="13" customFormat="1">
      <c r="A924" s="9"/>
      <c r="B924" s="9"/>
      <c r="C924" s="29"/>
      <c r="D924" s="9"/>
      <c r="E924" s="29"/>
      <c r="F924" s="9"/>
      <c r="G924" s="30"/>
      <c r="I924" s="30"/>
      <c r="K924" s="30"/>
      <c r="M924" s="30"/>
    </row>
    <row r="925" spans="1:13" s="13" customFormat="1">
      <c r="A925" s="9"/>
      <c r="B925" s="9"/>
      <c r="C925" s="29"/>
      <c r="D925" s="9"/>
      <c r="E925" s="29"/>
      <c r="F925" s="9"/>
      <c r="G925" s="30"/>
      <c r="I925" s="30"/>
      <c r="K925" s="30"/>
      <c r="M925" s="30"/>
    </row>
    <row r="926" spans="1:13" s="13" customFormat="1">
      <c r="A926" s="9"/>
      <c r="B926" s="9"/>
      <c r="C926" s="29"/>
      <c r="D926" s="9"/>
      <c r="E926" s="29"/>
      <c r="F926" s="9"/>
      <c r="G926" s="30"/>
      <c r="I926" s="30"/>
      <c r="K926" s="30"/>
      <c r="M926" s="30"/>
    </row>
    <row r="927" spans="1:13" s="13" customFormat="1">
      <c r="A927" s="9"/>
      <c r="B927" s="9"/>
      <c r="C927" s="29"/>
      <c r="D927" s="9"/>
      <c r="E927" s="29"/>
      <c r="F927" s="9"/>
      <c r="G927" s="30"/>
      <c r="I927" s="30"/>
      <c r="K927" s="30"/>
      <c r="M927" s="30"/>
    </row>
    <row r="928" spans="1:13" s="13" customFormat="1">
      <c r="A928" s="9"/>
      <c r="B928" s="9"/>
      <c r="C928" s="29"/>
      <c r="D928" s="9"/>
      <c r="E928" s="29"/>
      <c r="F928" s="9"/>
      <c r="G928" s="30"/>
      <c r="I928" s="30"/>
      <c r="K928" s="30"/>
      <c r="M928" s="30"/>
    </row>
    <row r="929" spans="1:13" s="13" customFormat="1">
      <c r="A929" s="9"/>
      <c r="B929" s="9"/>
      <c r="C929" s="29"/>
      <c r="D929" s="9"/>
      <c r="E929" s="29"/>
      <c r="F929" s="9"/>
      <c r="G929" s="30"/>
      <c r="I929" s="30"/>
      <c r="K929" s="30"/>
      <c r="M929" s="30"/>
    </row>
    <row r="930" spans="1:13" s="13" customFormat="1">
      <c r="A930" s="9"/>
      <c r="B930" s="9"/>
      <c r="C930" s="29"/>
      <c r="D930" s="9"/>
      <c r="E930" s="29"/>
      <c r="F930" s="9"/>
      <c r="G930" s="30"/>
      <c r="I930" s="30"/>
      <c r="K930" s="30"/>
      <c r="M930" s="30"/>
    </row>
    <row r="931" spans="1:13" s="13" customFormat="1">
      <c r="A931" s="9"/>
      <c r="B931" s="9"/>
      <c r="C931" s="29"/>
      <c r="D931" s="9"/>
      <c r="E931" s="29"/>
      <c r="F931" s="9"/>
      <c r="G931" s="30"/>
      <c r="I931" s="30"/>
      <c r="K931" s="30"/>
      <c r="M931" s="30"/>
    </row>
    <row r="932" spans="1:13" s="13" customFormat="1">
      <c r="A932" s="9"/>
      <c r="B932" s="9"/>
      <c r="C932" s="29"/>
      <c r="D932" s="9"/>
      <c r="E932" s="29"/>
      <c r="F932" s="9"/>
      <c r="G932" s="30"/>
      <c r="I932" s="30"/>
      <c r="K932" s="30"/>
      <c r="M932" s="30"/>
    </row>
    <row r="933" spans="1:13" s="13" customFormat="1">
      <c r="A933" s="9"/>
      <c r="B933" s="9"/>
      <c r="C933" s="29"/>
      <c r="D933" s="9"/>
      <c r="E933" s="29"/>
      <c r="F933" s="9"/>
      <c r="G933" s="30"/>
      <c r="I933" s="30"/>
      <c r="K933" s="30"/>
      <c r="M933" s="30"/>
    </row>
    <row r="934" spans="1:13" s="13" customFormat="1">
      <c r="A934" s="9"/>
      <c r="B934" s="9"/>
      <c r="C934" s="29"/>
      <c r="D934" s="9"/>
      <c r="E934" s="29"/>
      <c r="F934" s="9"/>
      <c r="G934" s="30"/>
      <c r="I934" s="30"/>
      <c r="K934" s="30"/>
      <c r="M934" s="30"/>
    </row>
    <row r="935" spans="1:13" s="13" customFormat="1">
      <c r="A935" s="9"/>
      <c r="B935" s="9"/>
      <c r="C935" s="29"/>
      <c r="D935" s="9"/>
      <c r="E935" s="29"/>
      <c r="F935" s="9"/>
      <c r="G935" s="30"/>
      <c r="I935" s="30"/>
      <c r="K935" s="30"/>
      <c r="M935" s="30"/>
    </row>
    <row r="936" spans="1:13" s="13" customFormat="1">
      <c r="A936" s="9"/>
      <c r="B936" s="9"/>
      <c r="C936" s="29"/>
      <c r="D936" s="9"/>
      <c r="E936" s="29"/>
      <c r="F936" s="9"/>
      <c r="G936" s="30"/>
      <c r="I936" s="30"/>
      <c r="K936" s="30"/>
      <c r="M936" s="30"/>
    </row>
    <row r="937" spans="1:13" s="13" customFormat="1">
      <c r="A937" s="9"/>
      <c r="B937" s="9"/>
      <c r="C937" s="29"/>
      <c r="D937" s="9"/>
      <c r="E937" s="29"/>
      <c r="F937" s="9"/>
      <c r="G937" s="30"/>
      <c r="I937" s="30"/>
      <c r="K937" s="30"/>
      <c r="M937" s="30"/>
    </row>
    <row r="938" spans="1:13" s="13" customFormat="1">
      <c r="A938" s="9"/>
      <c r="B938" s="9"/>
      <c r="C938" s="29"/>
      <c r="D938" s="9"/>
      <c r="E938" s="29"/>
      <c r="F938" s="9"/>
      <c r="G938" s="30"/>
      <c r="I938" s="30"/>
      <c r="K938" s="30"/>
      <c r="M938" s="30"/>
    </row>
    <row r="939" spans="1:13" s="13" customFormat="1">
      <c r="A939" s="9"/>
      <c r="B939" s="9"/>
      <c r="C939" s="29"/>
      <c r="D939" s="9"/>
      <c r="E939" s="29"/>
      <c r="F939" s="9"/>
      <c r="G939" s="30"/>
      <c r="I939" s="30"/>
      <c r="K939" s="30"/>
      <c r="M939" s="30"/>
    </row>
    <row r="940" spans="1:13" s="13" customFormat="1">
      <c r="A940" s="9"/>
      <c r="B940" s="9"/>
      <c r="C940" s="29"/>
      <c r="D940" s="9"/>
      <c r="E940" s="29"/>
      <c r="F940" s="9"/>
      <c r="G940" s="30"/>
      <c r="I940" s="30"/>
      <c r="K940" s="30"/>
      <c r="M940" s="30"/>
    </row>
    <row r="941" spans="1:13" s="13" customFormat="1">
      <c r="A941" s="9"/>
      <c r="B941" s="9"/>
      <c r="C941" s="29"/>
      <c r="D941" s="9"/>
      <c r="E941" s="29"/>
      <c r="F941" s="9"/>
      <c r="G941" s="30"/>
      <c r="I941" s="30"/>
      <c r="K941" s="30"/>
      <c r="M941" s="30"/>
    </row>
    <row r="942" spans="1:13" s="13" customFormat="1">
      <c r="A942" s="9"/>
      <c r="B942" s="9"/>
      <c r="C942" s="29"/>
      <c r="D942" s="9"/>
      <c r="E942" s="29"/>
      <c r="F942" s="9"/>
      <c r="G942" s="30"/>
      <c r="I942" s="30"/>
      <c r="K942" s="30"/>
      <c r="M942" s="30"/>
    </row>
    <row r="943" spans="1:13" s="13" customFormat="1">
      <c r="A943" s="9"/>
      <c r="B943" s="9"/>
      <c r="C943" s="29"/>
      <c r="D943" s="9"/>
      <c r="E943" s="29"/>
      <c r="F943" s="9"/>
      <c r="G943" s="30"/>
      <c r="I943" s="30"/>
      <c r="K943" s="30"/>
      <c r="M943" s="30"/>
    </row>
    <row r="944" spans="1:13" s="13" customFormat="1">
      <c r="A944" s="9"/>
      <c r="B944" s="9"/>
      <c r="C944" s="29"/>
      <c r="D944" s="9"/>
      <c r="E944" s="29"/>
      <c r="F944" s="9"/>
      <c r="G944" s="30"/>
      <c r="I944" s="30"/>
      <c r="K944" s="30"/>
      <c r="M944" s="30"/>
    </row>
    <row r="945" spans="1:13" s="13" customFormat="1">
      <c r="A945" s="9"/>
      <c r="B945" s="9"/>
      <c r="C945" s="29"/>
      <c r="D945" s="9"/>
      <c r="E945" s="29"/>
      <c r="F945" s="9"/>
      <c r="G945" s="30"/>
      <c r="I945" s="30"/>
      <c r="K945" s="30"/>
      <c r="M945" s="30"/>
    </row>
    <row r="946" spans="1:13" s="13" customFormat="1">
      <c r="A946" s="9"/>
      <c r="B946" s="9"/>
      <c r="C946" s="29"/>
      <c r="D946" s="9"/>
      <c r="E946" s="29"/>
      <c r="F946" s="9"/>
      <c r="G946" s="30"/>
      <c r="I946" s="30"/>
      <c r="K946" s="30"/>
      <c r="M946" s="30"/>
    </row>
    <row r="947" spans="1:13" s="13" customFormat="1">
      <c r="A947" s="9"/>
      <c r="B947" s="9"/>
      <c r="C947" s="29"/>
      <c r="D947" s="9"/>
      <c r="E947" s="29"/>
      <c r="F947" s="9"/>
      <c r="G947" s="30"/>
      <c r="I947" s="30"/>
      <c r="K947" s="30"/>
      <c r="M947" s="30"/>
    </row>
    <row r="948" spans="1:13" s="13" customFormat="1">
      <c r="A948" s="9"/>
      <c r="B948" s="9"/>
      <c r="C948" s="29"/>
      <c r="D948" s="9"/>
      <c r="E948" s="29"/>
      <c r="F948" s="9"/>
      <c r="G948" s="30"/>
      <c r="I948" s="30"/>
      <c r="K948" s="30"/>
      <c r="M948" s="30"/>
    </row>
    <row r="949" spans="1:13" s="13" customFormat="1">
      <c r="A949" s="9"/>
      <c r="B949" s="9"/>
      <c r="C949" s="29"/>
      <c r="D949" s="9"/>
      <c r="E949" s="29"/>
      <c r="F949" s="9"/>
      <c r="G949" s="30"/>
      <c r="I949" s="30"/>
      <c r="K949" s="30"/>
      <c r="M949" s="30"/>
    </row>
    <row r="950" spans="1:13" s="13" customFormat="1">
      <c r="A950" s="9"/>
      <c r="B950" s="9"/>
      <c r="C950" s="29"/>
      <c r="D950" s="9"/>
      <c r="E950" s="29"/>
      <c r="F950" s="9"/>
      <c r="G950" s="30"/>
      <c r="I950" s="30"/>
      <c r="K950" s="30"/>
      <c r="M950" s="30"/>
    </row>
    <row r="951" spans="1:13" s="13" customFormat="1">
      <c r="A951" s="9"/>
      <c r="B951" s="9"/>
      <c r="C951" s="29"/>
      <c r="D951" s="9"/>
      <c r="E951" s="29"/>
      <c r="F951" s="9"/>
      <c r="G951" s="30"/>
      <c r="I951" s="30"/>
      <c r="K951" s="30"/>
      <c r="M951" s="30"/>
    </row>
    <row r="952" spans="1:13" s="13" customFormat="1">
      <c r="A952" s="9"/>
      <c r="B952" s="9"/>
      <c r="C952" s="29"/>
      <c r="D952" s="9"/>
      <c r="E952" s="29"/>
      <c r="F952" s="9"/>
      <c r="G952" s="30"/>
      <c r="I952" s="30"/>
      <c r="K952" s="30"/>
      <c r="M952" s="30"/>
    </row>
    <row r="953" spans="1:13" s="13" customFormat="1">
      <c r="A953" s="9"/>
      <c r="B953" s="9"/>
      <c r="C953" s="29"/>
      <c r="D953" s="9"/>
      <c r="E953" s="29"/>
      <c r="F953" s="9"/>
      <c r="G953" s="30"/>
      <c r="I953" s="30"/>
      <c r="K953" s="30"/>
      <c r="M953" s="30"/>
    </row>
    <row r="954" spans="1:13" s="13" customFormat="1">
      <c r="A954" s="9"/>
      <c r="B954" s="9"/>
      <c r="C954" s="29"/>
      <c r="D954" s="9"/>
      <c r="E954" s="29"/>
      <c r="F954" s="9"/>
      <c r="G954" s="30"/>
      <c r="I954" s="30"/>
      <c r="K954" s="30"/>
      <c r="M954" s="30"/>
    </row>
    <row r="955" spans="1:13" s="13" customFormat="1">
      <c r="A955" s="9"/>
      <c r="B955" s="9"/>
      <c r="C955" s="29"/>
      <c r="D955" s="9"/>
      <c r="E955" s="29"/>
      <c r="F955" s="9"/>
      <c r="G955" s="30"/>
      <c r="I955" s="30"/>
      <c r="K955" s="30"/>
      <c r="M955" s="30"/>
    </row>
    <row r="956" spans="1:13" s="13" customFormat="1">
      <c r="A956" s="9"/>
      <c r="B956" s="9"/>
      <c r="C956" s="29"/>
      <c r="D956" s="9"/>
      <c r="E956" s="29"/>
      <c r="F956" s="9"/>
      <c r="G956" s="30"/>
      <c r="I956" s="30"/>
      <c r="K956" s="30"/>
      <c r="M956" s="30"/>
    </row>
    <row r="957" spans="1:13" s="13" customFormat="1">
      <c r="A957" s="9"/>
      <c r="B957" s="9"/>
      <c r="C957" s="29"/>
      <c r="D957" s="9"/>
      <c r="E957" s="29"/>
      <c r="F957" s="9"/>
      <c r="G957" s="30"/>
      <c r="I957" s="30"/>
      <c r="K957" s="30"/>
      <c r="M957" s="30"/>
    </row>
    <row r="958" spans="1:13" s="13" customFormat="1">
      <c r="A958" s="9"/>
      <c r="B958" s="9"/>
      <c r="C958" s="29"/>
      <c r="D958" s="9"/>
      <c r="E958" s="29"/>
      <c r="F958" s="9"/>
      <c r="G958" s="30"/>
      <c r="I958" s="30"/>
      <c r="K958" s="30"/>
      <c r="M958" s="30"/>
    </row>
    <row r="959" spans="1:13" s="13" customFormat="1">
      <c r="A959" s="9"/>
      <c r="B959" s="9"/>
      <c r="C959" s="29"/>
      <c r="D959" s="9"/>
      <c r="E959" s="29"/>
      <c r="F959" s="9"/>
      <c r="G959" s="30"/>
      <c r="I959" s="30"/>
      <c r="K959" s="30"/>
      <c r="M959" s="30"/>
    </row>
    <row r="960" spans="1:13" s="13" customFormat="1">
      <c r="A960" s="9"/>
      <c r="B960" s="9"/>
      <c r="C960" s="29"/>
      <c r="D960" s="9"/>
      <c r="E960" s="29"/>
      <c r="F960" s="9"/>
      <c r="G960" s="30"/>
      <c r="I960" s="30"/>
      <c r="K960" s="30"/>
      <c r="M960" s="30"/>
    </row>
    <row r="961" spans="1:13" s="13" customFormat="1">
      <c r="A961" s="9"/>
      <c r="B961" s="9"/>
      <c r="C961" s="29"/>
      <c r="D961" s="9"/>
      <c r="E961" s="29"/>
      <c r="F961" s="9"/>
      <c r="G961" s="30"/>
      <c r="I961" s="30"/>
      <c r="K961" s="30"/>
      <c r="M961" s="30"/>
    </row>
    <row r="962" spans="1:13" s="13" customFormat="1">
      <c r="A962" s="9"/>
      <c r="B962" s="9"/>
      <c r="C962" s="29"/>
      <c r="D962" s="9"/>
      <c r="E962" s="29"/>
      <c r="F962" s="9"/>
      <c r="G962" s="30"/>
      <c r="I962" s="30"/>
      <c r="K962" s="30"/>
      <c r="M962" s="30"/>
    </row>
    <row r="963" spans="1:13" s="13" customFormat="1">
      <c r="A963" s="9"/>
      <c r="B963" s="9"/>
      <c r="C963" s="29"/>
      <c r="D963" s="9"/>
      <c r="E963" s="29"/>
      <c r="F963" s="9"/>
      <c r="G963" s="30"/>
      <c r="I963" s="30"/>
      <c r="K963" s="30"/>
      <c r="M963" s="30"/>
    </row>
    <row r="964" spans="1:13" s="13" customFormat="1">
      <c r="A964" s="9"/>
      <c r="B964" s="9"/>
      <c r="C964" s="29"/>
      <c r="D964" s="9"/>
      <c r="E964" s="29"/>
      <c r="F964" s="9"/>
      <c r="G964" s="30"/>
      <c r="I964" s="30"/>
      <c r="K964" s="30"/>
      <c r="M964" s="30"/>
    </row>
    <row r="965" spans="1:13" s="13" customFormat="1">
      <c r="A965" s="9"/>
      <c r="B965" s="9"/>
      <c r="C965" s="29"/>
      <c r="D965" s="9"/>
      <c r="E965" s="29"/>
      <c r="F965" s="9"/>
      <c r="G965" s="30"/>
      <c r="I965" s="30"/>
      <c r="K965" s="30"/>
      <c r="M965" s="30"/>
    </row>
    <row r="966" spans="1:13" s="13" customFormat="1">
      <c r="A966" s="9"/>
      <c r="B966" s="9"/>
      <c r="C966" s="29"/>
      <c r="D966" s="9"/>
      <c r="E966" s="29"/>
      <c r="F966" s="9"/>
      <c r="G966" s="30"/>
      <c r="I966" s="30"/>
      <c r="K966" s="30"/>
      <c r="M966" s="30"/>
    </row>
    <row r="967" spans="1:13" s="13" customFormat="1">
      <c r="A967" s="9"/>
      <c r="B967" s="9"/>
      <c r="C967" s="29"/>
      <c r="D967" s="9"/>
      <c r="E967" s="29"/>
      <c r="F967" s="9"/>
      <c r="G967" s="30"/>
      <c r="I967" s="30"/>
      <c r="K967" s="30"/>
      <c r="M967" s="30"/>
    </row>
    <row r="968" spans="1:13" s="13" customFormat="1">
      <c r="A968" s="9"/>
      <c r="B968" s="9"/>
      <c r="C968" s="29"/>
      <c r="D968" s="9"/>
      <c r="E968" s="29"/>
      <c r="F968" s="9"/>
      <c r="G968" s="30"/>
      <c r="I968" s="30"/>
      <c r="K968" s="30"/>
      <c r="M968" s="30"/>
    </row>
    <row r="969" spans="1:13" s="13" customFormat="1">
      <c r="A969" s="9"/>
      <c r="B969" s="9"/>
      <c r="C969" s="29"/>
      <c r="D969" s="9"/>
      <c r="E969" s="29"/>
      <c r="F969" s="9"/>
      <c r="G969" s="30"/>
      <c r="I969" s="30"/>
      <c r="K969" s="30"/>
      <c r="M969" s="30"/>
    </row>
    <row r="970" spans="1:13" s="13" customFormat="1">
      <c r="A970" s="9"/>
      <c r="B970" s="9"/>
      <c r="C970" s="29"/>
      <c r="D970" s="9"/>
      <c r="E970" s="29"/>
      <c r="F970" s="9"/>
      <c r="G970" s="30"/>
      <c r="I970" s="30"/>
      <c r="K970" s="30"/>
      <c r="M970" s="30"/>
    </row>
    <row r="971" spans="1:13" s="13" customFormat="1">
      <c r="A971" s="9"/>
      <c r="B971" s="9"/>
      <c r="C971" s="29"/>
      <c r="D971" s="9"/>
      <c r="E971" s="29"/>
      <c r="F971" s="9"/>
      <c r="G971" s="30"/>
      <c r="I971" s="30"/>
      <c r="K971" s="30"/>
      <c r="M971" s="30"/>
    </row>
    <row r="972" spans="1:13" s="13" customFormat="1">
      <c r="A972" s="9"/>
      <c r="B972" s="9"/>
      <c r="C972" s="29"/>
      <c r="D972" s="9"/>
      <c r="E972" s="29"/>
      <c r="F972" s="9"/>
      <c r="G972" s="30"/>
      <c r="I972" s="30"/>
      <c r="K972" s="30"/>
      <c r="M972" s="30"/>
    </row>
    <row r="973" spans="1:13" s="13" customFormat="1">
      <c r="A973" s="9"/>
      <c r="B973" s="9"/>
      <c r="C973" s="29"/>
      <c r="D973" s="9"/>
      <c r="E973" s="29"/>
      <c r="F973" s="9"/>
      <c r="G973" s="30"/>
      <c r="I973" s="30"/>
      <c r="K973" s="30"/>
      <c r="M973" s="30"/>
    </row>
    <row r="974" spans="1:13" s="13" customFormat="1">
      <c r="A974" s="9"/>
      <c r="B974" s="9"/>
      <c r="C974" s="29"/>
      <c r="D974" s="9"/>
      <c r="E974" s="29"/>
      <c r="F974" s="9"/>
      <c r="G974" s="30"/>
      <c r="I974" s="30"/>
      <c r="K974" s="30"/>
      <c r="M974" s="30"/>
    </row>
    <row r="975" spans="1:13" s="13" customFormat="1">
      <c r="A975" s="9"/>
      <c r="B975" s="9"/>
      <c r="C975" s="29"/>
      <c r="D975" s="9"/>
      <c r="E975" s="29"/>
      <c r="F975" s="9"/>
      <c r="G975" s="30"/>
      <c r="I975" s="30"/>
      <c r="K975" s="30"/>
      <c r="M975" s="30"/>
    </row>
    <row r="976" spans="1:13" s="13" customFormat="1">
      <c r="A976" s="9"/>
      <c r="B976" s="9"/>
      <c r="C976" s="29"/>
      <c r="D976" s="9"/>
      <c r="E976" s="29"/>
      <c r="F976" s="9"/>
      <c r="G976" s="30"/>
      <c r="I976" s="30"/>
      <c r="K976" s="30"/>
      <c r="M976" s="30"/>
    </row>
    <row r="977" spans="1:13" s="13" customFormat="1">
      <c r="A977" s="9"/>
      <c r="B977" s="9"/>
      <c r="C977" s="29"/>
      <c r="D977" s="9"/>
      <c r="E977" s="29"/>
      <c r="F977" s="9"/>
      <c r="G977" s="30"/>
      <c r="I977" s="30"/>
      <c r="K977" s="30"/>
      <c r="M977" s="30"/>
    </row>
    <row r="978" spans="1:13" s="13" customFormat="1">
      <c r="A978" s="9"/>
      <c r="B978" s="9"/>
      <c r="C978" s="29"/>
      <c r="D978" s="9"/>
      <c r="E978" s="29"/>
      <c r="F978" s="9"/>
      <c r="G978" s="30"/>
      <c r="I978" s="30"/>
      <c r="K978" s="30"/>
      <c r="M978" s="30"/>
    </row>
    <row r="979" spans="1:13" s="13" customFormat="1">
      <c r="A979" s="9"/>
      <c r="B979" s="9"/>
      <c r="C979" s="29"/>
      <c r="D979" s="9"/>
      <c r="E979" s="29"/>
      <c r="F979" s="9"/>
      <c r="G979" s="30"/>
      <c r="I979" s="30"/>
      <c r="K979" s="30"/>
      <c r="M979" s="30"/>
    </row>
    <row r="980" spans="1:13" s="13" customFormat="1">
      <c r="A980" s="9"/>
      <c r="B980" s="9"/>
      <c r="C980" s="29"/>
      <c r="D980" s="9"/>
      <c r="E980" s="29"/>
      <c r="F980" s="9"/>
      <c r="G980" s="30"/>
      <c r="I980" s="30"/>
      <c r="K980" s="30"/>
      <c r="M980" s="30"/>
    </row>
    <row r="981" spans="1:13" s="13" customFormat="1">
      <c r="A981" s="9"/>
      <c r="B981" s="9"/>
      <c r="C981" s="29"/>
      <c r="D981" s="9"/>
      <c r="E981" s="29"/>
      <c r="F981" s="9"/>
      <c r="G981" s="30"/>
      <c r="I981" s="30"/>
      <c r="K981" s="30"/>
      <c r="M981" s="30"/>
    </row>
    <row r="982" spans="1:13" s="13" customFormat="1">
      <c r="A982" s="9"/>
      <c r="B982" s="9"/>
      <c r="C982" s="29"/>
      <c r="D982" s="9"/>
      <c r="E982" s="29"/>
      <c r="F982" s="9"/>
      <c r="G982" s="30"/>
      <c r="I982" s="30"/>
      <c r="K982" s="30"/>
      <c r="M982" s="30"/>
    </row>
    <row r="983" spans="1:13" s="13" customFormat="1">
      <c r="A983" s="9"/>
      <c r="B983" s="9"/>
      <c r="C983" s="29"/>
      <c r="D983" s="9"/>
      <c r="E983" s="29"/>
      <c r="F983" s="9"/>
      <c r="G983" s="30"/>
      <c r="I983" s="30"/>
      <c r="K983" s="30"/>
      <c r="M983" s="30"/>
    </row>
    <row r="984" spans="1:13" s="13" customFormat="1">
      <c r="A984" s="9"/>
      <c r="B984" s="9"/>
      <c r="C984" s="29"/>
      <c r="D984" s="9"/>
      <c r="E984" s="29"/>
      <c r="F984" s="9"/>
      <c r="G984" s="30"/>
      <c r="I984" s="30"/>
      <c r="K984" s="30"/>
      <c r="M984" s="30"/>
    </row>
    <row r="985" spans="1:13" s="13" customFormat="1">
      <c r="A985" s="9"/>
      <c r="B985" s="9"/>
      <c r="C985" s="29"/>
      <c r="D985" s="9"/>
      <c r="E985" s="29"/>
      <c r="F985" s="9"/>
      <c r="G985" s="30"/>
      <c r="I985" s="30"/>
      <c r="K985" s="30"/>
      <c r="M985" s="30"/>
    </row>
    <row r="986" spans="1:13" s="13" customFormat="1">
      <c r="A986" s="9"/>
      <c r="B986" s="9"/>
      <c r="C986" s="29"/>
      <c r="D986" s="9"/>
      <c r="E986" s="29"/>
      <c r="F986" s="9"/>
      <c r="G986" s="30"/>
      <c r="I986" s="30"/>
      <c r="K986" s="30"/>
      <c r="M986" s="30"/>
    </row>
    <row r="987" spans="1:13" s="13" customFormat="1">
      <c r="A987" s="9"/>
      <c r="B987" s="9"/>
      <c r="C987" s="29"/>
      <c r="D987" s="9"/>
      <c r="E987" s="29"/>
      <c r="F987" s="9"/>
      <c r="G987" s="30"/>
      <c r="I987" s="30"/>
      <c r="K987" s="30"/>
      <c r="M987" s="30"/>
    </row>
    <row r="988" spans="1:13" s="13" customFormat="1">
      <c r="A988" s="9"/>
      <c r="B988" s="9"/>
      <c r="C988" s="29"/>
      <c r="D988" s="9"/>
      <c r="E988" s="29"/>
      <c r="F988" s="9"/>
      <c r="G988" s="30"/>
      <c r="I988" s="30"/>
      <c r="K988" s="30"/>
      <c r="M988" s="30"/>
    </row>
    <row r="989" spans="1:13" s="13" customFormat="1">
      <c r="A989" s="9"/>
      <c r="B989" s="9"/>
      <c r="C989" s="29"/>
      <c r="D989" s="9"/>
      <c r="E989" s="29"/>
      <c r="F989" s="9"/>
      <c r="G989" s="30"/>
      <c r="I989" s="30"/>
      <c r="K989" s="30"/>
      <c r="M989" s="30"/>
    </row>
    <row r="990" spans="1:13" s="13" customFormat="1">
      <c r="A990" s="9"/>
      <c r="B990" s="9"/>
      <c r="C990" s="29"/>
      <c r="D990" s="9"/>
      <c r="E990" s="29"/>
      <c r="F990" s="9"/>
      <c r="G990" s="30"/>
      <c r="I990" s="30"/>
      <c r="K990" s="30"/>
      <c r="M990" s="30"/>
    </row>
    <row r="991" spans="1:13" s="13" customFormat="1">
      <c r="A991" s="9"/>
      <c r="B991" s="9"/>
      <c r="C991" s="29"/>
      <c r="D991" s="9"/>
      <c r="E991" s="29"/>
      <c r="F991" s="9"/>
      <c r="G991" s="30"/>
      <c r="I991" s="30"/>
      <c r="K991" s="30"/>
      <c r="M991" s="30"/>
    </row>
    <row r="992" spans="1:13" s="13" customFormat="1">
      <c r="A992" s="9"/>
      <c r="B992" s="9"/>
      <c r="C992" s="29"/>
      <c r="D992" s="9"/>
      <c r="E992" s="29"/>
      <c r="F992" s="9"/>
      <c r="G992" s="30"/>
      <c r="I992" s="30"/>
      <c r="K992" s="30"/>
      <c r="M992" s="30"/>
    </row>
    <row r="993" spans="1:13" s="13" customFormat="1">
      <c r="A993" s="9"/>
      <c r="B993" s="9"/>
      <c r="C993" s="29"/>
      <c r="D993" s="9"/>
      <c r="E993" s="29"/>
      <c r="F993" s="9"/>
      <c r="G993" s="30"/>
      <c r="I993" s="30"/>
      <c r="K993" s="30"/>
      <c r="M993" s="30"/>
    </row>
    <row r="994" spans="1:13" s="13" customFormat="1">
      <c r="A994" s="9"/>
      <c r="B994" s="9"/>
      <c r="C994" s="29"/>
      <c r="D994" s="9"/>
      <c r="E994" s="29"/>
      <c r="F994" s="9"/>
      <c r="G994" s="30"/>
      <c r="I994" s="30"/>
      <c r="K994" s="30"/>
      <c r="M994" s="30"/>
    </row>
    <row r="995" spans="1:13" s="13" customFormat="1">
      <c r="A995" s="9"/>
      <c r="B995" s="9"/>
      <c r="C995" s="29"/>
      <c r="D995" s="9"/>
      <c r="E995" s="29"/>
      <c r="F995" s="9"/>
      <c r="G995" s="30"/>
      <c r="I995" s="30"/>
      <c r="K995" s="30"/>
      <c r="M995" s="30"/>
    </row>
    <row r="996" spans="1:13" s="13" customFormat="1">
      <c r="A996" s="9"/>
      <c r="B996" s="9"/>
      <c r="C996" s="29"/>
      <c r="D996" s="9"/>
      <c r="E996" s="29"/>
      <c r="F996" s="9"/>
      <c r="G996" s="30"/>
      <c r="I996" s="30"/>
      <c r="K996" s="30"/>
      <c r="M996" s="30"/>
    </row>
    <row r="997" spans="1:13" s="13" customFormat="1">
      <c r="A997" s="9"/>
      <c r="B997" s="9"/>
      <c r="C997" s="29"/>
      <c r="D997" s="9"/>
      <c r="E997" s="29"/>
      <c r="F997" s="9"/>
      <c r="G997" s="30"/>
      <c r="I997" s="30"/>
      <c r="K997" s="30"/>
      <c r="M997" s="30"/>
    </row>
    <row r="998" spans="1:13" s="13" customFormat="1">
      <c r="A998" s="9"/>
      <c r="B998" s="9"/>
      <c r="C998" s="29"/>
      <c r="D998" s="9"/>
      <c r="E998" s="29"/>
      <c r="F998" s="9"/>
      <c r="G998" s="30"/>
      <c r="I998" s="30"/>
      <c r="K998" s="30"/>
      <c r="M998" s="30"/>
    </row>
    <row r="999" spans="1:13" s="13" customFormat="1">
      <c r="A999" s="9"/>
      <c r="B999" s="9"/>
      <c r="C999" s="29"/>
      <c r="D999" s="9"/>
      <c r="E999" s="29"/>
      <c r="F999" s="9"/>
      <c r="G999" s="30"/>
      <c r="I999" s="30"/>
      <c r="K999" s="30"/>
      <c r="M999" s="30"/>
    </row>
    <row r="1000" spans="1:13" s="13" customFormat="1">
      <c r="A1000" s="9"/>
      <c r="B1000" s="9"/>
      <c r="C1000" s="29"/>
      <c r="D1000" s="9"/>
      <c r="E1000" s="29"/>
      <c r="F1000" s="9"/>
      <c r="G1000" s="30"/>
      <c r="I1000" s="30"/>
      <c r="K1000" s="30"/>
      <c r="M1000" s="30"/>
    </row>
    <row r="1001" spans="1:13" s="13" customFormat="1">
      <c r="A1001" s="9"/>
      <c r="B1001" s="9"/>
      <c r="C1001" s="29"/>
      <c r="D1001" s="9"/>
      <c r="E1001" s="29"/>
      <c r="F1001" s="9"/>
      <c r="G1001" s="30"/>
      <c r="I1001" s="30"/>
      <c r="K1001" s="30"/>
      <c r="M1001" s="30"/>
    </row>
    <row r="1002" spans="1:13" s="13" customFormat="1">
      <c r="A1002" s="9"/>
      <c r="B1002" s="9"/>
      <c r="C1002" s="29"/>
      <c r="D1002" s="9"/>
      <c r="E1002" s="29"/>
      <c r="F1002" s="9"/>
      <c r="G1002" s="30"/>
      <c r="I1002" s="30"/>
      <c r="K1002" s="30"/>
      <c r="M1002" s="30"/>
    </row>
    <row r="1003" spans="1:13" s="13" customFormat="1">
      <c r="A1003" s="9"/>
      <c r="B1003" s="9"/>
      <c r="C1003" s="29"/>
      <c r="D1003" s="9"/>
      <c r="E1003" s="29"/>
      <c r="F1003" s="9"/>
      <c r="G1003" s="30"/>
      <c r="I1003" s="30"/>
      <c r="K1003" s="30"/>
      <c r="M1003" s="30"/>
    </row>
    <row r="1004" spans="1:13" s="13" customFormat="1">
      <c r="A1004" s="9"/>
      <c r="B1004" s="9"/>
      <c r="C1004" s="29"/>
      <c r="D1004" s="9"/>
      <c r="E1004" s="29"/>
      <c r="F1004" s="9"/>
      <c r="G1004" s="30"/>
      <c r="I1004" s="30"/>
      <c r="K1004" s="30"/>
      <c r="M1004" s="30"/>
    </row>
    <row r="1005" spans="1:13" s="13" customFormat="1">
      <c r="A1005" s="9"/>
      <c r="B1005" s="9"/>
      <c r="C1005" s="29"/>
      <c r="D1005" s="9"/>
      <c r="E1005" s="29"/>
      <c r="F1005" s="9"/>
      <c r="G1005" s="30"/>
      <c r="I1005" s="30"/>
      <c r="K1005" s="30"/>
      <c r="M1005" s="30"/>
    </row>
    <row r="1006" spans="1:13" s="13" customFormat="1">
      <c r="A1006" s="9"/>
      <c r="B1006" s="9"/>
      <c r="C1006" s="29"/>
      <c r="D1006" s="9"/>
      <c r="E1006" s="29"/>
      <c r="F1006" s="9"/>
      <c r="G1006" s="30"/>
      <c r="I1006" s="30"/>
      <c r="K1006" s="30"/>
      <c r="M1006" s="30"/>
    </row>
    <row r="1007" spans="1:13" s="13" customFormat="1">
      <c r="A1007" s="9"/>
      <c r="B1007" s="9"/>
      <c r="C1007" s="29"/>
      <c r="D1007" s="9"/>
      <c r="E1007" s="29"/>
      <c r="F1007" s="9"/>
      <c r="G1007" s="30"/>
      <c r="I1007" s="30"/>
      <c r="K1007" s="30"/>
      <c r="M1007" s="30"/>
    </row>
    <row r="1008" spans="1:13" s="13" customFormat="1">
      <c r="A1008" s="9"/>
      <c r="B1008" s="9"/>
      <c r="C1008" s="29"/>
      <c r="D1008" s="9"/>
      <c r="E1008" s="29"/>
      <c r="F1008" s="9"/>
      <c r="G1008" s="30"/>
      <c r="I1008" s="30"/>
      <c r="K1008" s="30"/>
      <c r="M1008" s="30"/>
    </row>
    <row r="1009" spans="1:13" s="13" customFormat="1">
      <c r="A1009" s="9"/>
      <c r="B1009" s="9"/>
      <c r="C1009" s="29"/>
      <c r="D1009" s="9"/>
      <c r="E1009" s="29"/>
      <c r="F1009" s="9"/>
      <c r="G1009" s="30"/>
      <c r="I1009" s="30"/>
      <c r="K1009" s="30"/>
      <c r="M1009" s="30"/>
    </row>
    <row r="1010" spans="1:13" s="13" customFormat="1">
      <c r="A1010" s="9"/>
      <c r="B1010" s="9"/>
      <c r="C1010" s="29"/>
      <c r="D1010" s="9"/>
      <c r="E1010" s="29"/>
      <c r="F1010" s="9"/>
      <c r="G1010" s="30"/>
      <c r="I1010" s="30"/>
      <c r="K1010" s="30"/>
      <c r="M1010" s="30"/>
    </row>
    <row r="1011" spans="1:13" s="13" customFormat="1">
      <c r="A1011" s="9"/>
      <c r="B1011" s="9"/>
      <c r="C1011" s="29"/>
      <c r="D1011" s="9"/>
      <c r="E1011" s="29"/>
      <c r="F1011" s="9"/>
      <c r="G1011" s="30"/>
      <c r="I1011" s="30"/>
      <c r="K1011" s="30"/>
      <c r="M1011" s="30"/>
    </row>
    <row r="1012" spans="1:13" s="13" customFormat="1">
      <c r="A1012" s="9"/>
      <c r="B1012" s="9"/>
      <c r="C1012" s="29"/>
      <c r="D1012" s="9"/>
      <c r="E1012" s="29"/>
      <c r="F1012" s="9"/>
      <c r="G1012" s="30"/>
      <c r="I1012" s="30"/>
      <c r="K1012" s="30"/>
      <c r="M1012" s="30"/>
    </row>
  </sheetData>
  <mergeCells count="20">
    <mergeCell ref="D5:I5"/>
    <mergeCell ref="L69:M70"/>
    <mergeCell ref="D70:E70"/>
    <mergeCell ref="F70:G70"/>
    <mergeCell ref="H70:I70"/>
    <mergeCell ref="D69:I69"/>
    <mergeCell ref="J69:K70"/>
    <mergeCell ref="J5:K6"/>
    <mergeCell ref="A3:O3"/>
    <mergeCell ref="N5:O6"/>
    <mergeCell ref="A67:O67"/>
    <mergeCell ref="N69:O70"/>
    <mergeCell ref="H6:I6"/>
    <mergeCell ref="B5:C6"/>
    <mergeCell ref="A69:A71"/>
    <mergeCell ref="B69:C70"/>
    <mergeCell ref="D6:E6"/>
    <mergeCell ref="F6:G6"/>
    <mergeCell ref="L5:M6"/>
    <mergeCell ref="A5:A7"/>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rowBreaks count="1" manualBreakCount="1">
    <brk id="54" max="16383" man="1"/>
  </rowBreaks>
  <ignoredErrors>
    <ignoredError sqref="H9:O19 H75:M101 H21:O29 N20:O20 H31:O37 N30:O30" formula="1"/>
  </ignoredErrors>
</worksheet>
</file>

<file path=xl/worksheets/sheet3.xml><?xml version="1.0" encoding="utf-8"?>
<worksheet xmlns="http://schemas.openxmlformats.org/spreadsheetml/2006/main" xmlns:r="http://schemas.openxmlformats.org/officeDocument/2006/relationships">
  <sheetPr codeName="Hoja4"/>
  <dimension ref="A2:J120"/>
  <sheetViews>
    <sheetView workbookViewId="0">
      <selection activeCell="C16" sqref="C16"/>
    </sheetView>
  </sheetViews>
  <sheetFormatPr baseColWidth="10" defaultRowHeight="11.25"/>
  <cols>
    <col min="1" max="1" width="21.83203125" style="1" customWidth="1"/>
    <col min="2" max="2" width="16.1640625" style="27" customWidth="1"/>
    <col min="3" max="3" width="16" style="27" customWidth="1"/>
    <col min="4" max="4" width="19.1640625" style="32" customWidth="1"/>
    <col min="5" max="5" width="14.6640625" style="32" customWidth="1"/>
    <col min="6" max="6" width="12" style="32"/>
    <col min="7" max="7" width="17.1640625" style="32" customWidth="1"/>
    <col min="8" max="8" width="12.33203125" hidden="1" customWidth="1"/>
    <col min="9" max="9" width="12.1640625" bestFit="1" customWidth="1"/>
  </cols>
  <sheetData>
    <row r="2" spans="1:9" ht="21" customHeight="1">
      <c r="A2" s="175" t="s">
        <v>95</v>
      </c>
      <c r="B2" s="175"/>
      <c r="C2" s="175"/>
      <c r="D2" s="175"/>
      <c r="E2" s="175"/>
      <c r="F2" s="175"/>
      <c r="G2" s="175"/>
      <c r="H2" s="175"/>
      <c r="I2" s="1"/>
    </row>
    <row r="3" spans="1:9">
      <c r="A3" s="7"/>
      <c r="B3" s="34"/>
      <c r="C3" s="34"/>
      <c r="D3" s="34"/>
      <c r="E3" s="34"/>
      <c r="F3" s="34"/>
      <c r="G3" s="34"/>
      <c r="H3" s="1"/>
      <c r="I3" s="1"/>
    </row>
    <row r="4" spans="1:9">
      <c r="A4" s="179" t="s">
        <v>11</v>
      </c>
      <c r="B4" s="176" t="s">
        <v>13</v>
      </c>
      <c r="C4" s="176"/>
      <c r="D4" s="176"/>
      <c r="E4" s="176"/>
      <c r="F4" s="176"/>
      <c r="G4" s="176"/>
      <c r="H4" s="176"/>
      <c r="I4" s="1"/>
    </row>
    <row r="5" spans="1:9">
      <c r="A5" s="180"/>
      <c r="B5" s="177" t="s">
        <v>0</v>
      </c>
      <c r="C5" s="183" t="s">
        <v>9</v>
      </c>
      <c r="D5" s="183"/>
      <c r="E5" s="183"/>
      <c r="F5" s="177" t="s">
        <v>6</v>
      </c>
      <c r="G5" s="177" t="s">
        <v>10</v>
      </c>
      <c r="H5" s="177"/>
    </row>
    <row r="6" spans="1:9">
      <c r="A6" s="181"/>
      <c r="B6" s="182"/>
      <c r="C6" s="28" t="s">
        <v>0</v>
      </c>
      <c r="D6" s="28" t="s">
        <v>4</v>
      </c>
      <c r="E6" s="28" t="s">
        <v>5</v>
      </c>
      <c r="F6" s="178"/>
      <c r="G6" s="178"/>
      <c r="H6" s="178"/>
    </row>
    <row r="7" spans="1:9">
      <c r="A7" s="6"/>
      <c r="B7" s="35"/>
      <c r="C7" s="35"/>
      <c r="D7" s="35"/>
      <c r="E7" s="35"/>
      <c r="F7" s="35"/>
      <c r="G7" s="35"/>
      <c r="H7" s="1"/>
      <c r="I7" s="1"/>
    </row>
    <row r="8" spans="1:9" s="5" customFormat="1">
      <c r="A8" s="6" t="s">
        <v>33</v>
      </c>
      <c r="B8" s="145">
        <f>[1]InfJuv!E88</f>
        <v>4.644732700452364</v>
      </c>
      <c r="C8" s="145">
        <f>AVERAGE(D8:G8)</f>
        <v>5.5799983925147307</v>
      </c>
      <c r="D8" s="145">
        <f>[1]InfJuv!F88</f>
        <v>6.2166904634595959</v>
      </c>
      <c r="E8" s="145">
        <f>[1]InfJuv!G88</f>
        <v>5.6944376476312355</v>
      </c>
      <c r="F8" s="145">
        <f>[1]InfJuv!H88</f>
        <v>4.0546538175658862</v>
      </c>
      <c r="G8" s="145">
        <f>[1]InfJuv!I88</f>
        <v>6.3542116414022063</v>
      </c>
      <c r="H8" s="145"/>
      <c r="I8" s="145"/>
    </row>
    <row r="9" spans="1:9">
      <c r="A9" s="17" t="s">
        <v>7</v>
      </c>
      <c r="B9" s="145"/>
      <c r="C9" s="145"/>
      <c r="D9" s="145"/>
      <c r="E9" s="145"/>
      <c r="F9" s="145"/>
      <c r="G9" s="145"/>
      <c r="H9" s="145"/>
      <c r="I9" s="146"/>
    </row>
    <row r="10" spans="1:9">
      <c r="A10" s="73" t="s">
        <v>22</v>
      </c>
      <c r="B10" s="1">
        <f>[1]InfJuv!E89</f>
        <v>4.4200377320072581</v>
      </c>
      <c r="C10" s="1">
        <f t="shared" ref="C10:C36" si="0">AVERAGE(D10:G10)</f>
        <v>5.3116621338401249</v>
      </c>
      <c r="D10" s="1">
        <f>[1]InfJuv!F89</f>
        <v>5.9191292553520984</v>
      </c>
      <c r="E10" s="1">
        <f>[1]InfJuv!G89</f>
        <v>5.6423768501671763</v>
      </c>
      <c r="F10" s="1">
        <f>[1]InfJuv!H89</f>
        <v>3.8583386650837603</v>
      </c>
      <c r="G10" s="1">
        <f>[1]InfJuv!I89</f>
        <v>5.8268037647574644</v>
      </c>
      <c r="H10" s="1"/>
      <c r="I10" s="1"/>
    </row>
    <row r="11" spans="1:9">
      <c r="A11" s="73" t="s">
        <v>23</v>
      </c>
      <c r="B11" s="1">
        <f>[1]InfJuv!E90</f>
        <v>4.8645876629334532</v>
      </c>
      <c r="C11" s="1">
        <f t="shared" si="0"/>
        <v>5.8879367547949801</v>
      </c>
      <c r="D11" s="1">
        <f>[1]InfJuv!F90</f>
        <v>6.8212722601657072</v>
      </c>
      <c r="E11" s="1">
        <f>[1]InfJuv!G90</f>
        <v>5.9779302283842686</v>
      </c>
      <c r="F11" s="1">
        <f>[1]InfJuv!H90</f>
        <v>4.241329111122238</v>
      </c>
      <c r="G11" s="1">
        <f>[1]InfJuv!I90</f>
        <v>6.5112154195077059</v>
      </c>
      <c r="H11" s="1"/>
      <c r="I11" s="1"/>
    </row>
    <row r="12" spans="1:9">
      <c r="A12" s="8"/>
      <c r="B12" s="1"/>
      <c r="C12" s="1"/>
      <c r="D12" s="1"/>
      <c r="E12" s="1"/>
      <c r="F12" s="1"/>
      <c r="G12" s="1"/>
      <c r="H12" s="1"/>
      <c r="I12" s="1"/>
    </row>
    <row r="13" spans="1:9">
      <c r="A13" s="77" t="s">
        <v>8</v>
      </c>
      <c r="B13" s="145"/>
      <c r="C13" s="145"/>
      <c r="D13" s="145"/>
      <c r="E13" s="145"/>
      <c r="F13" s="145"/>
      <c r="G13" s="145"/>
      <c r="H13" s="76"/>
    </row>
    <row r="14" spans="1:9">
      <c r="A14" s="24" t="s">
        <v>46</v>
      </c>
      <c r="B14" s="1">
        <f>[1]InfJuv!E92</f>
        <v>1.2185956557319861</v>
      </c>
      <c r="C14" s="1">
        <f t="shared" si="0"/>
        <v>1.098201682318493</v>
      </c>
      <c r="D14" s="1">
        <f>[1]InfJuv!F92</f>
        <v>1.7910138108865392</v>
      </c>
      <c r="E14" s="1">
        <f>[1]InfJuv!G92</f>
        <v>0</v>
      </c>
      <c r="F14" s="1">
        <f>[1]InfJuv!H92</f>
        <v>1.212037460699168</v>
      </c>
      <c r="G14" s="1">
        <f>[1]InfJuv!I92</f>
        <v>1.3897554576882651</v>
      </c>
      <c r="H14" s="1"/>
      <c r="I14" s="1"/>
    </row>
    <row r="15" spans="1:9">
      <c r="A15" s="24" t="s">
        <v>47</v>
      </c>
      <c r="B15" s="1">
        <f>[1]InfJuv!E93</f>
        <v>5.0406398842416378</v>
      </c>
      <c r="C15" s="1">
        <f t="shared" si="0"/>
        <v>5.3107498504348154</v>
      </c>
      <c r="D15" s="1">
        <f>[1]InfJuv!F93</f>
        <v>5.1137191745439123</v>
      </c>
      <c r="E15" s="1">
        <f>[1]InfJuv!G93</f>
        <v>5.2771498925273574</v>
      </c>
      <c r="F15" s="1">
        <f>[1]InfJuv!H93</f>
        <v>4.8270588821595597</v>
      </c>
      <c r="G15" s="1">
        <f>[1]InfJuv!I93</f>
        <v>6.0250714525084321</v>
      </c>
      <c r="H15" s="1"/>
      <c r="I15" s="1"/>
    </row>
    <row r="16" spans="1:9">
      <c r="A16" s="24" t="s">
        <v>48</v>
      </c>
      <c r="B16" s="1">
        <f>[1]InfJuv!E94</f>
        <v>7.4678110978239358</v>
      </c>
      <c r="C16" s="1">
        <f t="shared" si="0"/>
        <v>7.3488141712190878</v>
      </c>
      <c r="D16" s="1">
        <f>[1]InfJuv!F94</f>
        <v>8.0086868701289085</v>
      </c>
      <c r="E16" s="1">
        <f>[1]InfJuv!G94</f>
        <v>5.8987784302056339</v>
      </c>
      <c r="F16" s="1">
        <f>[1]InfJuv!H94</f>
        <v>8.7084958704399806</v>
      </c>
      <c r="G16" s="1">
        <f>[1]InfJuv!I94</f>
        <v>6.7792955141018272</v>
      </c>
      <c r="H16" s="1"/>
      <c r="I16" s="1"/>
    </row>
    <row r="17" spans="1:9">
      <c r="A17" s="6"/>
      <c r="B17" s="1"/>
      <c r="C17" s="1"/>
      <c r="D17" s="1"/>
      <c r="E17" s="1"/>
      <c r="F17" s="1"/>
      <c r="G17" s="1"/>
      <c r="H17" s="1"/>
      <c r="I17" s="1"/>
    </row>
    <row r="18" spans="1:9">
      <c r="A18" s="6" t="s">
        <v>34</v>
      </c>
      <c r="B18" s="145">
        <f>[1]InfJuv!E100</f>
        <v>4.975981244225574</v>
      </c>
      <c r="C18" s="145">
        <f>AVERAGE(D18:G18)</f>
        <v>6.0295843275669556</v>
      </c>
      <c r="D18" s="145">
        <f>[1]InfJuv!F100</f>
        <v>7.1146103746272829</v>
      </c>
      <c r="E18" s="145">
        <f>[1]InfJuv!G100</f>
        <v>6.1538466530060552</v>
      </c>
      <c r="F18" s="145">
        <f>[1]InfJuv!H100</f>
        <v>4.7023035065305896</v>
      </c>
      <c r="G18" s="145">
        <f>[1]InfJuv!I100</f>
        <v>6.147576776103894</v>
      </c>
      <c r="H18" s="75"/>
      <c r="I18" s="1"/>
    </row>
    <row r="19" spans="1:9">
      <c r="A19" s="17" t="s">
        <v>7</v>
      </c>
      <c r="B19" s="147"/>
      <c r="C19" s="147"/>
      <c r="D19" s="148"/>
      <c r="E19" s="148"/>
      <c r="F19" s="148"/>
      <c r="G19" s="148"/>
      <c r="H19" s="76"/>
      <c r="I19" s="1"/>
    </row>
    <row r="20" spans="1:9">
      <c r="A20" s="73" t="s">
        <v>22</v>
      </c>
      <c r="B20" s="146">
        <f>[1]InfJuv!E101</f>
        <v>4.9031193957592416</v>
      </c>
      <c r="C20" s="146">
        <f t="shared" si="0"/>
        <v>5.9077549228227522</v>
      </c>
      <c r="D20" s="146">
        <f>[1]InfJuv!F101</f>
        <v>6.8694289776334481</v>
      </c>
      <c r="E20" s="146">
        <f>[1]InfJuv!G101</f>
        <v>6.1075226085582797</v>
      </c>
      <c r="F20" s="146">
        <f>[1]InfJuv!H101</f>
        <v>4.6188202976423947</v>
      </c>
      <c r="G20" s="146">
        <f>[1]InfJuv!I101</f>
        <v>6.0352478074568889</v>
      </c>
      <c r="H20" s="1"/>
      <c r="I20" s="1"/>
    </row>
    <row r="21" spans="1:9">
      <c r="A21" s="73" t="s">
        <v>23</v>
      </c>
      <c r="B21" s="146">
        <f>[1]InfJuv!E102</f>
        <v>5.0463352063386155</v>
      </c>
      <c r="C21" s="146">
        <f t="shared" si="0"/>
        <v>6.1574803247001215</v>
      </c>
      <c r="D21" s="146">
        <f>[1]InfJuv!F102</f>
        <v>7.3587567097946804</v>
      </c>
      <c r="E21" s="146">
        <f>[1]InfJuv!G102</f>
        <v>6.2641943605318229</v>
      </c>
      <c r="F21" s="146">
        <f>[1]InfJuv!H102</f>
        <v>4.7807739875073461</v>
      </c>
      <c r="G21" s="146">
        <f>[1]InfJuv!I102</f>
        <v>6.2261962409666358</v>
      </c>
      <c r="H21" s="1"/>
      <c r="I21" s="1"/>
    </row>
    <row r="22" spans="1:9">
      <c r="A22" s="12"/>
      <c r="B22" s="146"/>
      <c r="C22" s="146"/>
      <c r="D22" s="146"/>
      <c r="E22" s="146"/>
      <c r="F22" s="146"/>
      <c r="G22" s="146"/>
      <c r="H22" s="1"/>
      <c r="I22" s="1"/>
    </row>
    <row r="23" spans="1:9">
      <c r="A23" s="17" t="s">
        <v>8</v>
      </c>
      <c r="B23" s="145"/>
      <c r="C23" s="145"/>
      <c r="D23" s="145"/>
      <c r="E23" s="145"/>
      <c r="F23" s="145"/>
      <c r="G23" s="145"/>
      <c r="H23" s="76"/>
      <c r="I23" s="1"/>
    </row>
    <row r="24" spans="1:9">
      <c r="A24" s="24" t="s">
        <v>46</v>
      </c>
      <c r="B24" s="146">
        <f>[1]InfJuv!E104</f>
        <v>1.3405576803244692</v>
      </c>
      <c r="C24" s="146">
        <f t="shared" si="0"/>
        <v>1.0751668159138077</v>
      </c>
      <c r="D24" s="146">
        <f>[1]InfJuv!F104</f>
        <v>1.211038070452845</v>
      </c>
      <c r="E24" s="146">
        <f>[1]InfJuv!G104</f>
        <v>0</v>
      </c>
      <c r="F24" s="146">
        <f>[1]InfJuv!H104</f>
        <v>1.3396291932023856</v>
      </c>
      <c r="G24" s="146">
        <f>[1]InfJuv!I104</f>
        <v>1.75</v>
      </c>
      <c r="H24" s="1"/>
      <c r="I24" s="1"/>
    </row>
    <row r="25" spans="1:9">
      <c r="A25" s="24" t="s">
        <v>47</v>
      </c>
      <c r="B25" s="146">
        <f>[1]InfJuv!E105</f>
        <v>5.2895811484812674</v>
      </c>
      <c r="C25" s="146">
        <f t="shared" si="0"/>
        <v>5.4439904394803831</v>
      </c>
      <c r="D25" s="146">
        <f>[1]InfJuv!F105</f>
        <v>5.8224281737484764</v>
      </c>
      <c r="E25" s="146">
        <f>[1]InfJuv!G105</f>
        <v>5.3817618152108544</v>
      </c>
      <c r="F25" s="146">
        <f>[1]InfJuv!H105</f>
        <v>5.2570465732101148</v>
      </c>
      <c r="G25" s="146">
        <f>[1]InfJuv!I105</f>
        <v>5.3147251957520867</v>
      </c>
      <c r="H25" s="1"/>
      <c r="I25" s="1"/>
    </row>
    <row r="26" spans="1:9">
      <c r="A26" s="24" t="s">
        <v>48</v>
      </c>
      <c r="B26" s="146">
        <f>[1]InfJuv!E106</f>
        <v>8.2124932408248519</v>
      </c>
      <c r="C26" s="146">
        <f t="shared" si="0"/>
        <v>7.5851585610066081</v>
      </c>
      <c r="D26" s="146">
        <f>[1]InfJuv!F106</f>
        <v>8.3646760530102444</v>
      </c>
      <c r="E26" s="146">
        <f>[1]InfJuv!G106</f>
        <v>6.363442442471154</v>
      </c>
      <c r="F26" s="146">
        <f>[1]InfJuv!H106</f>
        <v>8.9063537104178465</v>
      </c>
      <c r="G26" s="146">
        <f>[1]InfJuv!I106</f>
        <v>6.7061620381271903</v>
      </c>
      <c r="H26" s="1"/>
      <c r="I26" s="1"/>
    </row>
    <row r="27" spans="1:9">
      <c r="A27" s="73"/>
      <c r="B27" s="146"/>
      <c r="C27" s="146"/>
      <c r="D27" s="146"/>
      <c r="E27" s="146"/>
      <c r="F27" s="146"/>
      <c r="G27" s="146"/>
      <c r="H27" s="1"/>
      <c r="I27" s="1"/>
    </row>
    <row r="28" spans="1:9">
      <c r="A28" s="6" t="s">
        <v>35</v>
      </c>
      <c r="B28" s="145">
        <f>[1]InfJuv!E112</f>
        <v>4.4226430298146608</v>
      </c>
      <c r="C28" s="145">
        <f>AVERAGE(D28:G28)</f>
        <v>5.284780744492819</v>
      </c>
      <c r="D28" s="145">
        <f>[1]InfJuv!F112</f>
        <v>5.6942446043165509</v>
      </c>
      <c r="E28" s="145">
        <f>[1]InfJuv!G112</f>
        <v>5.5774193548387094</v>
      </c>
      <c r="F28" s="145">
        <f>[1]InfJuv!H112</f>
        <v>3.4697554697554684</v>
      </c>
      <c r="G28" s="145">
        <f>[1]InfJuv!I112</f>
        <v>6.3977035490605498</v>
      </c>
      <c r="H28" s="75"/>
      <c r="I28" s="1"/>
    </row>
    <row r="29" spans="1:9">
      <c r="A29" s="17" t="s">
        <v>7</v>
      </c>
      <c r="B29" s="147"/>
      <c r="C29" s="147"/>
      <c r="D29" s="148"/>
      <c r="E29" s="148"/>
      <c r="F29" s="148"/>
      <c r="G29" s="148"/>
      <c r="H29" s="76"/>
      <c r="I29" s="1"/>
    </row>
    <row r="30" spans="1:9">
      <c r="A30" s="73" t="s">
        <v>22</v>
      </c>
      <c r="B30" s="146">
        <f>[1]InfJuv!E113</f>
        <v>4.0997566909975616</v>
      </c>
      <c r="C30" s="146">
        <f t="shared" si="0"/>
        <v>5.0049646564190642</v>
      </c>
      <c r="D30" s="146">
        <f>[1]InfJuv!F113</f>
        <v>5.5607476635513997</v>
      </c>
      <c r="E30" s="146">
        <f>[1]InfJuv!G113</f>
        <v>5.5476190476190483</v>
      </c>
      <c r="F30" s="146">
        <f>[1]InfJuv!H113</f>
        <v>3.1792514773473388</v>
      </c>
      <c r="G30" s="146">
        <f>[1]InfJuv!I113</f>
        <v>5.7322404371584694</v>
      </c>
      <c r="H30" s="1"/>
      <c r="I30" s="1"/>
    </row>
    <row r="31" spans="1:9">
      <c r="A31" s="73" t="s">
        <v>23</v>
      </c>
      <c r="B31" s="146">
        <f>[1]InfJuv!E114</f>
        <v>4.7413931144915962</v>
      </c>
      <c r="C31" s="146">
        <f t="shared" si="0"/>
        <v>5.5604142265070848</v>
      </c>
      <c r="D31" s="146">
        <f>[1]InfJuv!F114</f>
        <v>6.1406250000000009</v>
      </c>
      <c r="E31" s="146">
        <f>[1]InfJuv!G114</f>
        <v>5.7972972972972974</v>
      </c>
      <c r="F31" s="146">
        <f>[1]InfJuv!H114</f>
        <v>3.7488958990536236</v>
      </c>
      <c r="G31" s="146">
        <f>[1]InfJuv!I114</f>
        <v>6.5548387096774166</v>
      </c>
      <c r="H31" s="1"/>
      <c r="I31" s="1"/>
    </row>
    <row r="32" spans="1:9">
      <c r="A32" s="8"/>
      <c r="B32" s="1"/>
      <c r="C32" s="1"/>
      <c r="D32" s="1"/>
      <c r="E32" s="1"/>
      <c r="F32" s="1"/>
      <c r="G32" s="1"/>
      <c r="H32" s="1"/>
      <c r="I32" s="1"/>
    </row>
    <row r="33" spans="1:9">
      <c r="A33" s="17" t="s">
        <v>8</v>
      </c>
      <c r="B33" s="145"/>
      <c r="C33" s="145"/>
      <c r="D33" s="145"/>
      <c r="E33" s="145"/>
      <c r="F33" s="145"/>
      <c r="G33" s="145"/>
      <c r="H33" s="76"/>
      <c r="I33" s="1"/>
    </row>
    <row r="34" spans="1:9">
      <c r="A34" s="24" t="s">
        <v>46</v>
      </c>
      <c r="B34" s="1">
        <f>[1]InfJuv!E116</f>
        <v>1.1314413741598219</v>
      </c>
      <c r="C34" s="1">
        <f t="shared" si="0"/>
        <v>1.0923393267023715</v>
      </c>
      <c r="D34" s="1">
        <f>[1]InfJuv!F116</f>
        <v>1.9375000000000004</v>
      </c>
      <c r="E34" s="1">
        <f>[1]InfJuv!G116</f>
        <v>0</v>
      </c>
      <c r="F34" s="1">
        <f>[1]InfJuv!H116</f>
        <v>1.119357306809486</v>
      </c>
      <c r="G34" s="1">
        <f>[1]InfJuv!I116</f>
        <v>1.3125</v>
      </c>
      <c r="H34" s="1"/>
      <c r="I34" s="1"/>
    </row>
    <row r="35" spans="1:9">
      <c r="A35" s="24" t="s">
        <v>47</v>
      </c>
      <c r="B35" s="1">
        <f>[1]InfJuv!E117</f>
        <v>4.8851174934725838</v>
      </c>
      <c r="C35" s="1">
        <f t="shared" si="0"/>
        <v>5.1665570801742522</v>
      </c>
      <c r="D35" s="1">
        <f>[1]InfJuv!F117</f>
        <v>4.8136645962732922</v>
      </c>
      <c r="E35" s="1">
        <f>[1]InfJuv!G117</f>
        <v>5.2612612612612599</v>
      </c>
      <c r="F35" s="1">
        <f>[1]InfJuv!H117</f>
        <v>4.4567733151803957</v>
      </c>
      <c r="G35" s="1">
        <f>[1]InfJuv!I117</f>
        <v>6.1345291479820601</v>
      </c>
      <c r="H35" s="1"/>
      <c r="I35" s="1"/>
    </row>
    <row r="36" spans="1:9">
      <c r="A36" s="24" t="s">
        <v>48</v>
      </c>
      <c r="B36" s="1">
        <f>[1]InfJuv!E118</f>
        <v>6.9427279577995362</v>
      </c>
      <c r="C36" s="1">
        <f t="shared" si="0"/>
        <v>7.1501617336682477</v>
      </c>
      <c r="D36" s="1">
        <f>[1]InfJuv!F118</f>
        <v>7.6930693069306937</v>
      </c>
      <c r="E36" s="1">
        <f>[1]InfJuv!G118</f>
        <v>5.7537688442211037</v>
      </c>
      <c r="F36" s="1">
        <f>[1]InfJuv!H118</f>
        <v>8.3554216867469986</v>
      </c>
      <c r="G36" s="1">
        <f>[1]InfJuv!I118</f>
        <v>6.7983870967741957</v>
      </c>
      <c r="H36" s="1"/>
      <c r="I36" s="1"/>
    </row>
    <row r="37" spans="1:9">
      <c r="A37" s="104"/>
      <c r="B37" s="103"/>
      <c r="C37" s="103"/>
      <c r="D37" s="105"/>
      <c r="E37" s="105"/>
      <c r="F37" s="105"/>
      <c r="G37" s="105"/>
      <c r="H37" s="1"/>
      <c r="I37" s="1"/>
    </row>
    <row r="38" spans="1:9">
      <c r="A38" s="64" t="str">
        <f>'C01'!A39</f>
        <v>Fuente: Instituto Nacional de Estadística (INE). XLIV Encuesta Permanente de Hogares de Propósitos Múltiples, mayo 2013.</v>
      </c>
      <c r="B38" s="29"/>
      <c r="C38" s="29"/>
      <c r="D38" s="30"/>
      <c r="E38" s="30"/>
      <c r="F38" s="30"/>
      <c r="G38" s="30"/>
      <c r="H38" s="1"/>
      <c r="I38" s="1"/>
    </row>
    <row r="39" spans="1:9">
      <c r="A39" s="6"/>
      <c r="B39" s="29"/>
      <c r="C39" s="29"/>
      <c r="D39" s="30"/>
      <c r="E39" s="30"/>
      <c r="F39" s="30"/>
      <c r="G39" s="30"/>
      <c r="H39" s="1"/>
      <c r="I39" s="1"/>
    </row>
    <row r="40" spans="1:9">
      <c r="A40" s="6"/>
      <c r="B40" s="29"/>
      <c r="C40" s="29"/>
      <c r="D40" s="30"/>
      <c r="E40" s="30"/>
      <c r="F40" s="30"/>
      <c r="G40" s="30"/>
      <c r="H40" s="1"/>
      <c r="I40" s="1"/>
    </row>
    <row r="41" spans="1:9">
      <c r="A41" s="6"/>
      <c r="B41" s="29"/>
      <c r="C41" s="29"/>
      <c r="D41" s="30"/>
      <c r="E41" s="30"/>
      <c r="F41" s="30"/>
      <c r="G41" s="30"/>
      <c r="H41" s="1"/>
      <c r="I41" s="1"/>
    </row>
    <row r="42" spans="1:9">
      <c r="A42" s="6"/>
      <c r="B42" s="29"/>
      <c r="C42" s="29"/>
      <c r="D42" s="30"/>
      <c r="E42" s="30"/>
      <c r="F42" s="30"/>
      <c r="G42" s="30"/>
      <c r="H42" s="1"/>
      <c r="I42" s="1"/>
    </row>
    <row r="43" spans="1:9">
      <c r="A43" s="6"/>
      <c r="B43" s="29"/>
      <c r="C43" s="29"/>
      <c r="D43" s="30"/>
      <c r="E43" s="30"/>
      <c r="F43" s="30"/>
      <c r="G43" s="30"/>
      <c r="H43" s="1"/>
      <c r="I43" s="1"/>
    </row>
    <row r="44" spans="1:9">
      <c r="A44" s="6"/>
      <c r="B44" s="29"/>
      <c r="C44" s="29"/>
      <c r="D44" s="30"/>
      <c r="E44" s="30"/>
      <c r="F44" s="30"/>
      <c r="G44" s="30"/>
      <c r="H44" s="1"/>
      <c r="I44" s="1"/>
    </row>
    <row r="45" spans="1:9">
      <c r="A45" s="6"/>
      <c r="B45" s="29"/>
      <c r="C45" s="29"/>
      <c r="D45" s="30"/>
      <c r="E45" s="30"/>
      <c r="F45" s="30"/>
      <c r="G45" s="30"/>
      <c r="H45" s="1"/>
      <c r="I45" s="1"/>
    </row>
    <row r="46" spans="1:9">
      <c r="A46" s="6"/>
      <c r="B46" s="29"/>
      <c r="C46" s="29"/>
      <c r="D46" s="30"/>
      <c r="E46" s="30"/>
      <c r="F46" s="30"/>
      <c r="G46" s="30"/>
      <c r="H46" s="1"/>
      <c r="I46" s="1"/>
    </row>
    <row r="47" spans="1:9">
      <c r="A47" s="6"/>
      <c r="B47" s="29"/>
      <c r="C47" s="29"/>
      <c r="D47" s="30"/>
      <c r="E47" s="30"/>
      <c r="F47" s="30"/>
      <c r="G47" s="30"/>
      <c r="H47" s="1"/>
      <c r="I47" s="1"/>
    </row>
    <row r="48" spans="1:9">
      <c r="A48" s="6"/>
      <c r="B48" s="29"/>
      <c r="C48" s="29"/>
      <c r="D48" s="30"/>
      <c r="E48" s="30"/>
      <c r="F48" s="30"/>
      <c r="G48" s="30"/>
      <c r="H48" s="1"/>
      <c r="I48" s="1"/>
    </row>
    <row r="49" spans="1:9">
      <c r="A49" s="6"/>
      <c r="B49" s="29"/>
      <c r="C49" s="29"/>
      <c r="D49" s="30"/>
      <c r="E49" s="30"/>
      <c r="F49" s="30"/>
      <c r="G49" s="30"/>
      <c r="H49" s="1"/>
      <c r="I49" s="1"/>
    </row>
    <row r="50" spans="1:9">
      <c r="A50" s="6"/>
      <c r="B50" s="29"/>
      <c r="C50" s="29"/>
      <c r="D50" s="30"/>
      <c r="E50" s="30"/>
      <c r="F50" s="30"/>
      <c r="G50" s="30"/>
      <c r="H50" s="1"/>
      <c r="I50" s="1"/>
    </row>
    <row r="51" spans="1:9">
      <c r="A51" s="6"/>
      <c r="B51" s="29"/>
      <c r="C51" s="29"/>
      <c r="D51" s="30"/>
      <c r="E51" s="30"/>
      <c r="F51" s="30"/>
      <c r="G51" s="30"/>
      <c r="H51" s="1"/>
      <c r="I51" s="1"/>
    </row>
    <row r="52" spans="1:9">
      <c r="A52" s="6"/>
      <c r="B52" s="29"/>
      <c r="C52" s="29"/>
      <c r="D52" s="30"/>
      <c r="E52" s="30"/>
      <c r="F52" s="30"/>
      <c r="G52" s="30"/>
      <c r="H52" s="1"/>
      <c r="I52" s="1"/>
    </row>
    <row r="53" spans="1:9">
      <c r="A53" s="6"/>
      <c r="B53" s="29"/>
      <c r="C53" s="29"/>
      <c r="D53" s="30"/>
      <c r="E53" s="30"/>
      <c r="F53" s="30"/>
      <c r="G53" s="30"/>
      <c r="H53" s="1"/>
      <c r="I53" s="1"/>
    </row>
    <row r="54" spans="1:9">
      <c r="A54" s="6"/>
      <c r="B54" s="29"/>
      <c r="C54" s="29"/>
      <c r="D54" s="30"/>
      <c r="E54" s="30"/>
      <c r="F54" s="30"/>
      <c r="G54" s="30"/>
      <c r="H54" s="1"/>
      <c r="I54" s="1"/>
    </row>
    <row r="55" spans="1:9">
      <c r="A55" s="6"/>
      <c r="B55" s="29"/>
      <c r="C55" s="29"/>
      <c r="D55" s="30"/>
      <c r="E55" s="30"/>
      <c r="F55" s="30"/>
      <c r="G55" s="30"/>
      <c r="H55" s="1"/>
      <c r="I55" s="1"/>
    </row>
    <row r="56" spans="1:9">
      <c r="A56" s="6"/>
      <c r="B56" s="29"/>
      <c r="C56" s="29"/>
      <c r="D56" s="30"/>
      <c r="E56" s="30"/>
      <c r="F56" s="30"/>
      <c r="G56" s="30"/>
      <c r="H56" s="1"/>
      <c r="I56" s="1"/>
    </row>
    <row r="57" spans="1:9">
      <c r="A57" s="6"/>
      <c r="B57" s="29"/>
      <c r="C57" s="29"/>
      <c r="D57" s="30"/>
      <c r="E57" s="30"/>
      <c r="F57" s="30"/>
      <c r="G57" s="30"/>
      <c r="H57" s="1"/>
      <c r="I57" s="1"/>
    </row>
    <row r="58" spans="1:9">
      <c r="A58" s="6"/>
      <c r="B58" s="29"/>
      <c r="C58" s="29"/>
      <c r="D58" s="30"/>
      <c r="E58" s="30"/>
      <c r="F58" s="30"/>
      <c r="G58" s="30"/>
      <c r="H58" s="1"/>
      <c r="I58" s="1"/>
    </row>
    <row r="59" spans="1:9">
      <c r="A59" s="6"/>
      <c r="B59" s="29"/>
      <c r="C59" s="29"/>
      <c r="D59" s="30"/>
      <c r="E59" s="30"/>
      <c r="F59" s="30"/>
      <c r="G59" s="30"/>
      <c r="H59" s="1"/>
      <c r="I59" s="1"/>
    </row>
    <row r="60" spans="1:9">
      <c r="A60" s="6"/>
      <c r="B60" s="29"/>
      <c r="C60" s="29"/>
      <c r="D60" s="30"/>
      <c r="E60" s="30"/>
      <c r="F60" s="30"/>
      <c r="G60" s="30"/>
      <c r="H60" s="1"/>
      <c r="I60" s="1"/>
    </row>
    <row r="61" spans="1:9">
      <c r="A61" s="6"/>
      <c r="B61" s="29"/>
      <c r="C61" s="29"/>
      <c r="D61" s="30"/>
      <c r="E61" s="30"/>
      <c r="F61" s="30"/>
      <c r="G61" s="30"/>
      <c r="H61" s="1"/>
      <c r="I61" s="1"/>
    </row>
    <row r="62" spans="1:9">
      <c r="A62" s="6"/>
      <c r="B62" s="29"/>
      <c r="C62" s="29"/>
      <c r="D62" s="30"/>
      <c r="E62" s="30"/>
      <c r="F62" s="30"/>
      <c r="G62" s="30"/>
      <c r="H62" s="1"/>
      <c r="I62" s="1"/>
    </row>
    <row r="63" spans="1:9" ht="23.25" customHeight="1">
      <c r="A63" s="175" t="s">
        <v>95</v>
      </c>
      <c r="B63" s="175"/>
      <c r="C63" s="175"/>
      <c r="D63" s="175"/>
      <c r="E63" s="175"/>
      <c r="F63" s="175"/>
      <c r="G63" s="175"/>
      <c r="H63" s="175"/>
      <c r="I63" s="1"/>
    </row>
    <row r="64" spans="1:9">
      <c r="A64" s="9" t="s">
        <v>113</v>
      </c>
      <c r="B64" s="35"/>
      <c r="C64" s="35"/>
      <c r="D64" s="35"/>
      <c r="E64" s="35"/>
      <c r="F64" s="35"/>
      <c r="G64" s="35"/>
      <c r="H64" s="1"/>
      <c r="I64" s="1"/>
    </row>
    <row r="65" spans="1:10">
      <c r="A65" s="179" t="s">
        <v>11</v>
      </c>
      <c r="B65" s="176" t="s">
        <v>13</v>
      </c>
      <c r="C65" s="176"/>
      <c r="D65" s="176"/>
      <c r="E65" s="176"/>
      <c r="F65" s="176"/>
      <c r="G65" s="176"/>
      <c r="H65" s="176"/>
      <c r="I65" s="1"/>
    </row>
    <row r="66" spans="1:10">
      <c r="A66" s="180"/>
      <c r="B66" s="177" t="s">
        <v>0</v>
      </c>
      <c r="C66" s="183" t="s">
        <v>9</v>
      </c>
      <c r="D66" s="183"/>
      <c r="E66" s="183"/>
      <c r="F66" s="177" t="s">
        <v>6</v>
      </c>
      <c r="G66" s="177" t="s">
        <v>10</v>
      </c>
      <c r="H66" s="177"/>
      <c r="I66" s="1"/>
    </row>
    <row r="67" spans="1:10">
      <c r="A67" s="181"/>
      <c r="B67" s="182"/>
      <c r="C67" s="28" t="s">
        <v>0</v>
      </c>
      <c r="D67" s="28" t="s">
        <v>4</v>
      </c>
      <c r="E67" s="28" t="s">
        <v>5</v>
      </c>
      <c r="F67" s="178"/>
      <c r="G67" s="178"/>
      <c r="H67" s="178"/>
      <c r="I67" s="1"/>
    </row>
    <row r="68" spans="1:10">
      <c r="A68" s="63"/>
      <c r="B68" s="78"/>
      <c r="C68" s="35"/>
      <c r="D68" s="35"/>
      <c r="E68" s="35"/>
      <c r="F68" s="74"/>
      <c r="G68" s="74"/>
      <c r="H68" s="1"/>
      <c r="I68" s="1"/>
    </row>
    <row r="69" spans="1:10">
      <c r="A69" s="6" t="s">
        <v>36</v>
      </c>
      <c r="B69" s="145">
        <f>[1]InfJuv!E124</f>
        <v>5.2350049164208459</v>
      </c>
      <c r="C69" s="145">
        <f>AVERAGE(D69:G69)</f>
        <v>6.2892225950783018</v>
      </c>
      <c r="D69" s="145">
        <f>[1]InfJuv!F124</f>
        <v>7.45</v>
      </c>
      <c r="E69" s="145">
        <f>[1]InfJuv!G124</f>
        <v>6.3333333333333348</v>
      </c>
      <c r="F69" s="145">
        <f>[1]InfJuv!H124</f>
        <v>5.0335570469798716</v>
      </c>
      <c r="G69" s="145">
        <f>[1]InfJuv!I124</f>
        <v>6.3400000000000007</v>
      </c>
      <c r="H69" s="145"/>
      <c r="I69" s="146"/>
      <c r="J69" s="44"/>
    </row>
    <row r="70" spans="1:10">
      <c r="A70" s="17" t="s">
        <v>7</v>
      </c>
      <c r="B70" s="147"/>
      <c r="C70" s="147"/>
      <c r="D70" s="148"/>
      <c r="E70" s="148"/>
      <c r="F70" s="148"/>
      <c r="G70" s="148"/>
      <c r="H70" s="145"/>
      <c r="I70" s="146"/>
      <c r="J70" s="44"/>
    </row>
    <row r="71" spans="1:10">
      <c r="A71" s="73" t="s">
        <v>22</v>
      </c>
      <c r="B71" s="146">
        <f>[1]InfJuv!E125</f>
        <v>4.988071570576543</v>
      </c>
      <c r="C71" s="146">
        <f t="shared" ref="C71:C97" si="1">AVERAGE(D71:G71)</f>
        <v>6.0333413410207122</v>
      </c>
      <c r="D71" s="146">
        <f>[1]InfJuv!F125</f>
        <v>7</v>
      </c>
      <c r="E71" s="146">
        <f>[1]InfJuv!G125</f>
        <v>6.4761904761904763</v>
      </c>
      <c r="F71" s="146">
        <f>[1]InfJuv!H125</f>
        <v>4.8071748878923746</v>
      </c>
      <c r="G71" s="146">
        <f>[1]InfJuv!I125</f>
        <v>5.85</v>
      </c>
      <c r="H71" s="146"/>
      <c r="I71" s="146"/>
      <c r="J71" s="44"/>
    </row>
    <row r="72" spans="1:10">
      <c r="A72" s="73" t="s">
        <v>23</v>
      </c>
      <c r="B72" s="146">
        <f>[1]InfJuv!E126</f>
        <v>5.4766536964980492</v>
      </c>
      <c r="C72" s="146">
        <f t="shared" si="1"/>
        <v>6.4397321428571432</v>
      </c>
      <c r="D72" s="146">
        <f>[1]InfJuv!F126</f>
        <v>7.75</v>
      </c>
      <c r="E72" s="146">
        <f>[1]InfJuv!G126</f>
        <v>6.083333333333333</v>
      </c>
      <c r="F72" s="146">
        <f>[1]InfJuv!H126</f>
        <v>5.2589285714285721</v>
      </c>
      <c r="G72" s="146">
        <f>[1]InfJuv!I126</f>
        <v>6.666666666666667</v>
      </c>
      <c r="H72" s="146"/>
      <c r="I72" s="146"/>
      <c r="J72" s="44"/>
    </row>
    <row r="73" spans="1:10">
      <c r="A73" s="6"/>
      <c r="B73" s="146"/>
      <c r="C73" s="146"/>
      <c r="D73" s="146"/>
      <c r="E73" s="146"/>
      <c r="F73" s="146"/>
      <c r="G73" s="146"/>
      <c r="H73" s="146"/>
      <c r="I73" s="146"/>
      <c r="J73" s="44"/>
    </row>
    <row r="74" spans="1:10">
      <c r="A74" s="17" t="s">
        <v>8</v>
      </c>
      <c r="B74" s="145"/>
      <c r="C74" s="145"/>
      <c r="D74" s="145"/>
      <c r="E74" s="145"/>
      <c r="F74" s="145"/>
      <c r="G74" s="145"/>
      <c r="H74" s="145"/>
      <c r="I74" s="146"/>
      <c r="J74" s="44"/>
    </row>
    <row r="75" spans="1:10">
      <c r="A75" s="24" t="s">
        <v>46</v>
      </c>
      <c r="B75" s="146">
        <f>[1]InfJuv!E128</f>
        <v>1.394927536231884</v>
      </c>
      <c r="C75" s="146">
        <f t="shared" si="1"/>
        <v>0.72354014598540162</v>
      </c>
      <c r="D75" s="146">
        <f>[1]InfJuv!F128</f>
        <v>1.5</v>
      </c>
      <c r="E75" s="146">
        <f>[1]InfJuv!G128</f>
        <v>0</v>
      </c>
      <c r="F75" s="146">
        <f>[1]InfJuv!H128</f>
        <v>1.3941605839416062</v>
      </c>
      <c r="G75" s="146">
        <f>[1]InfJuv!I128</f>
        <v>0</v>
      </c>
      <c r="H75" s="146"/>
      <c r="I75" s="146"/>
      <c r="J75" s="44"/>
    </row>
    <row r="76" spans="1:10">
      <c r="A76" s="24" t="s">
        <v>47</v>
      </c>
      <c r="B76" s="146">
        <f>[1]InfJuv!E129</f>
        <v>5.3148148148148104</v>
      </c>
      <c r="C76" s="146">
        <f t="shared" si="1"/>
        <v>5.4283618252793113</v>
      </c>
      <c r="D76" s="146">
        <f>[1]InfJuv!F129</f>
        <v>6.5294117647058822</v>
      </c>
      <c r="E76" s="146">
        <f>[1]InfJuv!G129</f>
        <v>4.8</v>
      </c>
      <c r="F76" s="146">
        <f>[1]InfJuv!H129</f>
        <v>5.2787723785166261</v>
      </c>
      <c r="G76" s="146">
        <f>[1]InfJuv!I129</f>
        <v>5.1052631578947363</v>
      </c>
      <c r="H76" s="146"/>
      <c r="I76" s="146"/>
      <c r="J76" s="44"/>
    </row>
    <row r="77" spans="1:10">
      <c r="A77" s="24" t="s">
        <v>48</v>
      </c>
      <c r="B77" s="146">
        <f>[1]InfJuv!E130</f>
        <v>8.5533980582524194</v>
      </c>
      <c r="C77" s="146">
        <f t="shared" si="1"/>
        <v>7.8588135317516228</v>
      </c>
      <c r="D77" s="146">
        <f>[1]InfJuv!F130</f>
        <v>8.7619047619047628</v>
      </c>
      <c r="E77" s="146">
        <f>[1]InfJuv!G130</f>
        <v>6.6071428571428585</v>
      </c>
      <c r="F77" s="146">
        <f>[1]InfJuv!H130</f>
        <v>8.9694323144104828</v>
      </c>
      <c r="G77" s="146">
        <f>[1]InfJuv!I130</f>
        <v>7.0967741935483879</v>
      </c>
      <c r="H77" s="146"/>
      <c r="I77" s="146"/>
      <c r="J77" s="44"/>
    </row>
    <row r="78" spans="1:10">
      <c r="A78" s="8"/>
      <c r="B78" s="146"/>
      <c r="C78" s="146"/>
      <c r="D78" s="146"/>
      <c r="E78" s="146"/>
      <c r="F78" s="146"/>
      <c r="G78" s="146"/>
      <c r="H78" s="146"/>
      <c r="I78" s="146"/>
      <c r="J78" s="44"/>
    </row>
    <row r="79" spans="1:10">
      <c r="A79" s="6" t="s">
        <v>37</v>
      </c>
      <c r="B79" s="145">
        <f>[1]InfJuv!E136</f>
        <v>4.6710438459826449</v>
      </c>
      <c r="C79" s="145">
        <f>AVERAGE(D79:G79)</f>
        <v>5.873086853989629</v>
      </c>
      <c r="D79" s="145">
        <f>[1]InfJuv!F136</f>
        <v>6.6136363636363615</v>
      </c>
      <c r="E79" s="145">
        <f>[1]InfJuv!G136</f>
        <v>5.857142857142855</v>
      </c>
      <c r="F79" s="145">
        <f>[1]InfJuv!H136</f>
        <v>4.4025205761316828</v>
      </c>
      <c r="G79" s="145">
        <f>[1]InfJuv!I136</f>
        <v>6.6190476190476177</v>
      </c>
      <c r="H79" s="145"/>
      <c r="I79" s="146"/>
      <c r="J79" s="44"/>
    </row>
    <row r="80" spans="1:10">
      <c r="A80" s="17" t="s">
        <v>7</v>
      </c>
      <c r="B80" s="147"/>
      <c r="C80" s="147"/>
      <c r="D80" s="148"/>
      <c r="E80" s="148"/>
      <c r="F80" s="148"/>
      <c r="G80" s="148"/>
      <c r="H80" s="145"/>
      <c r="I80" s="146"/>
      <c r="J80" s="44"/>
    </row>
    <row r="81" spans="1:10">
      <c r="A81" s="79" t="s">
        <v>22</v>
      </c>
      <c r="B81" s="146">
        <f>[1]InfJuv!E137</f>
        <v>4.5878496503496464</v>
      </c>
      <c r="C81" s="146">
        <f t="shared" si="1"/>
        <v>5.7686865159201739</v>
      </c>
      <c r="D81" s="146">
        <f>[1]InfJuv!F137</f>
        <v>6.1904761904761907</v>
      </c>
      <c r="E81" s="146">
        <f>[1]InfJuv!G137</f>
        <v>6</v>
      </c>
      <c r="F81" s="146">
        <f>[1]InfJuv!H137</f>
        <v>4.2933607822954176</v>
      </c>
      <c r="G81" s="146">
        <f>[1]InfJuv!I137</f>
        <v>6.5909090909090908</v>
      </c>
      <c r="H81" s="146"/>
      <c r="I81" s="146"/>
      <c r="J81" s="44"/>
    </row>
    <row r="82" spans="1:10">
      <c r="A82" s="79" t="s">
        <v>23</v>
      </c>
      <c r="B82" s="146">
        <f>[1]InfJuv!E138</f>
        <v>4.7573696145124744</v>
      </c>
      <c r="C82" s="146">
        <f t="shared" si="1"/>
        <v>5.9015031419594397</v>
      </c>
      <c r="D82" s="146">
        <f>[1]InfJuv!F138</f>
        <v>7</v>
      </c>
      <c r="E82" s="146">
        <f>[1]InfJuv!G138</f>
        <v>5.4444444444444446</v>
      </c>
      <c r="F82" s="146">
        <f>[1]InfJuv!H138</f>
        <v>4.5115681233933156</v>
      </c>
      <c r="G82" s="146">
        <f>[1]InfJuv!I138</f>
        <v>6.6499999999999995</v>
      </c>
      <c r="H82" s="146"/>
      <c r="I82" s="146"/>
      <c r="J82" s="44"/>
    </row>
    <row r="83" spans="1:10">
      <c r="A83" s="8"/>
      <c r="B83" s="146"/>
      <c r="C83" s="146"/>
      <c r="D83" s="146"/>
      <c r="E83" s="146"/>
      <c r="F83" s="146"/>
      <c r="G83" s="146"/>
      <c r="H83" s="146"/>
      <c r="I83" s="146"/>
      <c r="J83" s="44"/>
    </row>
    <row r="84" spans="1:10">
      <c r="A84" s="17" t="s">
        <v>8</v>
      </c>
      <c r="B84" s="145"/>
      <c r="C84" s="145"/>
      <c r="D84" s="145"/>
      <c r="E84" s="145"/>
      <c r="F84" s="145"/>
      <c r="G84" s="145"/>
      <c r="H84" s="145"/>
      <c r="I84" s="146"/>
      <c r="J84" s="44"/>
    </row>
    <row r="85" spans="1:10">
      <c r="A85" s="24" t="s">
        <v>46</v>
      </c>
      <c r="B85" s="146">
        <f>[1]InfJuv!E140</f>
        <v>1.3789035392088826</v>
      </c>
      <c r="C85" s="146">
        <f t="shared" si="1"/>
        <v>0.59505571030640669</v>
      </c>
      <c r="D85" s="146">
        <f>[1]InfJuv!F140</f>
        <v>1</v>
      </c>
      <c r="E85" s="146">
        <f>[1]InfJuv!G140</f>
        <v>0</v>
      </c>
      <c r="F85" s="146">
        <f>[1]InfJuv!H140</f>
        <v>1.3802228412256268</v>
      </c>
      <c r="G85" s="146">
        <f>[1]InfJuv!I140</f>
        <v>0</v>
      </c>
      <c r="H85" s="146"/>
      <c r="I85" s="146"/>
      <c r="J85" s="44"/>
    </row>
    <row r="86" spans="1:10">
      <c r="A86" s="24" t="s">
        <v>47</v>
      </c>
      <c r="B86" s="146">
        <f>[1]InfJuv!E141</f>
        <v>5.1563328033916278</v>
      </c>
      <c r="C86" s="146">
        <f t="shared" si="1"/>
        <v>5.4195769397799651</v>
      </c>
      <c r="D86" s="146">
        <f>[1]InfJuv!F141</f>
        <v>5.5624999999999991</v>
      </c>
      <c r="E86" s="146">
        <f>[1]InfJuv!G141</f>
        <v>5</v>
      </c>
      <c r="F86" s="146">
        <f>[1]InfJuv!H141</f>
        <v>5.1158077591198587</v>
      </c>
      <c r="G86" s="146">
        <f>[1]InfJuv!I141</f>
        <v>6</v>
      </c>
      <c r="H86" s="146"/>
      <c r="I86" s="146"/>
      <c r="J86" s="44"/>
    </row>
    <row r="87" spans="1:10">
      <c r="A87" s="24" t="s">
        <v>48</v>
      </c>
      <c r="B87" s="146">
        <f>[1]InfJuv!E142</f>
        <v>7.9570815450643746</v>
      </c>
      <c r="C87" s="146">
        <f t="shared" si="1"/>
        <v>7.2452705938697317</v>
      </c>
      <c r="D87" s="146">
        <f>[1]InfJuv!F142</f>
        <v>7.4444444444444446</v>
      </c>
      <c r="E87" s="146">
        <f>[1]InfJuv!G142</f>
        <v>6.0344827586206913</v>
      </c>
      <c r="F87" s="146">
        <f>[1]InfJuv!H142</f>
        <v>8.6896551724137936</v>
      </c>
      <c r="G87" s="146">
        <f>[1]InfJuv!I142</f>
        <v>6.8124999999999982</v>
      </c>
      <c r="H87" s="146"/>
      <c r="I87" s="146"/>
      <c r="J87" s="44"/>
    </row>
    <row r="88" spans="1:10">
      <c r="A88" s="8"/>
      <c r="B88" s="146"/>
      <c r="C88" s="146"/>
      <c r="D88" s="146"/>
      <c r="E88" s="146"/>
      <c r="F88" s="146"/>
      <c r="G88" s="146"/>
      <c r="H88" s="146"/>
      <c r="I88" s="146"/>
      <c r="J88" s="44"/>
    </row>
    <row r="89" spans="1:10">
      <c r="A89" s="6" t="s">
        <v>38</v>
      </c>
      <c r="B89" s="145">
        <f>[1]InfJuv!E148</f>
        <v>4.9471929350275028</v>
      </c>
      <c r="C89" s="145">
        <f>AVERAGE(D89:G89)</f>
        <v>5.9825266334694538</v>
      </c>
      <c r="D89" s="145">
        <f>[1]InfJuv!F148</f>
        <v>7.1367521367521363</v>
      </c>
      <c r="E89" s="145">
        <f>[1]InfJuv!G148</f>
        <v>6.1666666666666687</v>
      </c>
      <c r="F89" s="145">
        <f>[1]InfJuv!H148</f>
        <v>4.633139343362239</v>
      </c>
      <c r="G89" s="145">
        <f>[1]InfJuv!I148</f>
        <v>5.9935483870967738</v>
      </c>
      <c r="H89" s="145"/>
      <c r="I89" s="146"/>
      <c r="J89" s="44"/>
    </row>
    <row r="90" spans="1:10">
      <c r="A90" s="17" t="s">
        <v>7</v>
      </c>
      <c r="B90" s="147"/>
      <c r="C90" s="147"/>
      <c r="D90" s="148"/>
      <c r="E90" s="148"/>
      <c r="F90" s="148"/>
      <c r="G90" s="148"/>
      <c r="H90" s="145"/>
      <c r="I90" s="146"/>
      <c r="J90" s="44"/>
    </row>
    <row r="91" spans="1:10">
      <c r="A91" s="79" t="s">
        <v>22</v>
      </c>
      <c r="B91" s="146">
        <f>[1]InfJuv!E149</f>
        <v>4.9605654761904718</v>
      </c>
      <c r="C91" s="146">
        <f t="shared" si="1"/>
        <v>5.9058062753120346</v>
      </c>
      <c r="D91" s="146">
        <f>[1]InfJuv!F149</f>
        <v>7.0000000000000009</v>
      </c>
      <c r="E91" s="146">
        <f>[1]InfJuv!G149</f>
        <v>6.0444444444444416</v>
      </c>
      <c r="F91" s="146">
        <f>[1]InfJuv!H149</f>
        <v>4.6279609846725505</v>
      </c>
      <c r="G91" s="146">
        <f>[1]InfJuv!I149</f>
        <v>5.9508196721311464</v>
      </c>
      <c r="H91" s="146"/>
      <c r="I91" s="146"/>
      <c r="J91" s="44"/>
    </row>
    <row r="92" spans="1:10">
      <c r="A92" s="79" t="s">
        <v>23</v>
      </c>
      <c r="B92" s="146">
        <f>[1]InfJuv!E150</f>
        <v>4.9346268134941411</v>
      </c>
      <c r="C92" s="146">
        <f t="shared" si="1"/>
        <v>6.1068947273264742</v>
      </c>
      <c r="D92" s="146">
        <f>[1]InfJuv!F150</f>
        <v>7.2962962962962949</v>
      </c>
      <c r="E92" s="146">
        <f>[1]InfJuv!G150</f>
        <v>6.4722222222222232</v>
      </c>
      <c r="F92" s="146">
        <f>[1]InfJuv!H150</f>
        <v>4.6377837950426981</v>
      </c>
      <c r="G92" s="146">
        <f>[1]InfJuv!I150</f>
        <v>6.0212765957446805</v>
      </c>
      <c r="H92" s="146"/>
      <c r="I92" s="146"/>
      <c r="J92" s="44"/>
    </row>
    <row r="93" spans="1:10">
      <c r="A93" s="8"/>
      <c r="B93" s="146"/>
      <c r="C93" s="146"/>
      <c r="D93" s="146"/>
      <c r="E93" s="146"/>
      <c r="F93" s="146"/>
      <c r="G93" s="146"/>
      <c r="H93" s="146"/>
      <c r="I93" s="146"/>
      <c r="J93" s="44"/>
    </row>
    <row r="94" spans="1:10">
      <c r="A94" s="17" t="s">
        <v>8</v>
      </c>
      <c r="B94" s="145"/>
      <c r="C94" s="145"/>
      <c r="D94" s="145"/>
      <c r="E94" s="145"/>
      <c r="F94" s="145"/>
      <c r="G94" s="145"/>
      <c r="H94" s="145"/>
      <c r="I94" s="146"/>
      <c r="J94" s="44"/>
    </row>
    <row r="95" spans="1:10">
      <c r="A95" s="24" t="s">
        <v>46</v>
      </c>
      <c r="B95" s="146">
        <f>[1]InfJuv!E152</f>
        <v>1.3043615676359046</v>
      </c>
      <c r="C95" s="146">
        <f t="shared" si="1"/>
        <v>1.013122208040842</v>
      </c>
      <c r="D95" s="146">
        <f>[1]InfJuv!F152</f>
        <v>1</v>
      </c>
      <c r="E95" s="146">
        <f>[1]InfJuv!G152</f>
        <v>0</v>
      </c>
      <c r="F95" s="146">
        <f>[1]InfJuv!H152</f>
        <v>1.3024888321633683</v>
      </c>
      <c r="G95" s="146">
        <f>[1]InfJuv!I152</f>
        <v>1.75</v>
      </c>
      <c r="H95" s="146"/>
      <c r="I95" s="146"/>
      <c r="J95" s="44"/>
    </row>
    <row r="96" spans="1:10">
      <c r="A96" s="24" t="s">
        <v>47</v>
      </c>
      <c r="B96" s="146">
        <f>[1]InfJuv!E153</f>
        <v>5.3158328186123143</v>
      </c>
      <c r="C96" s="146">
        <f t="shared" si="1"/>
        <v>5.4414461448536038</v>
      </c>
      <c r="D96" s="146">
        <f>[1]InfJuv!F153</f>
        <v>5.6470588235294112</v>
      </c>
      <c r="E96" s="146">
        <f>[1]InfJuv!G153</f>
        <v>5.5333333333333332</v>
      </c>
      <c r="F96" s="146">
        <f>[1]InfJuv!H153</f>
        <v>5.2890961262553748</v>
      </c>
      <c r="G96" s="146">
        <f>[1]InfJuv!I153</f>
        <v>5.2962962962962985</v>
      </c>
      <c r="H96" s="146"/>
      <c r="I96" s="146"/>
      <c r="J96" s="44"/>
    </row>
    <row r="97" spans="1:10">
      <c r="A97" s="24" t="s">
        <v>48</v>
      </c>
      <c r="B97" s="146">
        <f>[1]InfJuv!E154</f>
        <v>8.1121586475942813</v>
      </c>
      <c r="C97" s="146">
        <f t="shared" si="1"/>
        <v>7.5916394013667992</v>
      </c>
      <c r="D97" s="146">
        <f>[1]InfJuv!F154</f>
        <v>8.5156249999999964</v>
      </c>
      <c r="E97" s="146">
        <f>[1]InfJuv!G154</f>
        <v>6.3645833333333321</v>
      </c>
      <c r="F97" s="146">
        <f>[1]InfJuv!H154</f>
        <v>8.9296482412060332</v>
      </c>
      <c r="G97" s="146">
        <f>[1]InfJuv!I154</f>
        <v>6.5567010309278375</v>
      </c>
      <c r="H97" s="146"/>
      <c r="I97" s="146"/>
      <c r="J97" s="44"/>
    </row>
    <row r="98" spans="1:10">
      <c r="A98" s="106"/>
      <c r="B98" s="151"/>
      <c r="C98" s="151"/>
      <c r="D98" s="151"/>
      <c r="E98" s="151"/>
      <c r="F98" s="151"/>
      <c r="G98" s="151"/>
      <c r="H98" s="146"/>
      <c r="I98" s="146"/>
      <c r="J98" s="44"/>
    </row>
    <row r="99" spans="1:10">
      <c r="A99" s="64" t="str">
        <f>A38</f>
        <v>Fuente: Instituto Nacional de Estadística (INE). XLIV Encuesta Permanente de Hogares de Propósitos Múltiples, mayo 2013.</v>
      </c>
      <c r="B99" s="80"/>
      <c r="C99" s="80"/>
      <c r="D99" s="80"/>
      <c r="E99" s="80"/>
      <c r="F99" s="80"/>
      <c r="G99" s="80"/>
      <c r="H99" s="1"/>
      <c r="I99" s="1"/>
    </row>
    <row r="100" spans="1:10">
      <c r="A100" s="6"/>
      <c r="B100" s="80"/>
      <c r="C100" s="80"/>
      <c r="D100" s="81"/>
      <c r="E100" s="80"/>
      <c r="F100" s="80"/>
      <c r="G100" s="80"/>
      <c r="H100" s="1"/>
      <c r="I100" s="1"/>
    </row>
    <row r="101" spans="1:10">
      <c r="A101" s="6"/>
      <c r="B101" s="80"/>
      <c r="C101" s="80"/>
      <c r="D101" s="80"/>
      <c r="E101" s="80"/>
      <c r="F101" s="80"/>
      <c r="G101" s="80"/>
      <c r="H101" s="1"/>
      <c r="I101" s="1"/>
    </row>
    <row r="102" spans="1:10">
      <c r="A102" s="6"/>
      <c r="B102" s="80"/>
      <c r="C102" s="80"/>
      <c r="D102" s="80"/>
      <c r="E102" s="80"/>
      <c r="F102" s="80"/>
      <c r="G102" s="80"/>
      <c r="H102" s="1"/>
      <c r="I102" s="1"/>
    </row>
    <row r="103" spans="1:10">
      <c r="A103" s="6"/>
      <c r="B103" s="80"/>
      <c r="C103" s="80"/>
      <c r="D103" s="80"/>
      <c r="E103" s="80"/>
      <c r="F103" s="80"/>
      <c r="G103" s="80"/>
      <c r="H103" s="1"/>
      <c r="I103" s="1"/>
    </row>
    <row r="104" spans="1:10">
      <c r="A104" s="6"/>
      <c r="B104" s="80"/>
      <c r="C104" s="80"/>
      <c r="D104" s="80"/>
      <c r="E104" s="80"/>
      <c r="F104" s="80"/>
      <c r="G104" s="80"/>
      <c r="H104" s="1"/>
      <c r="I104" s="1"/>
    </row>
    <row r="105" spans="1:10">
      <c r="A105" s="6"/>
      <c r="B105" s="80"/>
      <c r="C105" s="80"/>
      <c r="D105" s="80"/>
      <c r="E105" s="80"/>
      <c r="F105" s="80"/>
      <c r="G105" s="80"/>
      <c r="H105" s="1"/>
      <c r="I105" s="1"/>
    </row>
    <row r="106" spans="1:10">
      <c r="A106" s="6"/>
      <c r="B106" s="80"/>
      <c r="C106" s="80"/>
      <c r="D106" s="80"/>
      <c r="E106" s="80"/>
      <c r="F106" s="80"/>
      <c r="G106" s="80"/>
      <c r="H106" s="1"/>
      <c r="I106" s="1"/>
    </row>
    <row r="107" spans="1:10">
      <c r="A107" s="6"/>
      <c r="B107" s="80"/>
      <c r="C107" s="80"/>
      <c r="D107" s="80"/>
      <c r="E107" s="80"/>
      <c r="F107" s="80"/>
      <c r="G107" s="80"/>
      <c r="H107" s="1"/>
      <c r="I107" s="1"/>
    </row>
    <row r="108" spans="1:10">
      <c r="A108" s="6"/>
      <c r="B108" s="80"/>
      <c r="C108" s="80"/>
      <c r="D108" s="80"/>
      <c r="E108" s="80"/>
      <c r="F108" s="80"/>
      <c r="G108" s="80"/>
      <c r="H108" s="1"/>
      <c r="I108" s="1"/>
    </row>
    <row r="109" spans="1:10">
      <c r="A109" s="79"/>
      <c r="B109" s="80"/>
      <c r="C109" s="80"/>
      <c r="D109" s="80"/>
      <c r="E109" s="80"/>
      <c r="F109" s="80"/>
      <c r="G109" s="80"/>
      <c r="H109" s="1"/>
      <c r="I109" s="1"/>
    </row>
    <row r="110" spans="1:10">
      <c r="A110" s="79"/>
      <c r="B110" s="80"/>
      <c r="C110" s="80"/>
      <c r="D110" s="80"/>
      <c r="E110" s="80"/>
      <c r="F110" s="80"/>
      <c r="G110" s="80"/>
      <c r="H110" s="1"/>
      <c r="I110" s="1"/>
    </row>
    <row r="111" spans="1:10">
      <c r="A111" s="82"/>
      <c r="B111" s="29"/>
      <c r="C111" s="29"/>
      <c r="D111" s="29"/>
      <c r="E111" s="29"/>
      <c r="F111" s="29"/>
      <c r="G111" s="29"/>
      <c r="H111" s="1"/>
      <c r="I111" s="1"/>
    </row>
    <row r="112" spans="1:10">
      <c r="A112" s="6"/>
      <c r="B112" s="29"/>
      <c r="C112" s="29"/>
      <c r="D112" s="29"/>
      <c r="E112" s="29"/>
      <c r="F112" s="29"/>
      <c r="G112" s="29"/>
      <c r="H112" s="1"/>
      <c r="I112" s="1"/>
    </row>
    <row r="113" spans="1:7">
      <c r="A113" s="8"/>
      <c r="B113" s="29"/>
      <c r="C113" s="29"/>
      <c r="D113" s="30"/>
      <c r="E113" s="30"/>
      <c r="F113" s="30"/>
      <c r="G113" s="30"/>
    </row>
    <row r="120" spans="1:7">
      <c r="C120" s="83"/>
      <c r="D120" s="83"/>
    </row>
  </sheetData>
  <mergeCells count="16">
    <mergeCell ref="A2:H2"/>
    <mergeCell ref="B4:H4"/>
    <mergeCell ref="H5:H6"/>
    <mergeCell ref="A65:A67"/>
    <mergeCell ref="G5:G6"/>
    <mergeCell ref="A63:H63"/>
    <mergeCell ref="B65:H65"/>
    <mergeCell ref="H66:H67"/>
    <mergeCell ref="B66:B67"/>
    <mergeCell ref="C66:E66"/>
    <mergeCell ref="F66:F67"/>
    <mergeCell ref="G66:G67"/>
    <mergeCell ref="A4:A6"/>
    <mergeCell ref="C5:E5"/>
    <mergeCell ref="B5:B6"/>
    <mergeCell ref="F5:F6"/>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rowBreaks count="1" manualBreakCount="1">
    <brk id="54" max="16383" man="1"/>
  </rowBreaks>
</worksheet>
</file>

<file path=xl/worksheets/sheet4.xml><?xml version="1.0" encoding="utf-8"?>
<worksheet xmlns="http://schemas.openxmlformats.org/spreadsheetml/2006/main" xmlns:r="http://schemas.openxmlformats.org/officeDocument/2006/relationships">
  <sheetPr codeName="Hoja5"/>
  <dimension ref="A2:F675"/>
  <sheetViews>
    <sheetView topLeftCell="A19" workbookViewId="0">
      <selection activeCell="H32" sqref="H32"/>
    </sheetView>
  </sheetViews>
  <sheetFormatPr baseColWidth="10" defaultRowHeight="11.25"/>
  <cols>
    <col min="1" max="1" width="29.1640625" customWidth="1"/>
    <col min="2" max="2" width="15.83203125" hidden="1" customWidth="1"/>
    <col min="3" max="3" width="13.33203125" customWidth="1"/>
    <col min="4" max="5" width="14.5" customWidth="1"/>
  </cols>
  <sheetData>
    <row r="2" spans="1:5" ht="21.75" customHeight="1">
      <c r="A2" s="175" t="s">
        <v>114</v>
      </c>
      <c r="B2" s="175"/>
      <c r="C2" s="175"/>
      <c r="D2" s="175"/>
      <c r="E2" s="175"/>
    </row>
    <row r="3" spans="1:5">
      <c r="A3" s="1"/>
      <c r="B3" s="1"/>
      <c r="C3" s="8"/>
      <c r="D3" s="8"/>
      <c r="E3" s="8"/>
    </row>
    <row r="4" spans="1:5" ht="11.25" customHeight="1">
      <c r="A4" s="184" t="s">
        <v>11</v>
      </c>
      <c r="B4" s="184" t="s">
        <v>0</v>
      </c>
      <c r="C4" s="185" t="s">
        <v>15</v>
      </c>
      <c r="D4" s="185"/>
      <c r="E4" s="185"/>
    </row>
    <row r="5" spans="1:5" ht="22.5">
      <c r="A5" s="185"/>
      <c r="B5" s="186"/>
      <c r="C5" s="48" t="s">
        <v>0</v>
      </c>
      <c r="D5" s="48" t="s">
        <v>4</v>
      </c>
      <c r="E5" s="48" t="s">
        <v>5</v>
      </c>
    </row>
    <row r="6" spans="1:5">
      <c r="A6" s="16"/>
      <c r="B6" s="16"/>
      <c r="C6" s="23"/>
      <c r="D6" s="22"/>
      <c r="E6" s="22"/>
    </row>
    <row r="7" spans="1:5">
      <c r="A7" s="10" t="s">
        <v>33</v>
      </c>
      <c r="B7" s="84"/>
      <c r="C7" s="149">
        <f>AVERAGE(D7:E7)</f>
        <v>1675.8105702573121</v>
      </c>
      <c r="D7" s="149">
        <f>[1]InfJuv!F169</f>
        <v>1590.1119080423298</v>
      </c>
      <c r="E7" s="149">
        <f>[1]InfJuv!G169</f>
        <v>1761.5092324722941</v>
      </c>
    </row>
    <row r="8" spans="1:5">
      <c r="A8" s="19" t="s">
        <v>7</v>
      </c>
      <c r="B8" s="51">
        <f>[1]InfJuv!E169</f>
        <v>1690.4863596446969</v>
      </c>
    </row>
    <row r="9" spans="1:5">
      <c r="A9" s="26" t="s">
        <v>22</v>
      </c>
      <c r="B9" s="85">
        <f>[1]InfJuv!E170</f>
        <v>1746.0123836646453</v>
      </c>
      <c r="C9" s="88">
        <f t="shared" ref="C9:C35" si="0">AVERAGE(D9:E9)</f>
        <v>1723.27638377218</v>
      </c>
      <c r="D9" s="88">
        <f>[1]InfJuv!F170</f>
        <v>1655.1127169310987</v>
      </c>
      <c r="E9" s="88">
        <f>[1]InfJuv!G170</f>
        <v>1791.4400506132613</v>
      </c>
    </row>
    <row r="10" spans="1:5">
      <c r="A10" s="26" t="s">
        <v>23</v>
      </c>
      <c r="B10" s="86">
        <f>[1]InfJuv!E171</f>
        <v>1470.6609916719938</v>
      </c>
      <c r="C10" s="86">
        <f t="shared" si="0"/>
        <v>1529.5465945622739</v>
      </c>
      <c r="D10" s="86">
        <f>[1]InfJuv!F171</f>
        <v>1466.8918036245955</v>
      </c>
      <c r="E10" s="86">
        <f>[1]InfJuv!G171</f>
        <v>1592.2013854999523</v>
      </c>
    </row>
    <row r="11" spans="1:5">
      <c r="A11" s="9"/>
      <c r="B11" s="2"/>
      <c r="C11" s="2"/>
      <c r="D11" s="2"/>
      <c r="E11" s="2"/>
    </row>
    <row r="12" spans="1:5">
      <c r="A12" s="19" t="s">
        <v>8</v>
      </c>
      <c r="B12" s="51">
        <f>[1]InfJuv!E172</f>
        <v>1690.4863596446969</v>
      </c>
      <c r="C12" s="149"/>
      <c r="D12" s="149"/>
      <c r="E12" s="149"/>
    </row>
    <row r="13" spans="1:5">
      <c r="A13" s="24" t="s">
        <v>46</v>
      </c>
      <c r="B13" s="86">
        <f>[1]InfJuv!E173</f>
        <v>225.86624848437032</v>
      </c>
      <c r="C13" s="86">
        <f t="shared" si="0"/>
        <v>112.93312424218516</v>
      </c>
      <c r="D13" s="86">
        <f>[1]InfJuv!F173</f>
        <v>225.86624848437032</v>
      </c>
      <c r="E13" s="86">
        <f>[1]InfJuv!G173</f>
        <v>0</v>
      </c>
    </row>
    <row r="14" spans="1:5">
      <c r="A14" s="24" t="s">
        <v>47</v>
      </c>
      <c r="B14" s="87">
        <f>[1]InfJuv!E174</f>
        <v>1213.9168035425739</v>
      </c>
      <c r="C14" s="87">
        <f t="shared" si="0"/>
        <v>1080.1834160626886</v>
      </c>
      <c r="D14" s="87">
        <f>[1]InfJuv!F174</f>
        <v>762.49875589603425</v>
      </c>
      <c r="E14" s="87">
        <f>[1]InfJuv!G174</f>
        <v>1397.8680762293429</v>
      </c>
    </row>
    <row r="15" spans="1:5">
      <c r="A15" s="24" t="s">
        <v>48</v>
      </c>
      <c r="B15" s="88">
        <f>[1]InfJuv!E175</f>
        <v>1848.7861193356696</v>
      </c>
      <c r="C15" s="88">
        <f t="shared" si="0"/>
        <v>1959.2294418404795</v>
      </c>
      <c r="D15" s="88">
        <f>[1]InfJuv!F175</f>
        <v>2055.4891421244847</v>
      </c>
      <c r="E15" s="88">
        <f>[1]InfJuv!G175</f>
        <v>1862.9697415564744</v>
      </c>
    </row>
    <row r="16" spans="1:5">
      <c r="A16" s="11"/>
      <c r="B16" s="2"/>
      <c r="C16" s="150"/>
      <c r="D16" s="150"/>
      <c r="E16" s="150"/>
    </row>
    <row r="17" spans="1:5">
      <c r="A17" s="10" t="s">
        <v>34</v>
      </c>
      <c r="B17" s="84"/>
      <c r="C17" s="149">
        <f>AVERAGE(D17:E17)</f>
        <v>2209.5634203521768</v>
      </c>
      <c r="D17" s="149">
        <f>[1]InfJuv!F181</f>
        <v>2047.1872411379379</v>
      </c>
      <c r="E17" s="149">
        <f>[1]InfJuv!G181</f>
        <v>2371.9395995664158</v>
      </c>
    </row>
    <row r="18" spans="1:5">
      <c r="A18" s="19" t="s">
        <v>7</v>
      </c>
      <c r="B18" s="51">
        <f>[1]InfJuv!E181</f>
        <v>2206.379594451872</v>
      </c>
    </row>
    <row r="19" spans="1:5">
      <c r="A19" s="26" t="s">
        <v>22</v>
      </c>
      <c r="B19" s="86">
        <f>[1]InfJuv!E182</f>
        <v>2405.7899133512892</v>
      </c>
      <c r="C19" s="88">
        <f t="shared" si="0"/>
        <v>2432.5218356443829</v>
      </c>
      <c r="D19" s="88">
        <f>[1]InfJuv!F182</f>
        <v>2358.6162703177174</v>
      </c>
      <c r="E19" s="88">
        <f>[1]InfJuv!G182</f>
        <v>2506.427400971048</v>
      </c>
    </row>
    <row r="20" spans="1:5">
      <c r="A20" s="26" t="s">
        <v>23</v>
      </c>
      <c r="B20" s="86">
        <f>[1]InfJuv!E183</f>
        <v>1810.1329297031129</v>
      </c>
      <c r="C20" s="88">
        <f t="shared" si="0"/>
        <v>1857.2817443834583</v>
      </c>
      <c r="D20" s="88">
        <f>[1]InfJuv!F183</f>
        <v>1739.4133385302146</v>
      </c>
      <c r="E20" s="88">
        <f>[1]InfJuv!G183</f>
        <v>1975.1501502367018</v>
      </c>
    </row>
    <row r="21" spans="1:5">
      <c r="A21" s="9"/>
      <c r="B21" s="2"/>
      <c r="C21" s="150"/>
      <c r="D21" s="150"/>
      <c r="E21" s="150"/>
    </row>
    <row r="22" spans="1:5">
      <c r="A22" s="19" t="s">
        <v>8</v>
      </c>
      <c r="B22" s="51">
        <f>[1]InfJuv!E184</f>
        <v>2206.379594451872</v>
      </c>
      <c r="C22" s="149"/>
      <c r="D22" s="149"/>
      <c r="E22" s="149"/>
    </row>
    <row r="23" spans="1:5">
      <c r="A23" s="24" t="s">
        <v>46</v>
      </c>
      <c r="B23" s="86">
        <f>[1]InfJuv!E185</f>
        <v>350</v>
      </c>
      <c r="C23" s="88">
        <f t="shared" si="0"/>
        <v>175</v>
      </c>
      <c r="D23" s="88">
        <f>[1]InfJuv!F185</f>
        <v>350</v>
      </c>
      <c r="E23" s="88">
        <f>[1]InfJuv!G185</f>
        <v>0</v>
      </c>
    </row>
    <row r="24" spans="1:5">
      <c r="A24" s="24" t="s">
        <v>47</v>
      </c>
      <c r="B24" s="86">
        <f>[1]InfJuv!E186</f>
        <v>1296.7936650565348</v>
      </c>
      <c r="C24" s="88">
        <f t="shared" si="0"/>
        <v>1208.1060062854935</v>
      </c>
      <c r="D24" s="88">
        <f>[1]InfJuv!F186</f>
        <v>826.59732928119104</v>
      </c>
      <c r="E24" s="88">
        <f>[1]InfJuv!G186</f>
        <v>1589.6146832897962</v>
      </c>
    </row>
    <row r="25" spans="1:5">
      <c r="A25" s="24" t="s">
        <v>48</v>
      </c>
      <c r="B25" s="89">
        <f>[1]InfJuv!E187</f>
        <v>2433.269630534885</v>
      </c>
      <c r="C25" s="89">
        <f t="shared" si="0"/>
        <v>2520.5073875087796</v>
      </c>
      <c r="D25" s="89">
        <f>[1]InfJuv!F187</f>
        <v>2500.0369380163647</v>
      </c>
      <c r="E25" s="89">
        <f>[1]InfJuv!G187</f>
        <v>2540.9778370011945</v>
      </c>
    </row>
    <row r="26" spans="1:5">
      <c r="A26" s="11"/>
      <c r="B26" s="2"/>
      <c r="C26" s="150"/>
      <c r="D26" s="150"/>
      <c r="E26" s="150"/>
    </row>
    <row r="27" spans="1:5">
      <c r="A27" s="10" t="s">
        <v>35</v>
      </c>
      <c r="B27" s="84"/>
      <c r="C27" s="149">
        <f>AVERAGE(D27:E27)</f>
        <v>1354.7448628882678</v>
      </c>
      <c r="D27" s="149">
        <f>[1]InfJuv!F193</f>
        <v>1206.640012428433</v>
      </c>
      <c r="E27" s="149">
        <f>[1]InfJuv!G193</f>
        <v>1502.8497133481026</v>
      </c>
    </row>
    <row r="28" spans="1:5">
      <c r="A28" s="19" t="s">
        <v>7</v>
      </c>
      <c r="B28" s="51">
        <f>[1]InfJuv!E193</f>
        <v>1442.7910820628599</v>
      </c>
    </row>
    <row r="29" spans="1:5">
      <c r="A29" s="26" t="s">
        <v>22</v>
      </c>
      <c r="B29" s="86">
        <f>[1]InfJuv!E194</f>
        <v>1501.62032839878</v>
      </c>
      <c r="C29" s="88">
        <f t="shared" si="0"/>
        <v>1410.2288135159242</v>
      </c>
      <c r="D29" s="88">
        <f>[1]InfJuv!F194</f>
        <v>1282.2925157944665</v>
      </c>
      <c r="E29" s="88">
        <f>[1]InfJuv!G194</f>
        <v>1538.165111237382</v>
      </c>
    </row>
    <row r="30" spans="1:5">
      <c r="A30" s="26" t="s">
        <v>23</v>
      </c>
      <c r="B30" s="86">
        <f>[1]InfJuv!E195</f>
        <v>1074.52</v>
      </c>
      <c r="C30" s="88">
        <f t="shared" si="0"/>
        <v>1067.1193633952255</v>
      </c>
      <c r="D30" s="88">
        <f>[1]InfJuv!F195</f>
        <v>927.30769230769226</v>
      </c>
      <c r="E30" s="88">
        <f>[1]InfJuv!G195</f>
        <v>1206.9310344827588</v>
      </c>
    </row>
    <row r="31" spans="1:5">
      <c r="A31" s="9"/>
      <c r="B31" s="2"/>
      <c r="C31" s="150"/>
      <c r="D31" s="150"/>
      <c r="E31" s="150"/>
    </row>
    <row r="32" spans="1:5">
      <c r="A32" s="19" t="s">
        <v>8</v>
      </c>
      <c r="B32" s="51">
        <f>[1]InfJuv!E196</f>
        <v>1442.7910820628599</v>
      </c>
      <c r="C32" s="149"/>
      <c r="D32" s="149"/>
      <c r="E32" s="149"/>
    </row>
    <row r="33" spans="1:5">
      <c r="A33" s="24" t="s">
        <v>46</v>
      </c>
      <c r="B33" s="86">
        <f>[1]InfJuv!E197</f>
        <v>120</v>
      </c>
      <c r="C33" s="88">
        <f t="shared" si="0"/>
        <v>60</v>
      </c>
      <c r="D33" s="88">
        <f>[1]InfJuv!F197</f>
        <v>120</v>
      </c>
      <c r="E33" s="88">
        <f>[1]InfJuv!G197</f>
        <v>0</v>
      </c>
    </row>
    <row r="34" spans="1:5">
      <c r="A34" s="24" t="s">
        <v>47</v>
      </c>
      <c r="B34" s="86">
        <f>[1]InfJuv!E198</f>
        <v>1185.22769150356</v>
      </c>
      <c r="C34" s="88">
        <f t="shared" si="0"/>
        <v>1033.1567061276701</v>
      </c>
      <c r="D34" s="88">
        <f>[1]InfJuv!F198</f>
        <v>729.8</v>
      </c>
      <c r="E34" s="88">
        <f>[1]InfJuv!G198</f>
        <v>1336.5134122553404</v>
      </c>
    </row>
    <row r="35" spans="1:5">
      <c r="A35" s="24" t="s">
        <v>48</v>
      </c>
      <c r="B35" s="86">
        <f>[1]InfJuv!E199</f>
        <v>1540.7191894905125</v>
      </c>
      <c r="C35" s="86">
        <f t="shared" si="0"/>
        <v>1566.1584962440879</v>
      </c>
      <c r="D35" s="86">
        <f>[1]InfJuv!F199</f>
        <v>1578.2868788038402</v>
      </c>
      <c r="E35" s="86">
        <f>[1]InfJuv!G199</f>
        <v>1554.0301136843359</v>
      </c>
    </row>
    <row r="36" spans="1:5">
      <c r="A36" s="107"/>
      <c r="B36" s="108"/>
      <c r="C36" s="109"/>
      <c r="D36" s="108"/>
      <c r="E36" s="108"/>
    </row>
    <row r="37" spans="1:5">
      <c r="A37" s="64" t="str">
        <f>'C01'!A39</f>
        <v>Fuente: Instituto Nacional de Estadística (INE). XLIV Encuesta Permanente de Hogares de Propósitos Múltiples, mayo 2013.</v>
      </c>
      <c r="B37" s="64"/>
      <c r="C37" s="18"/>
      <c r="D37" s="18"/>
      <c r="E37" s="18"/>
    </row>
    <row r="38" spans="1:5">
      <c r="A38" s="64"/>
      <c r="B38" s="64"/>
      <c r="C38" s="18"/>
      <c r="D38" s="18"/>
      <c r="E38" s="18"/>
    </row>
    <row r="39" spans="1:5">
      <c r="A39" s="64"/>
      <c r="B39" s="64"/>
      <c r="C39" s="18"/>
      <c r="D39" s="18"/>
      <c r="E39" s="18"/>
    </row>
    <row r="40" spans="1:5">
      <c r="A40" s="64"/>
      <c r="B40" s="64"/>
      <c r="C40" s="18"/>
      <c r="D40" s="18"/>
      <c r="E40" s="18"/>
    </row>
    <row r="41" spans="1:5">
      <c r="A41" s="64"/>
      <c r="B41" s="64"/>
      <c r="C41" s="18"/>
      <c r="D41" s="18"/>
      <c r="E41" s="18"/>
    </row>
    <row r="42" spans="1:5">
      <c r="A42" s="64"/>
      <c r="B42" s="64"/>
      <c r="C42" s="18"/>
      <c r="D42" s="18"/>
      <c r="E42" s="18"/>
    </row>
    <row r="43" spans="1:5">
      <c r="A43" s="64"/>
      <c r="B43" s="64"/>
      <c r="C43" s="18"/>
      <c r="D43" s="18"/>
      <c r="E43" s="18"/>
    </row>
    <row r="44" spans="1:5">
      <c r="A44" s="64"/>
      <c r="B44" s="64"/>
      <c r="C44" s="18"/>
      <c r="D44" s="18"/>
      <c r="E44" s="18"/>
    </row>
    <row r="45" spans="1:5">
      <c r="A45" s="64"/>
      <c r="B45" s="64"/>
      <c r="C45" s="18"/>
      <c r="D45" s="18"/>
      <c r="E45" s="18"/>
    </row>
    <row r="46" spans="1:5">
      <c r="A46" s="64"/>
      <c r="B46" s="64"/>
      <c r="C46" s="18"/>
      <c r="D46" s="18"/>
      <c r="E46" s="18"/>
    </row>
    <row r="47" spans="1:5">
      <c r="A47" s="64"/>
      <c r="B47" s="64"/>
      <c r="C47" s="18"/>
      <c r="D47" s="18"/>
      <c r="E47" s="18"/>
    </row>
    <row r="48" spans="1:5">
      <c r="A48" s="64"/>
      <c r="B48" s="64"/>
      <c r="C48" s="18"/>
      <c r="D48" s="18"/>
      <c r="E48" s="18"/>
    </row>
    <row r="49" spans="1:5">
      <c r="A49" s="64"/>
      <c r="B49" s="64"/>
      <c r="C49" s="18"/>
      <c r="D49" s="18"/>
      <c r="E49" s="18"/>
    </row>
    <row r="50" spans="1:5">
      <c r="A50" s="64"/>
      <c r="B50" s="64"/>
      <c r="C50" s="18"/>
      <c r="D50" s="18"/>
      <c r="E50" s="18"/>
    </row>
    <row r="51" spans="1:5">
      <c r="A51" s="64"/>
      <c r="B51" s="64"/>
      <c r="C51" s="18"/>
      <c r="D51" s="18"/>
      <c r="E51" s="18"/>
    </row>
    <row r="52" spans="1:5">
      <c r="A52" s="64"/>
      <c r="B52" s="64"/>
      <c r="C52" s="18"/>
      <c r="D52" s="18"/>
      <c r="E52" s="18"/>
    </row>
    <row r="53" spans="1:5">
      <c r="A53" s="64"/>
      <c r="B53" s="64"/>
      <c r="C53" s="18"/>
      <c r="D53" s="18"/>
      <c r="E53" s="18"/>
    </row>
    <row r="54" spans="1:5">
      <c r="A54" s="64"/>
      <c r="B54" s="64"/>
      <c r="C54" s="18"/>
      <c r="D54" s="18"/>
      <c r="E54" s="18"/>
    </row>
    <row r="55" spans="1:5">
      <c r="A55" s="64"/>
      <c r="B55" s="64"/>
      <c r="C55" s="18"/>
      <c r="D55" s="18"/>
      <c r="E55" s="18"/>
    </row>
    <row r="56" spans="1:5">
      <c r="A56" s="64"/>
      <c r="B56" s="64"/>
      <c r="C56" s="18"/>
      <c r="D56" s="18"/>
      <c r="E56" s="18"/>
    </row>
    <row r="57" spans="1:5">
      <c r="A57" s="64"/>
      <c r="B57" s="64"/>
      <c r="C57" s="18"/>
      <c r="D57" s="18"/>
      <c r="E57" s="18"/>
    </row>
    <row r="58" spans="1:5">
      <c r="A58" s="64"/>
      <c r="B58" s="64"/>
      <c r="C58" s="18"/>
      <c r="D58" s="18"/>
      <c r="E58" s="18"/>
    </row>
    <row r="59" spans="1:5">
      <c r="A59" s="64"/>
      <c r="B59" s="64"/>
      <c r="C59" s="18"/>
      <c r="D59" s="18"/>
      <c r="E59" s="18"/>
    </row>
    <row r="60" spans="1:5">
      <c r="A60" s="64"/>
      <c r="B60" s="64"/>
      <c r="C60" s="18"/>
      <c r="D60" s="18"/>
      <c r="E60" s="18"/>
    </row>
    <row r="61" spans="1:5">
      <c r="A61" s="64"/>
      <c r="B61" s="64"/>
      <c r="C61" s="18"/>
      <c r="D61" s="18"/>
      <c r="E61" s="18"/>
    </row>
    <row r="62" spans="1:5">
      <c r="A62" s="64"/>
      <c r="B62" s="64"/>
      <c r="C62" s="18"/>
      <c r="D62" s="18"/>
      <c r="E62" s="18"/>
    </row>
    <row r="63" spans="1:5">
      <c r="A63" s="64"/>
      <c r="B63" s="64"/>
      <c r="C63" s="18"/>
      <c r="D63" s="18"/>
      <c r="E63" s="18"/>
    </row>
    <row r="64" spans="1:5">
      <c r="A64" s="66"/>
      <c r="B64" s="66"/>
      <c r="C64" s="18"/>
      <c r="D64" s="18"/>
      <c r="E64" s="18"/>
    </row>
    <row r="65" spans="1:6" ht="22.5" customHeight="1">
      <c r="A65" s="175" t="s">
        <v>114</v>
      </c>
      <c r="B65" s="175"/>
      <c r="C65" s="175"/>
      <c r="D65" s="175"/>
      <c r="E65" s="175"/>
    </row>
    <row r="66" spans="1:6">
      <c r="A66" s="8" t="s">
        <v>115</v>
      </c>
      <c r="B66" s="8"/>
      <c r="C66" s="8"/>
      <c r="D66" s="8"/>
      <c r="E66" s="8"/>
    </row>
    <row r="67" spans="1:6" ht="11.25" customHeight="1">
      <c r="A67" s="184" t="s">
        <v>11</v>
      </c>
      <c r="B67" s="184" t="s">
        <v>0</v>
      </c>
      <c r="C67" s="185" t="s">
        <v>15</v>
      </c>
      <c r="D67" s="185"/>
      <c r="E67" s="185"/>
    </row>
    <row r="68" spans="1:6" ht="22.5">
      <c r="A68" s="185"/>
      <c r="B68" s="186"/>
      <c r="C68" s="48" t="s">
        <v>0</v>
      </c>
      <c r="D68" s="48" t="s">
        <v>4</v>
      </c>
      <c r="E68" s="48" t="s">
        <v>5</v>
      </c>
    </row>
    <row r="69" spans="1:6">
      <c r="A69" s="16"/>
      <c r="B69" s="16"/>
      <c r="C69" s="23"/>
      <c r="D69" s="22"/>
      <c r="E69" s="22"/>
    </row>
    <row r="70" spans="1:6">
      <c r="A70" s="10" t="s">
        <v>36</v>
      </c>
      <c r="B70" s="84"/>
      <c r="C70" s="149">
        <f>AVERAGE(D70:E70)</f>
        <v>1604.3429487179487</v>
      </c>
      <c r="D70" s="149">
        <f>[1]InfJuv!F205</f>
        <v>1387.9166666666667</v>
      </c>
      <c r="E70" s="149">
        <f>[1]InfJuv!G205</f>
        <v>1820.7692307692307</v>
      </c>
    </row>
    <row r="71" spans="1:6">
      <c r="A71" s="15" t="s">
        <v>7</v>
      </c>
      <c r="B71" s="51">
        <f>[1]InfJuv!E205</f>
        <v>1652.3750000000002</v>
      </c>
    </row>
    <row r="72" spans="1:6">
      <c r="A72" s="26" t="s">
        <v>22</v>
      </c>
      <c r="B72" s="90">
        <f>[1]InfJuv!E206</f>
        <v>1552.608695652174</v>
      </c>
      <c r="C72" s="90">
        <f t="shared" ref="C72:C98" si="1">AVERAGE(D72:E72)</f>
        <v>1079.4444444444443</v>
      </c>
      <c r="D72" s="90">
        <f>[1]InfJuv!F206</f>
        <v>350</v>
      </c>
      <c r="E72" s="90">
        <f>[1]InfJuv!G206</f>
        <v>1808.8888888888889</v>
      </c>
    </row>
    <row r="73" spans="1:6">
      <c r="A73" s="26" t="s">
        <v>23</v>
      </c>
      <c r="B73" s="86">
        <f>[1]InfJuv!E207</f>
        <v>1787.3529411764705</v>
      </c>
      <c r="C73" s="86">
        <f t="shared" si="1"/>
        <v>1790.6944444444443</v>
      </c>
      <c r="D73" s="86">
        <f>[1]InfJuv!F207</f>
        <v>1733.8888888888889</v>
      </c>
      <c r="E73" s="86">
        <f>[1]InfJuv!G207</f>
        <v>1847.5</v>
      </c>
    </row>
    <row r="74" spans="1:6">
      <c r="A74" s="16"/>
      <c r="B74" s="2"/>
      <c r="C74" s="2"/>
      <c r="D74" s="2"/>
      <c r="E74" s="2"/>
    </row>
    <row r="75" spans="1:6">
      <c r="A75" s="15" t="s">
        <v>8</v>
      </c>
      <c r="B75" s="51">
        <f>[1]InfJuv!E208</f>
        <v>1652.3750000000002</v>
      </c>
      <c r="C75" s="149"/>
      <c r="D75" s="149"/>
      <c r="E75" s="149"/>
    </row>
    <row r="76" spans="1:6">
      <c r="A76" s="24" t="s">
        <v>46</v>
      </c>
      <c r="B76" s="86">
        <f>[1]InfJuv!E209</f>
        <v>350</v>
      </c>
      <c r="C76" s="86">
        <f t="shared" si="1"/>
        <v>175</v>
      </c>
      <c r="D76" s="86">
        <f>[1]InfJuv!F209</f>
        <v>350</v>
      </c>
      <c r="E76" s="86">
        <f>[1]InfJuv!G209</f>
        <v>0</v>
      </c>
    </row>
    <row r="77" spans="1:6">
      <c r="A77" s="24" t="s">
        <v>47</v>
      </c>
      <c r="B77" s="9">
        <f>[1]InfJuv!E210</f>
        <v>1050</v>
      </c>
      <c r="C77" s="9">
        <f t="shared" si="1"/>
        <v>1143.75</v>
      </c>
      <c r="D77" s="9">
        <f>[1]InfJuv!F210</f>
        <v>487.5</v>
      </c>
      <c r="E77" s="9">
        <f>[1]InfJuv!G210</f>
        <v>1800</v>
      </c>
    </row>
    <row r="78" spans="1:6">
      <c r="A78" s="24" t="s">
        <v>48</v>
      </c>
      <c r="B78" s="85">
        <f>[1]InfJuv!E211</f>
        <v>1824.8437499999998</v>
      </c>
      <c r="C78" s="88">
        <f t="shared" si="1"/>
        <v>1937.0962732919254</v>
      </c>
      <c r="D78" s="88">
        <f>[1]InfJuv!F211</f>
        <v>2050.7142857142858</v>
      </c>
      <c r="E78" s="88">
        <f>[1]InfJuv!G211</f>
        <v>1823.478260869565</v>
      </c>
    </row>
    <row r="79" spans="1:6">
      <c r="A79" s="11"/>
      <c r="B79" s="2"/>
      <c r="C79" s="150"/>
      <c r="D79" s="150"/>
      <c r="E79" s="150"/>
      <c r="F79" s="44"/>
    </row>
    <row r="80" spans="1:6">
      <c r="A80" s="10" t="s">
        <v>37</v>
      </c>
      <c r="B80" s="84"/>
      <c r="C80" s="149">
        <f>AVERAGE(D80:E80)</f>
        <v>3059.2300194931777</v>
      </c>
      <c r="D80" s="149">
        <f>[1]InfJuv!F217</f>
        <v>3121.0526315789475</v>
      </c>
      <c r="E80" s="149">
        <f>[1]InfJuv!G217</f>
        <v>2997.4074074074078</v>
      </c>
      <c r="F80" s="44"/>
    </row>
    <row r="81" spans="1:6">
      <c r="A81" s="15" t="s">
        <v>7</v>
      </c>
      <c r="B81" s="51">
        <f>[1]InfJuv!E217</f>
        <v>2886.3265306122453</v>
      </c>
      <c r="F81" s="44"/>
    </row>
    <row r="82" spans="1:6">
      <c r="A82" s="26" t="s">
        <v>22</v>
      </c>
      <c r="B82" s="86">
        <f>[1]InfJuv!E218</f>
        <v>3135.142857142856</v>
      </c>
      <c r="C82" s="88">
        <f t="shared" si="1"/>
        <v>3404.916666666667</v>
      </c>
      <c r="D82" s="88">
        <f>[1]InfJuv!F218</f>
        <v>3458.3333333333335</v>
      </c>
      <c r="E82" s="88">
        <f>[1]InfJuv!G218</f>
        <v>3351.5</v>
      </c>
      <c r="F82" s="44"/>
    </row>
    <row r="83" spans="1:6">
      <c r="A83" s="26" t="s">
        <v>23</v>
      </c>
      <c r="B83" s="86">
        <f>[1]InfJuv!E219</f>
        <v>2264.2857142857142</v>
      </c>
      <c r="C83" s="88">
        <f t="shared" si="1"/>
        <v>2264.2857142857147</v>
      </c>
      <c r="D83" s="88">
        <f>[1]InfJuv!F219</f>
        <v>2542.8571428571431</v>
      </c>
      <c r="E83" s="88">
        <f>[1]InfJuv!G219</f>
        <v>1985.7142857142858</v>
      </c>
      <c r="F83" s="44"/>
    </row>
    <row r="84" spans="1:6">
      <c r="A84" s="16"/>
      <c r="B84" s="2"/>
      <c r="C84" s="150"/>
      <c r="D84" s="150"/>
      <c r="E84" s="150"/>
      <c r="F84" s="44"/>
    </row>
    <row r="85" spans="1:6">
      <c r="A85" s="15" t="s">
        <v>8</v>
      </c>
      <c r="B85" s="51">
        <f>[1]InfJuv!E220</f>
        <v>2886.3265306122453</v>
      </c>
      <c r="C85" s="149"/>
      <c r="D85" s="149"/>
      <c r="E85" s="149"/>
      <c r="F85" s="44"/>
    </row>
    <row r="86" spans="1:6">
      <c r="A86" s="24" t="s">
        <v>46</v>
      </c>
      <c r="B86" s="11">
        <f>[1]InfJuv!E221</f>
        <v>0</v>
      </c>
      <c r="C86" s="91">
        <f t="shared" si="1"/>
        <v>0</v>
      </c>
      <c r="D86" s="91">
        <f>[1]InfJuv!F221</f>
        <v>0</v>
      </c>
      <c r="E86" s="91">
        <f>[1]InfJuv!G221</f>
        <v>0</v>
      </c>
      <c r="F86" s="44"/>
    </row>
    <row r="87" spans="1:6">
      <c r="A87" s="24" t="s">
        <v>47</v>
      </c>
      <c r="B87" s="86">
        <f>[1]InfJuv!E222</f>
        <v>1684.9999999999998</v>
      </c>
      <c r="C87" s="88">
        <f t="shared" si="1"/>
        <v>1685</v>
      </c>
      <c r="D87" s="88">
        <f>[1]InfJuv!F222</f>
        <v>1775</v>
      </c>
      <c r="E87" s="88">
        <f>[1]InfJuv!G222</f>
        <v>1595</v>
      </c>
      <c r="F87" s="44"/>
    </row>
    <row r="88" spans="1:6">
      <c r="A88" s="24" t="s">
        <v>48</v>
      </c>
      <c r="B88" s="91">
        <f>[1]InfJuv!E223</f>
        <v>3120.7317073170725</v>
      </c>
      <c r="C88" s="91">
        <f t="shared" si="1"/>
        <v>3360.652173913044</v>
      </c>
      <c r="D88" s="91">
        <f>[1]InfJuv!F223</f>
        <v>3480.0000000000005</v>
      </c>
      <c r="E88" s="91">
        <f>[1]InfJuv!G223</f>
        <v>3241.3043478260879</v>
      </c>
      <c r="F88" s="44"/>
    </row>
    <row r="89" spans="1:6">
      <c r="A89" s="92"/>
      <c r="B89" s="2"/>
      <c r="C89" s="150"/>
      <c r="D89" s="150"/>
      <c r="E89" s="150"/>
      <c r="F89" s="44"/>
    </row>
    <row r="90" spans="1:6">
      <c r="A90" s="10" t="s">
        <v>38</v>
      </c>
      <c r="B90" s="84"/>
      <c r="C90" s="149">
        <f>AVERAGE(D90:E90)</f>
        <v>2119.8951517070118</v>
      </c>
      <c r="D90" s="149">
        <f>[1]InfJuv!F229</f>
        <v>1844.8823529411764</v>
      </c>
      <c r="E90" s="149">
        <f>[1]InfJuv!G229</f>
        <v>2394.907950472847</v>
      </c>
      <c r="F90" s="44"/>
    </row>
    <row r="91" spans="1:6">
      <c r="A91" s="15" t="s">
        <v>7</v>
      </c>
      <c r="B91" s="51">
        <f>[1]InfJuv!E229</f>
        <v>2190.4125593131525</v>
      </c>
      <c r="F91" s="44"/>
    </row>
    <row r="92" spans="1:6">
      <c r="A92" s="26" t="s">
        <v>22</v>
      </c>
      <c r="B92" s="86">
        <f>[1]InfJuv!E230</f>
        <v>2418.0092826676264</v>
      </c>
      <c r="C92" s="88">
        <f t="shared" si="1"/>
        <v>2336.0304479810065</v>
      </c>
      <c r="D92" s="88">
        <f>[1]InfJuv!F230</f>
        <v>2161.6666666666665</v>
      </c>
      <c r="E92" s="88">
        <f>[1]InfJuv!G230</f>
        <v>2510.3942292953461</v>
      </c>
      <c r="F92" s="44"/>
    </row>
    <row r="93" spans="1:6">
      <c r="A93" s="26" t="s">
        <v>23</v>
      </c>
      <c r="B93" s="86">
        <f>[1]InfJuv!E231</f>
        <v>1707.4634146341468</v>
      </c>
      <c r="C93" s="88">
        <f t="shared" si="1"/>
        <v>1754.7261904761901</v>
      </c>
      <c r="D93" s="88">
        <f>[1]InfJuv!F231</f>
        <v>1488.4999999999995</v>
      </c>
      <c r="E93" s="88">
        <f>[1]InfJuv!G231</f>
        <v>2020.9523809523807</v>
      </c>
      <c r="F93" s="44"/>
    </row>
    <row r="94" spans="1:6">
      <c r="A94" s="16"/>
      <c r="B94" s="2"/>
      <c r="C94" s="150"/>
      <c r="D94" s="150"/>
      <c r="E94" s="150"/>
      <c r="F94" s="44"/>
    </row>
    <row r="95" spans="1:6">
      <c r="A95" s="15" t="s">
        <v>8</v>
      </c>
      <c r="B95" s="51">
        <f>[1]InfJuv!E232</f>
        <v>2190.4125593131525</v>
      </c>
      <c r="C95" s="149"/>
      <c r="D95" s="149"/>
      <c r="E95" s="149"/>
      <c r="F95" s="44"/>
    </row>
    <row r="96" spans="1:6">
      <c r="A96" s="24" t="s">
        <v>46</v>
      </c>
      <c r="B96" s="86">
        <f>[1]InfJuv!E233</f>
        <v>0</v>
      </c>
      <c r="C96" s="88">
        <f t="shared" si="1"/>
        <v>0</v>
      </c>
      <c r="D96" s="88">
        <f>[1]InfJuv!F233</f>
        <v>0</v>
      </c>
      <c r="E96" s="88">
        <f>[1]InfJuv!G233</f>
        <v>0</v>
      </c>
      <c r="F96" s="44"/>
    </row>
    <row r="97" spans="1:5">
      <c r="A97" s="24" t="s">
        <v>47</v>
      </c>
      <c r="B97" s="86">
        <f>[1]InfJuv!E234</f>
        <v>1276.5384615384617</v>
      </c>
      <c r="C97" s="86">
        <f t="shared" si="1"/>
        <v>1103.1944444444443</v>
      </c>
      <c r="D97" s="86">
        <f>[1]InfJuv!F234</f>
        <v>652.5</v>
      </c>
      <c r="E97" s="86">
        <f>[1]InfJuv!G234</f>
        <v>1553.8888888888889</v>
      </c>
    </row>
    <row r="98" spans="1:5">
      <c r="A98" s="24" t="s">
        <v>48</v>
      </c>
      <c r="B98" s="86">
        <f>[1]InfJuv!E235</f>
        <v>2423.3608587459166</v>
      </c>
      <c r="C98" s="86">
        <f t="shared" si="1"/>
        <v>2409.9466406809779</v>
      </c>
      <c r="D98" s="86">
        <f>[1]InfJuv!F235</f>
        <v>2211.7692307692309</v>
      </c>
      <c r="E98" s="86">
        <f>[1]InfJuv!G235</f>
        <v>2608.1240505927249</v>
      </c>
    </row>
    <row r="99" spans="1:5">
      <c r="A99" s="107"/>
      <c r="B99" s="102"/>
      <c r="C99" s="102"/>
      <c r="D99" s="102"/>
      <c r="E99" s="102"/>
    </row>
    <row r="100" spans="1:5">
      <c r="A100" s="64" t="str">
        <f>'C01'!A39</f>
        <v>Fuente: Instituto Nacional de Estadística (INE). XLIV Encuesta Permanente de Hogares de Propósitos Múltiples, mayo 2013.</v>
      </c>
      <c r="B100" s="64"/>
      <c r="C100" s="9"/>
      <c r="D100" s="9"/>
      <c r="E100" s="9"/>
    </row>
    <row r="101" spans="1:5">
      <c r="A101" s="93"/>
      <c r="B101" s="93"/>
      <c r="C101" s="9"/>
      <c r="D101" s="9"/>
      <c r="E101" s="9"/>
    </row>
    <row r="102" spans="1:5">
      <c r="A102" s="18"/>
      <c r="B102" s="18"/>
      <c r="C102" s="94"/>
      <c r="D102" s="18"/>
      <c r="E102" s="18"/>
    </row>
    <row r="103" spans="1:5">
      <c r="A103" s="18"/>
      <c r="B103" s="18"/>
      <c r="C103" s="18"/>
      <c r="D103" s="18"/>
      <c r="E103" s="18"/>
    </row>
    <row r="104" spans="1:5">
      <c r="A104" s="18"/>
      <c r="B104" s="18"/>
      <c r="C104" s="18"/>
      <c r="D104" s="18"/>
      <c r="E104" s="18"/>
    </row>
    <row r="105" spans="1:5">
      <c r="A105" s="18"/>
      <c r="B105" s="18"/>
      <c r="C105" s="18"/>
      <c r="D105" s="18"/>
      <c r="E105" s="18"/>
    </row>
    <row r="106" spans="1:5">
      <c r="A106" s="18"/>
      <c r="B106" s="18"/>
      <c r="C106" s="18"/>
      <c r="D106" s="18"/>
      <c r="E106" s="18"/>
    </row>
    <row r="107" spans="1:5">
      <c r="A107" s="18"/>
      <c r="B107" s="18"/>
      <c r="C107" s="18"/>
      <c r="D107" s="18"/>
      <c r="E107" s="18"/>
    </row>
    <row r="108" spans="1:5">
      <c r="A108" s="18"/>
      <c r="B108" s="18"/>
      <c r="C108" s="18"/>
      <c r="D108" s="18"/>
      <c r="E108" s="18"/>
    </row>
    <row r="109" spans="1:5">
      <c r="A109" s="18"/>
      <c r="B109" s="18"/>
      <c r="C109" s="18"/>
      <c r="D109" s="18"/>
      <c r="E109" s="18"/>
    </row>
    <row r="110" spans="1:5">
      <c r="A110" s="18"/>
      <c r="B110" s="18"/>
      <c r="C110" s="18"/>
      <c r="D110" s="18"/>
      <c r="E110" s="18"/>
    </row>
    <row r="111" spans="1:5">
      <c r="A111" s="18"/>
      <c r="B111" s="18"/>
      <c r="C111" s="18"/>
      <c r="D111" s="18"/>
      <c r="E111" s="18"/>
    </row>
    <row r="112" spans="1:5">
      <c r="A112" s="18"/>
      <c r="B112" s="18"/>
      <c r="C112" s="18"/>
      <c r="D112" s="18"/>
      <c r="E112" s="18"/>
    </row>
    <row r="113" spans="1:5">
      <c r="A113" s="18"/>
      <c r="B113" s="18"/>
      <c r="C113" s="18"/>
      <c r="D113" s="18"/>
      <c r="E113" s="18"/>
    </row>
    <row r="114" spans="1:5">
      <c r="A114" s="18"/>
      <c r="B114" s="18"/>
      <c r="C114" s="18"/>
      <c r="D114" s="18"/>
      <c r="E114" s="18"/>
    </row>
    <row r="115" spans="1:5">
      <c r="A115" s="18"/>
      <c r="B115" s="18"/>
      <c r="C115" s="18"/>
      <c r="D115" s="18"/>
      <c r="E115" s="18"/>
    </row>
    <row r="116" spans="1:5">
      <c r="A116" s="18"/>
      <c r="B116" s="18"/>
      <c r="C116" s="18"/>
      <c r="D116" s="18"/>
      <c r="E116" s="18"/>
    </row>
    <row r="117" spans="1:5">
      <c r="A117" s="18"/>
      <c r="B117" s="18"/>
      <c r="C117" s="18"/>
      <c r="D117" s="18"/>
      <c r="E117" s="18"/>
    </row>
    <row r="118" spans="1:5">
      <c r="A118" s="18"/>
      <c r="B118" s="18"/>
      <c r="C118" s="18"/>
      <c r="D118" s="18"/>
      <c r="E118" s="18"/>
    </row>
    <row r="119" spans="1:5">
      <c r="A119" s="18"/>
      <c r="B119" s="18"/>
      <c r="C119" s="18"/>
      <c r="D119" s="18"/>
      <c r="E119" s="18"/>
    </row>
    <row r="120" spans="1:5">
      <c r="A120" s="18"/>
      <c r="B120" s="18"/>
      <c r="C120" s="18"/>
      <c r="D120" s="18"/>
      <c r="E120" s="18"/>
    </row>
    <row r="121" spans="1:5">
      <c r="A121" s="18"/>
      <c r="B121" s="18"/>
      <c r="C121" s="18"/>
      <c r="D121" s="18"/>
      <c r="E121" s="18"/>
    </row>
    <row r="122" spans="1:5">
      <c r="A122" s="18"/>
      <c r="B122" s="18"/>
      <c r="C122" s="18"/>
      <c r="D122" s="18"/>
      <c r="E122" s="18"/>
    </row>
    <row r="123" spans="1:5">
      <c r="A123" s="18"/>
      <c r="B123" s="18"/>
      <c r="C123" s="18"/>
      <c r="D123" s="18"/>
      <c r="E123" s="18"/>
    </row>
    <row r="124" spans="1:5">
      <c r="A124" s="18"/>
      <c r="B124" s="18"/>
      <c r="C124" s="18"/>
      <c r="D124" s="18"/>
      <c r="E124" s="18"/>
    </row>
    <row r="125" spans="1:5">
      <c r="A125" s="18"/>
      <c r="B125" s="18"/>
      <c r="C125" s="18"/>
      <c r="D125" s="18"/>
      <c r="E125" s="18"/>
    </row>
    <row r="126" spans="1:5">
      <c r="A126" s="18"/>
      <c r="B126" s="18"/>
      <c r="C126" s="18"/>
      <c r="D126" s="18"/>
      <c r="E126" s="18"/>
    </row>
    <row r="127" spans="1:5">
      <c r="A127" s="18"/>
      <c r="B127" s="18"/>
      <c r="C127" s="18"/>
      <c r="D127" s="18"/>
      <c r="E127" s="18"/>
    </row>
    <row r="128" spans="1:5">
      <c r="A128" s="18"/>
      <c r="B128" s="18"/>
      <c r="C128" s="18"/>
      <c r="D128" s="18"/>
      <c r="E128" s="18"/>
    </row>
    <row r="129" spans="1:5">
      <c r="A129" s="18"/>
      <c r="B129" s="18"/>
      <c r="C129" s="18"/>
      <c r="D129" s="18"/>
      <c r="E129" s="18"/>
    </row>
    <row r="130" spans="1:5">
      <c r="A130" s="18"/>
      <c r="B130" s="18"/>
      <c r="C130" s="18"/>
      <c r="D130" s="18"/>
      <c r="E130" s="18"/>
    </row>
    <row r="131" spans="1:5">
      <c r="A131" s="18"/>
      <c r="B131" s="18"/>
      <c r="C131" s="18"/>
      <c r="D131" s="18"/>
      <c r="E131" s="18"/>
    </row>
    <row r="132" spans="1:5">
      <c r="A132" s="18"/>
      <c r="B132" s="18"/>
      <c r="C132" s="18"/>
      <c r="D132" s="18"/>
      <c r="E132" s="18"/>
    </row>
    <row r="133" spans="1:5">
      <c r="A133" s="18"/>
      <c r="B133" s="18"/>
      <c r="C133" s="18"/>
      <c r="D133" s="18"/>
      <c r="E133" s="18"/>
    </row>
    <row r="134" spans="1:5">
      <c r="A134" s="18"/>
      <c r="B134" s="18"/>
      <c r="C134" s="18"/>
      <c r="D134" s="18"/>
      <c r="E134" s="18"/>
    </row>
    <row r="135" spans="1:5">
      <c r="A135" s="18"/>
      <c r="B135" s="18"/>
      <c r="C135" s="18"/>
      <c r="D135" s="18"/>
      <c r="E135" s="18"/>
    </row>
    <row r="136" spans="1:5">
      <c r="A136" s="18"/>
      <c r="B136" s="18"/>
      <c r="C136" s="18"/>
      <c r="D136" s="18"/>
      <c r="E136" s="18"/>
    </row>
    <row r="137" spans="1:5">
      <c r="A137" s="18"/>
      <c r="B137" s="18"/>
      <c r="C137" s="18"/>
      <c r="D137" s="18"/>
      <c r="E137" s="18"/>
    </row>
    <row r="138" spans="1:5">
      <c r="A138" s="18"/>
      <c r="B138" s="18"/>
      <c r="C138" s="18"/>
      <c r="D138" s="18"/>
      <c r="E138" s="18"/>
    </row>
    <row r="139" spans="1:5">
      <c r="A139" s="18"/>
      <c r="B139" s="18"/>
      <c r="C139" s="18"/>
      <c r="D139" s="18"/>
      <c r="E139" s="18"/>
    </row>
    <row r="140" spans="1:5">
      <c r="A140" s="18"/>
      <c r="B140" s="18"/>
      <c r="C140" s="18"/>
      <c r="D140" s="18"/>
      <c r="E140" s="18"/>
    </row>
    <row r="141" spans="1:5">
      <c r="A141" s="18"/>
      <c r="B141" s="18"/>
      <c r="C141" s="18"/>
      <c r="D141" s="18"/>
      <c r="E141" s="18"/>
    </row>
    <row r="142" spans="1:5">
      <c r="A142" s="18"/>
      <c r="B142" s="18"/>
      <c r="C142" s="18"/>
      <c r="D142" s="18"/>
      <c r="E142" s="18"/>
    </row>
    <row r="143" spans="1:5">
      <c r="A143" s="18"/>
      <c r="B143" s="18"/>
      <c r="C143" s="18"/>
      <c r="D143" s="18"/>
      <c r="E143" s="18"/>
    </row>
    <row r="144" spans="1:5">
      <c r="A144" s="18"/>
      <c r="B144" s="18"/>
      <c r="C144" s="18"/>
      <c r="D144" s="18"/>
      <c r="E144" s="18"/>
    </row>
    <row r="145" spans="1:5">
      <c r="A145" s="18"/>
      <c r="B145" s="18"/>
      <c r="C145" s="18"/>
      <c r="D145" s="18"/>
      <c r="E145" s="18"/>
    </row>
    <row r="146" spans="1:5">
      <c r="A146" s="18"/>
      <c r="B146" s="18"/>
      <c r="C146" s="18"/>
      <c r="D146" s="18"/>
      <c r="E146" s="18"/>
    </row>
    <row r="147" spans="1:5">
      <c r="A147" s="18"/>
      <c r="B147" s="18"/>
      <c r="C147" s="18"/>
      <c r="D147" s="18"/>
      <c r="E147" s="18"/>
    </row>
    <row r="148" spans="1:5">
      <c r="A148" s="18"/>
      <c r="B148" s="18"/>
      <c r="C148" s="18"/>
      <c r="D148" s="18"/>
      <c r="E148" s="18"/>
    </row>
    <row r="149" spans="1:5">
      <c r="A149" s="18"/>
      <c r="B149" s="18"/>
      <c r="C149" s="18"/>
      <c r="D149" s="18"/>
      <c r="E149" s="18"/>
    </row>
    <row r="150" spans="1:5">
      <c r="A150" s="18"/>
      <c r="B150" s="18"/>
      <c r="C150" s="18"/>
      <c r="D150" s="18"/>
      <c r="E150" s="18"/>
    </row>
    <row r="151" spans="1:5">
      <c r="A151" s="18"/>
      <c r="B151" s="18"/>
      <c r="C151" s="18"/>
      <c r="D151" s="18"/>
      <c r="E151" s="18"/>
    </row>
    <row r="152" spans="1:5">
      <c r="A152" s="18"/>
      <c r="B152" s="18"/>
      <c r="C152" s="18"/>
      <c r="D152" s="18"/>
      <c r="E152" s="18"/>
    </row>
    <row r="153" spans="1:5">
      <c r="A153" s="18"/>
      <c r="B153" s="18"/>
      <c r="C153" s="18"/>
      <c r="D153" s="18"/>
      <c r="E153" s="18"/>
    </row>
    <row r="154" spans="1:5">
      <c r="A154" s="18"/>
      <c r="B154" s="18"/>
      <c r="C154" s="18"/>
      <c r="D154" s="18"/>
      <c r="E154" s="18"/>
    </row>
    <row r="155" spans="1:5">
      <c r="A155" s="18"/>
      <c r="B155" s="18"/>
      <c r="C155" s="18"/>
      <c r="D155" s="18"/>
      <c r="E155" s="18"/>
    </row>
    <row r="156" spans="1:5">
      <c r="A156" s="18"/>
      <c r="B156" s="18"/>
      <c r="C156" s="18"/>
      <c r="D156" s="18"/>
      <c r="E156" s="18"/>
    </row>
    <row r="157" spans="1:5">
      <c r="A157" s="18"/>
      <c r="B157" s="18"/>
      <c r="C157" s="18"/>
      <c r="D157" s="18"/>
      <c r="E157" s="18"/>
    </row>
    <row r="158" spans="1:5">
      <c r="A158" s="18"/>
      <c r="B158" s="18"/>
      <c r="C158" s="18"/>
      <c r="D158" s="18"/>
      <c r="E158" s="18"/>
    </row>
    <row r="159" spans="1:5">
      <c r="A159" s="18"/>
      <c r="B159" s="18"/>
      <c r="C159" s="18"/>
      <c r="D159" s="18"/>
      <c r="E159" s="18"/>
    </row>
    <row r="160" spans="1:5">
      <c r="A160" s="18"/>
      <c r="B160" s="18"/>
      <c r="C160" s="18"/>
      <c r="D160" s="18"/>
      <c r="E160" s="18"/>
    </row>
    <row r="161" spans="1:5">
      <c r="A161" s="18"/>
      <c r="B161" s="18"/>
      <c r="C161" s="18"/>
      <c r="D161" s="18"/>
      <c r="E161" s="18"/>
    </row>
    <row r="162" spans="1:5">
      <c r="A162" s="18"/>
      <c r="B162" s="18"/>
      <c r="C162" s="18"/>
      <c r="D162" s="18"/>
      <c r="E162" s="18"/>
    </row>
    <row r="163" spans="1:5">
      <c r="A163" s="18"/>
      <c r="B163" s="18"/>
      <c r="C163" s="18"/>
      <c r="D163" s="18"/>
      <c r="E163" s="18"/>
    </row>
    <row r="164" spans="1:5">
      <c r="A164" s="18"/>
      <c r="B164" s="18"/>
      <c r="C164" s="18"/>
      <c r="D164" s="18"/>
      <c r="E164" s="18"/>
    </row>
    <row r="165" spans="1:5">
      <c r="A165" s="18"/>
      <c r="B165" s="18"/>
      <c r="C165" s="18"/>
      <c r="D165" s="18"/>
      <c r="E165" s="18"/>
    </row>
    <row r="166" spans="1:5">
      <c r="A166" s="18"/>
      <c r="B166" s="18"/>
      <c r="C166" s="18"/>
      <c r="D166" s="18"/>
      <c r="E166" s="18"/>
    </row>
    <row r="167" spans="1:5">
      <c r="A167" s="18"/>
      <c r="B167" s="18"/>
      <c r="C167" s="18"/>
      <c r="D167" s="18"/>
      <c r="E167" s="18"/>
    </row>
    <row r="168" spans="1:5">
      <c r="A168" s="18"/>
      <c r="B168" s="18"/>
      <c r="C168" s="18"/>
      <c r="D168" s="18"/>
      <c r="E168" s="18"/>
    </row>
    <row r="169" spans="1:5">
      <c r="A169" s="18"/>
      <c r="B169" s="18"/>
      <c r="C169" s="18"/>
      <c r="D169" s="18"/>
      <c r="E169" s="18"/>
    </row>
    <row r="170" spans="1:5">
      <c r="A170" s="18"/>
      <c r="B170" s="18"/>
      <c r="C170" s="18"/>
      <c r="D170" s="18"/>
      <c r="E170" s="18"/>
    </row>
    <row r="171" spans="1:5">
      <c r="A171" s="18"/>
      <c r="B171" s="18"/>
      <c r="C171" s="18"/>
      <c r="D171" s="18"/>
      <c r="E171" s="18"/>
    </row>
    <row r="172" spans="1:5">
      <c r="A172" s="18"/>
      <c r="B172" s="18"/>
      <c r="C172" s="18"/>
      <c r="D172" s="18"/>
      <c r="E172" s="18"/>
    </row>
    <row r="173" spans="1:5">
      <c r="A173" s="18"/>
      <c r="B173" s="18"/>
      <c r="C173" s="18"/>
      <c r="D173" s="18"/>
      <c r="E173" s="18"/>
    </row>
    <row r="174" spans="1:5">
      <c r="A174" s="18"/>
      <c r="B174" s="18"/>
      <c r="C174" s="18"/>
      <c r="D174" s="18"/>
      <c r="E174" s="18"/>
    </row>
    <row r="175" spans="1:5">
      <c r="A175" s="18"/>
      <c r="B175" s="18"/>
      <c r="C175" s="18"/>
      <c r="D175" s="18"/>
      <c r="E175" s="18"/>
    </row>
    <row r="176" spans="1:5">
      <c r="A176" s="18"/>
      <c r="B176" s="18"/>
      <c r="C176" s="18"/>
      <c r="D176" s="18"/>
      <c r="E176" s="18"/>
    </row>
    <row r="177" spans="1:5">
      <c r="A177" s="18"/>
      <c r="B177" s="18"/>
      <c r="C177" s="18"/>
      <c r="D177" s="18"/>
      <c r="E177" s="18"/>
    </row>
    <row r="178" spans="1:5">
      <c r="A178" s="18"/>
      <c r="B178" s="18"/>
      <c r="C178" s="18"/>
      <c r="D178" s="18"/>
      <c r="E178" s="18"/>
    </row>
    <row r="179" spans="1:5">
      <c r="A179" s="18"/>
      <c r="B179" s="18"/>
      <c r="C179" s="18"/>
      <c r="D179" s="18"/>
      <c r="E179" s="18"/>
    </row>
    <row r="180" spans="1:5">
      <c r="A180" s="18"/>
      <c r="B180" s="18"/>
      <c r="C180" s="18"/>
      <c r="D180" s="18"/>
      <c r="E180" s="18"/>
    </row>
    <row r="181" spans="1:5">
      <c r="A181" s="18"/>
      <c r="B181" s="18"/>
      <c r="C181" s="18"/>
      <c r="D181" s="18"/>
      <c r="E181" s="18"/>
    </row>
    <row r="182" spans="1:5">
      <c r="A182" s="18"/>
      <c r="B182" s="18"/>
      <c r="C182" s="18"/>
      <c r="D182" s="18"/>
      <c r="E182" s="18"/>
    </row>
    <row r="183" spans="1:5">
      <c r="A183" s="18"/>
      <c r="B183" s="18"/>
      <c r="C183" s="18"/>
      <c r="D183" s="18"/>
      <c r="E183" s="18"/>
    </row>
    <row r="184" spans="1:5">
      <c r="A184" s="18"/>
      <c r="B184" s="18"/>
      <c r="C184" s="18"/>
      <c r="D184" s="18"/>
      <c r="E184" s="18"/>
    </row>
    <row r="185" spans="1:5">
      <c r="A185" s="18"/>
      <c r="B185" s="18"/>
      <c r="C185" s="18"/>
      <c r="D185" s="18"/>
      <c r="E185" s="18"/>
    </row>
    <row r="186" spans="1:5">
      <c r="A186" s="18"/>
      <c r="B186" s="18"/>
      <c r="C186" s="18"/>
      <c r="D186" s="18"/>
      <c r="E186" s="18"/>
    </row>
    <row r="187" spans="1:5">
      <c r="A187" s="18"/>
      <c r="B187" s="18"/>
      <c r="C187" s="18"/>
      <c r="D187" s="18"/>
      <c r="E187" s="18"/>
    </row>
    <row r="188" spans="1:5">
      <c r="A188" s="18"/>
      <c r="B188" s="18"/>
      <c r="C188" s="18"/>
      <c r="D188" s="18"/>
      <c r="E188" s="18"/>
    </row>
    <row r="189" spans="1:5">
      <c r="A189" s="18"/>
      <c r="B189" s="18"/>
      <c r="C189" s="18"/>
      <c r="D189" s="18"/>
      <c r="E189" s="18"/>
    </row>
    <row r="190" spans="1:5">
      <c r="A190" s="18"/>
      <c r="B190" s="18"/>
      <c r="C190" s="18"/>
      <c r="D190" s="18"/>
      <c r="E190" s="18"/>
    </row>
    <row r="191" spans="1:5">
      <c r="A191" s="18"/>
      <c r="B191" s="18"/>
      <c r="C191" s="18"/>
      <c r="D191" s="18"/>
      <c r="E191" s="18"/>
    </row>
    <row r="192" spans="1:5">
      <c r="A192" s="18"/>
      <c r="B192" s="18"/>
      <c r="C192" s="18"/>
      <c r="D192" s="18"/>
      <c r="E192" s="18"/>
    </row>
    <row r="193" spans="1:5">
      <c r="A193" s="18"/>
      <c r="B193" s="18"/>
      <c r="C193" s="18"/>
      <c r="D193" s="18"/>
      <c r="E193" s="18"/>
    </row>
    <row r="194" spans="1:5">
      <c r="A194" s="18"/>
      <c r="B194" s="18"/>
      <c r="C194" s="18"/>
      <c r="D194" s="18"/>
      <c r="E194" s="18"/>
    </row>
    <row r="195" spans="1:5">
      <c r="A195" s="18"/>
      <c r="B195" s="18"/>
      <c r="C195" s="18"/>
      <c r="D195" s="18"/>
      <c r="E195" s="18"/>
    </row>
    <row r="196" spans="1:5">
      <c r="A196" s="18"/>
      <c r="B196" s="18"/>
      <c r="C196" s="18"/>
      <c r="D196" s="18"/>
      <c r="E196" s="18"/>
    </row>
    <row r="197" spans="1:5">
      <c r="A197" s="18"/>
      <c r="B197" s="18"/>
      <c r="C197" s="18"/>
      <c r="D197" s="18"/>
      <c r="E197" s="18"/>
    </row>
    <row r="198" spans="1:5">
      <c r="A198" s="18"/>
      <c r="B198" s="18"/>
      <c r="C198" s="18"/>
      <c r="D198" s="18"/>
      <c r="E198" s="18"/>
    </row>
    <row r="199" spans="1:5">
      <c r="A199" s="18"/>
      <c r="B199" s="18"/>
      <c r="C199" s="18"/>
      <c r="D199" s="18"/>
      <c r="E199" s="18"/>
    </row>
    <row r="200" spans="1:5">
      <c r="A200" s="18"/>
      <c r="B200" s="18"/>
      <c r="C200" s="18"/>
      <c r="D200" s="18"/>
      <c r="E200" s="18"/>
    </row>
    <row r="201" spans="1:5">
      <c r="A201" s="18"/>
      <c r="B201" s="18"/>
      <c r="C201" s="18"/>
      <c r="D201" s="18"/>
      <c r="E201" s="18"/>
    </row>
    <row r="202" spans="1:5">
      <c r="A202" s="18"/>
      <c r="B202" s="18"/>
      <c r="C202" s="18"/>
      <c r="D202" s="18"/>
      <c r="E202" s="18"/>
    </row>
    <row r="203" spans="1:5">
      <c r="A203" s="18"/>
      <c r="B203" s="18"/>
      <c r="C203" s="18"/>
      <c r="D203" s="18"/>
      <c r="E203" s="18"/>
    </row>
    <row r="204" spans="1:5">
      <c r="A204" s="18"/>
      <c r="B204" s="18"/>
      <c r="C204" s="18"/>
      <c r="D204" s="18"/>
      <c r="E204" s="18"/>
    </row>
    <row r="205" spans="1:5">
      <c r="A205" s="18"/>
      <c r="B205" s="18"/>
      <c r="C205" s="18"/>
      <c r="D205" s="18"/>
      <c r="E205" s="18"/>
    </row>
    <row r="206" spans="1:5">
      <c r="A206" s="18"/>
      <c r="B206" s="18"/>
      <c r="C206" s="18"/>
      <c r="D206" s="18"/>
      <c r="E206" s="18"/>
    </row>
    <row r="207" spans="1:5">
      <c r="A207" s="18"/>
      <c r="B207" s="18"/>
      <c r="C207" s="18"/>
      <c r="D207" s="18"/>
      <c r="E207" s="18"/>
    </row>
    <row r="208" spans="1:5">
      <c r="A208" s="18"/>
      <c r="B208" s="18"/>
      <c r="C208" s="18"/>
      <c r="D208" s="18"/>
      <c r="E208" s="18"/>
    </row>
    <row r="209" spans="1:5">
      <c r="A209" s="18"/>
      <c r="B209" s="18"/>
      <c r="C209" s="18"/>
      <c r="D209" s="18"/>
      <c r="E209" s="18"/>
    </row>
    <row r="210" spans="1:5">
      <c r="A210" s="18"/>
      <c r="B210" s="18"/>
      <c r="C210" s="18"/>
      <c r="D210" s="18"/>
      <c r="E210" s="18"/>
    </row>
    <row r="211" spans="1:5">
      <c r="A211" s="18"/>
      <c r="B211" s="18"/>
      <c r="C211" s="18"/>
      <c r="D211" s="18"/>
      <c r="E211" s="18"/>
    </row>
    <row r="212" spans="1:5">
      <c r="A212" s="18"/>
      <c r="B212" s="18"/>
      <c r="C212" s="18"/>
      <c r="D212" s="18"/>
      <c r="E212" s="18"/>
    </row>
    <row r="213" spans="1:5">
      <c r="A213" s="18"/>
      <c r="B213" s="18"/>
      <c r="C213" s="18"/>
      <c r="D213" s="18"/>
      <c r="E213" s="18"/>
    </row>
    <row r="214" spans="1:5">
      <c r="A214" s="18"/>
      <c r="B214" s="18"/>
      <c r="C214" s="18"/>
      <c r="D214" s="18"/>
      <c r="E214" s="18"/>
    </row>
    <row r="215" spans="1:5">
      <c r="A215" s="18"/>
      <c r="B215" s="18"/>
      <c r="C215" s="18"/>
      <c r="D215" s="18"/>
      <c r="E215" s="18"/>
    </row>
    <row r="216" spans="1:5">
      <c r="A216" s="18"/>
      <c r="B216" s="18"/>
      <c r="C216" s="18"/>
      <c r="D216" s="18"/>
      <c r="E216" s="18"/>
    </row>
    <row r="217" spans="1:5">
      <c r="A217" s="18"/>
      <c r="B217" s="18"/>
      <c r="C217" s="18"/>
      <c r="D217" s="18"/>
      <c r="E217" s="18"/>
    </row>
    <row r="218" spans="1:5">
      <c r="A218" s="18"/>
      <c r="B218" s="18"/>
      <c r="C218" s="18"/>
      <c r="D218" s="18"/>
      <c r="E218" s="18"/>
    </row>
    <row r="219" spans="1:5">
      <c r="A219" s="18"/>
      <c r="B219" s="18"/>
      <c r="C219" s="18"/>
      <c r="D219" s="18"/>
      <c r="E219" s="18"/>
    </row>
    <row r="220" spans="1:5">
      <c r="A220" s="18"/>
      <c r="B220" s="18"/>
      <c r="C220" s="18"/>
      <c r="D220" s="18"/>
      <c r="E220" s="18"/>
    </row>
    <row r="221" spans="1:5">
      <c r="A221" s="18"/>
      <c r="B221" s="18"/>
      <c r="C221" s="18"/>
      <c r="D221" s="18"/>
      <c r="E221" s="18"/>
    </row>
    <row r="222" spans="1:5">
      <c r="A222" s="18"/>
      <c r="B222" s="18"/>
      <c r="C222" s="18"/>
      <c r="D222" s="18"/>
      <c r="E222" s="18"/>
    </row>
    <row r="223" spans="1:5">
      <c r="A223" s="18"/>
      <c r="B223" s="18"/>
      <c r="C223" s="18"/>
      <c r="D223" s="18"/>
      <c r="E223" s="18"/>
    </row>
    <row r="224" spans="1:5">
      <c r="A224" s="18"/>
      <c r="B224" s="18"/>
      <c r="C224" s="18"/>
      <c r="D224" s="18"/>
      <c r="E224" s="18"/>
    </row>
    <row r="225" spans="1:5">
      <c r="A225" s="18"/>
      <c r="B225" s="18"/>
      <c r="C225" s="18"/>
      <c r="D225" s="18"/>
      <c r="E225" s="18"/>
    </row>
    <row r="226" spans="1:5">
      <c r="A226" s="18"/>
      <c r="B226" s="18"/>
      <c r="C226" s="18"/>
      <c r="D226" s="18"/>
      <c r="E226" s="18"/>
    </row>
    <row r="227" spans="1:5">
      <c r="A227" s="18"/>
      <c r="B227" s="18"/>
      <c r="C227" s="18"/>
      <c r="D227" s="18"/>
      <c r="E227" s="18"/>
    </row>
    <row r="228" spans="1:5">
      <c r="A228" s="18"/>
      <c r="B228" s="18"/>
      <c r="C228" s="18"/>
      <c r="D228" s="18"/>
      <c r="E228" s="18"/>
    </row>
    <row r="229" spans="1:5">
      <c r="A229" s="18"/>
      <c r="B229" s="18"/>
      <c r="C229" s="18"/>
      <c r="D229" s="18"/>
      <c r="E229" s="18"/>
    </row>
    <row r="230" spans="1:5">
      <c r="A230" s="18"/>
      <c r="B230" s="18"/>
      <c r="C230" s="18"/>
      <c r="D230" s="18"/>
      <c r="E230" s="18"/>
    </row>
    <row r="231" spans="1:5">
      <c r="A231" s="18"/>
      <c r="B231" s="18"/>
      <c r="C231" s="18"/>
      <c r="D231" s="18"/>
      <c r="E231" s="18"/>
    </row>
    <row r="232" spans="1:5">
      <c r="A232" s="18"/>
      <c r="B232" s="18"/>
      <c r="C232" s="18"/>
      <c r="D232" s="18"/>
      <c r="E232" s="18"/>
    </row>
    <row r="233" spans="1:5">
      <c r="A233" s="18"/>
      <c r="B233" s="18"/>
      <c r="C233" s="18"/>
      <c r="D233" s="18"/>
      <c r="E233" s="18"/>
    </row>
    <row r="234" spans="1:5">
      <c r="A234" s="18"/>
      <c r="B234" s="18"/>
      <c r="C234" s="18"/>
      <c r="D234" s="18"/>
      <c r="E234" s="18"/>
    </row>
    <row r="235" spans="1:5">
      <c r="A235" s="18"/>
      <c r="B235" s="18"/>
      <c r="C235" s="18"/>
      <c r="D235" s="18"/>
      <c r="E235" s="18"/>
    </row>
    <row r="236" spans="1:5">
      <c r="A236" s="18"/>
      <c r="B236" s="18"/>
      <c r="C236" s="18"/>
      <c r="D236" s="18"/>
      <c r="E236" s="18"/>
    </row>
    <row r="237" spans="1:5">
      <c r="A237" s="18"/>
      <c r="B237" s="18"/>
      <c r="C237" s="18"/>
      <c r="D237" s="18"/>
      <c r="E237" s="18"/>
    </row>
    <row r="238" spans="1:5">
      <c r="A238" s="18"/>
      <c r="B238" s="18"/>
      <c r="C238" s="18"/>
      <c r="D238" s="18"/>
      <c r="E238" s="18"/>
    </row>
    <row r="239" spans="1:5">
      <c r="A239" s="18"/>
      <c r="B239" s="18"/>
      <c r="C239" s="18"/>
      <c r="D239" s="18"/>
      <c r="E239" s="18"/>
    </row>
    <row r="240" spans="1:5">
      <c r="A240" s="18"/>
      <c r="B240" s="18"/>
      <c r="C240" s="18"/>
      <c r="D240" s="18"/>
      <c r="E240" s="18"/>
    </row>
    <row r="241" spans="1:5">
      <c r="A241" s="18"/>
      <c r="B241" s="18"/>
      <c r="C241" s="18"/>
      <c r="D241" s="18"/>
      <c r="E241" s="18"/>
    </row>
    <row r="242" spans="1:5">
      <c r="A242" s="18"/>
      <c r="B242" s="18"/>
      <c r="C242" s="18"/>
      <c r="D242" s="18"/>
      <c r="E242" s="18"/>
    </row>
    <row r="243" spans="1:5">
      <c r="A243" s="18"/>
      <c r="B243" s="18"/>
      <c r="C243" s="18"/>
      <c r="D243" s="18"/>
      <c r="E243" s="18"/>
    </row>
    <row r="244" spans="1:5">
      <c r="A244" s="18"/>
      <c r="B244" s="18"/>
      <c r="C244" s="18"/>
      <c r="D244" s="18"/>
      <c r="E244" s="18"/>
    </row>
    <row r="245" spans="1:5">
      <c r="A245" s="18"/>
      <c r="B245" s="18"/>
      <c r="C245" s="18"/>
      <c r="D245" s="18"/>
      <c r="E245" s="18"/>
    </row>
    <row r="246" spans="1:5">
      <c r="A246" s="18"/>
      <c r="B246" s="18"/>
      <c r="C246" s="18"/>
      <c r="D246" s="18"/>
      <c r="E246" s="18"/>
    </row>
    <row r="247" spans="1:5">
      <c r="A247" s="18"/>
      <c r="B247" s="18"/>
      <c r="C247" s="18"/>
      <c r="D247" s="18"/>
      <c r="E247" s="18"/>
    </row>
    <row r="248" spans="1:5">
      <c r="A248" s="18"/>
      <c r="B248" s="18"/>
      <c r="C248" s="18"/>
      <c r="D248" s="18"/>
      <c r="E248" s="18"/>
    </row>
    <row r="249" spans="1:5">
      <c r="A249" s="18"/>
      <c r="B249" s="18"/>
      <c r="C249" s="18"/>
      <c r="D249" s="18"/>
      <c r="E249" s="18"/>
    </row>
    <row r="250" spans="1:5">
      <c r="A250" s="18"/>
      <c r="B250" s="18"/>
      <c r="C250" s="18"/>
      <c r="D250" s="18"/>
      <c r="E250" s="18"/>
    </row>
    <row r="251" spans="1:5">
      <c r="A251" s="18"/>
      <c r="B251" s="18"/>
      <c r="C251" s="18"/>
      <c r="D251" s="18"/>
      <c r="E251" s="18"/>
    </row>
    <row r="252" spans="1:5">
      <c r="A252" s="18"/>
      <c r="B252" s="18"/>
      <c r="C252" s="18"/>
      <c r="D252" s="18"/>
      <c r="E252" s="18"/>
    </row>
    <row r="253" spans="1:5">
      <c r="A253" s="18"/>
      <c r="B253" s="18"/>
      <c r="C253" s="18"/>
      <c r="D253" s="18"/>
      <c r="E253" s="18"/>
    </row>
    <row r="254" spans="1:5">
      <c r="A254" s="18"/>
      <c r="B254" s="18"/>
      <c r="C254" s="18"/>
      <c r="D254" s="18"/>
      <c r="E254" s="18"/>
    </row>
    <row r="255" spans="1:5">
      <c r="A255" s="18"/>
      <c r="B255" s="18"/>
      <c r="C255" s="18"/>
      <c r="D255" s="18"/>
      <c r="E255" s="18"/>
    </row>
    <row r="256" spans="1:5">
      <c r="A256" s="18"/>
      <c r="B256" s="18"/>
      <c r="C256" s="18"/>
      <c r="D256" s="18"/>
      <c r="E256" s="18"/>
    </row>
    <row r="257" spans="1:5">
      <c r="A257" s="18"/>
      <c r="B257" s="18"/>
      <c r="C257" s="18"/>
      <c r="D257" s="18"/>
      <c r="E257" s="18"/>
    </row>
    <row r="258" spans="1:5">
      <c r="A258" s="18"/>
      <c r="B258" s="18"/>
      <c r="C258" s="18"/>
      <c r="D258" s="18"/>
      <c r="E258" s="18"/>
    </row>
    <row r="259" spans="1:5">
      <c r="A259" s="18"/>
      <c r="B259" s="18"/>
      <c r="C259" s="18"/>
      <c r="D259" s="18"/>
      <c r="E259" s="18"/>
    </row>
    <row r="260" spans="1:5">
      <c r="A260" s="18"/>
      <c r="B260" s="18"/>
      <c r="C260" s="18"/>
      <c r="D260" s="18"/>
      <c r="E260" s="18"/>
    </row>
    <row r="261" spans="1:5">
      <c r="A261" s="18"/>
      <c r="B261" s="18"/>
      <c r="C261" s="18"/>
      <c r="D261" s="18"/>
      <c r="E261" s="18"/>
    </row>
    <row r="262" spans="1:5">
      <c r="A262" s="18"/>
      <c r="B262" s="18"/>
      <c r="C262" s="18"/>
      <c r="D262" s="18"/>
      <c r="E262" s="18"/>
    </row>
    <row r="263" spans="1:5">
      <c r="A263" s="18"/>
      <c r="B263" s="18"/>
      <c r="C263" s="18"/>
      <c r="D263" s="18"/>
      <c r="E263" s="18"/>
    </row>
    <row r="264" spans="1:5">
      <c r="A264" s="18"/>
      <c r="B264" s="18"/>
      <c r="C264" s="18"/>
      <c r="D264" s="18"/>
      <c r="E264" s="18"/>
    </row>
    <row r="265" spans="1:5">
      <c r="A265" s="18"/>
      <c r="B265" s="18"/>
      <c r="C265" s="18"/>
      <c r="D265" s="18"/>
      <c r="E265" s="18"/>
    </row>
    <row r="266" spans="1:5">
      <c r="A266" s="18"/>
      <c r="B266" s="18"/>
      <c r="C266" s="18"/>
      <c r="D266" s="18"/>
      <c r="E266" s="18"/>
    </row>
    <row r="267" spans="1:5">
      <c r="A267" s="18"/>
      <c r="B267" s="18"/>
      <c r="C267" s="18"/>
      <c r="D267" s="18"/>
      <c r="E267" s="18"/>
    </row>
    <row r="268" spans="1:5">
      <c r="A268" s="18"/>
      <c r="B268" s="18"/>
      <c r="C268" s="18"/>
      <c r="D268" s="18"/>
      <c r="E268" s="18"/>
    </row>
    <row r="269" spans="1:5">
      <c r="A269" s="18"/>
      <c r="B269" s="18"/>
      <c r="C269" s="18"/>
      <c r="D269" s="18"/>
      <c r="E269" s="18"/>
    </row>
    <row r="270" spans="1:5">
      <c r="A270" s="18"/>
      <c r="B270" s="18"/>
      <c r="C270" s="18"/>
      <c r="D270" s="18"/>
      <c r="E270" s="18"/>
    </row>
    <row r="271" spans="1:5">
      <c r="A271" s="18"/>
      <c r="B271" s="18"/>
      <c r="C271" s="18"/>
      <c r="D271" s="18"/>
      <c r="E271" s="18"/>
    </row>
    <row r="272" spans="1:5">
      <c r="A272" s="18"/>
      <c r="B272" s="18"/>
      <c r="C272" s="18"/>
      <c r="D272" s="18"/>
      <c r="E272" s="18"/>
    </row>
    <row r="273" spans="1:5">
      <c r="A273" s="18"/>
      <c r="B273" s="18"/>
      <c r="C273" s="18"/>
      <c r="D273" s="18"/>
      <c r="E273" s="18"/>
    </row>
    <row r="274" spans="1:5">
      <c r="A274" s="18"/>
      <c r="B274" s="18"/>
      <c r="C274" s="18"/>
      <c r="D274" s="18"/>
      <c r="E274" s="18"/>
    </row>
    <row r="275" spans="1:5">
      <c r="A275" s="18"/>
      <c r="B275" s="18"/>
      <c r="C275" s="18"/>
      <c r="D275" s="18"/>
      <c r="E275" s="18"/>
    </row>
    <row r="276" spans="1:5">
      <c r="A276" s="18"/>
      <c r="B276" s="18"/>
      <c r="C276" s="18"/>
      <c r="D276" s="18"/>
      <c r="E276" s="18"/>
    </row>
    <row r="277" spans="1:5">
      <c r="A277" s="18"/>
      <c r="B277" s="18"/>
      <c r="C277" s="18"/>
      <c r="D277" s="18"/>
      <c r="E277" s="18"/>
    </row>
    <row r="278" spans="1:5">
      <c r="A278" s="18"/>
      <c r="B278" s="18"/>
      <c r="C278" s="18"/>
      <c r="D278" s="18"/>
      <c r="E278" s="18"/>
    </row>
    <row r="279" spans="1:5">
      <c r="A279" s="18"/>
      <c r="B279" s="18"/>
      <c r="C279" s="18"/>
      <c r="D279" s="18"/>
      <c r="E279" s="18"/>
    </row>
    <row r="280" spans="1:5">
      <c r="A280" s="18"/>
      <c r="B280" s="18"/>
      <c r="C280" s="18"/>
      <c r="D280" s="18"/>
      <c r="E280" s="18"/>
    </row>
    <row r="281" spans="1:5">
      <c r="A281" s="18"/>
      <c r="B281" s="18"/>
      <c r="C281" s="18"/>
      <c r="D281" s="18"/>
      <c r="E281" s="18"/>
    </row>
    <row r="282" spans="1:5">
      <c r="A282" s="18"/>
      <c r="B282" s="18"/>
      <c r="C282" s="18"/>
      <c r="D282" s="18"/>
      <c r="E282" s="18"/>
    </row>
    <row r="283" spans="1:5">
      <c r="A283" s="18"/>
      <c r="B283" s="18"/>
      <c r="C283" s="18"/>
      <c r="D283" s="18"/>
      <c r="E283" s="18"/>
    </row>
    <row r="284" spans="1:5">
      <c r="A284" s="18"/>
      <c r="B284" s="18"/>
      <c r="C284" s="18"/>
      <c r="D284" s="18"/>
      <c r="E284" s="18"/>
    </row>
    <row r="285" spans="1:5">
      <c r="A285" s="18"/>
      <c r="B285" s="18"/>
      <c r="C285" s="18"/>
      <c r="D285" s="18"/>
      <c r="E285" s="18"/>
    </row>
    <row r="286" spans="1:5">
      <c r="A286" s="18"/>
      <c r="B286" s="18"/>
      <c r="C286" s="18"/>
      <c r="D286" s="18"/>
      <c r="E286" s="18"/>
    </row>
    <row r="287" spans="1:5">
      <c r="A287" s="18"/>
      <c r="B287" s="18"/>
      <c r="C287" s="18"/>
      <c r="D287" s="18"/>
      <c r="E287" s="18"/>
    </row>
    <row r="288" spans="1:5">
      <c r="A288" s="18"/>
      <c r="B288" s="18"/>
      <c r="C288" s="18"/>
      <c r="D288" s="18"/>
      <c r="E288" s="18"/>
    </row>
    <row r="289" spans="1:5">
      <c r="A289" s="18"/>
      <c r="B289" s="18"/>
      <c r="C289" s="18"/>
      <c r="D289" s="18"/>
      <c r="E289" s="18"/>
    </row>
    <row r="290" spans="1:5">
      <c r="A290" s="18"/>
      <c r="B290" s="18"/>
      <c r="C290" s="18"/>
      <c r="D290" s="18"/>
      <c r="E290" s="18"/>
    </row>
    <row r="291" spans="1:5">
      <c r="A291" s="18"/>
      <c r="B291" s="18"/>
      <c r="C291" s="18"/>
      <c r="D291" s="18"/>
      <c r="E291" s="18"/>
    </row>
    <row r="292" spans="1:5">
      <c r="A292" s="18"/>
      <c r="B292" s="18"/>
      <c r="C292" s="18"/>
      <c r="D292" s="18"/>
      <c r="E292" s="18"/>
    </row>
    <row r="293" spans="1:5">
      <c r="A293" s="18"/>
      <c r="B293" s="18"/>
      <c r="C293" s="18"/>
      <c r="D293" s="18"/>
      <c r="E293" s="18"/>
    </row>
    <row r="294" spans="1:5">
      <c r="A294" s="18"/>
      <c r="B294" s="18"/>
      <c r="C294" s="18"/>
      <c r="D294" s="18"/>
      <c r="E294" s="18"/>
    </row>
    <row r="295" spans="1:5">
      <c r="A295" s="18"/>
      <c r="B295" s="18"/>
      <c r="C295" s="18"/>
      <c r="D295" s="18"/>
      <c r="E295" s="18"/>
    </row>
    <row r="296" spans="1:5">
      <c r="A296" s="18"/>
      <c r="B296" s="18"/>
      <c r="C296" s="18"/>
      <c r="D296" s="18"/>
      <c r="E296" s="18"/>
    </row>
    <row r="297" spans="1:5">
      <c r="A297" s="18"/>
      <c r="B297" s="18"/>
      <c r="C297" s="18"/>
      <c r="D297" s="18"/>
      <c r="E297" s="18"/>
    </row>
    <row r="298" spans="1:5">
      <c r="A298" s="18"/>
      <c r="B298" s="18"/>
      <c r="C298" s="18"/>
      <c r="D298" s="18"/>
      <c r="E298" s="18"/>
    </row>
    <row r="299" spans="1:5">
      <c r="A299" s="18"/>
      <c r="B299" s="18"/>
      <c r="C299" s="18"/>
      <c r="D299" s="18"/>
      <c r="E299" s="18"/>
    </row>
    <row r="300" spans="1:5">
      <c r="A300" s="18"/>
      <c r="B300" s="18"/>
      <c r="C300" s="18"/>
      <c r="D300" s="18"/>
      <c r="E300" s="18"/>
    </row>
    <row r="301" spans="1:5">
      <c r="A301" s="18"/>
      <c r="B301" s="18"/>
      <c r="C301" s="18"/>
      <c r="D301" s="18"/>
      <c r="E301" s="18"/>
    </row>
    <row r="302" spans="1:5">
      <c r="A302" s="18"/>
      <c r="B302" s="18"/>
      <c r="C302" s="18"/>
      <c r="D302" s="18"/>
      <c r="E302" s="18"/>
    </row>
    <row r="303" spans="1:5">
      <c r="A303" s="18"/>
      <c r="B303" s="18"/>
      <c r="C303" s="18"/>
      <c r="D303" s="18"/>
      <c r="E303" s="18"/>
    </row>
    <row r="304" spans="1:5">
      <c r="A304" s="18"/>
      <c r="B304" s="18"/>
      <c r="C304" s="18"/>
      <c r="D304" s="18"/>
      <c r="E304" s="18"/>
    </row>
    <row r="305" spans="1:5">
      <c r="A305" s="18"/>
      <c r="B305" s="18"/>
      <c r="C305" s="18"/>
      <c r="D305" s="18"/>
      <c r="E305" s="18"/>
    </row>
    <row r="306" spans="1:5">
      <c r="A306" s="18"/>
      <c r="B306" s="18"/>
      <c r="C306" s="18"/>
      <c r="D306" s="18"/>
      <c r="E306" s="18"/>
    </row>
    <row r="307" spans="1:5">
      <c r="A307" s="18"/>
      <c r="B307" s="18"/>
      <c r="C307" s="18"/>
      <c r="D307" s="18"/>
      <c r="E307" s="18"/>
    </row>
    <row r="308" spans="1:5">
      <c r="A308" s="18"/>
      <c r="B308" s="18"/>
      <c r="C308" s="18"/>
      <c r="D308" s="18"/>
      <c r="E308" s="18"/>
    </row>
    <row r="309" spans="1:5">
      <c r="A309" s="18"/>
      <c r="B309" s="18"/>
      <c r="C309" s="18"/>
      <c r="D309" s="18"/>
      <c r="E309" s="18"/>
    </row>
    <row r="310" spans="1:5">
      <c r="A310" s="18"/>
      <c r="B310" s="18"/>
      <c r="C310" s="18"/>
      <c r="D310" s="18"/>
      <c r="E310" s="18"/>
    </row>
    <row r="311" spans="1:5">
      <c r="A311" s="18"/>
      <c r="B311" s="18"/>
      <c r="C311" s="18"/>
      <c r="D311" s="18"/>
      <c r="E311" s="18"/>
    </row>
    <row r="312" spans="1:5">
      <c r="A312" s="18"/>
      <c r="B312" s="18"/>
      <c r="C312" s="18"/>
      <c r="D312" s="18"/>
      <c r="E312" s="18"/>
    </row>
    <row r="313" spans="1:5">
      <c r="A313" s="18"/>
      <c r="B313" s="18"/>
      <c r="C313" s="18"/>
      <c r="D313" s="18"/>
      <c r="E313" s="18"/>
    </row>
    <row r="314" spans="1:5">
      <c r="A314" s="18"/>
      <c r="B314" s="18"/>
      <c r="C314" s="18"/>
      <c r="D314" s="18"/>
      <c r="E314" s="18"/>
    </row>
    <row r="315" spans="1:5">
      <c r="A315" s="18"/>
      <c r="B315" s="18"/>
      <c r="C315" s="18"/>
      <c r="D315" s="18"/>
      <c r="E315" s="18"/>
    </row>
    <row r="316" spans="1:5">
      <c r="A316" s="18"/>
      <c r="B316" s="18"/>
      <c r="C316" s="18"/>
      <c r="D316" s="18"/>
      <c r="E316" s="18"/>
    </row>
    <row r="317" spans="1:5">
      <c r="A317" s="18"/>
      <c r="B317" s="18"/>
      <c r="C317" s="18"/>
      <c r="D317" s="18"/>
      <c r="E317" s="18"/>
    </row>
    <row r="318" spans="1:5">
      <c r="A318" s="18"/>
      <c r="B318" s="18"/>
      <c r="C318" s="18"/>
      <c r="D318" s="18"/>
      <c r="E318" s="18"/>
    </row>
    <row r="319" spans="1:5">
      <c r="A319" s="18"/>
      <c r="B319" s="18"/>
      <c r="C319" s="18"/>
      <c r="D319" s="18"/>
      <c r="E319" s="18"/>
    </row>
    <row r="320" spans="1:5">
      <c r="A320" s="18"/>
      <c r="B320" s="18"/>
      <c r="C320" s="18"/>
      <c r="D320" s="18"/>
      <c r="E320" s="18"/>
    </row>
    <row r="321" spans="1:5">
      <c r="A321" s="18"/>
      <c r="B321" s="18"/>
      <c r="C321" s="18"/>
      <c r="D321" s="18"/>
      <c r="E321" s="18"/>
    </row>
    <row r="322" spans="1:5">
      <c r="A322" s="18"/>
      <c r="B322" s="18"/>
      <c r="C322" s="18"/>
      <c r="D322" s="18"/>
      <c r="E322" s="18"/>
    </row>
    <row r="323" spans="1:5">
      <c r="A323" s="18"/>
      <c r="B323" s="18"/>
      <c r="C323" s="18"/>
      <c r="D323" s="18"/>
      <c r="E323" s="18"/>
    </row>
    <row r="324" spans="1:5">
      <c r="A324" s="18"/>
      <c r="B324" s="18"/>
      <c r="C324" s="18"/>
      <c r="D324" s="18"/>
      <c r="E324" s="18"/>
    </row>
    <row r="325" spans="1:5">
      <c r="A325" s="18"/>
      <c r="B325" s="18"/>
      <c r="C325" s="18"/>
      <c r="D325" s="18"/>
      <c r="E325" s="18"/>
    </row>
    <row r="326" spans="1:5">
      <c r="A326" s="18"/>
      <c r="B326" s="18"/>
      <c r="C326" s="18"/>
      <c r="D326" s="18"/>
      <c r="E326" s="18"/>
    </row>
    <row r="327" spans="1:5">
      <c r="A327" s="18"/>
      <c r="B327" s="18"/>
      <c r="C327" s="18"/>
      <c r="D327" s="18"/>
      <c r="E327" s="18"/>
    </row>
    <row r="328" spans="1:5">
      <c r="A328" s="18"/>
      <c r="B328" s="18"/>
      <c r="C328" s="18"/>
      <c r="D328" s="18"/>
      <c r="E328" s="18"/>
    </row>
    <row r="329" spans="1:5">
      <c r="A329" s="18"/>
      <c r="B329" s="18"/>
      <c r="C329" s="18"/>
      <c r="D329" s="18"/>
      <c r="E329" s="18"/>
    </row>
    <row r="330" spans="1:5">
      <c r="A330" s="18"/>
      <c r="B330" s="18"/>
      <c r="C330" s="18"/>
      <c r="D330" s="18"/>
      <c r="E330" s="18"/>
    </row>
    <row r="331" spans="1:5">
      <c r="A331" s="18"/>
      <c r="B331" s="18"/>
      <c r="C331" s="18"/>
      <c r="D331" s="18"/>
      <c r="E331" s="18"/>
    </row>
    <row r="332" spans="1:5">
      <c r="A332" s="18"/>
      <c r="B332" s="18"/>
      <c r="C332" s="18"/>
      <c r="D332" s="18"/>
      <c r="E332" s="18"/>
    </row>
    <row r="333" spans="1:5">
      <c r="A333" s="18"/>
      <c r="B333" s="18"/>
      <c r="C333" s="18"/>
      <c r="D333" s="18"/>
      <c r="E333" s="18"/>
    </row>
    <row r="334" spans="1:5">
      <c r="A334" s="18"/>
      <c r="B334" s="18"/>
      <c r="C334" s="18"/>
      <c r="D334" s="18"/>
      <c r="E334" s="18"/>
    </row>
    <row r="335" spans="1:5">
      <c r="A335" s="18"/>
      <c r="B335" s="18"/>
      <c r="C335" s="18"/>
      <c r="D335" s="18"/>
      <c r="E335" s="18"/>
    </row>
    <row r="336" spans="1:5">
      <c r="A336" s="18"/>
      <c r="B336" s="18"/>
      <c r="C336" s="18"/>
      <c r="D336" s="18"/>
      <c r="E336" s="18"/>
    </row>
    <row r="337" spans="1:5">
      <c r="A337" s="18"/>
      <c r="B337" s="18"/>
      <c r="C337" s="18"/>
      <c r="D337" s="18"/>
      <c r="E337" s="18"/>
    </row>
    <row r="338" spans="1:5">
      <c r="A338" s="18"/>
      <c r="B338" s="18"/>
      <c r="C338" s="18"/>
      <c r="D338" s="18"/>
      <c r="E338" s="18"/>
    </row>
    <row r="339" spans="1:5">
      <c r="A339" s="18"/>
      <c r="B339" s="18"/>
      <c r="C339" s="18"/>
      <c r="D339" s="18"/>
      <c r="E339" s="18"/>
    </row>
    <row r="340" spans="1:5">
      <c r="A340" s="18"/>
      <c r="B340" s="18"/>
      <c r="C340" s="18"/>
      <c r="D340" s="18"/>
      <c r="E340" s="18"/>
    </row>
    <row r="341" spans="1:5">
      <c r="A341" s="18"/>
      <c r="B341" s="18"/>
      <c r="C341" s="18"/>
      <c r="D341" s="18"/>
      <c r="E341" s="18"/>
    </row>
    <row r="342" spans="1:5">
      <c r="A342" s="18"/>
      <c r="B342" s="18"/>
      <c r="C342" s="18"/>
      <c r="D342" s="18"/>
      <c r="E342" s="18"/>
    </row>
    <row r="343" spans="1:5">
      <c r="A343" s="18"/>
      <c r="B343" s="18"/>
      <c r="C343" s="18"/>
      <c r="D343" s="18"/>
      <c r="E343" s="18"/>
    </row>
    <row r="344" spans="1:5">
      <c r="A344" s="18"/>
      <c r="B344" s="18"/>
      <c r="C344" s="18"/>
      <c r="D344" s="18"/>
      <c r="E344" s="18"/>
    </row>
    <row r="345" spans="1:5">
      <c r="A345" s="18"/>
      <c r="B345" s="18"/>
      <c r="C345" s="18"/>
      <c r="D345" s="18"/>
      <c r="E345" s="18"/>
    </row>
    <row r="346" spans="1:5">
      <c r="A346" s="18"/>
      <c r="B346" s="18"/>
      <c r="C346" s="18"/>
      <c r="D346" s="18"/>
      <c r="E346" s="18"/>
    </row>
    <row r="347" spans="1:5">
      <c r="A347" s="18"/>
      <c r="B347" s="18"/>
      <c r="C347" s="18"/>
      <c r="D347" s="18"/>
      <c r="E347" s="18"/>
    </row>
    <row r="348" spans="1:5">
      <c r="A348" s="18"/>
      <c r="B348" s="18"/>
      <c r="C348" s="18"/>
      <c r="D348" s="18"/>
      <c r="E348" s="18"/>
    </row>
    <row r="349" spans="1:5">
      <c r="A349" s="18"/>
      <c r="B349" s="18"/>
      <c r="C349" s="18"/>
      <c r="D349" s="18"/>
      <c r="E349" s="18"/>
    </row>
    <row r="350" spans="1:5">
      <c r="A350" s="18"/>
      <c r="B350" s="18"/>
      <c r="C350" s="18"/>
      <c r="D350" s="18"/>
      <c r="E350" s="18"/>
    </row>
    <row r="351" spans="1:5">
      <c r="A351" s="18"/>
      <c r="B351" s="18"/>
      <c r="C351" s="18"/>
      <c r="D351" s="18"/>
      <c r="E351" s="18"/>
    </row>
    <row r="352" spans="1:5">
      <c r="A352" s="18"/>
      <c r="B352" s="18"/>
      <c r="C352" s="18"/>
      <c r="D352" s="18"/>
      <c r="E352" s="18"/>
    </row>
    <row r="353" spans="1:5">
      <c r="A353" s="18"/>
      <c r="B353" s="18"/>
      <c r="C353" s="18"/>
      <c r="D353" s="18"/>
      <c r="E353" s="18"/>
    </row>
    <row r="354" spans="1:5">
      <c r="A354" s="18"/>
      <c r="B354" s="18"/>
      <c r="C354" s="18"/>
      <c r="D354" s="18"/>
      <c r="E354" s="18"/>
    </row>
    <row r="355" spans="1:5">
      <c r="A355" s="18"/>
      <c r="B355" s="18"/>
      <c r="C355" s="18"/>
      <c r="D355" s="18"/>
      <c r="E355" s="18"/>
    </row>
    <row r="356" spans="1:5">
      <c r="A356" s="18"/>
      <c r="B356" s="18"/>
      <c r="C356" s="18"/>
      <c r="D356" s="18"/>
      <c r="E356" s="18"/>
    </row>
    <row r="357" spans="1:5">
      <c r="A357" s="18"/>
      <c r="B357" s="18"/>
      <c r="C357" s="18"/>
      <c r="D357" s="18"/>
      <c r="E357" s="18"/>
    </row>
    <row r="358" spans="1:5">
      <c r="A358" s="18"/>
      <c r="B358" s="18"/>
      <c r="C358" s="18"/>
      <c r="D358" s="18"/>
      <c r="E358" s="18"/>
    </row>
    <row r="359" spans="1:5">
      <c r="A359" s="18"/>
      <c r="B359" s="18"/>
      <c r="C359" s="18"/>
      <c r="D359" s="18"/>
      <c r="E359" s="18"/>
    </row>
    <row r="360" spans="1:5">
      <c r="A360" s="18"/>
      <c r="B360" s="18"/>
      <c r="C360" s="18"/>
      <c r="D360" s="18"/>
      <c r="E360" s="18"/>
    </row>
    <row r="361" spans="1:5">
      <c r="A361" s="18"/>
      <c r="B361" s="18"/>
      <c r="C361" s="18"/>
      <c r="D361" s="18"/>
      <c r="E361" s="18"/>
    </row>
    <row r="362" spans="1:5">
      <c r="A362" s="18"/>
      <c r="B362" s="18"/>
      <c r="C362" s="18"/>
      <c r="D362" s="18"/>
      <c r="E362" s="18"/>
    </row>
    <row r="363" spans="1:5">
      <c r="A363" s="18"/>
      <c r="B363" s="18"/>
      <c r="C363" s="18"/>
      <c r="D363" s="18"/>
      <c r="E363" s="18"/>
    </row>
    <row r="364" spans="1:5">
      <c r="A364" s="18"/>
      <c r="B364" s="18"/>
      <c r="C364" s="18"/>
      <c r="D364" s="18"/>
      <c r="E364" s="18"/>
    </row>
    <row r="365" spans="1:5">
      <c r="A365" s="18"/>
      <c r="B365" s="18"/>
      <c r="C365" s="18"/>
      <c r="D365" s="18"/>
      <c r="E365" s="18"/>
    </row>
    <row r="366" spans="1:5">
      <c r="A366" s="18"/>
      <c r="B366" s="18"/>
      <c r="C366" s="18"/>
      <c r="D366" s="18"/>
      <c r="E366" s="18"/>
    </row>
    <row r="367" spans="1:5">
      <c r="A367" s="18"/>
      <c r="B367" s="18"/>
      <c r="C367" s="18"/>
      <c r="D367" s="18"/>
      <c r="E367" s="18"/>
    </row>
    <row r="368" spans="1:5">
      <c r="A368" s="18"/>
      <c r="B368" s="18"/>
      <c r="C368" s="18"/>
      <c r="D368" s="18"/>
      <c r="E368" s="18"/>
    </row>
    <row r="369" spans="1:5">
      <c r="A369" s="18"/>
      <c r="B369" s="18"/>
      <c r="C369" s="18"/>
      <c r="D369" s="18"/>
      <c r="E369" s="18"/>
    </row>
    <row r="370" spans="1:5">
      <c r="A370" s="18"/>
      <c r="B370" s="18"/>
      <c r="C370" s="18"/>
      <c r="D370" s="18"/>
      <c r="E370" s="18"/>
    </row>
    <row r="371" spans="1:5">
      <c r="A371" s="18"/>
      <c r="B371" s="18"/>
      <c r="C371" s="18"/>
      <c r="D371" s="18"/>
      <c r="E371" s="18"/>
    </row>
    <row r="372" spans="1:5">
      <c r="A372" s="18"/>
      <c r="B372" s="18"/>
      <c r="C372" s="18"/>
      <c r="D372" s="18"/>
      <c r="E372" s="18"/>
    </row>
    <row r="373" spans="1:5">
      <c r="A373" s="18"/>
      <c r="B373" s="18"/>
      <c r="C373" s="18"/>
      <c r="D373" s="18"/>
      <c r="E373" s="18"/>
    </row>
    <row r="374" spans="1:5">
      <c r="A374" s="18"/>
      <c r="B374" s="18"/>
      <c r="C374" s="18"/>
      <c r="D374" s="18"/>
      <c r="E374" s="18"/>
    </row>
    <row r="375" spans="1:5">
      <c r="A375" s="18"/>
      <c r="B375" s="18"/>
      <c r="C375" s="18"/>
      <c r="D375" s="18"/>
      <c r="E375" s="18"/>
    </row>
    <row r="376" spans="1:5">
      <c r="A376" s="18"/>
      <c r="B376" s="18"/>
      <c r="C376" s="18"/>
      <c r="D376" s="18"/>
      <c r="E376" s="18"/>
    </row>
    <row r="377" spans="1:5">
      <c r="A377" s="18"/>
      <c r="B377" s="18"/>
      <c r="C377" s="18"/>
      <c r="D377" s="18"/>
      <c r="E377" s="18"/>
    </row>
    <row r="378" spans="1:5">
      <c r="A378" s="18"/>
      <c r="B378" s="18"/>
      <c r="C378" s="18"/>
      <c r="D378" s="18"/>
      <c r="E378" s="18"/>
    </row>
    <row r="379" spans="1:5">
      <c r="A379" s="18"/>
      <c r="B379" s="18"/>
      <c r="C379" s="18"/>
      <c r="D379" s="18"/>
      <c r="E379" s="18"/>
    </row>
    <row r="380" spans="1:5">
      <c r="A380" s="18"/>
      <c r="B380" s="18"/>
      <c r="C380" s="18"/>
      <c r="D380" s="18"/>
      <c r="E380" s="18"/>
    </row>
    <row r="381" spans="1:5">
      <c r="A381" s="18"/>
      <c r="B381" s="18"/>
      <c r="C381" s="18"/>
      <c r="D381" s="18"/>
      <c r="E381" s="18"/>
    </row>
    <row r="382" spans="1:5">
      <c r="A382" s="18"/>
      <c r="B382" s="18"/>
      <c r="C382" s="18"/>
      <c r="D382" s="18"/>
      <c r="E382" s="18"/>
    </row>
    <row r="383" spans="1:5">
      <c r="A383" s="18"/>
      <c r="B383" s="18"/>
      <c r="C383" s="18"/>
      <c r="D383" s="18"/>
      <c r="E383" s="18"/>
    </row>
    <row r="384" spans="1:5">
      <c r="A384" s="18"/>
      <c r="B384" s="18"/>
      <c r="C384" s="18"/>
      <c r="D384" s="18"/>
      <c r="E384" s="18"/>
    </row>
    <row r="385" spans="1:5">
      <c r="A385" s="18"/>
      <c r="B385" s="18"/>
      <c r="C385" s="18"/>
      <c r="D385" s="18"/>
      <c r="E385" s="18"/>
    </row>
    <row r="386" spans="1:5">
      <c r="A386" s="18"/>
      <c r="B386" s="18"/>
      <c r="C386" s="18"/>
      <c r="D386" s="18"/>
      <c r="E386" s="18"/>
    </row>
    <row r="387" spans="1:5">
      <c r="A387" s="18"/>
      <c r="B387" s="18"/>
      <c r="C387" s="18"/>
      <c r="D387" s="18"/>
      <c r="E387" s="18"/>
    </row>
    <row r="388" spans="1:5">
      <c r="A388" s="18"/>
      <c r="B388" s="18"/>
      <c r="C388" s="18"/>
      <c r="D388" s="18"/>
      <c r="E388" s="18"/>
    </row>
    <row r="389" spans="1:5">
      <c r="A389" s="18"/>
      <c r="B389" s="18"/>
      <c r="C389" s="18"/>
      <c r="D389" s="18"/>
      <c r="E389" s="18"/>
    </row>
    <row r="390" spans="1:5">
      <c r="A390" s="18"/>
      <c r="B390" s="18"/>
      <c r="C390" s="18"/>
      <c r="D390" s="18"/>
      <c r="E390" s="18"/>
    </row>
    <row r="391" spans="1:5">
      <c r="A391" s="18"/>
      <c r="B391" s="18"/>
      <c r="C391" s="18"/>
      <c r="D391" s="18"/>
      <c r="E391" s="18"/>
    </row>
    <row r="392" spans="1:5">
      <c r="A392" s="18"/>
      <c r="B392" s="18"/>
      <c r="C392" s="18"/>
      <c r="D392" s="18"/>
      <c r="E392" s="18"/>
    </row>
    <row r="393" spans="1:5">
      <c r="A393" s="18"/>
      <c r="B393" s="18"/>
      <c r="C393" s="18"/>
      <c r="D393" s="18"/>
      <c r="E393" s="18"/>
    </row>
    <row r="394" spans="1:5">
      <c r="A394" s="18"/>
      <c r="B394" s="18"/>
      <c r="C394" s="18"/>
      <c r="D394" s="18"/>
      <c r="E394" s="18"/>
    </row>
    <row r="395" spans="1:5">
      <c r="A395" s="18"/>
      <c r="B395" s="18"/>
      <c r="C395" s="18"/>
      <c r="D395" s="18"/>
      <c r="E395" s="18"/>
    </row>
    <row r="396" spans="1:5">
      <c r="A396" s="18"/>
      <c r="B396" s="18"/>
      <c r="C396" s="18"/>
      <c r="D396" s="18"/>
      <c r="E396" s="18"/>
    </row>
    <row r="397" spans="1:5">
      <c r="A397" s="18"/>
      <c r="B397" s="18"/>
      <c r="C397" s="18"/>
      <c r="D397" s="18"/>
      <c r="E397" s="18"/>
    </row>
    <row r="398" spans="1:5">
      <c r="A398" s="18"/>
      <c r="B398" s="18"/>
      <c r="C398" s="18"/>
      <c r="D398" s="18"/>
      <c r="E398" s="18"/>
    </row>
    <row r="399" spans="1:5">
      <c r="A399" s="18"/>
      <c r="B399" s="18"/>
      <c r="C399" s="18"/>
      <c r="D399" s="18"/>
      <c r="E399" s="18"/>
    </row>
    <row r="400" spans="1:5">
      <c r="A400" s="18"/>
      <c r="B400" s="18"/>
      <c r="C400" s="18"/>
      <c r="D400" s="18"/>
      <c r="E400" s="18"/>
    </row>
    <row r="401" spans="1:5">
      <c r="A401" s="18"/>
      <c r="B401" s="18"/>
      <c r="C401" s="18"/>
      <c r="D401" s="18"/>
      <c r="E401" s="18"/>
    </row>
    <row r="402" spans="1:5">
      <c r="A402" s="18"/>
      <c r="B402" s="18"/>
      <c r="C402" s="18"/>
      <c r="D402" s="18"/>
      <c r="E402" s="18"/>
    </row>
    <row r="403" spans="1:5">
      <c r="A403" s="18"/>
      <c r="B403" s="18"/>
      <c r="C403" s="18"/>
      <c r="D403" s="18"/>
      <c r="E403" s="18"/>
    </row>
    <row r="404" spans="1:5">
      <c r="A404" s="18"/>
      <c r="B404" s="18"/>
      <c r="C404" s="18"/>
      <c r="D404" s="18"/>
      <c r="E404" s="18"/>
    </row>
    <row r="405" spans="1:5">
      <c r="A405" s="18"/>
      <c r="B405" s="18"/>
      <c r="C405" s="18"/>
      <c r="D405" s="18"/>
      <c r="E405" s="18"/>
    </row>
    <row r="406" spans="1:5">
      <c r="A406" s="18"/>
      <c r="B406" s="18"/>
      <c r="C406" s="18"/>
      <c r="D406" s="18"/>
      <c r="E406" s="18"/>
    </row>
    <row r="407" spans="1:5">
      <c r="A407" s="18"/>
      <c r="B407" s="18"/>
      <c r="C407" s="18"/>
      <c r="D407" s="18"/>
      <c r="E407" s="18"/>
    </row>
    <row r="408" spans="1:5">
      <c r="A408" s="18"/>
      <c r="B408" s="18"/>
      <c r="C408" s="18"/>
      <c r="D408" s="18"/>
      <c r="E408" s="18"/>
    </row>
    <row r="409" spans="1:5">
      <c r="A409" s="18"/>
      <c r="B409" s="18"/>
      <c r="C409" s="18"/>
      <c r="D409" s="18"/>
      <c r="E409" s="18"/>
    </row>
    <row r="410" spans="1:5">
      <c r="A410" s="18"/>
      <c r="B410" s="18"/>
      <c r="C410" s="18"/>
      <c r="D410" s="18"/>
      <c r="E410" s="18"/>
    </row>
    <row r="411" spans="1:5">
      <c r="A411" s="18"/>
      <c r="B411" s="18"/>
      <c r="C411" s="18"/>
      <c r="D411" s="18"/>
      <c r="E411" s="18"/>
    </row>
    <row r="412" spans="1:5">
      <c r="A412" s="18"/>
      <c r="B412" s="18"/>
      <c r="C412" s="18"/>
      <c r="D412" s="18"/>
      <c r="E412" s="18"/>
    </row>
    <row r="413" spans="1:5">
      <c r="A413" s="18"/>
      <c r="B413" s="18"/>
      <c r="C413" s="18"/>
      <c r="D413" s="18"/>
      <c r="E413" s="18"/>
    </row>
    <row r="414" spans="1:5">
      <c r="A414" s="18"/>
      <c r="B414" s="18"/>
      <c r="C414" s="18"/>
      <c r="D414" s="18"/>
      <c r="E414" s="18"/>
    </row>
    <row r="415" spans="1:5">
      <c r="A415" s="18"/>
      <c r="B415" s="18"/>
      <c r="C415" s="18"/>
      <c r="D415" s="18"/>
      <c r="E415" s="18"/>
    </row>
    <row r="416" spans="1:5">
      <c r="A416" s="18"/>
      <c r="B416" s="18"/>
      <c r="C416" s="18"/>
      <c r="D416" s="18"/>
      <c r="E416" s="18"/>
    </row>
    <row r="417" spans="1:5">
      <c r="A417" s="18"/>
      <c r="B417" s="18"/>
      <c r="C417" s="18"/>
      <c r="D417" s="18"/>
      <c r="E417" s="18"/>
    </row>
    <row r="418" spans="1:5">
      <c r="A418" s="18"/>
      <c r="B418" s="18"/>
      <c r="C418" s="18"/>
      <c r="D418" s="18"/>
      <c r="E418" s="18"/>
    </row>
    <row r="419" spans="1:5">
      <c r="A419" s="18"/>
      <c r="B419" s="18"/>
      <c r="C419" s="18"/>
      <c r="D419" s="18"/>
      <c r="E419" s="18"/>
    </row>
    <row r="420" spans="1:5">
      <c r="A420" s="18"/>
      <c r="B420" s="18"/>
      <c r="C420" s="18"/>
      <c r="D420" s="18"/>
      <c r="E420" s="18"/>
    </row>
    <row r="421" spans="1:5">
      <c r="A421" s="18"/>
      <c r="B421" s="18"/>
      <c r="C421" s="18"/>
      <c r="D421" s="18"/>
      <c r="E421" s="18"/>
    </row>
    <row r="422" spans="1:5">
      <c r="A422" s="18"/>
      <c r="B422" s="18"/>
      <c r="C422" s="18"/>
      <c r="D422" s="18"/>
      <c r="E422" s="18"/>
    </row>
    <row r="423" spans="1:5">
      <c r="A423" s="18"/>
      <c r="B423" s="18"/>
      <c r="C423" s="18"/>
      <c r="D423" s="18"/>
      <c r="E423" s="18"/>
    </row>
    <row r="424" spans="1:5">
      <c r="A424" s="18"/>
      <c r="B424" s="18"/>
      <c r="C424" s="18"/>
      <c r="D424" s="18"/>
      <c r="E424" s="18"/>
    </row>
    <row r="425" spans="1:5">
      <c r="A425" s="18"/>
      <c r="B425" s="18"/>
      <c r="C425" s="18"/>
      <c r="D425" s="18"/>
      <c r="E425" s="18"/>
    </row>
    <row r="426" spans="1:5">
      <c r="A426" s="18"/>
      <c r="B426" s="18"/>
      <c r="C426" s="18"/>
      <c r="D426" s="18"/>
      <c r="E426" s="18"/>
    </row>
    <row r="427" spans="1:5">
      <c r="A427" s="18"/>
      <c r="B427" s="18"/>
      <c r="C427" s="18"/>
      <c r="D427" s="18"/>
      <c r="E427" s="18"/>
    </row>
    <row r="428" spans="1:5">
      <c r="A428" s="18"/>
      <c r="B428" s="18"/>
      <c r="C428" s="18"/>
      <c r="D428" s="18"/>
      <c r="E428" s="18"/>
    </row>
    <row r="429" spans="1:5">
      <c r="A429" s="18"/>
      <c r="B429" s="18"/>
      <c r="C429" s="18"/>
      <c r="D429" s="18"/>
      <c r="E429" s="18"/>
    </row>
    <row r="430" spans="1:5">
      <c r="A430" s="18"/>
      <c r="B430" s="18"/>
      <c r="C430" s="18"/>
      <c r="D430" s="18"/>
      <c r="E430" s="18"/>
    </row>
    <row r="431" spans="1:5">
      <c r="A431" s="18"/>
      <c r="B431" s="18"/>
      <c r="C431" s="18"/>
      <c r="D431" s="18"/>
      <c r="E431" s="18"/>
    </row>
    <row r="432" spans="1:5">
      <c r="A432" s="18"/>
      <c r="B432" s="18"/>
      <c r="C432" s="18"/>
      <c r="D432" s="18"/>
      <c r="E432" s="18"/>
    </row>
    <row r="433" spans="1:5">
      <c r="A433" s="18"/>
      <c r="B433" s="18"/>
      <c r="C433" s="18"/>
      <c r="D433" s="18"/>
      <c r="E433" s="18"/>
    </row>
    <row r="434" spans="1:5">
      <c r="A434" s="18"/>
      <c r="B434" s="18"/>
      <c r="C434" s="18"/>
      <c r="D434" s="18"/>
      <c r="E434" s="18"/>
    </row>
    <row r="435" spans="1:5">
      <c r="A435" s="18"/>
      <c r="B435" s="18"/>
      <c r="C435" s="18"/>
      <c r="D435" s="18"/>
      <c r="E435" s="18"/>
    </row>
    <row r="436" spans="1:5">
      <c r="A436" s="18"/>
      <c r="B436" s="18"/>
      <c r="C436" s="18"/>
      <c r="D436" s="18"/>
      <c r="E436" s="18"/>
    </row>
    <row r="437" spans="1:5">
      <c r="A437" s="18"/>
      <c r="B437" s="18"/>
      <c r="C437" s="18"/>
      <c r="D437" s="18"/>
      <c r="E437" s="18"/>
    </row>
    <row r="438" spans="1:5">
      <c r="A438" s="18"/>
      <c r="B438" s="18"/>
      <c r="C438" s="18"/>
      <c r="D438" s="18"/>
      <c r="E438" s="18"/>
    </row>
    <row r="439" spans="1:5">
      <c r="A439" s="18"/>
      <c r="B439" s="18"/>
      <c r="C439" s="18"/>
      <c r="D439" s="18"/>
      <c r="E439" s="18"/>
    </row>
    <row r="440" spans="1:5">
      <c r="A440" s="18"/>
      <c r="B440" s="18"/>
      <c r="C440" s="18"/>
      <c r="D440" s="18"/>
      <c r="E440" s="18"/>
    </row>
    <row r="441" spans="1:5">
      <c r="A441" s="18"/>
      <c r="B441" s="18"/>
      <c r="C441" s="18"/>
      <c r="D441" s="18"/>
      <c r="E441" s="18"/>
    </row>
    <row r="442" spans="1:5">
      <c r="A442" s="18"/>
      <c r="B442" s="18"/>
      <c r="C442" s="18"/>
      <c r="D442" s="18"/>
      <c r="E442" s="18"/>
    </row>
    <row r="443" spans="1:5">
      <c r="A443" s="18"/>
      <c r="B443" s="18"/>
      <c r="C443" s="18"/>
      <c r="D443" s="18"/>
      <c r="E443" s="18"/>
    </row>
    <row r="444" spans="1:5">
      <c r="A444" s="18"/>
      <c r="B444" s="18"/>
      <c r="C444" s="18"/>
      <c r="D444" s="18"/>
      <c r="E444" s="18"/>
    </row>
    <row r="445" spans="1:5">
      <c r="A445" s="18"/>
      <c r="B445" s="18"/>
      <c r="C445" s="18"/>
      <c r="D445" s="18"/>
      <c r="E445" s="18"/>
    </row>
    <row r="446" spans="1:5">
      <c r="A446" s="18"/>
      <c r="B446" s="18"/>
      <c r="C446" s="18"/>
      <c r="D446" s="18"/>
      <c r="E446" s="18"/>
    </row>
    <row r="447" spans="1:5">
      <c r="A447" s="18"/>
      <c r="B447" s="18"/>
      <c r="C447" s="18"/>
      <c r="D447" s="18"/>
      <c r="E447" s="18"/>
    </row>
    <row r="448" spans="1:5">
      <c r="A448" s="18"/>
      <c r="B448" s="18"/>
      <c r="C448" s="18"/>
      <c r="D448" s="18"/>
      <c r="E448" s="18"/>
    </row>
    <row r="449" spans="1:5">
      <c r="A449" s="18"/>
      <c r="B449" s="18"/>
      <c r="C449" s="18"/>
      <c r="D449" s="18"/>
      <c r="E449" s="18"/>
    </row>
    <row r="450" spans="1:5">
      <c r="A450" s="18"/>
      <c r="B450" s="18"/>
      <c r="C450" s="18"/>
      <c r="D450" s="18"/>
      <c r="E450" s="18"/>
    </row>
    <row r="451" spans="1:5">
      <c r="A451" s="18"/>
      <c r="B451" s="18"/>
      <c r="C451" s="18"/>
      <c r="D451" s="18"/>
      <c r="E451" s="18"/>
    </row>
    <row r="452" spans="1:5">
      <c r="A452" s="18"/>
      <c r="B452" s="18"/>
      <c r="C452" s="18"/>
      <c r="D452" s="18"/>
      <c r="E452" s="18"/>
    </row>
    <row r="453" spans="1:5">
      <c r="A453" s="18"/>
      <c r="B453" s="18"/>
      <c r="C453" s="18"/>
      <c r="D453" s="18"/>
      <c r="E453" s="18"/>
    </row>
    <row r="454" spans="1:5">
      <c r="A454" s="18"/>
      <c r="B454" s="18"/>
      <c r="C454" s="18"/>
      <c r="D454" s="18"/>
      <c r="E454" s="18"/>
    </row>
    <row r="455" spans="1:5">
      <c r="A455" s="18"/>
      <c r="B455" s="18"/>
      <c r="C455" s="18"/>
      <c r="D455" s="18"/>
      <c r="E455" s="18"/>
    </row>
    <row r="456" spans="1:5">
      <c r="A456" s="18"/>
      <c r="B456" s="18"/>
      <c r="C456" s="18"/>
      <c r="D456" s="18"/>
      <c r="E456" s="18"/>
    </row>
    <row r="457" spans="1:5">
      <c r="A457" s="18"/>
      <c r="B457" s="18"/>
      <c r="C457" s="18"/>
      <c r="D457" s="18"/>
      <c r="E457" s="18"/>
    </row>
    <row r="458" spans="1:5">
      <c r="A458" s="18"/>
      <c r="B458" s="18"/>
      <c r="C458" s="18"/>
      <c r="D458" s="18"/>
      <c r="E458" s="18"/>
    </row>
    <row r="459" spans="1:5">
      <c r="A459" s="18"/>
      <c r="B459" s="18"/>
      <c r="C459" s="18"/>
      <c r="D459" s="18"/>
      <c r="E459" s="18"/>
    </row>
    <row r="460" spans="1:5">
      <c r="A460" s="18"/>
      <c r="B460" s="18"/>
      <c r="C460" s="18"/>
      <c r="D460" s="18"/>
      <c r="E460" s="18"/>
    </row>
    <row r="461" spans="1:5">
      <c r="A461" s="18"/>
      <c r="B461" s="18"/>
      <c r="C461" s="18"/>
      <c r="D461" s="18"/>
      <c r="E461" s="18"/>
    </row>
    <row r="462" spans="1:5">
      <c r="A462" s="18"/>
      <c r="B462" s="18"/>
      <c r="C462" s="18"/>
      <c r="D462" s="18"/>
      <c r="E462" s="18"/>
    </row>
    <row r="463" spans="1:5">
      <c r="A463" s="18"/>
      <c r="B463" s="18"/>
      <c r="C463" s="18"/>
      <c r="D463" s="18"/>
      <c r="E463" s="18"/>
    </row>
    <row r="464" spans="1:5">
      <c r="A464" s="18"/>
      <c r="B464" s="18"/>
      <c r="C464" s="18"/>
      <c r="D464" s="18"/>
      <c r="E464" s="18"/>
    </row>
    <row r="465" spans="1:5">
      <c r="A465" s="18"/>
      <c r="B465" s="18"/>
      <c r="C465" s="18"/>
      <c r="D465" s="18"/>
      <c r="E465" s="18"/>
    </row>
    <row r="466" spans="1:5">
      <c r="A466" s="18"/>
      <c r="B466" s="18"/>
      <c r="C466" s="18"/>
      <c r="D466" s="18"/>
      <c r="E466" s="18"/>
    </row>
    <row r="467" spans="1:5">
      <c r="A467" s="18"/>
      <c r="B467" s="18"/>
      <c r="C467" s="18"/>
      <c r="D467" s="18"/>
      <c r="E467" s="18"/>
    </row>
    <row r="468" spans="1:5">
      <c r="A468" s="18"/>
      <c r="B468" s="18"/>
      <c r="C468" s="18"/>
      <c r="D468" s="18"/>
      <c r="E468" s="18"/>
    </row>
    <row r="469" spans="1:5">
      <c r="A469" s="18"/>
      <c r="B469" s="18"/>
      <c r="C469" s="18"/>
      <c r="D469" s="18"/>
      <c r="E469" s="18"/>
    </row>
    <row r="470" spans="1:5">
      <c r="A470" s="18"/>
      <c r="B470" s="18"/>
      <c r="C470" s="18"/>
      <c r="D470" s="18"/>
      <c r="E470" s="18"/>
    </row>
    <row r="471" spans="1:5">
      <c r="A471" s="18"/>
      <c r="B471" s="18"/>
      <c r="C471" s="18"/>
      <c r="D471" s="18"/>
      <c r="E471" s="18"/>
    </row>
    <row r="472" spans="1:5">
      <c r="A472" s="18"/>
      <c r="B472" s="18"/>
      <c r="C472" s="18"/>
      <c r="D472" s="18"/>
      <c r="E472" s="18"/>
    </row>
    <row r="473" spans="1:5">
      <c r="A473" s="18"/>
      <c r="B473" s="18"/>
      <c r="C473" s="18"/>
      <c r="D473" s="18"/>
      <c r="E473" s="18"/>
    </row>
    <row r="474" spans="1:5">
      <c r="A474" s="18"/>
      <c r="B474" s="18"/>
      <c r="C474" s="18"/>
      <c r="D474" s="18"/>
      <c r="E474" s="18"/>
    </row>
    <row r="475" spans="1:5">
      <c r="A475" s="18"/>
      <c r="B475" s="18"/>
      <c r="C475" s="18"/>
      <c r="D475" s="18"/>
      <c r="E475" s="18"/>
    </row>
    <row r="476" spans="1:5">
      <c r="A476" s="18"/>
      <c r="B476" s="18"/>
      <c r="C476" s="18"/>
      <c r="D476" s="18"/>
      <c r="E476" s="18"/>
    </row>
    <row r="477" spans="1:5">
      <c r="A477" s="18"/>
      <c r="B477" s="18"/>
      <c r="C477" s="18"/>
      <c r="D477" s="18"/>
      <c r="E477" s="18"/>
    </row>
    <row r="478" spans="1:5">
      <c r="A478" s="18"/>
      <c r="B478" s="18"/>
      <c r="C478" s="18"/>
      <c r="D478" s="18"/>
      <c r="E478" s="18"/>
    </row>
    <row r="479" spans="1:5">
      <c r="A479" s="18"/>
      <c r="B479" s="18"/>
      <c r="C479" s="18"/>
      <c r="D479" s="18"/>
      <c r="E479" s="18"/>
    </row>
    <row r="480" spans="1:5">
      <c r="A480" s="18"/>
      <c r="B480" s="18"/>
      <c r="C480" s="18"/>
      <c r="D480" s="18"/>
      <c r="E480" s="18"/>
    </row>
    <row r="481" spans="1:5">
      <c r="A481" s="18"/>
      <c r="B481" s="18"/>
      <c r="C481" s="18"/>
      <c r="D481" s="18"/>
      <c r="E481" s="18"/>
    </row>
    <row r="482" spans="1:5">
      <c r="A482" s="18"/>
      <c r="B482" s="18"/>
      <c r="C482" s="18"/>
      <c r="D482" s="18"/>
      <c r="E482" s="18"/>
    </row>
    <row r="483" spans="1:5">
      <c r="A483" s="18"/>
      <c r="B483" s="18"/>
      <c r="C483" s="18"/>
      <c r="D483" s="18"/>
      <c r="E483" s="18"/>
    </row>
    <row r="484" spans="1:5">
      <c r="A484" s="18"/>
      <c r="B484" s="18"/>
      <c r="C484" s="18"/>
      <c r="D484" s="18"/>
      <c r="E484" s="18"/>
    </row>
    <row r="485" spans="1:5">
      <c r="A485" s="18"/>
      <c r="B485" s="18"/>
      <c r="C485" s="18"/>
      <c r="D485" s="18"/>
      <c r="E485" s="18"/>
    </row>
    <row r="486" spans="1:5">
      <c r="A486" s="18"/>
      <c r="B486" s="18"/>
      <c r="C486" s="18"/>
      <c r="D486" s="18"/>
      <c r="E486" s="18"/>
    </row>
    <row r="487" spans="1:5">
      <c r="A487" s="18"/>
      <c r="B487" s="18"/>
      <c r="C487" s="18"/>
      <c r="D487" s="18"/>
      <c r="E487" s="18"/>
    </row>
    <row r="488" spans="1:5">
      <c r="A488" s="18"/>
      <c r="B488" s="18"/>
      <c r="C488" s="18"/>
      <c r="D488" s="18"/>
      <c r="E488" s="18"/>
    </row>
    <row r="489" spans="1:5">
      <c r="A489" s="18"/>
      <c r="B489" s="18"/>
      <c r="C489" s="18"/>
      <c r="D489" s="18"/>
      <c r="E489" s="18"/>
    </row>
    <row r="490" spans="1:5">
      <c r="A490" s="18"/>
      <c r="B490" s="18"/>
      <c r="C490" s="18"/>
      <c r="D490" s="18"/>
      <c r="E490" s="18"/>
    </row>
    <row r="491" spans="1:5">
      <c r="A491" s="18"/>
      <c r="B491" s="18"/>
      <c r="C491" s="18"/>
      <c r="D491" s="18"/>
      <c r="E491" s="18"/>
    </row>
    <row r="492" spans="1:5">
      <c r="A492" s="18"/>
      <c r="B492" s="18"/>
      <c r="C492" s="18"/>
      <c r="D492" s="18"/>
      <c r="E492" s="18"/>
    </row>
    <row r="493" spans="1:5">
      <c r="A493" s="18"/>
      <c r="B493" s="18"/>
      <c r="C493" s="18"/>
      <c r="D493" s="18"/>
      <c r="E493" s="18"/>
    </row>
    <row r="494" spans="1:5">
      <c r="A494" s="18"/>
      <c r="B494" s="18"/>
      <c r="C494" s="18"/>
      <c r="D494" s="18"/>
      <c r="E494" s="18"/>
    </row>
    <row r="495" spans="1:5">
      <c r="A495" s="18"/>
      <c r="B495" s="18"/>
      <c r="C495" s="18"/>
      <c r="D495" s="18"/>
      <c r="E495" s="18"/>
    </row>
    <row r="496" spans="1:5">
      <c r="A496" s="18"/>
      <c r="B496" s="18"/>
      <c r="C496" s="18"/>
      <c r="D496" s="18"/>
      <c r="E496" s="18"/>
    </row>
    <row r="497" spans="1:5">
      <c r="A497" s="18"/>
      <c r="B497" s="18"/>
      <c r="C497" s="18"/>
      <c r="D497" s="18"/>
      <c r="E497" s="18"/>
    </row>
    <row r="498" spans="1:5">
      <c r="A498" s="18"/>
      <c r="B498" s="18"/>
      <c r="C498" s="18"/>
      <c r="D498" s="18"/>
      <c r="E498" s="18"/>
    </row>
    <row r="499" spans="1:5">
      <c r="A499" s="18"/>
      <c r="B499" s="18"/>
      <c r="C499" s="18"/>
      <c r="D499" s="18"/>
      <c r="E499" s="18"/>
    </row>
    <row r="500" spans="1:5">
      <c r="A500" s="18"/>
      <c r="B500" s="18"/>
      <c r="C500" s="18"/>
      <c r="D500" s="18"/>
      <c r="E500" s="18"/>
    </row>
    <row r="501" spans="1:5">
      <c r="A501" s="18"/>
      <c r="B501" s="18"/>
      <c r="C501" s="18"/>
      <c r="D501" s="18"/>
      <c r="E501" s="18"/>
    </row>
    <row r="502" spans="1:5">
      <c r="A502" s="18"/>
      <c r="B502" s="18"/>
      <c r="C502" s="18"/>
      <c r="D502" s="18"/>
      <c r="E502" s="18"/>
    </row>
    <row r="503" spans="1:5">
      <c r="A503" s="18"/>
      <c r="B503" s="18"/>
      <c r="C503" s="18"/>
      <c r="D503" s="18"/>
      <c r="E503" s="18"/>
    </row>
    <row r="504" spans="1:5">
      <c r="A504" s="18"/>
      <c r="B504" s="18"/>
      <c r="C504" s="18"/>
      <c r="D504" s="18"/>
      <c r="E504" s="18"/>
    </row>
    <row r="505" spans="1:5">
      <c r="A505" s="18"/>
      <c r="B505" s="18"/>
      <c r="C505" s="18"/>
      <c r="D505" s="18"/>
      <c r="E505" s="18"/>
    </row>
    <row r="506" spans="1:5">
      <c r="A506" s="18"/>
      <c r="B506" s="18"/>
      <c r="C506" s="18"/>
      <c r="D506" s="18"/>
      <c r="E506" s="18"/>
    </row>
    <row r="507" spans="1:5">
      <c r="A507" s="18"/>
      <c r="B507" s="18"/>
      <c r="C507" s="18"/>
      <c r="D507" s="18"/>
      <c r="E507" s="18"/>
    </row>
    <row r="508" spans="1:5">
      <c r="A508" s="18"/>
      <c r="B508" s="18"/>
      <c r="C508" s="18"/>
      <c r="D508" s="18"/>
      <c r="E508" s="18"/>
    </row>
    <row r="509" spans="1:5">
      <c r="A509" s="18"/>
      <c r="B509" s="18"/>
      <c r="C509" s="18"/>
      <c r="D509" s="18"/>
      <c r="E509" s="18"/>
    </row>
    <row r="510" spans="1:5">
      <c r="A510" s="18"/>
      <c r="B510" s="18"/>
      <c r="C510" s="18"/>
      <c r="D510" s="18"/>
      <c r="E510" s="18"/>
    </row>
    <row r="511" spans="1:5">
      <c r="A511" s="18"/>
      <c r="B511" s="18"/>
      <c r="C511" s="18"/>
      <c r="D511" s="18"/>
      <c r="E511" s="18"/>
    </row>
    <row r="512" spans="1:5">
      <c r="A512" s="18"/>
      <c r="B512" s="18"/>
      <c r="C512" s="18"/>
      <c r="D512" s="18"/>
      <c r="E512" s="18"/>
    </row>
    <row r="513" spans="1:5">
      <c r="A513" s="18"/>
      <c r="B513" s="18"/>
      <c r="C513" s="18"/>
      <c r="D513" s="18"/>
      <c r="E513" s="18"/>
    </row>
    <row r="514" spans="1:5">
      <c r="A514" s="18"/>
      <c r="B514" s="18"/>
      <c r="C514" s="18"/>
      <c r="D514" s="18"/>
      <c r="E514" s="18"/>
    </row>
    <row r="515" spans="1:5">
      <c r="A515" s="18"/>
      <c r="B515" s="18"/>
      <c r="C515" s="18"/>
      <c r="D515" s="18"/>
      <c r="E515" s="18"/>
    </row>
    <row r="516" spans="1:5">
      <c r="A516" s="18"/>
      <c r="B516" s="18"/>
      <c r="C516" s="18"/>
      <c r="D516" s="18"/>
      <c r="E516" s="18"/>
    </row>
    <row r="517" spans="1:5">
      <c r="A517" s="18"/>
      <c r="B517" s="18"/>
      <c r="C517" s="18"/>
      <c r="D517" s="18"/>
      <c r="E517" s="18"/>
    </row>
    <row r="518" spans="1:5">
      <c r="A518" s="18"/>
      <c r="B518" s="18"/>
      <c r="C518" s="18"/>
      <c r="D518" s="18"/>
      <c r="E518" s="18"/>
    </row>
    <row r="519" spans="1:5">
      <c r="A519" s="18"/>
      <c r="B519" s="18"/>
      <c r="C519" s="18"/>
      <c r="D519" s="18"/>
      <c r="E519" s="18"/>
    </row>
    <row r="520" spans="1:5">
      <c r="A520" s="18"/>
      <c r="B520" s="18"/>
      <c r="C520" s="18"/>
      <c r="D520" s="18"/>
      <c r="E520" s="18"/>
    </row>
    <row r="521" spans="1:5">
      <c r="A521" s="18"/>
      <c r="B521" s="18"/>
      <c r="C521" s="18"/>
      <c r="D521" s="18"/>
      <c r="E521" s="18"/>
    </row>
    <row r="522" spans="1:5">
      <c r="A522" s="18"/>
      <c r="B522" s="18"/>
      <c r="C522" s="18"/>
      <c r="D522" s="18"/>
      <c r="E522" s="18"/>
    </row>
    <row r="523" spans="1:5">
      <c r="A523" s="18"/>
      <c r="B523" s="18"/>
      <c r="C523" s="18"/>
      <c r="D523" s="18"/>
      <c r="E523" s="18"/>
    </row>
    <row r="524" spans="1:5">
      <c r="A524" s="18"/>
      <c r="B524" s="18"/>
      <c r="C524" s="18"/>
      <c r="D524" s="18"/>
      <c r="E524" s="18"/>
    </row>
    <row r="525" spans="1:5">
      <c r="A525" s="18"/>
      <c r="B525" s="18"/>
      <c r="C525" s="18"/>
      <c r="D525" s="18"/>
      <c r="E525" s="18"/>
    </row>
    <row r="526" spans="1:5">
      <c r="A526" s="18"/>
      <c r="B526" s="18"/>
      <c r="C526" s="18"/>
      <c r="D526" s="18"/>
      <c r="E526" s="18"/>
    </row>
    <row r="527" spans="1:5">
      <c r="A527" s="18"/>
      <c r="B527" s="18"/>
      <c r="C527" s="18"/>
      <c r="D527" s="18"/>
      <c r="E527" s="18"/>
    </row>
    <row r="528" spans="1:5">
      <c r="A528" s="18"/>
      <c r="B528" s="18"/>
      <c r="C528" s="18"/>
      <c r="D528" s="18"/>
      <c r="E528" s="18"/>
    </row>
    <row r="529" spans="1:5">
      <c r="A529" s="18"/>
      <c r="B529" s="18"/>
      <c r="C529" s="18"/>
      <c r="D529" s="18"/>
      <c r="E529" s="18"/>
    </row>
    <row r="530" spans="1:5">
      <c r="A530" s="18"/>
      <c r="B530" s="18"/>
      <c r="C530" s="18"/>
      <c r="D530" s="18"/>
      <c r="E530" s="18"/>
    </row>
    <row r="531" spans="1:5">
      <c r="A531" s="18"/>
      <c r="B531" s="18"/>
      <c r="C531" s="18"/>
      <c r="D531" s="18"/>
      <c r="E531" s="18"/>
    </row>
    <row r="532" spans="1:5">
      <c r="A532" s="18"/>
      <c r="B532" s="18"/>
      <c r="C532" s="18"/>
      <c r="D532" s="18"/>
      <c r="E532" s="18"/>
    </row>
    <row r="533" spans="1:5">
      <c r="A533" s="18"/>
      <c r="B533" s="18"/>
      <c r="C533" s="18"/>
      <c r="D533" s="18"/>
      <c r="E533" s="18"/>
    </row>
    <row r="534" spans="1:5">
      <c r="A534" s="18"/>
      <c r="B534" s="18"/>
      <c r="C534" s="18"/>
      <c r="D534" s="18"/>
      <c r="E534" s="18"/>
    </row>
    <row r="535" spans="1:5">
      <c r="A535" s="18"/>
      <c r="B535" s="18"/>
      <c r="C535" s="18"/>
      <c r="D535" s="18"/>
      <c r="E535" s="18"/>
    </row>
    <row r="536" spans="1:5">
      <c r="A536" s="18"/>
      <c r="B536" s="18"/>
      <c r="C536" s="18"/>
      <c r="D536" s="18"/>
      <c r="E536" s="18"/>
    </row>
    <row r="537" spans="1:5">
      <c r="A537" s="18"/>
      <c r="B537" s="18"/>
      <c r="C537" s="18"/>
      <c r="D537" s="18"/>
      <c r="E537" s="18"/>
    </row>
    <row r="538" spans="1:5">
      <c r="A538" s="18"/>
      <c r="B538" s="18"/>
      <c r="C538" s="18"/>
      <c r="D538" s="18"/>
      <c r="E538" s="18"/>
    </row>
    <row r="539" spans="1:5">
      <c r="A539" s="18"/>
      <c r="B539" s="18"/>
      <c r="C539" s="18"/>
      <c r="D539" s="18"/>
      <c r="E539" s="18"/>
    </row>
    <row r="540" spans="1:5">
      <c r="A540" s="18"/>
      <c r="B540" s="18"/>
      <c r="C540" s="18"/>
      <c r="D540" s="18"/>
      <c r="E540" s="18"/>
    </row>
    <row r="541" spans="1:5">
      <c r="A541" s="18"/>
      <c r="B541" s="18"/>
      <c r="C541" s="18"/>
      <c r="D541" s="18"/>
      <c r="E541" s="18"/>
    </row>
    <row r="542" spans="1:5">
      <c r="A542" s="18"/>
      <c r="B542" s="18"/>
      <c r="C542" s="18"/>
      <c r="D542" s="18"/>
      <c r="E542" s="18"/>
    </row>
    <row r="543" spans="1:5">
      <c r="A543" s="18"/>
      <c r="B543" s="18"/>
      <c r="C543" s="18"/>
      <c r="D543" s="18"/>
      <c r="E543" s="18"/>
    </row>
    <row r="544" spans="1:5">
      <c r="A544" s="18"/>
      <c r="B544" s="18"/>
      <c r="C544" s="18"/>
      <c r="D544" s="18"/>
      <c r="E544" s="18"/>
    </row>
    <row r="545" spans="1:5">
      <c r="A545" s="18"/>
      <c r="B545" s="18"/>
      <c r="C545" s="18"/>
      <c r="D545" s="18"/>
      <c r="E545" s="18"/>
    </row>
    <row r="546" spans="1:5">
      <c r="A546" s="18"/>
      <c r="B546" s="18"/>
      <c r="C546" s="18"/>
      <c r="D546" s="18"/>
      <c r="E546" s="18"/>
    </row>
    <row r="547" spans="1:5">
      <c r="A547" s="18"/>
      <c r="B547" s="18"/>
      <c r="C547" s="18"/>
      <c r="D547" s="18"/>
      <c r="E547" s="18"/>
    </row>
    <row r="548" spans="1:5">
      <c r="A548" s="18"/>
      <c r="B548" s="18"/>
      <c r="C548" s="18"/>
      <c r="D548" s="18"/>
      <c r="E548" s="18"/>
    </row>
    <row r="549" spans="1:5">
      <c r="A549" s="18"/>
      <c r="B549" s="18"/>
      <c r="C549" s="18"/>
      <c r="D549" s="18"/>
      <c r="E549" s="18"/>
    </row>
    <row r="550" spans="1:5">
      <c r="A550" s="18"/>
      <c r="B550" s="18"/>
      <c r="C550" s="18"/>
      <c r="D550" s="18"/>
      <c r="E550" s="18"/>
    </row>
    <row r="551" spans="1:5">
      <c r="A551" s="18"/>
      <c r="B551" s="18"/>
      <c r="C551" s="18"/>
      <c r="D551" s="18"/>
      <c r="E551" s="18"/>
    </row>
    <row r="552" spans="1:5">
      <c r="A552" s="18"/>
      <c r="B552" s="18"/>
      <c r="C552" s="18"/>
      <c r="D552" s="18"/>
      <c r="E552" s="18"/>
    </row>
    <row r="553" spans="1:5">
      <c r="A553" s="18"/>
      <c r="B553" s="18"/>
      <c r="C553" s="18"/>
      <c r="D553" s="18"/>
      <c r="E553" s="18"/>
    </row>
    <row r="554" spans="1:5">
      <c r="A554" s="18"/>
      <c r="B554" s="18"/>
      <c r="C554" s="18"/>
      <c r="D554" s="18"/>
      <c r="E554" s="18"/>
    </row>
    <row r="555" spans="1:5">
      <c r="A555" s="18"/>
      <c r="B555" s="18"/>
      <c r="C555" s="18"/>
      <c r="D555" s="18"/>
      <c r="E555" s="18"/>
    </row>
    <row r="556" spans="1:5">
      <c r="A556" s="18"/>
      <c r="B556" s="18"/>
      <c r="C556" s="18"/>
      <c r="D556" s="18"/>
      <c r="E556" s="18"/>
    </row>
    <row r="557" spans="1:5">
      <c r="A557" s="18"/>
      <c r="B557" s="18"/>
      <c r="C557" s="18"/>
      <c r="D557" s="18"/>
      <c r="E557" s="18"/>
    </row>
    <row r="558" spans="1:5">
      <c r="A558" s="18"/>
      <c r="B558" s="18"/>
      <c r="C558" s="18"/>
      <c r="D558" s="18"/>
      <c r="E558" s="18"/>
    </row>
    <row r="559" spans="1:5">
      <c r="A559" s="18"/>
      <c r="B559" s="18"/>
      <c r="C559" s="18"/>
      <c r="D559" s="18"/>
      <c r="E559" s="18"/>
    </row>
    <row r="560" spans="1:5">
      <c r="A560" s="18"/>
      <c r="B560" s="18"/>
      <c r="C560" s="18"/>
      <c r="D560" s="18"/>
      <c r="E560" s="18"/>
    </row>
    <row r="561" spans="1:5">
      <c r="A561" s="18"/>
      <c r="B561" s="18"/>
      <c r="C561" s="18"/>
      <c r="D561" s="18"/>
      <c r="E561" s="18"/>
    </row>
    <row r="562" spans="1:5">
      <c r="A562" s="18"/>
      <c r="B562" s="18"/>
      <c r="C562" s="18"/>
      <c r="D562" s="18"/>
      <c r="E562" s="18"/>
    </row>
    <row r="563" spans="1:5">
      <c r="A563" s="18"/>
      <c r="B563" s="18"/>
      <c r="C563" s="18"/>
      <c r="D563" s="18"/>
      <c r="E563" s="18"/>
    </row>
    <row r="564" spans="1:5">
      <c r="A564" s="18"/>
      <c r="B564" s="18"/>
      <c r="C564" s="18"/>
      <c r="D564" s="18"/>
      <c r="E564" s="18"/>
    </row>
    <row r="565" spans="1:5">
      <c r="A565" s="18"/>
      <c r="B565" s="18"/>
      <c r="C565" s="18"/>
      <c r="D565" s="18"/>
      <c r="E565" s="18"/>
    </row>
    <row r="566" spans="1:5">
      <c r="A566" s="18"/>
      <c r="B566" s="18"/>
      <c r="C566" s="18"/>
      <c r="D566" s="18"/>
      <c r="E566" s="18"/>
    </row>
    <row r="567" spans="1:5">
      <c r="A567" s="18"/>
      <c r="B567" s="18"/>
      <c r="C567" s="18"/>
      <c r="D567" s="18"/>
      <c r="E567" s="18"/>
    </row>
    <row r="568" spans="1:5">
      <c r="A568" s="18"/>
      <c r="B568" s="18"/>
      <c r="C568" s="18"/>
      <c r="D568" s="18"/>
      <c r="E568" s="18"/>
    </row>
    <row r="569" spans="1:5">
      <c r="A569" s="18"/>
      <c r="B569" s="18"/>
      <c r="C569" s="18"/>
      <c r="D569" s="18"/>
      <c r="E569" s="18"/>
    </row>
    <row r="570" spans="1:5">
      <c r="A570" s="18"/>
      <c r="B570" s="18"/>
      <c r="C570" s="18"/>
      <c r="D570" s="18"/>
      <c r="E570" s="18"/>
    </row>
    <row r="571" spans="1:5">
      <c r="A571" s="18"/>
      <c r="B571" s="18"/>
      <c r="C571" s="18"/>
      <c r="D571" s="18"/>
      <c r="E571" s="18"/>
    </row>
    <row r="572" spans="1:5">
      <c r="A572" s="18"/>
      <c r="B572" s="18"/>
      <c r="C572" s="18"/>
      <c r="D572" s="18"/>
      <c r="E572" s="18"/>
    </row>
    <row r="573" spans="1:5">
      <c r="A573" s="18"/>
      <c r="B573" s="18"/>
      <c r="C573" s="18"/>
      <c r="D573" s="18"/>
      <c r="E573" s="18"/>
    </row>
    <row r="574" spans="1:5">
      <c r="A574" s="18"/>
      <c r="B574" s="18"/>
      <c r="C574" s="18"/>
      <c r="D574" s="18"/>
      <c r="E574" s="18"/>
    </row>
    <row r="575" spans="1:5">
      <c r="A575" s="18"/>
      <c r="B575" s="18"/>
      <c r="C575" s="18"/>
      <c r="D575" s="18"/>
      <c r="E575" s="18"/>
    </row>
    <row r="576" spans="1:5">
      <c r="A576" s="18"/>
      <c r="B576" s="18"/>
      <c r="C576" s="18"/>
      <c r="D576" s="18"/>
      <c r="E576" s="18"/>
    </row>
    <row r="577" spans="1:5">
      <c r="A577" s="18"/>
      <c r="B577" s="18"/>
      <c r="C577" s="18"/>
      <c r="D577" s="18"/>
      <c r="E577" s="18"/>
    </row>
    <row r="578" spans="1:5">
      <c r="A578" s="18"/>
      <c r="B578" s="18"/>
      <c r="C578" s="18"/>
      <c r="D578" s="18"/>
      <c r="E578" s="18"/>
    </row>
    <row r="579" spans="1:5">
      <c r="A579" s="18"/>
      <c r="B579" s="18"/>
      <c r="C579" s="18"/>
      <c r="D579" s="18"/>
      <c r="E579" s="18"/>
    </row>
    <row r="580" spans="1:5">
      <c r="A580" s="18"/>
      <c r="B580" s="18"/>
      <c r="C580" s="18"/>
      <c r="D580" s="18"/>
      <c r="E580" s="18"/>
    </row>
    <row r="581" spans="1:5">
      <c r="A581" s="18"/>
      <c r="B581" s="18"/>
      <c r="C581" s="18"/>
      <c r="D581" s="18"/>
      <c r="E581" s="18"/>
    </row>
    <row r="582" spans="1:5">
      <c r="A582" s="18"/>
      <c r="B582" s="18"/>
      <c r="C582" s="18"/>
      <c r="D582" s="18"/>
      <c r="E582" s="18"/>
    </row>
    <row r="583" spans="1:5">
      <c r="A583" s="18"/>
      <c r="B583" s="18"/>
      <c r="C583" s="18"/>
      <c r="D583" s="18"/>
      <c r="E583" s="18"/>
    </row>
    <row r="584" spans="1:5">
      <c r="A584" s="18"/>
      <c r="B584" s="18"/>
      <c r="C584" s="18"/>
      <c r="D584" s="18"/>
      <c r="E584" s="18"/>
    </row>
    <row r="585" spans="1:5">
      <c r="A585" s="18"/>
      <c r="B585" s="18"/>
      <c r="C585" s="18"/>
      <c r="D585" s="18"/>
      <c r="E585" s="18"/>
    </row>
    <row r="586" spans="1:5">
      <c r="A586" s="18"/>
      <c r="B586" s="18"/>
      <c r="C586" s="18"/>
      <c r="D586" s="18"/>
      <c r="E586" s="18"/>
    </row>
    <row r="587" spans="1:5">
      <c r="A587" s="18"/>
      <c r="B587" s="18"/>
      <c r="C587" s="18"/>
      <c r="D587" s="18"/>
      <c r="E587" s="18"/>
    </row>
    <row r="588" spans="1:5">
      <c r="A588" s="18"/>
      <c r="B588" s="18"/>
      <c r="C588" s="18"/>
      <c r="D588" s="18"/>
      <c r="E588" s="18"/>
    </row>
    <row r="589" spans="1:5">
      <c r="A589" s="18"/>
      <c r="B589" s="18"/>
      <c r="C589" s="18"/>
      <c r="D589" s="18"/>
      <c r="E589" s="18"/>
    </row>
    <row r="590" spans="1:5">
      <c r="A590" s="18"/>
      <c r="B590" s="18"/>
      <c r="C590" s="18"/>
      <c r="D590" s="18"/>
      <c r="E590" s="18"/>
    </row>
    <row r="591" spans="1:5">
      <c r="A591" s="18"/>
      <c r="B591" s="18"/>
      <c r="C591" s="18"/>
      <c r="D591" s="18"/>
      <c r="E591" s="18"/>
    </row>
    <row r="592" spans="1:5">
      <c r="A592" s="18"/>
      <c r="B592" s="18"/>
      <c r="C592" s="18"/>
      <c r="D592" s="18"/>
      <c r="E592" s="18"/>
    </row>
    <row r="593" spans="1:5">
      <c r="A593" s="18"/>
      <c r="B593" s="18"/>
      <c r="C593" s="18"/>
      <c r="D593" s="18"/>
      <c r="E593" s="18"/>
    </row>
    <row r="594" spans="1:5">
      <c r="A594" s="18"/>
      <c r="B594" s="18"/>
      <c r="C594" s="18"/>
      <c r="D594" s="18"/>
      <c r="E594" s="18"/>
    </row>
    <row r="595" spans="1:5">
      <c r="A595" s="18"/>
      <c r="B595" s="18"/>
      <c r="C595" s="18"/>
      <c r="D595" s="18"/>
      <c r="E595" s="18"/>
    </row>
    <row r="596" spans="1:5">
      <c r="A596" s="18"/>
      <c r="B596" s="18"/>
      <c r="C596" s="18"/>
      <c r="D596" s="18"/>
      <c r="E596" s="18"/>
    </row>
    <row r="597" spans="1:5">
      <c r="A597" s="18"/>
      <c r="B597" s="18"/>
      <c r="C597" s="18"/>
      <c r="D597" s="18"/>
      <c r="E597" s="18"/>
    </row>
    <row r="598" spans="1:5">
      <c r="A598" s="18"/>
      <c r="B598" s="18"/>
      <c r="C598" s="18"/>
      <c r="D598" s="18"/>
      <c r="E598" s="18"/>
    </row>
    <row r="599" spans="1:5">
      <c r="A599" s="18"/>
      <c r="B599" s="18"/>
      <c r="C599" s="18"/>
      <c r="D599" s="18"/>
      <c r="E599" s="18"/>
    </row>
    <row r="600" spans="1:5">
      <c r="A600" s="18"/>
      <c r="B600" s="18"/>
      <c r="C600" s="18"/>
      <c r="D600" s="18"/>
      <c r="E600" s="18"/>
    </row>
    <row r="601" spans="1:5">
      <c r="A601" s="18"/>
      <c r="B601" s="18"/>
      <c r="C601" s="18"/>
      <c r="D601" s="18"/>
      <c r="E601" s="18"/>
    </row>
    <row r="602" spans="1:5">
      <c r="A602" s="18"/>
      <c r="B602" s="18"/>
      <c r="C602" s="18"/>
      <c r="D602" s="18"/>
      <c r="E602" s="18"/>
    </row>
    <row r="603" spans="1:5">
      <c r="A603" s="18"/>
      <c r="B603" s="18"/>
      <c r="C603" s="18"/>
      <c r="D603" s="18"/>
      <c r="E603" s="18"/>
    </row>
    <row r="604" spans="1:5">
      <c r="A604" s="18"/>
      <c r="B604" s="18"/>
      <c r="C604" s="18"/>
      <c r="D604" s="18"/>
      <c r="E604" s="18"/>
    </row>
    <row r="605" spans="1:5">
      <c r="A605" s="18"/>
      <c r="B605" s="18"/>
      <c r="C605" s="18"/>
      <c r="D605" s="18"/>
      <c r="E605" s="18"/>
    </row>
    <row r="606" spans="1:5">
      <c r="A606" s="18"/>
      <c r="B606" s="18"/>
      <c r="C606" s="18"/>
      <c r="D606" s="18"/>
      <c r="E606" s="18"/>
    </row>
    <row r="607" spans="1:5">
      <c r="A607" s="18"/>
      <c r="B607" s="18"/>
      <c r="C607" s="18"/>
      <c r="D607" s="18"/>
      <c r="E607" s="18"/>
    </row>
    <row r="608" spans="1:5">
      <c r="A608" s="18"/>
      <c r="B608" s="18"/>
      <c r="C608" s="18"/>
      <c r="D608" s="18"/>
      <c r="E608" s="18"/>
    </row>
    <row r="609" spans="1:5">
      <c r="A609" s="18"/>
      <c r="B609" s="18"/>
      <c r="C609" s="18"/>
      <c r="D609" s="18"/>
      <c r="E609" s="18"/>
    </row>
    <row r="610" spans="1:5">
      <c r="A610" s="18"/>
      <c r="B610" s="18"/>
      <c r="C610" s="18"/>
      <c r="D610" s="18"/>
      <c r="E610" s="18"/>
    </row>
    <row r="611" spans="1:5">
      <c r="A611" s="18"/>
      <c r="B611" s="18"/>
      <c r="C611" s="18"/>
      <c r="D611" s="18"/>
      <c r="E611" s="18"/>
    </row>
    <row r="612" spans="1:5">
      <c r="A612" s="18"/>
      <c r="B612" s="18"/>
      <c r="C612" s="18"/>
      <c r="D612" s="18"/>
      <c r="E612" s="18"/>
    </row>
    <row r="613" spans="1:5">
      <c r="A613" s="18"/>
      <c r="B613" s="18"/>
      <c r="C613" s="18"/>
      <c r="D613" s="18"/>
      <c r="E613" s="18"/>
    </row>
    <row r="614" spans="1:5">
      <c r="A614" s="18"/>
      <c r="B614" s="18"/>
      <c r="C614" s="18"/>
      <c r="D614" s="18"/>
      <c r="E614" s="18"/>
    </row>
    <row r="615" spans="1:5">
      <c r="A615" s="18"/>
      <c r="B615" s="18"/>
      <c r="C615" s="18"/>
      <c r="D615" s="18"/>
      <c r="E615" s="18"/>
    </row>
    <row r="616" spans="1:5">
      <c r="A616" s="18"/>
      <c r="B616" s="18"/>
      <c r="C616" s="18"/>
      <c r="D616" s="18"/>
      <c r="E616" s="18"/>
    </row>
    <row r="617" spans="1:5">
      <c r="A617" s="18"/>
      <c r="B617" s="18"/>
      <c r="C617" s="18"/>
      <c r="D617" s="18"/>
      <c r="E617" s="18"/>
    </row>
    <row r="618" spans="1:5">
      <c r="A618" s="18"/>
      <c r="B618" s="18"/>
      <c r="C618" s="18"/>
      <c r="D618" s="18"/>
      <c r="E618" s="18"/>
    </row>
    <row r="619" spans="1:5">
      <c r="A619" s="18"/>
      <c r="B619" s="18"/>
      <c r="C619" s="18"/>
      <c r="D619" s="18"/>
      <c r="E619" s="18"/>
    </row>
    <row r="620" spans="1:5">
      <c r="A620" s="18"/>
      <c r="B620" s="18"/>
      <c r="C620" s="18"/>
      <c r="D620" s="18"/>
      <c r="E620" s="18"/>
    </row>
    <row r="621" spans="1:5">
      <c r="A621" s="18"/>
      <c r="B621" s="18"/>
      <c r="C621" s="18"/>
      <c r="D621" s="18"/>
      <c r="E621" s="18"/>
    </row>
    <row r="622" spans="1:5">
      <c r="A622" s="18"/>
      <c r="B622" s="18"/>
      <c r="C622" s="18"/>
      <c r="D622" s="18"/>
      <c r="E622" s="18"/>
    </row>
    <row r="623" spans="1:5">
      <c r="A623" s="18"/>
      <c r="B623" s="18"/>
      <c r="C623" s="18"/>
      <c r="D623" s="18"/>
      <c r="E623" s="18"/>
    </row>
    <row r="624" spans="1:5">
      <c r="A624" s="18"/>
      <c r="B624" s="18"/>
      <c r="C624" s="18"/>
      <c r="D624" s="18"/>
      <c r="E624" s="18"/>
    </row>
    <row r="625" spans="1:5">
      <c r="A625" s="18"/>
      <c r="B625" s="18"/>
      <c r="C625" s="18"/>
      <c r="D625" s="18"/>
      <c r="E625" s="18"/>
    </row>
    <row r="626" spans="1:5">
      <c r="A626" s="18"/>
      <c r="B626" s="18"/>
      <c r="C626" s="18"/>
      <c r="D626" s="18"/>
      <c r="E626" s="18"/>
    </row>
    <row r="627" spans="1:5">
      <c r="A627" s="18"/>
      <c r="B627" s="18"/>
      <c r="C627" s="18"/>
      <c r="D627" s="18"/>
      <c r="E627" s="18"/>
    </row>
    <row r="628" spans="1:5">
      <c r="A628" s="18"/>
      <c r="B628" s="18"/>
      <c r="C628" s="18"/>
      <c r="D628" s="18"/>
      <c r="E628" s="18"/>
    </row>
    <row r="629" spans="1:5">
      <c r="A629" s="18"/>
      <c r="B629" s="18"/>
      <c r="C629" s="18"/>
      <c r="D629" s="18"/>
      <c r="E629" s="18"/>
    </row>
    <row r="630" spans="1:5">
      <c r="A630" s="18"/>
      <c r="B630" s="18"/>
      <c r="C630" s="18"/>
      <c r="D630" s="18"/>
      <c r="E630" s="18"/>
    </row>
    <row r="631" spans="1:5">
      <c r="A631" s="18"/>
      <c r="B631" s="18"/>
      <c r="C631" s="18"/>
      <c r="D631" s="18"/>
      <c r="E631" s="18"/>
    </row>
    <row r="632" spans="1:5">
      <c r="A632" s="18"/>
      <c r="B632" s="18"/>
      <c r="C632" s="18"/>
      <c r="D632" s="18"/>
      <c r="E632" s="18"/>
    </row>
    <row r="633" spans="1:5">
      <c r="A633" s="18"/>
      <c r="B633" s="18"/>
      <c r="C633" s="18"/>
      <c r="D633" s="18"/>
      <c r="E633" s="18"/>
    </row>
    <row r="634" spans="1:5">
      <c r="A634" s="18"/>
      <c r="B634" s="18"/>
      <c r="C634" s="18"/>
      <c r="D634" s="18"/>
      <c r="E634" s="18"/>
    </row>
    <row r="635" spans="1:5">
      <c r="A635" s="18"/>
      <c r="B635" s="18"/>
      <c r="C635" s="18"/>
      <c r="D635" s="18"/>
      <c r="E635" s="18"/>
    </row>
    <row r="636" spans="1:5">
      <c r="A636" s="18"/>
      <c r="B636" s="18"/>
      <c r="C636" s="18"/>
      <c r="D636" s="18"/>
      <c r="E636" s="18"/>
    </row>
    <row r="637" spans="1:5">
      <c r="A637" s="18"/>
      <c r="B637" s="18"/>
      <c r="C637" s="18"/>
      <c r="D637" s="18"/>
      <c r="E637" s="18"/>
    </row>
    <row r="638" spans="1:5">
      <c r="A638" s="18"/>
      <c r="B638" s="18"/>
      <c r="C638" s="18"/>
      <c r="D638" s="18"/>
      <c r="E638" s="18"/>
    </row>
    <row r="639" spans="1:5">
      <c r="A639" s="18"/>
      <c r="B639" s="18"/>
      <c r="C639" s="18"/>
      <c r="D639" s="18"/>
      <c r="E639" s="18"/>
    </row>
    <row r="640" spans="1:5">
      <c r="A640" s="18"/>
      <c r="B640" s="18"/>
      <c r="C640" s="18"/>
      <c r="D640" s="18"/>
      <c r="E640" s="18"/>
    </row>
    <row r="641" spans="1:5">
      <c r="A641" s="18"/>
      <c r="B641" s="18"/>
      <c r="C641" s="18"/>
      <c r="D641" s="18"/>
      <c r="E641" s="18"/>
    </row>
    <row r="642" spans="1:5">
      <c r="A642" s="18"/>
      <c r="B642" s="18"/>
      <c r="C642" s="18"/>
      <c r="D642" s="18"/>
      <c r="E642" s="18"/>
    </row>
    <row r="643" spans="1:5">
      <c r="A643" s="18"/>
      <c r="B643" s="18"/>
      <c r="C643" s="18"/>
      <c r="D643" s="18"/>
      <c r="E643" s="18"/>
    </row>
    <row r="644" spans="1:5">
      <c r="A644" s="18"/>
      <c r="B644" s="18"/>
      <c r="C644" s="18"/>
      <c r="D644" s="18"/>
      <c r="E644" s="18"/>
    </row>
    <row r="645" spans="1:5">
      <c r="A645" s="18"/>
      <c r="B645" s="18"/>
      <c r="C645" s="18"/>
      <c r="D645" s="18"/>
      <c r="E645" s="18"/>
    </row>
    <row r="646" spans="1:5">
      <c r="A646" s="18"/>
      <c r="B646" s="18"/>
      <c r="C646" s="18"/>
      <c r="D646" s="18"/>
      <c r="E646" s="18"/>
    </row>
    <row r="647" spans="1:5">
      <c r="A647" s="18"/>
      <c r="B647" s="18"/>
      <c r="C647" s="18"/>
      <c r="D647" s="18"/>
      <c r="E647" s="18"/>
    </row>
    <row r="648" spans="1:5">
      <c r="A648" s="18"/>
      <c r="B648" s="18"/>
      <c r="C648" s="18"/>
      <c r="D648" s="18"/>
      <c r="E648" s="18"/>
    </row>
    <row r="649" spans="1:5">
      <c r="A649" s="18"/>
      <c r="B649" s="18"/>
      <c r="C649" s="18"/>
      <c r="D649" s="18"/>
      <c r="E649" s="18"/>
    </row>
    <row r="650" spans="1:5">
      <c r="A650" s="18"/>
      <c r="B650" s="18"/>
      <c r="C650" s="18"/>
      <c r="D650" s="18"/>
      <c r="E650" s="18"/>
    </row>
    <row r="651" spans="1:5">
      <c r="A651" s="18"/>
      <c r="B651" s="18"/>
      <c r="C651" s="18"/>
      <c r="D651" s="18"/>
      <c r="E651" s="18"/>
    </row>
    <row r="652" spans="1:5">
      <c r="A652" s="18"/>
      <c r="B652" s="18"/>
      <c r="C652" s="18"/>
      <c r="D652" s="18"/>
      <c r="E652" s="18"/>
    </row>
    <row r="653" spans="1:5">
      <c r="A653" s="18"/>
      <c r="B653" s="18"/>
      <c r="C653" s="18"/>
      <c r="D653" s="18"/>
      <c r="E653" s="18"/>
    </row>
    <row r="654" spans="1:5">
      <c r="A654" s="18"/>
      <c r="B654" s="18"/>
      <c r="C654" s="18"/>
      <c r="D654" s="18"/>
      <c r="E654" s="18"/>
    </row>
    <row r="655" spans="1:5">
      <c r="A655" s="18"/>
      <c r="B655" s="18"/>
      <c r="C655" s="18"/>
      <c r="D655" s="18"/>
      <c r="E655" s="18"/>
    </row>
    <row r="656" spans="1:5">
      <c r="A656" s="18"/>
      <c r="B656" s="18"/>
      <c r="C656" s="18"/>
      <c r="D656" s="18"/>
      <c r="E656" s="18"/>
    </row>
    <row r="657" spans="1:5">
      <c r="A657" s="18"/>
      <c r="B657" s="18"/>
      <c r="C657" s="18"/>
      <c r="D657" s="18"/>
      <c r="E657" s="18"/>
    </row>
    <row r="658" spans="1:5">
      <c r="A658" s="18"/>
      <c r="B658" s="18"/>
      <c r="C658" s="18"/>
      <c r="D658" s="18"/>
      <c r="E658" s="18"/>
    </row>
    <row r="659" spans="1:5">
      <c r="A659" s="18"/>
      <c r="B659" s="18"/>
      <c r="C659" s="18"/>
      <c r="D659" s="18"/>
      <c r="E659" s="18"/>
    </row>
    <row r="660" spans="1:5">
      <c r="A660" s="18"/>
      <c r="B660" s="18"/>
      <c r="C660" s="18"/>
      <c r="D660" s="18"/>
      <c r="E660" s="18"/>
    </row>
    <row r="661" spans="1:5">
      <c r="A661" s="18"/>
      <c r="B661" s="18"/>
      <c r="C661" s="18"/>
      <c r="D661" s="18"/>
      <c r="E661" s="18"/>
    </row>
    <row r="662" spans="1:5">
      <c r="A662" s="18"/>
      <c r="B662" s="18"/>
      <c r="C662" s="18"/>
      <c r="D662" s="18"/>
      <c r="E662" s="18"/>
    </row>
    <row r="663" spans="1:5">
      <c r="A663" s="18"/>
      <c r="B663" s="18"/>
      <c r="C663" s="18"/>
      <c r="D663" s="18"/>
      <c r="E663" s="18"/>
    </row>
    <row r="664" spans="1:5">
      <c r="A664" s="18"/>
      <c r="B664" s="18"/>
      <c r="C664" s="18"/>
      <c r="D664" s="18"/>
      <c r="E664" s="18"/>
    </row>
    <row r="665" spans="1:5">
      <c r="A665" s="18"/>
      <c r="B665" s="18"/>
      <c r="C665" s="18"/>
      <c r="D665" s="18"/>
      <c r="E665" s="18"/>
    </row>
    <row r="666" spans="1:5">
      <c r="A666" s="18"/>
      <c r="B666" s="18"/>
      <c r="C666" s="18"/>
      <c r="D666" s="18"/>
      <c r="E666" s="18"/>
    </row>
    <row r="667" spans="1:5">
      <c r="A667" s="18"/>
      <c r="B667" s="18"/>
      <c r="C667" s="18"/>
      <c r="D667" s="18"/>
      <c r="E667" s="18"/>
    </row>
    <row r="668" spans="1:5">
      <c r="A668" s="18"/>
      <c r="B668" s="18"/>
      <c r="C668" s="18"/>
      <c r="D668" s="18"/>
      <c r="E668" s="18"/>
    </row>
    <row r="669" spans="1:5">
      <c r="A669" s="18"/>
      <c r="B669" s="18"/>
      <c r="C669" s="18"/>
      <c r="D669" s="18"/>
      <c r="E669" s="18"/>
    </row>
    <row r="670" spans="1:5">
      <c r="A670" s="18"/>
      <c r="B670" s="18"/>
      <c r="C670" s="18"/>
      <c r="D670" s="18"/>
      <c r="E670" s="18"/>
    </row>
    <row r="671" spans="1:5">
      <c r="A671" s="18"/>
      <c r="B671" s="18"/>
      <c r="C671" s="18"/>
      <c r="D671" s="18"/>
      <c r="E671" s="18"/>
    </row>
    <row r="672" spans="1:5">
      <c r="A672" s="18"/>
      <c r="B672" s="18"/>
      <c r="C672" s="18"/>
      <c r="D672" s="18"/>
      <c r="E672" s="18"/>
    </row>
    <row r="673" spans="1:5">
      <c r="A673" s="18"/>
      <c r="B673" s="18"/>
      <c r="C673" s="18"/>
      <c r="D673" s="18"/>
      <c r="E673" s="18"/>
    </row>
    <row r="674" spans="1:5">
      <c r="A674" s="18"/>
      <c r="B674" s="18"/>
      <c r="C674" s="18"/>
      <c r="D674" s="18"/>
      <c r="E674" s="18"/>
    </row>
    <row r="675" spans="1:5">
      <c r="A675" s="18"/>
      <c r="B675" s="18"/>
      <c r="C675" s="18"/>
      <c r="D675" s="18"/>
      <c r="E675" s="18"/>
    </row>
  </sheetData>
  <mergeCells count="8">
    <mergeCell ref="A67:A68"/>
    <mergeCell ref="B67:B68"/>
    <mergeCell ref="C67:E67"/>
    <mergeCell ref="A2:E2"/>
    <mergeCell ref="A4:A5"/>
    <mergeCell ref="B4:B5"/>
    <mergeCell ref="C4:E4"/>
    <mergeCell ref="A65:E65"/>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rowBreaks count="1" manualBreakCount="1">
    <brk id="53" max="16383" man="1"/>
  </rowBreaks>
</worksheet>
</file>

<file path=xl/worksheets/sheet5.xml><?xml version="1.0" encoding="utf-8"?>
<worksheet xmlns="http://schemas.openxmlformats.org/spreadsheetml/2006/main" xmlns:r="http://schemas.openxmlformats.org/officeDocument/2006/relationships">
  <sheetPr codeName="Hoja6"/>
  <dimension ref="A1:S162"/>
  <sheetViews>
    <sheetView topLeftCell="A34" workbookViewId="0">
      <selection activeCell="J74" sqref="J74:K74"/>
    </sheetView>
  </sheetViews>
  <sheetFormatPr baseColWidth="10" defaultRowHeight="11.25"/>
  <cols>
    <col min="1" max="1" width="37.5" customWidth="1"/>
    <col min="2" max="2" width="11" style="37" bestFit="1" customWidth="1"/>
    <col min="3" max="3" width="7" style="32" customWidth="1"/>
    <col min="4" max="4" width="11" style="37" bestFit="1" customWidth="1"/>
    <col min="5" max="5" width="9.6640625" style="32" bestFit="1" customWidth="1"/>
    <col min="6" max="6" width="9.1640625" style="37" bestFit="1" customWidth="1"/>
    <col min="7" max="7" width="7.1640625" style="32" bestFit="1" customWidth="1"/>
    <col min="8" max="8" width="11" style="37" bestFit="1" customWidth="1"/>
    <col min="9" max="9" width="7.6640625" style="32" bestFit="1" customWidth="1"/>
    <col min="10" max="10" width="10.1640625" style="32" bestFit="1" customWidth="1"/>
    <col min="11" max="11" width="6" style="32" customWidth="1"/>
    <col min="12" max="12" width="10.6640625" style="37" bestFit="1" customWidth="1"/>
    <col min="13" max="13" width="7.1640625" style="32" bestFit="1" customWidth="1"/>
    <col min="14" max="14" width="11" style="37" bestFit="1" customWidth="1"/>
    <col min="15" max="15" width="7.6640625" style="32" bestFit="1" customWidth="1"/>
    <col min="16" max="16" width="8.1640625" hidden="1" customWidth="1"/>
    <col min="17" max="17" width="6" hidden="1" customWidth="1"/>
    <col min="18" max="18" width="8.1640625" hidden="1" customWidth="1"/>
  </cols>
  <sheetData>
    <row r="1" spans="1:18" ht="23.25" customHeight="1">
      <c r="A1" s="188" t="s">
        <v>119</v>
      </c>
      <c r="B1" s="188"/>
      <c r="C1" s="188"/>
      <c r="D1" s="188"/>
      <c r="E1" s="188"/>
      <c r="F1" s="188"/>
      <c r="G1" s="188"/>
      <c r="H1" s="188"/>
      <c r="I1" s="188"/>
      <c r="J1" s="188"/>
      <c r="K1" s="188"/>
      <c r="L1" s="188"/>
      <c r="M1" s="188"/>
      <c r="N1" s="188"/>
      <c r="O1" s="188"/>
      <c r="P1" s="188"/>
      <c r="Q1" s="188"/>
      <c r="R1" s="188"/>
    </row>
    <row r="2" spans="1:18">
      <c r="E2" s="95"/>
    </row>
    <row r="3" spans="1:18">
      <c r="A3" s="191" t="s">
        <v>11</v>
      </c>
      <c r="B3" s="171" t="s">
        <v>77</v>
      </c>
      <c r="C3" s="171"/>
      <c r="D3" s="193" t="s">
        <v>9</v>
      </c>
      <c r="E3" s="193"/>
      <c r="F3" s="193"/>
      <c r="G3" s="193"/>
      <c r="H3" s="193"/>
      <c r="I3" s="193"/>
      <c r="J3" s="193"/>
      <c r="K3" s="193"/>
      <c r="L3" s="171" t="s">
        <v>79</v>
      </c>
      <c r="M3" s="171"/>
      <c r="N3" s="171" t="s">
        <v>80</v>
      </c>
      <c r="O3" s="171"/>
      <c r="P3" s="189"/>
      <c r="Q3" s="189"/>
      <c r="R3" s="189"/>
    </row>
    <row r="4" spans="1:18">
      <c r="A4" s="188"/>
      <c r="B4" s="172"/>
      <c r="C4" s="172"/>
      <c r="D4" s="187" t="s">
        <v>12</v>
      </c>
      <c r="E4" s="187"/>
      <c r="F4" s="170" t="s">
        <v>128</v>
      </c>
      <c r="G4" s="170"/>
      <c r="H4" s="170" t="s">
        <v>78</v>
      </c>
      <c r="I4" s="170"/>
      <c r="J4" s="170" t="s">
        <v>129</v>
      </c>
      <c r="K4" s="170"/>
      <c r="L4" s="172"/>
      <c r="M4" s="172"/>
      <c r="N4" s="172"/>
      <c r="O4" s="172"/>
      <c r="P4" s="190"/>
      <c r="Q4" s="190"/>
      <c r="R4" s="190"/>
    </row>
    <row r="5" spans="1:18">
      <c r="A5" s="192"/>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18">
      <c r="A6" s="69"/>
      <c r="B6" s="67"/>
      <c r="C6" s="68"/>
      <c r="D6" s="67"/>
      <c r="E6" s="68"/>
      <c r="F6" s="67"/>
      <c r="G6" s="68"/>
      <c r="H6" s="67"/>
      <c r="I6" s="68"/>
      <c r="J6" s="67"/>
      <c r="K6" s="68"/>
      <c r="L6" s="10"/>
      <c r="M6" s="68"/>
      <c r="N6" s="67"/>
      <c r="O6" s="68"/>
      <c r="P6" s="67"/>
      <c r="Q6" s="68"/>
      <c r="R6" s="68"/>
    </row>
    <row r="7" spans="1:18" s="5" customFormat="1">
      <c r="A7" s="118" t="s">
        <v>33</v>
      </c>
      <c r="B7" s="4">
        <f>[1]InfJuv!C250</f>
        <v>371385.93974356534</v>
      </c>
      <c r="C7" s="140">
        <f>C10+C14</f>
        <v>100.0000000000001</v>
      </c>
      <c r="D7" s="4">
        <f>+F7+H7+J7</f>
        <v>116326.82605727091</v>
      </c>
      <c r="E7" s="163">
        <f t="shared" ref="E7:O7" si="0">+D7/$B7*100</f>
        <v>31.322355966839314</v>
      </c>
      <c r="F7" s="4">
        <f>[1]InfJuv!E250</f>
        <v>581.49647848307995</v>
      </c>
      <c r="G7" s="163">
        <f t="shared" si="0"/>
        <v>0.15657471547915675</v>
      </c>
      <c r="H7" s="4">
        <f>[1]InfJuv!G250</f>
        <v>104188.74029823756</v>
      </c>
      <c r="I7" s="163">
        <f t="shared" si="0"/>
        <v>28.054034670827289</v>
      </c>
      <c r="J7" s="4">
        <f>[1]InfJuv!I250</f>
        <v>11556.589280550266</v>
      </c>
      <c r="K7" s="163">
        <f t="shared" si="0"/>
        <v>3.1117465805328717</v>
      </c>
      <c r="L7" s="4">
        <f>[1]InfJuv!K250</f>
        <v>34074.415025556315</v>
      </c>
      <c r="M7" s="163">
        <f t="shared" si="0"/>
        <v>9.174934045452563</v>
      </c>
      <c r="N7" s="4">
        <f>[1]InfJuv!M250</f>
        <v>220984.6986607383</v>
      </c>
      <c r="O7" s="163">
        <f t="shared" si="0"/>
        <v>59.502709987708172</v>
      </c>
      <c r="P7" s="10"/>
      <c r="Q7" s="6"/>
      <c r="R7" s="6"/>
    </row>
    <row r="8" spans="1:18" s="5" customFormat="1">
      <c r="A8" s="118"/>
      <c r="B8" s="43"/>
      <c r="C8" s="33"/>
      <c r="D8" s="43"/>
      <c r="E8" s="33"/>
      <c r="F8" s="43"/>
      <c r="G8" s="33"/>
      <c r="H8" s="43"/>
      <c r="I8" s="33"/>
      <c r="J8" s="43"/>
      <c r="K8" s="33"/>
      <c r="L8" s="43"/>
      <c r="M8" s="33"/>
      <c r="N8" s="43"/>
      <c r="O8" s="33"/>
      <c r="P8" s="4"/>
      <c r="Q8" s="47"/>
      <c r="R8" s="47"/>
    </row>
    <row r="9" spans="1:18" s="5" customFormat="1">
      <c r="A9" s="120" t="s">
        <v>21</v>
      </c>
      <c r="B9" s="4"/>
      <c r="C9" s="47"/>
      <c r="D9" s="4"/>
      <c r="E9" s="47"/>
      <c r="F9" s="4"/>
      <c r="G9" s="47"/>
      <c r="H9" s="4"/>
      <c r="I9" s="47"/>
      <c r="J9" s="4"/>
      <c r="K9" s="47"/>
      <c r="L9" s="4"/>
      <c r="M9" s="47"/>
      <c r="N9" s="4"/>
      <c r="O9" s="47"/>
      <c r="P9" s="49"/>
      <c r="Q9" s="50"/>
      <c r="R9" s="50"/>
    </row>
    <row r="10" spans="1:18">
      <c r="A10" s="25" t="s">
        <v>19</v>
      </c>
      <c r="B10" s="39">
        <f>+B11+B12+B13</f>
        <v>96047.357181826985</v>
      </c>
      <c r="C10" s="31">
        <f>+B10/B$7*100</f>
        <v>25.861872220619279</v>
      </c>
      <c r="D10" s="36">
        <f>+D11+D12+D13</f>
        <v>41023.03209371202</v>
      </c>
      <c r="E10" s="31">
        <f>+D10/$B10*100</f>
        <v>42.711255465417366</v>
      </c>
      <c r="F10" s="36">
        <f>+F11+F12+F13</f>
        <v>0</v>
      </c>
      <c r="G10" s="31">
        <f>+F10/$B10*100</f>
        <v>0</v>
      </c>
      <c r="H10" s="36">
        <f>+H11+H12+H13</f>
        <v>33827.66640178486</v>
      </c>
      <c r="I10" s="31">
        <f>+H10/$B10*100</f>
        <v>35.219778445070382</v>
      </c>
      <c r="J10" s="36">
        <f>+J11+J12+J13</f>
        <v>7195.3656919271598</v>
      </c>
      <c r="K10" s="31">
        <f>+J10/$B10*100</f>
        <v>7.4914770203469869</v>
      </c>
      <c r="L10" s="36">
        <f>+L11+L12+L13</f>
        <v>7616.3252545761407</v>
      </c>
      <c r="M10" s="31">
        <f>+L10/$B10*100</f>
        <v>7.9297603578594016</v>
      </c>
      <c r="N10" s="36">
        <f>+N11+N12+N13</f>
        <v>47407.99983353859</v>
      </c>
      <c r="O10" s="31">
        <f>+N10/$B10*100</f>
        <v>49.358984176722984</v>
      </c>
      <c r="P10" s="26"/>
      <c r="Q10" s="12"/>
      <c r="R10" s="73"/>
    </row>
    <row r="11" spans="1:18">
      <c r="A11" s="122" t="s">
        <v>1</v>
      </c>
      <c r="B11" s="39">
        <f>[1]InfJuv!C251</f>
        <v>18349.171337310479</v>
      </c>
      <c r="C11" s="31">
        <f t="shared" ref="C11:C14" si="1">+B11/B$7*100</f>
        <v>4.9407285989287102</v>
      </c>
      <c r="D11" s="36">
        <f t="shared" ref="D11:D40" si="2">+F11+H11+J11</f>
        <v>6199.0443707129998</v>
      </c>
      <c r="E11" s="31">
        <f t="shared" ref="E11:G14" si="3">+D11/$B11*100</f>
        <v>33.783783783783782</v>
      </c>
      <c r="F11" s="36">
        <f>[1]InfJuv!E251</f>
        <v>0</v>
      </c>
      <c r="G11" s="31">
        <f t="shared" si="3"/>
        <v>0</v>
      </c>
      <c r="H11" s="36">
        <f>[1]InfJuv!G251</f>
        <v>4463.3119469133599</v>
      </c>
      <c r="I11" s="31">
        <f t="shared" ref="I11" si="4">+H11/$B11*100</f>
        <v>24.324324324324326</v>
      </c>
      <c r="J11" s="36">
        <f>[1]InfJuv!I251</f>
        <v>1735.7324237996399</v>
      </c>
      <c r="K11" s="31">
        <f t="shared" ref="K11" si="5">+J11/$B11*100</f>
        <v>9.4594594594594597</v>
      </c>
      <c r="L11" s="36">
        <f>[1]InfJuv!K251</f>
        <v>3223.5030727707599</v>
      </c>
      <c r="M11" s="31">
        <f t="shared" ref="M11" si="6">+L11/$B11*100</f>
        <v>17.567567567567568</v>
      </c>
      <c r="N11" s="36">
        <f>[1]InfJuv!M251</f>
        <v>8926.6238938267197</v>
      </c>
      <c r="O11" s="31">
        <f t="shared" ref="O11" si="7">+N11/$B11*100</f>
        <v>48.648648648648653</v>
      </c>
      <c r="P11" s="26"/>
      <c r="Q11" s="12"/>
      <c r="R11" s="73"/>
    </row>
    <row r="12" spans="1:18">
      <c r="A12" s="122" t="s">
        <v>2</v>
      </c>
      <c r="B12" s="39">
        <f>[1]InfJuv!C252</f>
        <v>14598.184916458242</v>
      </c>
      <c r="C12" s="31">
        <f t="shared" si="1"/>
        <v>3.9307317144364702</v>
      </c>
      <c r="D12" s="36">
        <f t="shared" si="2"/>
        <v>7389.2047107998651</v>
      </c>
      <c r="E12" s="31">
        <f t="shared" si="3"/>
        <v>50.617283950617384</v>
      </c>
      <c r="F12" s="36">
        <f>[1]InfJuv!E252</f>
        <v>0</v>
      </c>
      <c r="G12" s="31">
        <f t="shared" si="3"/>
        <v>0</v>
      </c>
      <c r="H12" s="36">
        <f>[1]InfJuv!G252</f>
        <v>6668.3066902340252</v>
      </c>
      <c r="I12" s="31">
        <f t="shared" ref="I12" si="8">+H12/$B12*100</f>
        <v>45.679012345679105</v>
      </c>
      <c r="J12" s="36">
        <f>[1]InfJuv!I252</f>
        <v>720.89802056583994</v>
      </c>
      <c r="K12" s="31">
        <f t="shared" ref="K12" si="9">+J12/$B12*100</f>
        <v>4.9382716049382775</v>
      </c>
      <c r="L12" s="36">
        <f>[1]InfJuv!K252</f>
        <v>901.12252570729993</v>
      </c>
      <c r="M12" s="31">
        <f t="shared" ref="M12" si="10">+L12/$B12*100</f>
        <v>6.1728395061728465</v>
      </c>
      <c r="N12" s="36">
        <f>[1]InfJuv!M252</f>
        <v>6307.8576799511047</v>
      </c>
      <c r="O12" s="31">
        <f t="shared" ref="O12" si="11">+N12/$B12*100</f>
        <v>43.209876543209965</v>
      </c>
      <c r="P12" s="26"/>
      <c r="Q12" s="12"/>
      <c r="R12" s="73"/>
    </row>
    <row r="13" spans="1:18">
      <c r="A13" s="122" t="s">
        <v>30</v>
      </c>
      <c r="B13" s="39">
        <f>[1]InfJuv!C253</f>
        <v>63100.000928058267</v>
      </c>
      <c r="C13" s="31">
        <f t="shared" si="1"/>
        <v>16.990411907254103</v>
      </c>
      <c r="D13" s="36">
        <f t="shared" si="2"/>
        <v>27434.783012199154</v>
      </c>
      <c r="E13" s="31">
        <f t="shared" si="3"/>
        <v>43.478260869565069</v>
      </c>
      <c r="F13" s="36">
        <f>[1]InfJuv!E253</f>
        <v>0</v>
      </c>
      <c r="G13" s="31">
        <f t="shared" si="3"/>
        <v>0</v>
      </c>
      <c r="H13" s="36">
        <f>[1]InfJuv!G253</f>
        <v>22696.047764637475</v>
      </c>
      <c r="I13" s="31">
        <f t="shared" ref="I13" si="12">+H13/$B13*100</f>
        <v>35.968379446640178</v>
      </c>
      <c r="J13" s="36">
        <f>[1]InfJuv!I253</f>
        <v>4738.7352475616799</v>
      </c>
      <c r="K13" s="31">
        <f t="shared" ref="K13" si="13">+J13/$B13*100</f>
        <v>7.509881422924888</v>
      </c>
      <c r="L13" s="36">
        <f>[1]InfJuv!K253</f>
        <v>3491.6996560980801</v>
      </c>
      <c r="M13" s="31">
        <f t="shared" ref="M13" si="14">+L13/$B13*100</f>
        <v>5.5335968379446552</v>
      </c>
      <c r="N13" s="36">
        <f>[1]InfJuv!M253</f>
        <v>32173.518259760767</v>
      </c>
      <c r="O13" s="31">
        <f t="shared" ref="O13" si="15">+N13/$B13*100</f>
        <v>50.988142292489854</v>
      </c>
      <c r="P13" s="26"/>
      <c r="Q13" s="12"/>
      <c r="R13" s="73"/>
    </row>
    <row r="14" spans="1:18">
      <c r="A14" s="25" t="s">
        <v>20</v>
      </c>
      <c r="B14" s="39">
        <f>[1]InfJuv!C254</f>
        <v>275338.58256173873</v>
      </c>
      <c r="C14" s="31">
        <f t="shared" si="1"/>
        <v>74.138127779380824</v>
      </c>
      <c r="D14" s="36">
        <f t="shared" si="2"/>
        <v>75303.793963558943</v>
      </c>
      <c r="E14" s="31">
        <f t="shared" si="3"/>
        <v>27.34952481520591</v>
      </c>
      <c r="F14" s="36">
        <f>[1]InfJuv!E254</f>
        <v>581.49647848307995</v>
      </c>
      <c r="G14" s="31">
        <f t="shared" si="3"/>
        <v>0.21119324181626159</v>
      </c>
      <c r="H14" s="36">
        <f>[1]InfJuv!G254</f>
        <v>70361.07389645277</v>
      </c>
      <c r="I14" s="31">
        <f t="shared" ref="I14" si="16">+H14/$B14*100</f>
        <v>25.554382259767689</v>
      </c>
      <c r="J14" s="36">
        <f>[1]InfJuv!I254</f>
        <v>4361.2235886230992</v>
      </c>
      <c r="K14" s="31">
        <f t="shared" ref="K14" si="17">+J14/$B14*100</f>
        <v>1.5839493136219618</v>
      </c>
      <c r="L14" s="36">
        <f>[1]InfJuv!K254</f>
        <v>26458.089770980172</v>
      </c>
      <c r="M14" s="31">
        <f t="shared" ref="M14" si="18">+L14/$B14*100</f>
        <v>9.6092925026399136</v>
      </c>
      <c r="N14" s="36">
        <f>[1]InfJuv!M254</f>
        <v>173576.69882719961</v>
      </c>
      <c r="O14" s="31">
        <f t="shared" ref="O14" si="19">+N14/$B14*100</f>
        <v>63.041182682154172</v>
      </c>
      <c r="P14" s="26"/>
      <c r="Q14" s="12"/>
      <c r="R14" s="73"/>
    </row>
    <row r="15" spans="1:18">
      <c r="J15" s="37"/>
      <c r="P15" s="2"/>
      <c r="Q15" s="1"/>
      <c r="R15" s="1"/>
    </row>
    <row r="16" spans="1:18">
      <c r="A16" s="120" t="s">
        <v>14</v>
      </c>
      <c r="B16" s="4"/>
      <c r="C16" s="47"/>
      <c r="D16" s="4"/>
      <c r="E16" s="47"/>
      <c r="F16" s="4"/>
      <c r="G16" s="47"/>
      <c r="H16" s="4"/>
      <c r="I16" s="47"/>
      <c r="J16" s="4"/>
      <c r="K16" s="47"/>
      <c r="L16" s="4"/>
      <c r="M16" s="47"/>
      <c r="N16" s="4"/>
      <c r="O16" s="47"/>
      <c r="P16" s="49"/>
      <c r="Q16" s="50"/>
      <c r="R16" s="50"/>
    </row>
    <row r="17" spans="1:19">
      <c r="A17" s="25" t="s">
        <v>24</v>
      </c>
      <c r="B17" s="39">
        <f>[1]InfJuv!C256</f>
        <v>17099.738572581398</v>
      </c>
      <c r="C17" s="31">
        <f t="shared" ref="C17:C21" si="20">+B17/B$7*100</f>
        <v>4.6043042405936072</v>
      </c>
      <c r="D17" s="36">
        <f t="shared" si="2"/>
        <v>5096.4634726449995</v>
      </c>
      <c r="E17" s="31">
        <f t="shared" ref="E17:G21" si="21">+D17/$B17*100</f>
        <v>29.804335610235182</v>
      </c>
      <c r="F17" s="36">
        <f>[1]InfJuv!E256</f>
        <v>0</v>
      </c>
      <c r="G17" s="31">
        <f t="shared" si="21"/>
        <v>0</v>
      </c>
      <c r="H17" s="36">
        <f>[1]InfJuv!G256</f>
        <v>4666.8318492108192</v>
      </c>
      <c r="I17" s="31">
        <f t="shared" ref="I17" si="22">+H17/$B17*100</f>
        <v>27.291831564570572</v>
      </c>
      <c r="J17" s="36">
        <f>[1]InfJuv!I256</f>
        <v>429.63162343418003</v>
      </c>
      <c r="K17" s="31">
        <f t="shared" ref="K17" si="23">+J17/$B17*100</f>
        <v>2.5125040456646133</v>
      </c>
      <c r="L17" s="36">
        <f>[1]InfJuv!K256</f>
        <v>1993.8965537419599</v>
      </c>
      <c r="M17" s="31">
        <f t="shared" ref="M17" si="24">+L17/$B17*100</f>
        <v>11.660392030431836</v>
      </c>
      <c r="N17" s="36">
        <f>[1]InfJuv!M256</f>
        <v>10009.378546194428</v>
      </c>
      <c r="O17" s="31">
        <f t="shared" ref="O17" si="25">+N17/$B17*100</f>
        <v>58.535272359332915</v>
      </c>
      <c r="P17" s="11"/>
      <c r="Q17" s="12"/>
      <c r="R17" s="12"/>
    </row>
    <row r="18" spans="1:19">
      <c r="A18" s="25" t="s">
        <v>25</v>
      </c>
      <c r="B18" s="39">
        <f>[1]InfJuv!C257</f>
        <v>260643.88557218929</v>
      </c>
      <c r="C18" s="31">
        <f t="shared" si="20"/>
        <v>70.181409062539828</v>
      </c>
      <c r="D18" s="36">
        <f t="shared" si="2"/>
        <v>83710.259104219193</v>
      </c>
      <c r="E18" s="31">
        <f t="shared" si="21"/>
        <v>32.116716998923941</v>
      </c>
      <c r="F18" s="36">
        <f>[1]InfJuv!E257</f>
        <v>290.74823924153998</v>
      </c>
      <c r="G18" s="31">
        <f t="shared" si="21"/>
        <v>0.11154999420119251</v>
      </c>
      <c r="H18" s="36">
        <f>[1]InfJuv!G257</f>
        <v>77205.816537572304</v>
      </c>
      <c r="I18" s="31">
        <f t="shared" ref="I18" si="26">+H18/$B18*100</f>
        <v>29.621188453388434</v>
      </c>
      <c r="J18" s="36">
        <f>[1]InfJuv!I257</f>
        <v>6213.6943274053428</v>
      </c>
      <c r="K18" s="31">
        <f t="shared" ref="K18" si="27">+J18/$B18*100</f>
        <v>2.3839785513343132</v>
      </c>
      <c r="L18" s="36">
        <f>[1]InfJuv!K257</f>
        <v>24773.013800594112</v>
      </c>
      <c r="M18" s="31">
        <f t="shared" ref="M18" si="28">+L18/$B18*100</f>
        <v>9.5045443886819481</v>
      </c>
      <c r="N18" s="36">
        <f>[1]InfJuv!M257</f>
        <v>152160.612667376</v>
      </c>
      <c r="O18" s="31">
        <f t="shared" ref="O18" si="29">+N18/$B18*100</f>
        <v>58.378738612394109</v>
      </c>
      <c r="P18" s="11"/>
      <c r="Q18" s="12"/>
      <c r="R18" s="12"/>
    </row>
    <row r="19" spans="1:19">
      <c r="A19" s="25" t="s">
        <v>26</v>
      </c>
      <c r="B19" s="39">
        <f>[1]InfJuv!C258</f>
        <v>92715.315082239467</v>
      </c>
      <c r="C19" s="31">
        <f t="shared" si="20"/>
        <v>24.964680985569235</v>
      </c>
      <c r="D19" s="36">
        <f t="shared" si="2"/>
        <v>27090.471856972639</v>
      </c>
      <c r="E19" s="31">
        <f t="shared" si="21"/>
        <v>29.218982681494531</v>
      </c>
      <c r="F19" s="36">
        <f>[1]InfJuv!E258</f>
        <v>290.74823924153998</v>
      </c>
      <c r="G19" s="31">
        <f t="shared" si="21"/>
        <v>0.31359246202598051</v>
      </c>
      <c r="H19" s="36">
        <f>[1]InfJuv!G258</f>
        <v>21886.460288020357</v>
      </c>
      <c r="I19" s="31">
        <f t="shared" ref="I19" si="30">+H19/$B19*100</f>
        <v>23.60608953181773</v>
      </c>
      <c r="J19" s="36">
        <f>[1]InfJuv!I258</f>
        <v>4913.2633297107404</v>
      </c>
      <c r="K19" s="31">
        <f t="shared" ref="K19" si="31">+J19/$B19*100</f>
        <v>5.2993006876508204</v>
      </c>
      <c r="L19" s="36">
        <f>[1]InfJuv!K258</f>
        <v>7307.5046712202438</v>
      </c>
      <c r="M19" s="31">
        <f t="shared" ref="M19" si="32">+L19/$B19*100</f>
        <v>7.8816586717506274</v>
      </c>
      <c r="N19" s="36">
        <f>[1]InfJuv!M258</f>
        <v>58317.338554046553</v>
      </c>
      <c r="O19" s="31">
        <f t="shared" ref="O19" si="33">+N19/$B19*100</f>
        <v>62.899358646754813</v>
      </c>
      <c r="P19" s="11"/>
      <c r="Q19" s="12"/>
      <c r="R19" s="12"/>
    </row>
    <row r="20" spans="1:19">
      <c r="A20" s="25" t="s">
        <v>27</v>
      </c>
      <c r="B20" s="39">
        <f>[1]InfJuv!C259</f>
        <v>677.59339826270002</v>
      </c>
      <c r="C20" s="31">
        <f t="shared" si="20"/>
        <v>0.18244993300784754</v>
      </c>
      <c r="D20" s="36">
        <f t="shared" si="2"/>
        <v>429.63162343418003</v>
      </c>
      <c r="E20" s="31">
        <f t="shared" si="21"/>
        <v>63.405520853025443</v>
      </c>
      <c r="F20" s="36">
        <f>[1]InfJuv!E259</f>
        <v>0</v>
      </c>
      <c r="G20" s="31">
        <f t="shared" si="21"/>
        <v>0</v>
      </c>
      <c r="H20" s="36">
        <f>[1]InfJuv!G259</f>
        <v>429.63162343418003</v>
      </c>
      <c r="I20" s="31">
        <f t="shared" ref="I20" si="34">+H20/$B20*100</f>
        <v>63.405520853025443</v>
      </c>
      <c r="J20" s="36">
        <f>[1]InfJuv!I259</f>
        <v>0</v>
      </c>
      <c r="K20" s="31">
        <f t="shared" ref="K20" si="35">+J20/$B20*100</f>
        <v>0</v>
      </c>
      <c r="L20" s="36">
        <f>[1]InfJuv!K259</f>
        <v>0</v>
      </c>
      <c r="M20" s="31">
        <f t="shared" ref="M20" si="36">+L20/$B20*100</f>
        <v>0</v>
      </c>
      <c r="N20" s="36">
        <f>[1]InfJuv!M259</f>
        <v>247.96177482851999</v>
      </c>
      <c r="O20" s="31">
        <f t="shared" ref="O20" si="37">+N20/$B20*100</f>
        <v>36.59447914697455</v>
      </c>
      <c r="P20" s="11"/>
      <c r="Q20" s="12"/>
      <c r="R20" s="12"/>
    </row>
    <row r="21" spans="1:19">
      <c r="A21" s="25" t="s">
        <v>28</v>
      </c>
      <c r="B21" s="39">
        <f>[1]InfJuv!C260</f>
        <v>249.40711829272001</v>
      </c>
      <c r="C21" s="31">
        <f t="shared" si="20"/>
        <v>6.7155778289541793E-2</v>
      </c>
      <c r="D21" s="36">
        <f t="shared" si="2"/>
        <v>0</v>
      </c>
      <c r="E21" s="31">
        <f t="shared" si="21"/>
        <v>0</v>
      </c>
      <c r="F21" s="36">
        <f>[1]InfJuv!E260</f>
        <v>0</v>
      </c>
      <c r="G21" s="31">
        <f t="shared" si="21"/>
        <v>0</v>
      </c>
      <c r="H21" s="36">
        <f>[1]InfJuv!G260</f>
        <v>0</v>
      </c>
      <c r="I21" s="31">
        <f t="shared" ref="I21" si="38">+H21/$B21*100</f>
        <v>0</v>
      </c>
      <c r="J21" s="36">
        <f>[1]InfJuv!I260</f>
        <v>0</v>
      </c>
      <c r="K21" s="31">
        <f t="shared" ref="K21" si="39">+J21/$B21*100</f>
        <v>0</v>
      </c>
      <c r="L21" s="36">
        <f>[1]InfJuv!K260</f>
        <v>0</v>
      </c>
      <c r="M21" s="31">
        <f t="shared" ref="M21" si="40">+L21/$B21*100</f>
        <v>0</v>
      </c>
      <c r="N21" s="36">
        <f>[1]InfJuv!M260</f>
        <v>249.40711829272001</v>
      </c>
      <c r="O21" s="31">
        <f t="shared" ref="O21" si="41">+N21/$B21*100</f>
        <v>100</v>
      </c>
      <c r="P21" s="11"/>
      <c r="Q21" s="12"/>
      <c r="R21" s="12"/>
    </row>
    <row r="22" spans="1:19">
      <c r="A22" s="25"/>
      <c r="B22" s="39"/>
      <c r="C22" s="31"/>
      <c r="D22" s="36"/>
      <c r="E22" s="31"/>
      <c r="F22" s="36"/>
      <c r="G22" s="31"/>
      <c r="H22" s="36"/>
      <c r="I22" s="31"/>
      <c r="J22" s="36"/>
      <c r="K22" s="31"/>
      <c r="L22" s="36"/>
      <c r="M22" s="31"/>
      <c r="N22" s="36"/>
      <c r="O22" s="31"/>
      <c r="P22" s="11"/>
      <c r="Q22" s="12"/>
      <c r="R22" s="12"/>
    </row>
    <row r="23" spans="1:19">
      <c r="A23" s="120" t="s">
        <v>8</v>
      </c>
      <c r="B23" s="4"/>
      <c r="C23" s="47"/>
      <c r="D23" s="4"/>
      <c r="E23" s="47"/>
      <c r="F23" s="4"/>
      <c r="G23" s="47"/>
      <c r="H23" s="4"/>
      <c r="I23" s="47"/>
      <c r="J23" s="4"/>
      <c r="K23" s="47"/>
      <c r="L23" s="4"/>
      <c r="M23" s="47"/>
      <c r="N23" s="4"/>
      <c r="O23" s="47"/>
      <c r="P23" s="49"/>
      <c r="Q23" s="50"/>
      <c r="R23" s="50"/>
    </row>
    <row r="24" spans="1:19">
      <c r="A24" s="121" t="s">
        <v>46</v>
      </c>
      <c r="B24" s="39">
        <f>[1]InfJuv!C262</f>
        <v>7197.993073558644</v>
      </c>
      <c r="C24" s="31">
        <f t="shared" ref="C24:C26" si="42">+B24/B$7*100</f>
        <v>1.9381436676166892</v>
      </c>
      <c r="D24" s="36">
        <f t="shared" si="2"/>
        <v>0</v>
      </c>
      <c r="E24" s="31">
        <f t="shared" ref="E24:G26" si="43">+D24/$B24*100</f>
        <v>0</v>
      </c>
      <c r="F24" s="36">
        <f>[1]InfJuv!E262</f>
        <v>0</v>
      </c>
      <c r="G24" s="31">
        <f t="shared" si="43"/>
        <v>0</v>
      </c>
      <c r="H24" s="36">
        <f>[1]InfJuv!G262</f>
        <v>0</v>
      </c>
      <c r="I24" s="31">
        <f t="shared" ref="I24" si="44">+H24/$B24*100</f>
        <v>0</v>
      </c>
      <c r="J24" s="36">
        <f>[1]InfJuv!I262</f>
        <v>0</v>
      </c>
      <c r="K24" s="31">
        <f t="shared" ref="K24" si="45">+J24/$B24*100</f>
        <v>0</v>
      </c>
      <c r="L24" s="36">
        <f>[1]InfJuv!K262</f>
        <v>538.71001407005997</v>
      </c>
      <c r="M24" s="31">
        <f t="shared" ref="M24" si="46">+L24/$B24*100</f>
        <v>7.4841696645829776</v>
      </c>
      <c r="N24" s="36">
        <f>[1]InfJuv!M262</f>
        <v>6659.2830594885836</v>
      </c>
      <c r="O24" s="31">
        <f t="shared" ref="O24" si="47">+N24/$B24*100</f>
        <v>92.515830335417022</v>
      </c>
      <c r="P24" s="11"/>
      <c r="Q24" s="12"/>
      <c r="R24" s="12"/>
    </row>
    <row r="25" spans="1:19">
      <c r="A25" s="121" t="s">
        <v>47</v>
      </c>
      <c r="B25" s="39">
        <f>[1]InfJuv!C263</f>
        <v>146337.50243235374</v>
      </c>
      <c r="C25" s="31">
        <f t="shared" si="42"/>
        <v>39.403080938765989</v>
      </c>
      <c r="D25" s="36">
        <f t="shared" si="2"/>
        <v>28160.489254339027</v>
      </c>
      <c r="E25" s="31">
        <f t="shared" si="43"/>
        <v>19.243521849333565</v>
      </c>
      <c r="F25" s="36">
        <f>[1]InfJuv!E263</f>
        <v>0</v>
      </c>
      <c r="G25" s="31">
        <f t="shared" si="43"/>
        <v>0</v>
      </c>
      <c r="H25" s="36">
        <f>[1]InfJuv!G263</f>
        <v>24699.436826507386</v>
      </c>
      <c r="I25" s="31">
        <f t="shared" ref="I25" si="48">+H25/$B25*100</f>
        <v>16.878405341053977</v>
      </c>
      <c r="J25" s="36">
        <f>[1]InfJuv!I263</f>
        <v>3461.0524278316398</v>
      </c>
      <c r="K25" s="31">
        <f t="shared" ref="K25" si="49">+J25/$B25*100</f>
        <v>2.3651165082795864</v>
      </c>
      <c r="L25" s="36">
        <f>[1]InfJuv!K263</f>
        <v>9122.7070141493477</v>
      </c>
      <c r="M25" s="31">
        <f t="shared" ref="M25" si="50">+L25/$B25*100</f>
        <v>6.2340185273876925</v>
      </c>
      <c r="N25" s="36">
        <f>[1]InfJuv!M263</f>
        <v>109054.30616386543</v>
      </c>
      <c r="O25" s="31">
        <f t="shared" ref="O25" si="51">+N25/$B25*100</f>
        <v>74.522459623278792</v>
      </c>
      <c r="P25" s="11"/>
      <c r="Q25" s="12"/>
      <c r="R25" s="12"/>
    </row>
    <row r="26" spans="1:19">
      <c r="A26" s="121" t="s">
        <v>48</v>
      </c>
      <c r="B26" s="39">
        <f>[1]InfJuv!C264</f>
        <v>217850.44423765337</v>
      </c>
      <c r="C26" s="31">
        <f t="shared" si="42"/>
        <v>58.658775393617432</v>
      </c>
      <c r="D26" s="36">
        <f t="shared" si="2"/>
        <v>88166.336802931924</v>
      </c>
      <c r="E26" s="31">
        <f t="shared" si="43"/>
        <v>40.471038336167517</v>
      </c>
      <c r="F26" s="36">
        <f>[1]InfJuv!E264</f>
        <v>581.49647848307995</v>
      </c>
      <c r="G26" s="31">
        <f t="shared" si="43"/>
        <v>0.26692462368758108</v>
      </c>
      <c r="H26" s="36">
        <f>[1]InfJuv!G264</f>
        <v>79489.303471730222</v>
      </c>
      <c r="I26" s="31">
        <f t="shared" ref="I26" si="52">+H26/$B26*100</f>
        <v>36.488015321655816</v>
      </c>
      <c r="J26" s="36">
        <f>[1]InfJuv!I264</f>
        <v>8095.5368527186238</v>
      </c>
      <c r="K26" s="31">
        <f t="shared" ref="K26" si="53">+J26/$B26*100</f>
        <v>3.7160983908241159</v>
      </c>
      <c r="L26" s="36">
        <f>[1]InfJuv!K264</f>
        <v>24412.997997336908</v>
      </c>
      <c r="M26" s="31">
        <f t="shared" ref="M26" si="54">+L26/$B26*100</f>
        <v>11.20631086283429</v>
      </c>
      <c r="N26" s="36">
        <f>[1]InfJuv!M264</f>
        <v>105271.10943738422</v>
      </c>
      <c r="O26" s="31">
        <f t="shared" ref="O26" si="55">+N26/$B26*100</f>
        <v>48.322650800998055</v>
      </c>
      <c r="P26" s="11"/>
      <c r="Q26" s="12"/>
      <c r="R26" s="12"/>
    </row>
    <row r="27" spans="1:19">
      <c r="A27" s="25"/>
      <c r="B27" s="39"/>
      <c r="C27" s="31"/>
      <c r="D27" s="36"/>
      <c r="E27" s="31"/>
      <c r="F27" s="36"/>
      <c r="G27" s="31"/>
      <c r="H27" s="36"/>
      <c r="I27" s="31"/>
      <c r="J27" s="36"/>
      <c r="K27" s="31"/>
      <c r="L27" s="36"/>
      <c r="M27" s="31"/>
      <c r="N27" s="36"/>
      <c r="O27" s="31"/>
      <c r="P27" s="11"/>
      <c r="Q27" s="12"/>
      <c r="R27" s="12"/>
    </row>
    <row r="28" spans="1:19">
      <c r="A28" s="120" t="s">
        <v>7</v>
      </c>
      <c r="B28" s="4"/>
      <c r="C28" s="47"/>
      <c r="D28" s="4"/>
      <c r="E28" s="47"/>
      <c r="F28" s="4"/>
      <c r="G28" s="47"/>
      <c r="H28" s="4"/>
      <c r="I28" s="47"/>
      <c r="J28" s="4"/>
      <c r="K28" s="47"/>
      <c r="L28" s="4"/>
      <c r="M28" s="47"/>
      <c r="N28" s="4"/>
      <c r="O28" s="47"/>
      <c r="P28" s="49"/>
      <c r="Q28" s="50"/>
      <c r="R28" s="50"/>
    </row>
    <row r="29" spans="1:19">
      <c r="A29" s="25" t="s">
        <v>22</v>
      </c>
      <c r="B29" s="39">
        <f>[1]InfJuv!C271</f>
        <v>293152.44704256649</v>
      </c>
      <c r="C29" s="31">
        <f t="shared" ref="C29:C30" si="56">+B29/B$7*100</f>
        <v>78.934718757792083</v>
      </c>
      <c r="D29" s="36">
        <f t="shared" si="2"/>
        <v>94528.420357321069</v>
      </c>
      <c r="E29" s="31">
        <f t="shared" ref="E29:G30" si="57">+D29/$B29*100</f>
        <v>32.245482277552092</v>
      </c>
      <c r="F29" s="36">
        <f>[1]InfJuv!E271</f>
        <v>290.74823924153998</v>
      </c>
      <c r="G29" s="31">
        <f t="shared" si="57"/>
        <v>9.9179877969540725E-2</v>
      </c>
      <c r="H29" s="36">
        <f>[1]InfJuv!G271</f>
        <v>93656.175639596448</v>
      </c>
      <c r="I29" s="31">
        <f t="shared" ref="I29" si="58">+H29/$B29*100</f>
        <v>31.947942643643472</v>
      </c>
      <c r="J29" s="36">
        <f>[1]InfJuv!I271</f>
        <v>581.49647848307995</v>
      </c>
      <c r="K29" s="31">
        <f t="shared" ref="K29" si="59">+J29/$B29*100</f>
        <v>0.19835975593908145</v>
      </c>
      <c r="L29" s="36">
        <f>[1]InfJuv!K271</f>
        <v>27694.838056465574</v>
      </c>
      <c r="M29" s="31">
        <f t="shared" ref="M29" si="60">+L29/$B29*100</f>
        <v>9.4472477838277147</v>
      </c>
      <c r="N29" s="36">
        <f>[1]InfJuv!M271</f>
        <v>170929.18862877964</v>
      </c>
      <c r="O29" s="31">
        <f t="shared" ref="O29" si="61">+N29/$B29*100</f>
        <v>58.307269938620124</v>
      </c>
      <c r="P29" s="11"/>
      <c r="Q29" s="12"/>
      <c r="R29" s="12"/>
    </row>
    <row r="30" spans="1:19">
      <c r="A30" s="25" t="s">
        <v>23</v>
      </c>
      <c r="B30" s="39">
        <f>[1]InfJuv!C272</f>
        <v>78233.492700999152</v>
      </c>
      <c r="C30" s="31">
        <f t="shared" si="56"/>
        <v>21.065281242207995</v>
      </c>
      <c r="D30" s="36">
        <f t="shared" si="2"/>
        <v>21798.405699949872</v>
      </c>
      <c r="E30" s="31">
        <f t="shared" si="57"/>
        <v>27.863265396140847</v>
      </c>
      <c r="F30" s="36">
        <f>[1]InfJuv!E272</f>
        <v>290.74823924153998</v>
      </c>
      <c r="G30" s="31">
        <f t="shared" si="57"/>
        <v>0.37164164503399033</v>
      </c>
      <c r="H30" s="36">
        <f>[1]InfJuv!G272</f>
        <v>10532.564658641148</v>
      </c>
      <c r="I30" s="31">
        <f t="shared" ref="I30" si="62">+H30/$B30*100</f>
        <v>13.462986625045096</v>
      </c>
      <c r="J30" s="36">
        <f>[1]InfJuv!I272</f>
        <v>10975.092802067185</v>
      </c>
      <c r="K30" s="31">
        <f t="shared" ref="K30" si="63">+J30/$B30*100</f>
        <v>14.02863712606176</v>
      </c>
      <c r="L30" s="36">
        <f>[1]InfJuv!K272</f>
        <v>6379.5769690907418</v>
      </c>
      <c r="M30" s="31">
        <f t="shared" ref="M30" si="64">+L30/$B30*100</f>
        <v>8.1545342651041661</v>
      </c>
      <c r="N30" s="36">
        <f>[1]InfJuv!M272</f>
        <v>50055.510031958605</v>
      </c>
      <c r="O30" s="31">
        <f t="shared" ref="O30" si="65">+N30/$B30*100</f>
        <v>63.982200338755078</v>
      </c>
      <c r="P30" s="11"/>
      <c r="Q30" s="12"/>
      <c r="R30" s="12"/>
      <c r="S30" s="141"/>
    </row>
    <row r="31" spans="1:19">
      <c r="A31" s="119"/>
      <c r="B31" s="67"/>
      <c r="C31" s="31"/>
      <c r="D31" s="67"/>
      <c r="E31" s="31"/>
      <c r="F31" s="67"/>
      <c r="G31" s="31"/>
      <c r="H31" s="67"/>
      <c r="I31" s="31"/>
      <c r="J31" s="67"/>
      <c r="K31" s="31"/>
      <c r="L31" s="67"/>
      <c r="M31" s="31"/>
      <c r="N31" s="67"/>
      <c r="O31" s="31"/>
      <c r="P31" s="98"/>
      <c r="Q31" s="12"/>
      <c r="R31" s="69"/>
    </row>
    <row r="32" spans="1:19">
      <c r="A32" s="54" t="s">
        <v>49</v>
      </c>
      <c r="B32" s="4">
        <f>[1]InfJuv!C273</f>
        <v>144490.17937821688</v>
      </c>
      <c r="C32" s="47">
        <f>[1]InfJuv!D273</f>
        <v>100</v>
      </c>
      <c r="D32" s="4">
        <f t="shared" si="2"/>
        <v>116146.60155212945</v>
      </c>
      <c r="E32" s="47">
        <f>+D32/$B32*100</f>
        <v>80.38373407240681</v>
      </c>
      <c r="F32" s="4">
        <f>[1]InfJuv!E273</f>
        <v>581.49647848307995</v>
      </c>
      <c r="G32" s="47">
        <f>+F32/$B32*100</f>
        <v>0.40244705971397349</v>
      </c>
      <c r="H32" s="4">
        <f>[1]InfJuv!G273</f>
        <v>104008.5157930961</v>
      </c>
      <c r="I32" s="47">
        <f>+H32/$B32*100</f>
        <v>71.983103793403046</v>
      </c>
      <c r="J32" s="4">
        <f>[1]InfJuv!I273</f>
        <v>11556.589280550266</v>
      </c>
      <c r="K32" s="47">
        <f>+J32/$B32*100</f>
        <v>7.9981832192897953</v>
      </c>
      <c r="L32" s="4">
        <f>[1]InfJuv!K273</f>
        <v>28343.577826087352</v>
      </c>
      <c r="M32" s="47">
        <f>+L32/$B32*100</f>
        <v>19.61626592759313</v>
      </c>
      <c r="N32" s="4">
        <f>[1]InfJuv!M273</f>
        <v>0</v>
      </c>
      <c r="O32" s="47">
        <f>+N32/$B32*100</f>
        <v>0</v>
      </c>
      <c r="P32" s="49"/>
      <c r="Q32" s="50"/>
      <c r="R32" s="50"/>
    </row>
    <row r="33" spans="1:18">
      <c r="A33" s="55" t="s">
        <v>50</v>
      </c>
      <c r="B33" s="39">
        <f>+B34+B35+B36</f>
        <v>142578.44690848235</v>
      </c>
      <c r="C33" s="31">
        <f>+B33/B$32*100</f>
        <v>98.676911830297897</v>
      </c>
      <c r="D33" s="36">
        <f t="shared" ref="D33:N33" si="66">+D34+D35+D36</f>
        <v>114234.86908239509</v>
      </c>
      <c r="E33" s="31">
        <f>IF(ISNUMBER(D33/$B33*100),D33/$B33*100,0)</f>
        <v>80.120713585637304</v>
      </c>
      <c r="F33" s="36">
        <f t="shared" si="66"/>
        <v>581.49647848307995</v>
      </c>
      <c r="G33" s="31">
        <f>IF(ISNUMBER(F33/$B33*100),F33/$B33*100,0)</f>
        <v>0.40784318464089347</v>
      </c>
      <c r="H33" s="36">
        <f t="shared" si="66"/>
        <v>102096.78332336174</v>
      </c>
      <c r="I33" s="31">
        <f>IF(ISNUMBER(H33/$B33*100),H33/$B33*100,0)</f>
        <v>71.607445260569563</v>
      </c>
      <c r="J33" s="36">
        <f t="shared" si="66"/>
        <v>11556.589280550263</v>
      </c>
      <c r="K33" s="31">
        <f>IF(ISNUMBER(J33/$B33*100),J33/$B33*100,0)</f>
        <v>8.1054251404268385</v>
      </c>
      <c r="L33" s="36">
        <f t="shared" si="66"/>
        <v>28343.577826087349</v>
      </c>
      <c r="M33" s="31">
        <f>IF(ISNUMBER(L33/$B33*100),L33/$B33*100,0)</f>
        <v>19.879286414362756</v>
      </c>
      <c r="N33" s="36">
        <f t="shared" si="66"/>
        <v>0</v>
      </c>
      <c r="O33" s="31">
        <f>IF(ISNUMBER(N33/$B33*100),N33/$B33*100,0)</f>
        <v>0</v>
      </c>
      <c r="P33" s="11"/>
      <c r="Q33" s="12"/>
      <c r="R33" s="12"/>
    </row>
    <row r="34" spans="1:18">
      <c r="A34" s="123" t="s">
        <v>99</v>
      </c>
      <c r="B34" s="39">
        <f>[1]InfJuv!C274</f>
        <v>75979.259970462459</v>
      </c>
      <c r="C34" s="31">
        <f>+B34/B$33*100</f>
        <v>53.289442842109025</v>
      </c>
      <c r="D34" s="36">
        <f t="shared" si="2"/>
        <v>56659.83475884216</v>
      </c>
      <c r="E34" s="31">
        <f t="shared" ref="E34:G40" si="67">IF(ISNUMBER(D34/$B34*100),D34/$B34*100,0)</f>
        <v>74.572764700352607</v>
      </c>
      <c r="F34" s="36">
        <f>[1]InfJuv!E274</f>
        <v>581.49647848307995</v>
      </c>
      <c r="G34" s="31">
        <f t="shared" si="67"/>
        <v>0.765335801782146</v>
      </c>
      <c r="H34" s="36">
        <f>[1]InfJuv!G274</f>
        <v>52258.800343598843</v>
      </c>
      <c r="I34" s="31">
        <f t="shared" ref="I34" si="68">IF(ISNUMBER(H34/$B34*100),H34/$B34*100,0)</f>
        <v>68.78034922150448</v>
      </c>
      <c r="J34" s="36">
        <f>[1]InfJuv!I274</f>
        <v>3819.53793676024</v>
      </c>
      <c r="K34" s="31">
        <f t="shared" ref="K34" si="69">IF(ISNUMBER(J34/$B34*100),J34/$B34*100,0)</f>
        <v>5.0270796770659727</v>
      </c>
      <c r="L34" s="36">
        <f>[1]InfJuv!K274</f>
        <v>19319.425211620302</v>
      </c>
      <c r="M34" s="31">
        <f t="shared" ref="M34" si="70">IF(ISNUMBER(L34/$B34*100),L34/$B34*100,0)</f>
        <v>25.427235299647403</v>
      </c>
      <c r="N34" s="36">
        <f>[1]InfJuv!M274</f>
        <v>0</v>
      </c>
      <c r="O34" s="31">
        <f t="shared" ref="O34" si="71">IF(ISNUMBER(N34/$B34*100),N34/$B34*100,0)</f>
        <v>0</v>
      </c>
      <c r="P34" s="11"/>
      <c r="Q34" s="12"/>
      <c r="R34" s="12"/>
    </row>
    <row r="35" spans="1:18">
      <c r="A35" s="123" t="s">
        <v>100</v>
      </c>
      <c r="B35" s="39">
        <f>[1]InfJuv!C275</f>
        <v>66599.186938019906</v>
      </c>
      <c r="C35" s="31">
        <f>+B35/B$33*100</f>
        <v>46.710557157890989</v>
      </c>
      <c r="D35" s="36">
        <f t="shared" si="2"/>
        <v>57575.034323552929</v>
      </c>
      <c r="E35" s="31">
        <f t="shared" si="67"/>
        <v>86.450055880013593</v>
      </c>
      <c r="F35" s="36">
        <f>[1]InfJuv!E275</f>
        <v>0</v>
      </c>
      <c r="G35" s="31">
        <f t="shared" si="67"/>
        <v>0</v>
      </c>
      <c r="H35" s="36">
        <f>[1]InfJuv!G275</f>
        <v>49837.982979762906</v>
      </c>
      <c r="I35" s="31">
        <f t="shared" ref="I35" si="72">IF(ISNUMBER(H35/$B35*100),H35/$B35*100,0)</f>
        <v>74.832719844079023</v>
      </c>
      <c r="J35" s="36">
        <f>[1]InfJuv!I275</f>
        <v>7737.0513437900227</v>
      </c>
      <c r="K35" s="31">
        <f t="shared" ref="K35" si="73">IF(ISNUMBER(J35/$B35*100),J35/$B35*100,0)</f>
        <v>11.617336035934581</v>
      </c>
      <c r="L35" s="36">
        <f>[1]InfJuv!K275</f>
        <v>9024.1526144670461</v>
      </c>
      <c r="M35" s="31">
        <f t="shared" ref="M35" si="74">IF(ISNUMBER(L35/$B35*100),L35/$B35*100,0)</f>
        <v>13.549944119986501</v>
      </c>
      <c r="N35" s="36">
        <f>[1]InfJuv!M275</f>
        <v>0</v>
      </c>
      <c r="O35" s="31">
        <f t="shared" ref="O35" si="75">IF(ISNUMBER(N35/$B35*100),N35/$B35*100,0)</f>
        <v>0</v>
      </c>
      <c r="P35" s="11"/>
      <c r="Q35" s="12"/>
      <c r="R35" s="12"/>
    </row>
    <row r="36" spans="1:18">
      <c r="A36" s="123" t="s">
        <v>101</v>
      </c>
      <c r="B36" s="39">
        <f>[1]InfJuv!C276</f>
        <v>0</v>
      </c>
      <c r="C36" s="31">
        <f>+B36/B$33*100</f>
        <v>0</v>
      </c>
      <c r="D36" s="36">
        <f t="shared" si="2"/>
        <v>0</v>
      </c>
      <c r="E36" s="31">
        <f t="shared" si="67"/>
        <v>0</v>
      </c>
      <c r="F36" s="36">
        <f>[1]InfJuv!E276</f>
        <v>0</v>
      </c>
      <c r="G36" s="31">
        <f t="shared" si="67"/>
        <v>0</v>
      </c>
      <c r="H36" s="36">
        <f>[1]InfJuv!G276</f>
        <v>0</v>
      </c>
      <c r="I36" s="31">
        <f t="shared" ref="I36" si="76">IF(ISNUMBER(H36/$B36*100),H36/$B36*100,0)</f>
        <v>0</v>
      </c>
      <c r="J36" s="36">
        <f>[1]InfJuv!I276</f>
        <v>0</v>
      </c>
      <c r="K36" s="31">
        <f t="shared" ref="K36" si="77">IF(ISNUMBER(J36/$B36*100),J36/$B36*100,0)</f>
        <v>0</v>
      </c>
      <c r="L36" s="36">
        <f>[1]InfJuv!K276</f>
        <v>0</v>
      </c>
      <c r="M36" s="31">
        <f t="shared" ref="M36" si="78">IF(ISNUMBER(L36/$B36*100),L36/$B36*100,0)</f>
        <v>0</v>
      </c>
      <c r="N36" s="36">
        <f>[1]InfJuv!M276</f>
        <v>0</v>
      </c>
      <c r="O36" s="31">
        <f t="shared" ref="O36" si="79">IF(ISNUMBER(N36/$B36*100),N36/$B36*100,0)</f>
        <v>0</v>
      </c>
      <c r="P36" s="11"/>
      <c r="Q36" s="12"/>
      <c r="R36" s="12"/>
    </row>
    <row r="37" spans="1:18">
      <c r="A37" s="55" t="s">
        <v>51</v>
      </c>
      <c r="B37" s="39">
        <f>[1]InfJuv!C277</f>
        <v>1911.73246973444</v>
      </c>
      <c r="C37" s="31">
        <f t="shared" ref="C37:C40" si="80">+B37/B$32*100</f>
        <v>1.3230881697020369</v>
      </c>
      <c r="D37" s="36">
        <f t="shared" si="2"/>
        <v>1911.73246973444</v>
      </c>
      <c r="E37" s="31">
        <f t="shared" si="67"/>
        <v>100</v>
      </c>
      <c r="F37" s="36">
        <f>[1]InfJuv!E277</f>
        <v>0</v>
      </c>
      <c r="G37" s="31">
        <f t="shared" si="67"/>
        <v>0</v>
      </c>
      <c r="H37" s="36">
        <f>[1]InfJuv!G277</f>
        <v>1911.73246973444</v>
      </c>
      <c r="I37" s="31">
        <f t="shared" ref="I37" si="81">IF(ISNUMBER(H37/$B37*100),H37/$B37*100,0)</f>
        <v>100</v>
      </c>
      <c r="J37" s="36">
        <f>[1]InfJuv!I277</f>
        <v>0</v>
      </c>
      <c r="K37" s="31">
        <f t="shared" ref="K37" si="82">IF(ISNUMBER(J37/$B37*100),J37/$B37*100,0)</f>
        <v>0</v>
      </c>
      <c r="L37" s="36">
        <f>[1]InfJuv!K277</f>
        <v>0</v>
      </c>
      <c r="M37" s="31">
        <f t="shared" ref="M37" si="83">IF(ISNUMBER(L37/$B37*100),L37/$B37*100,0)</f>
        <v>0</v>
      </c>
      <c r="N37" s="36">
        <f>[1]InfJuv!M277</f>
        <v>0</v>
      </c>
      <c r="O37" s="31">
        <f t="shared" ref="O37" si="84">IF(ISNUMBER(N37/$B37*100),N37/$B37*100,0)</f>
        <v>0</v>
      </c>
      <c r="P37" s="11"/>
      <c r="Q37" s="12"/>
      <c r="R37" s="12"/>
    </row>
    <row r="38" spans="1:18">
      <c r="A38" s="55" t="s">
        <v>52</v>
      </c>
      <c r="B38" s="39">
        <f>[1]InfJuv!C278</f>
        <v>0</v>
      </c>
      <c r="C38" s="31">
        <f t="shared" si="80"/>
        <v>0</v>
      </c>
      <c r="D38" s="36">
        <f t="shared" si="2"/>
        <v>0</v>
      </c>
      <c r="E38" s="31">
        <f t="shared" si="67"/>
        <v>0</v>
      </c>
      <c r="F38" s="36">
        <f>[1]InfJuv!E278</f>
        <v>0</v>
      </c>
      <c r="G38" s="31">
        <f t="shared" si="67"/>
        <v>0</v>
      </c>
      <c r="H38" s="36">
        <f>[1]InfJuv!G278</f>
        <v>0</v>
      </c>
      <c r="I38" s="31">
        <f t="shared" ref="I38" si="85">IF(ISNUMBER(H38/$B38*100),H38/$B38*100,0)</f>
        <v>0</v>
      </c>
      <c r="J38" s="36">
        <f>[1]InfJuv!I278</f>
        <v>0</v>
      </c>
      <c r="K38" s="31">
        <f t="shared" ref="K38" si="86">IF(ISNUMBER(J38/$B38*100),J38/$B38*100,0)</f>
        <v>0</v>
      </c>
      <c r="L38" s="36">
        <f>[1]InfJuv!K278</f>
        <v>0</v>
      </c>
      <c r="M38" s="31">
        <f t="shared" ref="M38" si="87">IF(ISNUMBER(L38/$B38*100),L38/$B38*100,0)</f>
        <v>0</v>
      </c>
      <c r="N38" s="36">
        <f>[1]InfJuv!M278</f>
        <v>0</v>
      </c>
      <c r="O38" s="31">
        <f t="shared" ref="O38" si="88">IF(ISNUMBER(N38/$B38*100),N38/$B38*100,0)</f>
        <v>0</v>
      </c>
      <c r="P38" s="11"/>
      <c r="Q38" s="12"/>
      <c r="R38" s="12"/>
    </row>
    <row r="39" spans="1:18">
      <c r="A39" s="55" t="s">
        <v>53</v>
      </c>
      <c r="B39" s="39">
        <f>[1]InfJuv!C279</f>
        <v>0</v>
      </c>
      <c r="C39" s="31">
        <f t="shared" si="80"/>
        <v>0</v>
      </c>
      <c r="D39" s="36">
        <f t="shared" si="2"/>
        <v>0</v>
      </c>
      <c r="E39" s="31">
        <f t="shared" si="67"/>
        <v>0</v>
      </c>
      <c r="F39" s="36">
        <f>[1]InfJuv!E279</f>
        <v>0</v>
      </c>
      <c r="G39" s="31">
        <f t="shared" si="67"/>
        <v>0</v>
      </c>
      <c r="H39" s="36">
        <f>[1]InfJuv!G279</f>
        <v>0</v>
      </c>
      <c r="I39" s="31">
        <f t="shared" ref="I39" si="89">IF(ISNUMBER(H39/$B39*100),H39/$B39*100,0)</f>
        <v>0</v>
      </c>
      <c r="J39" s="36">
        <f>[1]InfJuv!I279</f>
        <v>0</v>
      </c>
      <c r="K39" s="31">
        <f t="shared" ref="K39" si="90">IF(ISNUMBER(J39/$B39*100),J39/$B39*100,0)</f>
        <v>0</v>
      </c>
      <c r="L39" s="36">
        <f>[1]InfJuv!K279</f>
        <v>0</v>
      </c>
      <c r="M39" s="31">
        <f t="shared" ref="M39" si="91">IF(ISNUMBER(L39/$B39*100),L39/$B39*100,0)</f>
        <v>0</v>
      </c>
      <c r="N39" s="36">
        <f>[1]InfJuv!M279</f>
        <v>0</v>
      </c>
      <c r="O39" s="31">
        <f t="shared" ref="O39" si="92">IF(ISNUMBER(N39/$B39*100),N39/$B39*100,0)</f>
        <v>0</v>
      </c>
      <c r="P39" s="11"/>
      <c r="Q39" s="12"/>
      <c r="R39" s="12"/>
    </row>
    <row r="40" spans="1:18">
      <c r="A40" s="55" t="s">
        <v>54</v>
      </c>
      <c r="B40" s="39">
        <f>[1]InfJuv!C280</f>
        <v>0</v>
      </c>
      <c r="C40" s="31">
        <f t="shared" si="80"/>
        <v>0</v>
      </c>
      <c r="D40" s="36">
        <f t="shared" si="2"/>
        <v>0</v>
      </c>
      <c r="E40" s="31">
        <f t="shared" si="67"/>
        <v>0</v>
      </c>
      <c r="F40" s="36">
        <f>[1]InfJuv!E280</f>
        <v>0</v>
      </c>
      <c r="G40" s="31">
        <f t="shared" si="67"/>
        <v>0</v>
      </c>
      <c r="H40" s="36">
        <f>[1]InfJuv!G280</f>
        <v>0</v>
      </c>
      <c r="I40" s="31">
        <f t="shared" ref="I40" si="93">IF(ISNUMBER(H40/$B40*100),H40/$B40*100,0)</f>
        <v>0</v>
      </c>
      <c r="J40" s="36">
        <f>[1]InfJuv!I280</f>
        <v>0</v>
      </c>
      <c r="K40" s="31">
        <f t="shared" ref="K40" si="94">IF(ISNUMBER(J40/$B40*100),J40/$B40*100,0)</f>
        <v>0</v>
      </c>
      <c r="L40" s="36">
        <f>[1]InfJuv!K280</f>
        <v>0</v>
      </c>
      <c r="M40" s="31">
        <f t="shared" ref="M40" si="95">IF(ISNUMBER(L40/$B40*100),L40/$B40*100,0)</f>
        <v>0</v>
      </c>
      <c r="N40" s="36">
        <f>[1]InfJuv!M280</f>
        <v>0</v>
      </c>
      <c r="O40" s="31">
        <f t="shared" ref="O40" si="96">IF(ISNUMBER(N40/$B40*100),N40/$B40*100,0)</f>
        <v>0</v>
      </c>
      <c r="P40" s="11"/>
      <c r="Q40" s="12"/>
      <c r="R40" s="12"/>
    </row>
    <row r="41" spans="1:18">
      <c r="A41" s="110"/>
      <c r="B41" s="111"/>
      <c r="C41" s="112"/>
      <c r="D41" s="113"/>
      <c r="E41" s="114"/>
      <c r="F41" s="113"/>
      <c r="G41" s="114"/>
      <c r="H41" s="113"/>
      <c r="I41" s="114"/>
      <c r="J41" s="113"/>
      <c r="K41" s="115"/>
      <c r="L41" s="111"/>
      <c r="M41" s="114"/>
      <c r="N41" s="113"/>
      <c r="O41" s="114"/>
    </row>
    <row r="42" spans="1:18">
      <c r="A42" s="45" t="str">
        <f>'C03'!A37</f>
        <v>Fuente: Instituto Nacional de Estadística (INE). XLIV Encuesta Permanente de Hogares de Propósitos Múltiples, mayo 2013.</v>
      </c>
      <c r="B42" s="67"/>
      <c r="C42" s="68"/>
      <c r="D42" s="67"/>
      <c r="E42" s="68"/>
      <c r="F42" s="67"/>
      <c r="G42" s="68"/>
      <c r="H42" s="67"/>
      <c r="I42" s="68"/>
      <c r="J42" s="68"/>
      <c r="K42" s="68"/>
      <c r="L42" s="67"/>
      <c r="M42" s="68"/>
      <c r="N42" s="67"/>
      <c r="O42" s="68"/>
    </row>
    <row r="43" spans="1:18">
      <c r="A43" s="45" t="s">
        <v>31</v>
      </c>
      <c r="B43" s="67"/>
      <c r="C43" s="68"/>
      <c r="D43" s="40"/>
      <c r="E43" s="68"/>
      <c r="F43" s="67"/>
      <c r="G43" s="68"/>
      <c r="H43" s="67"/>
      <c r="I43" s="68"/>
      <c r="J43" s="68"/>
      <c r="K43" s="68"/>
      <c r="L43" s="67"/>
      <c r="M43" s="68"/>
      <c r="N43" s="67"/>
      <c r="O43" s="68"/>
    </row>
    <row r="44" spans="1:18">
      <c r="A44" s="45" t="s">
        <v>32</v>
      </c>
      <c r="B44" s="67"/>
      <c r="C44" s="68"/>
      <c r="D44" s="67"/>
      <c r="E44" s="68"/>
      <c r="F44" s="67"/>
      <c r="G44" s="68"/>
      <c r="H44" s="67"/>
      <c r="I44" s="68"/>
      <c r="J44" s="68"/>
      <c r="K44" s="68"/>
      <c r="L44" s="67"/>
      <c r="M44" s="68"/>
      <c r="N44" s="67"/>
      <c r="O44" s="68"/>
    </row>
    <row r="45" spans="1:18">
      <c r="A45" s="45" t="s">
        <v>116</v>
      </c>
      <c r="B45" s="67"/>
      <c r="C45" s="68"/>
      <c r="D45" s="67"/>
      <c r="E45" s="68"/>
      <c r="F45" s="36"/>
      <c r="G45" s="68"/>
      <c r="H45" s="36"/>
      <c r="I45" s="68"/>
      <c r="J45" s="68"/>
      <c r="K45" s="68"/>
      <c r="L45" s="67"/>
      <c r="M45" s="68"/>
      <c r="N45" s="67"/>
      <c r="O45" s="68"/>
    </row>
    <row r="46" spans="1:18">
      <c r="A46" s="45"/>
      <c r="B46" s="67"/>
      <c r="C46" s="68"/>
      <c r="D46" s="67"/>
      <c r="E46" s="68"/>
      <c r="F46" s="36"/>
      <c r="G46" s="68"/>
      <c r="H46" s="36"/>
      <c r="I46" s="68"/>
      <c r="J46" s="68"/>
      <c r="K46" s="68"/>
      <c r="L46" s="67"/>
      <c r="M46" s="68"/>
      <c r="N46" s="67"/>
      <c r="O46" s="68"/>
    </row>
    <row r="47" spans="1:18">
      <c r="A47" s="45"/>
      <c r="B47" s="67"/>
      <c r="C47" s="68"/>
      <c r="D47" s="67"/>
      <c r="E47" s="68"/>
      <c r="F47" s="36"/>
      <c r="G47" s="68"/>
      <c r="H47" s="36"/>
      <c r="I47" s="68"/>
      <c r="J47" s="68"/>
      <c r="K47" s="68"/>
      <c r="L47" s="67"/>
      <c r="M47" s="68"/>
      <c r="N47" s="67"/>
      <c r="O47" s="68"/>
    </row>
    <row r="48" spans="1:18">
      <c r="A48" s="45"/>
      <c r="B48" s="67"/>
      <c r="C48" s="68"/>
      <c r="D48" s="67"/>
      <c r="E48" s="68"/>
      <c r="F48" s="36"/>
      <c r="G48" s="68"/>
      <c r="H48" s="36"/>
      <c r="I48" s="68"/>
      <c r="J48" s="68"/>
      <c r="K48" s="68"/>
      <c r="L48" s="67"/>
      <c r="M48" s="68"/>
      <c r="N48" s="67"/>
      <c r="O48" s="68"/>
    </row>
    <row r="49" spans="1:15">
      <c r="A49" s="45"/>
      <c r="B49" s="67"/>
      <c r="C49" s="68"/>
      <c r="D49" s="67"/>
      <c r="E49" s="68"/>
      <c r="F49" s="36"/>
      <c r="G49" s="68"/>
      <c r="H49" s="36"/>
      <c r="I49" s="68"/>
      <c r="J49" s="68"/>
      <c r="K49" s="68"/>
      <c r="L49" s="67"/>
      <c r="M49" s="68"/>
      <c r="N49" s="67"/>
      <c r="O49" s="68"/>
    </row>
    <row r="50" spans="1:15">
      <c r="A50" s="45"/>
      <c r="B50" s="67"/>
      <c r="C50" s="68"/>
      <c r="D50" s="67"/>
      <c r="E50" s="68"/>
      <c r="F50" s="36"/>
      <c r="G50" s="68"/>
      <c r="H50" s="36"/>
      <c r="I50" s="68"/>
      <c r="J50" s="68"/>
      <c r="K50" s="68"/>
      <c r="L50" s="67"/>
      <c r="M50" s="68"/>
      <c r="N50" s="67"/>
      <c r="O50" s="68"/>
    </row>
    <row r="51" spans="1:15">
      <c r="A51" s="45"/>
      <c r="B51" s="67"/>
      <c r="C51" s="68"/>
      <c r="D51" s="67"/>
      <c r="E51" s="68"/>
      <c r="F51" s="36"/>
      <c r="G51" s="68"/>
      <c r="H51" s="36"/>
      <c r="I51" s="68"/>
      <c r="J51" s="68"/>
      <c r="K51" s="68"/>
      <c r="L51" s="67"/>
      <c r="M51" s="68"/>
      <c r="N51" s="67"/>
      <c r="O51" s="68"/>
    </row>
    <row r="52" spans="1:15">
      <c r="A52" s="45"/>
      <c r="B52" s="67"/>
      <c r="C52" s="68"/>
      <c r="D52" s="67"/>
      <c r="E52" s="68"/>
      <c r="F52" s="36"/>
      <c r="G52" s="68"/>
      <c r="H52" s="36"/>
      <c r="I52" s="68"/>
      <c r="J52" s="68"/>
      <c r="K52" s="68"/>
      <c r="L52" s="67"/>
      <c r="M52" s="68"/>
      <c r="N52" s="67"/>
      <c r="O52" s="68"/>
    </row>
    <row r="53" spans="1:15">
      <c r="A53" s="45"/>
      <c r="B53" s="67"/>
      <c r="C53" s="68"/>
      <c r="D53" s="67"/>
      <c r="E53" s="68"/>
      <c r="F53" s="36"/>
      <c r="G53" s="68"/>
      <c r="H53" s="36"/>
      <c r="I53" s="68"/>
      <c r="J53" s="68"/>
      <c r="K53" s="68"/>
      <c r="L53" s="67"/>
      <c r="M53" s="68"/>
      <c r="N53" s="67"/>
      <c r="O53" s="68"/>
    </row>
    <row r="54" spans="1:15">
      <c r="A54" s="45"/>
      <c r="B54" s="67"/>
      <c r="C54" s="68"/>
      <c r="D54" s="67"/>
      <c r="E54" s="68"/>
      <c r="F54" s="36"/>
      <c r="G54" s="68"/>
      <c r="H54" s="36"/>
      <c r="I54" s="68"/>
      <c r="J54" s="68"/>
      <c r="K54" s="68"/>
      <c r="L54" s="67"/>
      <c r="M54" s="68"/>
      <c r="N54" s="67"/>
      <c r="O54" s="68"/>
    </row>
    <row r="55" spans="1:15">
      <c r="A55" s="45"/>
      <c r="B55" s="67"/>
      <c r="C55" s="68"/>
      <c r="D55" s="67"/>
      <c r="E55" s="68"/>
      <c r="F55" s="36"/>
      <c r="G55" s="68"/>
      <c r="H55" s="36"/>
      <c r="I55" s="68"/>
      <c r="J55" s="68"/>
      <c r="K55" s="68"/>
      <c r="L55" s="67"/>
      <c r="M55" s="68"/>
      <c r="N55" s="67"/>
      <c r="O55" s="68"/>
    </row>
    <row r="56" spans="1:15">
      <c r="A56" s="45"/>
      <c r="B56" s="67"/>
      <c r="C56" s="68"/>
      <c r="D56" s="67"/>
      <c r="E56" s="68"/>
      <c r="F56" s="36"/>
      <c r="G56" s="68"/>
      <c r="H56" s="36"/>
      <c r="I56" s="68"/>
      <c r="J56" s="68"/>
      <c r="K56" s="68"/>
      <c r="L56" s="67"/>
      <c r="M56" s="68"/>
      <c r="N56" s="67"/>
      <c r="O56" s="68"/>
    </row>
    <row r="57" spans="1:15">
      <c r="A57" s="45"/>
      <c r="B57" s="67"/>
      <c r="C57" s="68"/>
      <c r="D57" s="67"/>
      <c r="E57" s="68"/>
      <c r="F57" s="36"/>
      <c r="G57" s="68"/>
      <c r="H57" s="36"/>
      <c r="I57" s="68"/>
      <c r="J57" s="68"/>
      <c r="K57" s="68"/>
      <c r="L57" s="67"/>
      <c r="M57" s="68"/>
      <c r="N57" s="67"/>
      <c r="O57" s="68"/>
    </row>
    <row r="58" spans="1:15">
      <c r="A58" s="45"/>
      <c r="B58" s="67"/>
      <c r="C58" s="68"/>
      <c r="D58" s="67"/>
      <c r="E58" s="68"/>
      <c r="F58" s="36"/>
      <c r="G58" s="68"/>
      <c r="H58" s="36"/>
      <c r="I58" s="68"/>
      <c r="J58" s="68"/>
      <c r="K58" s="68"/>
      <c r="L58" s="67"/>
      <c r="M58" s="68"/>
      <c r="N58" s="67"/>
      <c r="O58" s="68"/>
    </row>
    <row r="59" spans="1:15">
      <c r="A59" s="45"/>
      <c r="B59" s="67"/>
      <c r="C59" s="68"/>
      <c r="D59" s="67"/>
      <c r="E59" s="68"/>
      <c r="F59" s="36"/>
      <c r="G59" s="68"/>
      <c r="H59" s="36"/>
      <c r="I59" s="68"/>
      <c r="J59" s="68"/>
      <c r="K59" s="68"/>
      <c r="L59" s="67"/>
      <c r="M59" s="68"/>
      <c r="N59" s="67"/>
      <c r="O59" s="68"/>
    </row>
    <row r="60" spans="1:15">
      <c r="A60" s="45"/>
      <c r="B60" s="67"/>
      <c r="C60" s="68"/>
      <c r="D60" s="67"/>
      <c r="E60" s="68"/>
      <c r="F60" s="36"/>
      <c r="G60" s="68"/>
      <c r="H60" s="36"/>
      <c r="I60" s="68"/>
      <c r="J60" s="68"/>
      <c r="K60" s="68"/>
      <c r="L60" s="67"/>
      <c r="M60" s="68"/>
      <c r="N60" s="67"/>
      <c r="O60" s="68"/>
    </row>
    <row r="61" spans="1:15">
      <c r="A61" s="45"/>
      <c r="B61" s="67"/>
      <c r="C61" s="68"/>
      <c r="D61" s="67"/>
      <c r="E61" s="68"/>
      <c r="F61" s="36"/>
      <c r="G61" s="68"/>
      <c r="H61" s="36"/>
      <c r="I61" s="68"/>
      <c r="J61" s="68"/>
      <c r="K61" s="68"/>
      <c r="L61" s="67"/>
      <c r="M61" s="68"/>
      <c r="N61" s="67"/>
      <c r="O61" s="68"/>
    </row>
    <row r="62" spans="1:15">
      <c r="A62" s="45"/>
      <c r="B62" s="67"/>
      <c r="C62" s="68"/>
      <c r="D62" s="67"/>
      <c r="E62" s="68"/>
      <c r="F62" s="36"/>
      <c r="G62" s="68"/>
      <c r="H62" s="36"/>
      <c r="I62" s="68"/>
      <c r="J62" s="68"/>
      <c r="K62" s="68"/>
      <c r="L62" s="67"/>
      <c r="M62" s="68"/>
      <c r="N62" s="67"/>
      <c r="O62" s="68"/>
    </row>
    <row r="63" spans="1:15">
      <c r="A63" s="45"/>
      <c r="B63" s="67"/>
      <c r="C63" s="68"/>
      <c r="D63" s="67"/>
      <c r="E63" s="68"/>
      <c r="F63" s="36"/>
      <c r="G63" s="68"/>
      <c r="H63" s="36"/>
      <c r="I63" s="68"/>
      <c r="J63" s="68"/>
      <c r="K63" s="68"/>
      <c r="L63" s="67"/>
      <c r="M63" s="68"/>
      <c r="N63" s="67"/>
      <c r="O63" s="68"/>
    </row>
    <row r="64" spans="1:15">
      <c r="A64" s="45"/>
      <c r="B64" s="67"/>
      <c r="C64" s="68"/>
      <c r="D64" s="67"/>
      <c r="E64" s="68"/>
      <c r="F64" s="36"/>
      <c r="G64" s="68"/>
      <c r="H64" s="36"/>
      <c r="I64" s="68"/>
      <c r="J64" s="68"/>
      <c r="K64" s="68"/>
      <c r="L64" s="67"/>
      <c r="M64" s="68"/>
      <c r="N64" s="67"/>
      <c r="O64" s="68"/>
    </row>
    <row r="65" spans="1:18">
      <c r="A65" s="45"/>
      <c r="B65" s="67"/>
      <c r="C65" s="68"/>
      <c r="D65" s="67"/>
      <c r="E65" s="68"/>
      <c r="F65" s="36"/>
      <c r="G65" s="68"/>
      <c r="H65" s="36"/>
      <c r="I65" s="68"/>
      <c r="J65" s="68"/>
      <c r="K65" s="68"/>
      <c r="L65" s="67"/>
      <c r="M65" s="68"/>
      <c r="N65" s="67"/>
      <c r="O65" s="68"/>
    </row>
    <row r="66" spans="1:18">
      <c r="A66" s="45"/>
      <c r="B66" s="67"/>
      <c r="C66" s="68"/>
      <c r="D66" s="67"/>
      <c r="E66" s="68"/>
      <c r="F66" s="36"/>
      <c r="G66" s="68"/>
      <c r="H66" s="36"/>
      <c r="I66" s="68"/>
      <c r="J66" s="68"/>
      <c r="K66" s="68"/>
      <c r="L66" s="67"/>
      <c r="M66" s="68"/>
      <c r="N66" s="67"/>
      <c r="O66" s="68"/>
    </row>
    <row r="67" spans="1:18">
      <c r="A67" s="45"/>
      <c r="B67" s="67"/>
      <c r="C67" s="68"/>
      <c r="D67" s="67"/>
      <c r="E67" s="68"/>
      <c r="F67" s="36"/>
      <c r="G67" s="68"/>
      <c r="H67" s="36"/>
      <c r="I67" s="68"/>
      <c r="J67" s="68"/>
      <c r="K67" s="68"/>
      <c r="L67" s="67"/>
      <c r="M67" s="68"/>
      <c r="N67" s="67"/>
      <c r="O67" s="68"/>
    </row>
    <row r="68" spans="1:18">
      <c r="A68" s="45"/>
      <c r="B68" s="67"/>
      <c r="C68" s="68"/>
      <c r="D68" s="67"/>
      <c r="E68" s="68"/>
      <c r="F68" s="36"/>
      <c r="G68" s="68"/>
      <c r="H68" s="36"/>
      <c r="I68" s="68"/>
      <c r="J68" s="68"/>
      <c r="K68" s="68"/>
      <c r="L68" s="67"/>
      <c r="M68" s="68"/>
      <c r="N68" s="67"/>
      <c r="O68" s="68"/>
    </row>
    <row r="69" spans="1:18">
      <c r="A69" s="45"/>
      <c r="B69" s="67"/>
      <c r="C69" s="68"/>
      <c r="D69" s="67"/>
      <c r="E69" s="68"/>
      <c r="F69" s="36"/>
      <c r="G69" s="68"/>
      <c r="H69" s="36"/>
      <c r="I69" s="68"/>
      <c r="J69" s="68"/>
      <c r="K69" s="68"/>
      <c r="L69" s="67"/>
      <c r="M69" s="68"/>
      <c r="N69" s="67"/>
      <c r="O69" s="68"/>
    </row>
    <row r="70" spans="1:18">
      <c r="A70" s="69"/>
      <c r="B70" s="67"/>
      <c r="C70" s="68"/>
      <c r="D70" s="67"/>
      <c r="E70" s="68"/>
      <c r="G70" s="68"/>
      <c r="H70" s="36"/>
      <c r="I70" s="68"/>
      <c r="J70" s="68"/>
      <c r="K70" s="68"/>
      <c r="L70" s="67"/>
      <c r="M70" s="68"/>
      <c r="N70" s="67"/>
      <c r="O70" s="68"/>
    </row>
    <row r="71" spans="1:18" ht="21.75" customHeight="1">
      <c r="A71" s="188" t="s">
        <v>119</v>
      </c>
      <c r="B71" s="188"/>
      <c r="C71" s="188"/>
      <c r="D71" s="188"/>
      <c r="E71" s="188"/>
      <c r="F71" s="188"/>
      <c r="G71" s="188"/>
      <c r="H71" s="188"/>
      <c r="I71" s="188"/>
      <c r="J71" s="188"/>
      <c r="K71" s="188"/>
      <c r="L71" s="188"/>
      <c r="M71" s="188"/>
      <c r="N71" s="188"/>
      <c r="O71" s="188"/>
      <c r="P71" s="188"/>
      <c r="Q71" s="188"/>
      <c r="R71" s="188"/>
    </row>
    <row r="72" spans="1:18">
      <c r="A72" s="18" t="s">
        <v>115</v>
      </c>
      <c r="B72" s="40"/>
      <c r="C72" s="30"/>
      <c r="D72" s="40"/>
      <c r="E72" s="68"/>
      <c r="F72" s="40"/>
      <c r="G72" s="30"/>
      <c r="H72" s="40"/>
      <c r="I72" s="30"/>
      <c r="J72" s="30"/>
      <c r="K72" s="30"/>
      <c r="L72" s="40"/>
      <c r="M72" s="30"/>
      <c r="N72" s="67"/>
      <c r="O72" s="68"/>
    </row>
    <row r="73" spans="1:18">
      <c r="A73" s="191" t="s">
        <v>11</v>
      </c>
      <c r="B73" s="171" t="s">
        <v>77</v>
      </c>
      <c r="C73" s="171"/>
      <c r="D73" s="193" t="s">
        <v>9</v>
      </c>
      <c r="E73" s="193"/>
      <c r="F73" s="193"/>
      <c r="G73" s="193"/>
      <c r="H73" s="193"/>
      <c r="I73" s="193"/>
      <c r="J73" s="193"/>
      <c r="K73" s="193"/>
      <c r="L73" s="171" t="s">
        <v>79</v>
      </c>
      <c r="M73" s="171"/>
      <c r="N73" s="171" t="s">
        <v>80</v>
      </c>
      <c r="O73" s="171"/>
      <c r="P73" s="189"/>
      <c r="Q73" s="189"/>
      <c r="R73" s="189"/>
    </row>
    <row r="74" spans="1:18">
      <c r="A74" s="188"/>
      <c r="B74" s="172"/>
      <c r="C74" s="172"/>
      <c r="D74" s="187" t="s">
        <v>12</v>
      </c>
      <c r="E74" s="187"/>
      <c r="F74" s="170" t="s">
        <v>128</v>
      </c>
      <c r="G74" s="170"/>
      <c r="H74" s="170" t="s">
        <v>78</v>
      </c>
      <c r="I74" s="170"/>
      <c r="J74" s="170" t="s">
        <v>129</v>
      </c>
      <c r="K74" s="170"/>
      <c r="L74" s="172"/>
      <c r="M74" s="172"/>
      <c r="N74" s="172"/>
      <c r="O74" s="172"/>
      <c r="P74" s="190"/>
      <c r="Q74" s="190"/>
      <c r="R74" s="190"/>
    </row>
    <row r="75" spans="1:18">
      <c r="A75" s="192"/>
      <c r="B75" s="58" t="s">
        <v>3</v>
      </c>
      <c r="C75" s="59" t="s">
        <v>39</v>
      </c>
      <c r="D75" s="58" t="s">
        <v>3</v>
      </c>
      <c r="E75" s="59" t="s">
        <v>40</v>
      </c>
      <c r="F75" s="58" t="s">
        <v>3</v>
      </c>
      <c r="G75" s="59" t="s">
        <v>40</v>
      </c>
      <c r="H75" s="58" t="s">
        <v>3</v>
      </c>
      <c r="I75" s="59" t="s">
        <v>40</v>
      </c>
      <c r="J75" s="58" t="s">
        <v>3</v>
      </c>
      <c r="K75" s="59" t="s">
        <v>40</v>
      </c>
      <c r="L75" s="58" t="s">
        <v>3</v>
      </c>
      <c r="M75" s="59" t="s">
        <v>40</v>
      </c>
      <c r="N75" s="58" t="s">
        <v>3</v>
      </c>
      <c r="O75" s="59" t="s">
        <v>40</v>
      </c>
      <c r="P75" s="96"/>
      <c r="Q75" s="97"/>
      <c r="R75" s="97"/>
    </row>
    <row r="76" spans="1:18">
      <c r="A76" s="69"/>
      <c r="B76" s="67"/>
      <c r="C76" s="68"/>
      <c r="D76" s="67"/>
      <c r="E76" s="68"/>
      <c r="F76" s="67"/>
      <c r="G76" s="68"/>
      <c r="H76" s="67"/>
      <c r="I76" s="68"/>
      <c r="J76" s="68"/>
      <c r="K76" s="68"/>
      <c r="L76" s="67"/>
      <c r="M76" s="68"/>
      <c r="N76" s="67"/>
      <c r="O76" s="68"/>
    </row>
    <row r="77" spans="1:18">
      <c r="A77" s="6" t="str">
        <f t="shared" ref="A77:R77" si="97">A7</f>
        <v>Total Nacional 2/</v>
      </c>
      <c r="B77" s="10">
        <f t="shared" si="97"/>
        <v>371385.93974356534</v>
      </c>
      <c r="C77" s="6">
        <f t="shared" si="97"/>
        <v>100.0000000000001</v>
      </c>
      <c r="D77" s="10">
        <f t="shared" si="97"/>
        <v>116326.82605727091</v>
      </c>
      <c r="E77" s="6">
        <f t="shared" si="97"/>
        <v>31.322355966839314</v>
      </c>
      <c r="F77" s="10">
        <f t="shared" si="97"/>
        <v>581.49647848307995</v>
      </c>
      <c r="G77" s="6">
        <f>G7</f>
        <v>0.15657471547915675</v>
      </c>
      <c r="H77" s="10">
        <f t="shared" si="97"/>
        <v>104188.74029823756</v>
      </c>
      <c r="I77" s="6">
        <f>I7</f>
        <v>28.054034670827289</v>
      </c>
      <c r="J77" s="10">
        <f>J7</f>
        <v>11556.589280550266</v>
      </c>
      <c r="K77" s="6">
        <f>K7</f>
        <v>3.1117465805328717</v>
      </c>
      <c r="L77" s="10">
        <f t="shared" si="97"/>
        <v>34074.415025556315</v>
      </c>
      <c r="M77" s="6">
        <f>M7</f>
        <v>9.174934045452563</v>
      </c>
      <c r="N77" s="10">
        <f t="shared" si="97"/>
        <v>220984.6986607383</v>
      </c>
      <c r="O77" s="6">
        <f>O7</f>
        <v>59.502709987708172</v>
      </c>
      <c r="P77" s="10">
        <f t="shared" si="97"/>
        <v>0</v>
      </c>
      <c r="Q77" s="6">
        <f>Q7</f>
        <v>0</v>
      </c>
      <c r="R77" s="6">
        <f t="shared" si="97"/>
        <v>0</v>
      </c>
    </row>
    <row r="78" spans="1:18">
      <c r="A78" s="69"/>
      <c r="B78" s="4"/>
      <c r="C78" s="47"/>
      <c r="D78" s="4"/>
      <c r="E78" s="47"/>
      <c r="F78" s="4"/>
      <c r="G78" s="47"/>
      <c r="H78" s="4"/>
      <c r="I78" s="47"/>
      <c r="J78" s="4"/>
      <c r="K78" s="47"/>
      <c r="L78" s="4"/>
      <c r="M78" s="47"/>
      <c r="N78" s="4"/>
      <c r="O78" s="47"/>
      <c r="P78" s="4"/>
      <c r="Q78" s="47"/>
      <c r="R78" s="47"/>
    </row>
    <row r="79" spans="1:18">
      <c r="A79" s="56" t="s">
        <v>55</v>
      </c>
      <c r="B79" s="4"/>
      <c r="C79" s="47"/>
      <c r="D79" s="4"/>
      <c r="E79" s="47"/>
      <c r="F79" s="4"/>
      <c r="G79" s="47"/>
      <c r="H79" s="4"/>
      <c r="I79" s="47"/>
      <c r="J79" s="4"/>
      <c r="K79" s="47"/>
      <c r="L79" s="4"/>
      <c r="M79" s="47"/>
      <c r="N79" s="4"/>
      <c r="O79" s="47"/>
      <c r="P79" s="49"/>
      <c r="Q79" s="50"/>
      <c r="R79" s="50"/>
    </row>
    <row r="80" spans="1:18">
      <c r="A80" s="57" t="s">
        <v>56</v>
      </c>
      <c r="B80" s="39">
        <f>[1]InfJuv!C282</f>
        <v>222306.54201253073</v>
      </c>
      <c r="C80" s="12">
        <f>B80/$B$77*100</f>
        <v>59.858631741963364</v>
      </c>
      <c r="D80" s="36">
        <f t="shared" ref="D80:D102" si="98">+F80+H80+J80</f>
        <v>53789.784652284769</v>
      </c>
      <c r="E80" s="12">
        <f t="shared" ref="E80:E102" si="99">+D80/B80*100</f>
        <v>24.19622210184566</v>
      </c>
      <c r="F80" s="36">
        <f>[1]InfJuv!E282</f>
        <v>0</v>
      </c>
      <c r="G80" s="12">
        <f>[1]InfJuv!F282</f>
        <v>0</v>
      </c>
      <c r="H80" s="36">
        <f>[1]InfJuv!G282</f>
        <v>53789.784652284769</v>
      </c>
      <c r="I80" s="12">
        <f>[1]InfJuv!H282</f>
        <v>24.19622210184566</v>
      </c>
      <c r="J80" s="36">
        <f>[1]InfJuv!I282</f>
        <v>0</v>
      </c>
      <c r="K80" s="12">
        <f>[1]InfJuv!J282</f>
        <v>0</v>
      </c>
      <c r="L80" s="36">
        <f>[1]InfJuv!K282</f>
        <v>19273.426424439102</v>
      </c>
      <c r="M80" s="12">
        <f>[1]InfJuv!L282</f>
        <v>8.6697522483853486</v>
      </c>
      <c r="N80" s="36">
        <f>[1]InfJuv!M282</f>
        <v>149243.33093580685</v>
      </c>
      <c r="O80" s="12">
        <f>[1]InfJuv!N282</f>
        <v>67.134025649768986</v>
      </c>
      <c r="P80" s="11"/>
      <c r="Q80" s="12"/>
      <c r="R80" s="12"/>
    </row>
    <row r="81" spans="1:18">
      <c r="A81" s="57" t="s">
        <v>57</v>
      </c>
      <c r="B81" s="39">
        <f>[1]InfJuv!C283</f>
        <v>872.24471772461993</v>
      </c>
      <c r="C81" s="12">
        <f t="shared" ref="C81:C102" si="100">B81/$B$77*100</f>
        <v>0.23486207321873512</v>
      </c>
      <c r="D81" s="36">
        <f t="shared" si="98"/>
        <v>290.74823924153998</v>
      </c>
      <c r="E81" s="12">
        <f t="shared" si="99"/>
        <v>33.333333333333329</v>
      </c>
      <c r="F81" s="36">
        <f>[1]InfJuv!E283</f>
        <v>0</v>
      </c>
      <c r="G81" s="12">
        <f>[1]InfJuv!F283</f>
        <v>0</v>
      </c>
      <c r="H81" s="36">
        <f>[1]InfJuv!G283</f>
        <v>290.74823924153998</v>
      </c>
      <c r="I81" s="12">
        <f>[1]InfJuv!H283</f>
        <v>33.333333333333329</v>
      </c>
      <c r="J81" s="36">
        <f>[1]InfJuv!I283</f>
        <v>0</v>
      </c>
      <c r="K81" s="12">
        <f>[1]InfJuv!J283</f>
        <v>0</v>
      </c>
      <c r="L81" s="36">
        <f>[1]InfJuv!K283</f>
        <v>0</v>
      </c>
      <c r="M81" s="12">
        <f>[1]InfJuv!L283</f>
        <v>0</v>
      </c>
      <c r="N81" s="36">
        <f>[1]InfJuv!M283</f>
        <v>581.49647848307995</v>
      </c>
      <c r="O81" s="12">
        <f>[1]InfJuv!N283</f>
        <v>66.666666666666657</v>
      </c>
      <c r="P81" s="11"/>
      <c r="Q81" s="12"/>
      <c r="R81" s="12"/>
    </row>
    <row r="82" spans="1:18">
      <c r="A82" s="57" t="s">
        <v>58</v>
      </c>
      <c r="B82" s="39">
        <f>[1]InfJuv!C284</f>
        <v>35090.514898666137</v>
      </c>
      <c r="C82" s="12">
        <f t="shared" si="100"/>
        <v>9.4485307986875995</v>
      </c>
      <c r="D82" s="36">
        <f t="shared" si="98"/>
        <v>9680.1191014098258</v>
      </c>
      <c r="E82" s="31">
        <f>IF(ISNUMBER(D82/B82*100),D82/B82*100,0)</f>
        <v>27.586141523895925</v>
      </c>
      <c r="F82" s="36">
        <f>[1]InfJuv!E284</f>
        <v>0</v>
      </c>
      <c r="G82" s="12">
        <f>[1]InfJuv!F284</f>
        <v>0</v>
      </c>
      <c r="H82" s="36">
        <f>[1]InfJuv!G284</f>
        <v>9680.1191014098258</v>
      </c>
      <c r="I82" s="12">
        <f>[1]InfJuv!H284</f>
        <v>27.586141523895925</v>
      </c>
      <c r="J82" s="36">
        <f>[1]InfJuv!I284</f>
        <v>0</v>
      </c>
      <c r="K82" s="12">
        <f>[1]InfJuv!J284</f>
        <v>0</v>
      </c>
      <c r="L82" s="36">
        <f>[1]InfJuv!K284</f>
        <v>2129.8892510061996</v>
      </c>
      <c r="M82" s="12">
        <f>[1]InfJuv!L284</f>
        <v>6.0697007643144074</v>
      </c>
      <c r="N82" s="36">
        <f>[1]InfJuv!M284</f>
        <v>23280.506546250137</v>
      </c>
      <c r="O82" s="12">
        <f>[1]InfJuv!N284</f>
        <v>66.344157711789748</v>
      </c>
      <c r="P82" s="11"/>
      <c r="Q82" s="12"/>
      <c r="R82" s="12"/>
    </row>
    <row r="83" spans="1:18">
      <c r="A83" s="57" t="s">
        <v>59</v>
      </c>
      <c r="B83" s="39">
        <f>[1]InfJuv!C285</f>
        <v>180.22450514145999</v>
      </c>
      <c r="C83" s="12">
        <f t="shared" si="100"/>
        <v>4.852755203007994E-2</v>
      </c>
      <c r="D83" s="36">
        <f t="shared" si="98"/>
        <v>0</v>
      </c>
      <c r="E83" s="31">
        <f>IF(ISNUMBER(D83/B83*100),D83/B83*100,0)</f>
        <v>0</v>
      </c>
      <c r="F83" s="36">
        <f>[1]InfJuv!E285</f>
        <v>0</v>
      </c>
      <c r="G83" s="12">
        <f>[1]InfJuv!F285</f>
        <v>0</v>
      </c>
      <c r="H83" s="36">
        <f>[1]InfJuv!G285</f>
        <v>0</v>
      </c>
      <c r="I83" s="12">
        <f>[1]InfJuv!H285</f>
        <v>0</v>
      </c>
      <c r="J83" s="36">
        <f>[1]InfJuv!I285</f>
        <v>0</v>
      </c>
      <c r="K83" s="12">
        <f>[1]InfJuv!J285</f>
        <v>0</v>
      </c>
      <c r="L83" s="36">
        <f>[1]InfJuv!K285</f>
        <v>0</v>
      </c>
      <c r="M83" s="12">
        <f>[1]InfJuv!L285</f>
        <v>0</v>
      </c>
      <c r="N83" s="36">
        <f>[1]InfJuv!M285</f>
        <v>180.22450514145999</v>
      </c>
      <c r="O83" s="12">
        <f>[1]InfJuv!N285</f>
        <v>100</v>
      </c>
      <c r="P83" s="11"/>
      <c r="Q83" s="12"/>
      <c r="R83" s="12"/>
    </row>
    <row r="84" spans="1:18">
      <c r="A84" s="57" t="s">
        <v>60</v>
      </c>
      <c r="B84" s="39">
        <f>[1]InfJuv!C286</f>
        <v>15103.214637207951</v>
      </c>
      <c r="C84" s="12">
        <f t="shared" si="100"/>
        <v>4.0667168626891002</v>
      </c>
      <c r="D84" s="36">
        <f t="shared" si="98"/>
        <v>12654.735654757767</v>
      </c>
      <c r="E84" s="12">
        <f t="shared" si="99"/>
        <v>83.788358695385526</v>
      </c>
      <c r="F84" s="36">
        <f>[1]InfJuv!E286</f>
        <v>0</v>
      </c>
      <c r="G84" s="12">
        <f>[1]InfJuv!F286</f>
        <v>0</v>
      </c>
      <c r="H84" s="36">
        <f>[1]InfJuv!G286</f>
        <v>12654.735654757767</v>
      </c>
      <c r="I84" s="12">
        <f>[1]InfJuv!H286</f>
        <v>83.788358695385526</v>
      </c>
      <c r="J84" s="36">
        <f>[1]InfJuv!I286</f>
        <v>0</v>
      </c>
      <c r="K84" s="12">
        <f>[1]InfJuv!J286</f>
        <v>0</v>
      </c>
      <c r="L84" s="36">
        <f>[1]InfJuv!K286</f>
        <v>538.71001407005997</v>
      </c>
      <c r="M84" s="12">
        <f>[1]InfJuv!L286</f>
        <v>3.5668566395322601</v>
      </c>
      <c r="N84" s="36">
        <f>[1]InfJuv!M286</f>
        <v>1909.76896838012</v>
      </c>
      <c r="O84" s="12">
        <f>[1]InfJuv!N286</f>
        <v>12.644784665082193</v>
      </c>
      <c r="P84" s="11"/>
      <c r="Q84" s="12"/>
      <c r="R84" s="12"/>
    </row>
    <row r="85" spans="1:18">
      <c r="A85" s="57" t="s">
        <v>61</v>
      </c>
      <c r="B85" s="39">
        <f>[1]InfJuv!C287</f>
        <v>70688.922681407072</v>
      </c>
      <c r="C85" s="12">
        <f t="shared" si="100"/>
        <v>19.033817685778946</v>
      </c>
      <c r="D85" s="36">
        <f t="shared" si="98"/>
        <v>20518.725227664414</v>
      </c>
      <c r="E85" s="12">
        <f t="shared" si="99"/>
        <v>29.026790124022284</v>
      </c>
      <c r="F85" s="36">
        <f>[1]InfJuv!E287</f>
        <v>0</v>
      </c>
      <c r="G85" s="12">
        <f>[1]InfJuv!F287</f>
        <v>0</v>
      </c>
      <c r="H85" s="36">
        <f>[1]InfJuv!G287</f>
        <v>20518.725227664414</v>
      </c>
      <c r="I85" s="12">
        <f>[1]InfJuv!H287</f>
        <v>29.026790124022284</v>
      </c>
      <c r="J85" s="36">
        <f>[1]InfJuv!I287</f>
        <v>0</v>
      </c>
      <c r="K85" s="12">
        <f>[1]InfJuv!J287</f>
        <v>0</v>
      </c>
      <c r="L85" s="36">
        <f>[1]InfJuv!K287</f>
        <v>5751.8851813761212</v>
      </c>
      <c r="M85" s="12">
        <f>[1]InfJuv!L287</f>
        <v>8.1368974984944966</v>
      </c>
      <c r="N85" s="36">
        <f>[1]InfJuv!M287</f>
        <v>44418.312272366551</v>
      </c>
      <c r="O85" s="12">
        <f>[1]InfJuv!N287</f>
        <v>62.836312377483239</v>
      </c>
      <c r="P85" s="11"/>
      <c r="Q85" s="12"/>
      <c r="R85" s="12"/>
    </row>
    <row r="86" spans="1:18">
      <c r="A86" s="57" t="s">
        <v>62</v>
      </c>
      <c r="B86" s="39">
        <f>[1]InfJuv!C288</f>
        <v>3986.7809710454399</v>
      </c>
      <c r="C86" s="12">
        <f t="shared" si="100"/>
        <v>1.073487319901834</v>
      </c>
      <c r="D86" s="36">
        <f t="shared" si="98"/>
        <v>2574.3808957865599</v>
      </c>
      <c r="E86" s="12">
        <f t="shared" si="99"/>
        <v>64.572920220181771</v>
      </c>
      <c r="F86" s="36">
        <f>[1]InfJuv!E288</f>
        <v>0</v>
      </c>
      <c r="G86" s="12">
        <f>[1]InfJuv!F288</f>
        <v>0</v>
      </c>
      <c r="H86" s="36">
        <f>[1]InfJuv!G288</f>
        <v>2574.3808957865599</v>
      </c>
      <c r="I86" s="12">
        <f>[1]InfJuv!H288</f>
        <v>64.572920220181771</v>
      </c>
      <c r="J86" s="36">
        <f>[1]InfJuv!I288</f>
        <v>0</v>
      </c>
      <c r="K86" s="12">
        <f>[1]InfJuv!J288</f>
        <v>0</v>
      </c>
      <c r="L86" s="36">
        <f>[1]InfJuv!K288</f>
        <v>1121.65183601734</v>
      </c>
      <c r="M86" s="12">
        <f>[1]InfJuv!L288</f>
        <v>28.134272842262842</v>
      </c>
      <c r="N86" s="36">
        <f>[1]InfJuv!M288</f>
        <v>290.74823924153998</v>
      </c>
      <c r="O86" s="12">
        <f>[1]InfJuv!N288</f>
        <v>7.2928069375553903</v>
      </c>
      <c r="P86" s="11"/>
      <c r="Q86" s="12"/>
      <c r="R86" s="12"/>
    </row>
    <row r="87" spans="1:18">
      <c r="A87" s="57" t="s">
        <v>63</v>
      </c>
      <c r="B87" s="39">
        <f>[1]InfJuv!C289</f>
        <v>969.78698096844005</v>
      </c>
      <c r="C87" s="12">
        <f t="shared" si="100"/>
        <v>0.26112646634874187</v>
      </c>
      <c r="D87" s="36">
        <f t="shared" si="98"/>
        <v>969.78698096844005</v>
      </c>
      <c r="E87" s="12">
        <f t="shared" si="99"/>
        <v>100</v>
      </c>
      <c r="F87" s="36">
        <f>[1]InfJuv!E289</f>
        <v>0</v>
      </c>
      <c r="G87" s="12">
        <f>[1]InfJuv!F289</f>
        <v>0</v>
      </c>
      <c r="H87" s="36">
        <f>[1]InfJuv!G289</f>
        <v>969.78698096844005</v>
      </c>
      <c r="I87" s="12">
        <f>[1]InfJuv!H289</f>
        <v>100</v>
      </c>
      <c r="J87" s="36">
        <f>[1]InfJuv!I289</f>
        <v>0</v>
      </c>
      <c r="K87" s="12">
        <f>[1]InfJuv!J289</f>
        <v>0</v>
      </c>
      <c r="L87" s="36">
        <f>[1]InfJuv!K289</f>
        <v>0</v>
      </c>
      <c r="M87" s="12">
        <f>[1]InfJuv!L289</f>
        <v>0</v>
      </c>
      <c r="N87" s="36">
        <f>[1]InfJuv!M289</f>
        <v>0</v>
      </c>
      <c r="O87" s="12">
        <f>[1]InfJuv!N289</f>
        <v>0</v>
      </c>
      <c r="P87" s="11"/>
      <c r="Q87" s="12"/>
      <c r="R87" s="12"/>
    </row>
    <row r="88" spans="1:18">
      <c r="A88" s="57" t="s">
        <v>64</v>
      </c>
      <c r="B88" s="39">
        <f>[1]InfJuv!C290</f>
        <v>22187.708338873716</v>
      </c>
      <c r="C88" s="12">
        <f t="shared" si="100"/>
        <v>5.9742994993816652</v>
      </c>
      <c r="D88" s="36">
        <f t="shared" si="98"/>
        <v>15848.545305157706</v>
      </c>
      <c r="E88" s="12">
        <f t="shared" si="99"/>
        <v>71.429392630830861</v>
      </c>
      <c r="F88" s="36">
        <f>[1]InfJuv!E290</f>
        <v>581.49647848307995</v>
      </c>
      <c r="G88" s="12">
        <f>[1]InfJuv!F290</f>
        <v>2.6208045896487464</v>
      </c>
      <c r="H88" s="36">
        <f>[1]InfJuv!G290</f>
        <v>3710.4595461243603</v>
      </c>
      <c r="I88" s="12">
        <f>[1]InfJuv!H290</f>
        <v>16.723040926328984</v>
      </c>
      <c r="J88" s="36">
        <f>[1]InfJuv!I290</f>
        <v>11556.589280550266</v>
      </c>
      <c r="K88" s="12">
        <f>[1]InfJuv!J290</f>
        <v>52.085547114853135</v>
      </c>
      <c r="L88" s="36">
        <f>[1]InfJuv!K290</f>
        <v>5258.8523186474813</v>
      </c>
      <c r="M88" s="12">
        <f>[1]InfJuv!L290</f>
        <v>23.701647048576756</v>
      </c>
      <c r="N88" s="36">
        <f>[1]InfJuv!M290</f>
        <v>1080.31071506852</v>
      </c>
      <c r="O88" s="12">
        <f>[1]InfJuv!N290</f>
        <v>4.8689603205923442</v>
      </c>
      <c r="P88" s="11"/>
      <c r="Q88" s="12"/>
      <c r="R88" s="12"/>
    </row>
    <row r="89" spans="1:18">
      <c r="A89" s="55" t="s">
        <v>65</v>
      </c>
      <c r="B89" s="39">
        <f>[1]InfJuv!C291</f>
        <v>0</v>
      </c>
      <c r="C89" s="164">
        <f t="shared" si="100"/>
        <v>0</v>
      </c>
      <c r="D89" s="36">
        <f t="shared" si="98"/>
        <v>0</v>
      </c>
      <c r="E89" s="12"/>
      <c r="F89" s="36">
        <f>[1]InfJuv!E291</f>
        <v>0</v>
      </c>
      <c r="G89" s="12">
        <f>[1]InfJuv!F291</f>
        <v>0</v>
      </c>
      <c r="H89" s="36">
        <f>[1]InfJuv!G291</f>
        <v>0</v>
      </c>
      <c r="I89" s="12">
        <f>[1]InfJuv!H291</f>
        <v>0</v>
      </c>
      <c r="J89" s="36">
        <f>[1]InfJuv!I291</f>
        <v>0</v>
      </c>
      <c r="K89" s="12">
        <f>[1]InfJuv!J291</f>
        <v>0</v>
      </c>
      <c r="L89" s="36">
        <f>[1]InfJuv!K291</f>
        <v>0</v>
      </c>
      <c r="M89" s="12">
        <f>[1]InfJuv!L291</f>
        <v>0</v>
      </c>
      <c r="N89" s="36">
        <f>[1]InfJuv!M291</f>
        <v>0</v>
      </c>
      <c r="O89" s="12">
        <f>[1]InfJuv!N291</f>
        <v>0</v>
      </c>
      <c r="P89" s="11"/>
      <c r="Q89" s="12"/>
      <c r="R89" s="12"/>
    </row>
    <row r="90" spans="1:18">
      <c r="A90" s="25"/>
      <c r="B90" s="11"/>
      <c r="C90" s="12"/>
      <c r="D90" s="11"/>
      <c r="E90" s="12"/>
      <c r="F90" s="11"/>
      <c r="G90" s="12"/>
      <c r="H90" s="11"/>
      <c r="I90" s="12"/>
      <c r="J90" s="11"/>
      <c r="K90" s="12"/>
      <c r="L90" s="11"/>
      <c r="M90" s="12"/>
      <c r="N90" s="11"/>
      <c r="O90" s="12"/>
      <c r="P90" s="2"/>
      <c r="Q90" s="12"/>
      <c r="R90" s="1"/>
    </row>
    <row r="91" spans="1:18">
      <c r="A91" s="54" t="s">
        <v>66</v>
      </c>
      <c r="B91" s="4"/>
      <c r="C91" s="12"/>
      <c r="D91" s="4"/>
      <c r="E91" s="47"/>
      <c r="F91" s="4"/>
      <c r="G91" s="47"/>
      <c r="H91" s="4"/>
      <c r="I91" s="47"/>
      <c r="J91" s="4"/>
      <c r="K91" s="47"/>
      <c r="L91" s="4"/>
      <c r="M91" s="47"/>
      <c r="N91" s="4"/>
      <c r="O91" s="47"/>
      <c r="P91" s="51"/>
      <c r="Q91" s="50"/>
      <c r="R91" s="76"/>
    </row>
    <row r="92" spans="1:18">
      <c r="A92" s="57" t="s">
        <v>67</v>
      </c>
      <c r="B92" s="39">
        <f>[1]InfJuv!C294</f>
        <v>2132.7799379345997</v>
      </c>
      <c r="C92" s="12">
        <f t="shared" si="100"/>
        <v>0.57427589730705531</v>
      </c>
      <c r="D92" s="36">
        <f t="shared" si="98"/>
        <v>1343.2174621076199</v>
      </c>
      <c r="E92" s="12">
        <f t="shared" si="99"/>
        <v>62.979655716773195</v>
      </c>
      <c r="F92" s="36">
        <f>[1]InfJuv!E294</f>
        <v>290.74823924153998</v>
      </c>
      <c r="G92" s="12">
        <f>[1]InfJuv!F294</f>
        <v>13.632360004431717</v>
      </c>
      <c r="H92" s="36">
        <f>[1]InfJuv!G294</f>
        <v>1052.4692228660799</v>
      </c>
      <c r="I92" s="12">
        <f>[1]InfJuv!H294</f>
        <v>49.347295712341477</v>
      </c>
      <c r="J92" s="36">
        <f>[1]InfJuv!I294</f>
        <v>0</v>
      </c>
      <c r="K92" s="12">
        <f>[1]InfJuv!J294</f>
        <v>0</v>
      </c>
      <c r="L92" s="36">
        <f>[1]InfJuv!K294</f>
        <v>249.40711829272001</v>
      </c>
      <c r="M92" s="12">
        <f>[1]InfJuv!L294</f>
        <v>11.693992139397549</v>
      </c>
      <c r="N92" s="36">
        <f>[1]InfJuv!M294</f>
        <v>540.15535753426002</v>
      </c>
      <c r="O92" s="12">
        <f>[1]InfJuv!N294</f>
        <v>25.326352143829268</v>
      </c>
      <c r="P92" s="98"/>
      <c r="Q92" s="12"/>
      <c r="R92" s="69"/>
    </row>
    <row r="93" spans="1:18">
      <c r="A93" s="57" t="s">
        <v>68</v>
      </c>
      <c r="B93" s="39">
        <f>[1]InfJuv!C295</f>
        <v>789.56247582698006</v>
      </c>
      <c r="C93" s="12">
        <f t="shared" si="100"/>
        <v>0.21259891431866196</v>
      </c>
      <c r="D93" s="36">
        <f t="shared" si="98"/>
        <v>540.15535753426002</v>
      </c>
      <c r="E93" s="12">
        <f t="shared" si="99"/>
        <v>68.411984367482319</v>
      </c>
      <c r="F93" s="36">
        <f>[1]InfJuv!E295</f>
        <v>0</v>
      </c>
      <c r="G93" s="12">
        <f>[1]InfJuv!F295</f>
        <v>0</v>
      </c>
      <c r="H93" s="36">
        <f>[1]InfJuv!G295</f>
        <v>540.15535753426002</v>
      </c>
      <c r="I93" s="12">
        <f>[1]InfJuv!H295</f>
        <v>68.411984367482319</v>
      </c>
      <c r="J93" s="36">
        <f>[1]InfJuv!I295</f>
        <v>0</v>
      </c>
      <c r="K93" s="12">
        <f>[1]InfJuv!J295</f>
        <v>0</v>
      </c>
      <c r="L93" s="36">
        <f>[1]InfJuv!K295</f>
        <v>0</v>
      </c>
      <c r="M93" s="12">
        <f>[1]InfJuv!L295</f>
        <v>0</v>
      </c>
      <c r="N93" s="36">
        <f>[1]InfJuv!M295</f>
        <v>249.40711829272001</v>
      </c>
      <c r="O93" s="12">
        <f>[1]InfJuv!N295</f>
        <v>31.588015632517667</v>
      </c>
      <c r="P93" s="98"/>
      <c r="Q93" s="12"/>
      <c r="R93" s="69"/>
    </row>
    <row r="94" spans="1:18">
      <c r="A94" s="57" t="s">
        <v>69</v>
      </c>
      <c r="B94" s="39">
        <f>[1]InfJuv!C296</f>
        <v>290.74823924153998</v>
      </c>
      <c r="C94" s="12">
        <f t="shared" si="100"/>
        <v>7.8287357739578373E-2</v>
      </c>
      <c r="D94" s="36">
        <f t="shared" si="98"/>
        <v>290.74823924153998</v>
      </c>
      <c r="E94" s="12">
        <f t="shared" si="99"/>
        <v>100</v>
      </c>
      <c r="F94" s="36">
        <f>[1]InfJuv!E296</f>
        <v>0</v>
      </c>
      <c r="G94" s="12">
        <f>[1]InfJuv!F296</f>
        <v>0</v>
      </c>
      <c r="H94" s="36">
        <f>[1]InfJuv!G296</f>
        <v>290.74823924153998</v>
      </c>
      <c r="I94" s="12">
        <f>[1]InfJuv!H296</f>
        <v>100</v>
      </c>
      <c r="J94" s="36">
        <f>[1]InfJuv!I296</f>
        <v>0</v>
      </c>
      <c r="K94" s="12">
        <f>[1]InfJuv!J296</f>
        <v>0</v>
      </c>
      <c r="L94" s="36">
        <f>[1]InfJuv!K296</f>
        <v>0</v>
      </c>
      <c r="M94" s="12">
        <f>[1]InfJuv!L296</f>
        <v>0</v>
      </c>
      <c r="N94" s="36">
        <f>[1]InfJuv!M296</f>
        <v>0</v>
      </c>
      <c r="O94" s="12">
        <f>[1]InfJuv!N296</f>
        <v>0</v>
      </c>
      <c r="P94" s="98"/>
      <c r="Q94" s="12"/>
      <c r="R94" s="69"/>
    </row>
    <row r="95" spans="1:18">
      <c r="A95" s="57" t="s">
        <v>70</v>
      </c>
      <c r="B95" s="39">
        <f>[1]InfJuv!C297</f>
        <v>55820.230961803863</v>
      </c>
      <c r="C95" s="12">
        <f t="shared" si="100"/>
        <v>15.030248856579393</v>
      </c>
      <c r="D95" s="36">
        <f t="shared" si="98"/>
        <v>10136.146873582245</v>
      </c>
      <c r="E95" s="12">
        <f t="shared" si="99"/>
        <v>18.158554163844485</v>
      </c>
      <c r="F95" s="36">
        <f>[1]InfJuv!E297</f>
        <v>0</v>
      </c>
      <c r="G95" s="12">
        <f>[1]InfJuv!F297</f>
        <v>0</v>
      </c>
      <c r="H95" s="36">
        <f>[1]InfJuv!G297</f>
        <v>10136.146873582245</v>
      </c>
      <c r="I95" s="12">
        <f>[1]InfJuv!H297</f>
        <v>18.158554163844485</v>
      </c>
      <c r="J95" s="36">
        <f>[1]InfJuv!I297</f>
        <v>0</v>
      </c>
      <c r="K95" s="12">
        <f>[1]InfJuv!J297</f>
        <v>0</v>
      </c>
      <c r="L95" s="36">
        <f>[1]InfJuv!K297</f>
        <v>4286.1746507506396</v>
      </c>
      <c r="M95" s="12">
        <f>[1]InfJuv!L297</f>
        <v>7.6785326339540632</v>
      </c>
      <c r="N95" s="36">
        <f>[1]InfJuv!M297</f>
        <v>41397.909437471048</v>
      </c>
      <c r="O95" s="12">
        <f>[1]InfJuv!N297</f>
        <v>74.16291320220158</v>
      </c>
      <c r="P95" s="98"/>
      <c r="Q95" s="12"/>
      <c r="R95" s="69"/>
    </row>
    <row r="96" spans="1:18">
      <c r="A96" s="57" t="s">
        <v>71</v>
      </c>
      <c r="B96" s="39">
        <f>[1]InfJuv!C298</f>
        <v>220852.80081632303</v>
      </c>
      <c r="C96" s="12">
        <f t="shared" si="100"/>
        <v>59.467194953265469</v>
      </c>
      <c r="D96" s="36">
        <f t="shared" si="98"/>
        <v>52086.636337784352</v>
      </c>
      <c r="E96" s="12">
        <f t="shared" si="99"/>
        <v>23.584322293065831</v>
      </c>
      <c r="F96" s="36">
        <f>[1]InfJuv!E298</f>
        <v>0</v>
      </c>
      <c r="G96" s="12">
        <f>[1]InfJuv!F298</f>
        <v>0</v>
      </c>
      <c r="H96" s="36">
        <f>[1]InfJuv!G298</f>
        <v>52086.636337784352</v>
      </c>
      <c r="I96" s="12">
        <f>[1]InfJuv!H298</f>
        <v>23.584322293065831</v>
      </c>
      <c r="J96" s="36">
        <f>[1]InfJuv!I298</f>
        <v>0</v>
      </c>
      <c r="K96" s="12">
        <f>[1]InfJuv!J298</f>
        <v>0</v>
      </c>
      <c r="L96" s="36">
        <f>[1]InfJuv!K298</f>
        <v>19273.426424439102</v>
      </c>
      <c r="M96" s="12">
        <f>[1]InfJuv!L298</f>
        <v>8.7268200145979851</v>
      </c>
      <c r="N96" s="36">
        <f>[1]InfJuv!M298</f>
        <v>149492.73805409958</v>
      </c>
      <c r="O96" s="12">
        <f>[1]InfJuv!N298</f>
        <v>67.688857692336185</v>
      </c>
      <c r="P96" s="98"/>
      <c r="Q96" s="12"/>
      <c r="R96" s="69"/>
    </row>
    <row r="97" spans="1:18">
      <c r="A97" s="57" t="s">
        <v>72</v>
      </c>
      <c r="B97" s="39">
        <f>[1]InfJuv!C299</f>
        <v>830.9035967758</v>
      </c>
      <c r="C97" s="12">
        <f t="shared" si="100"/>
        <v>0.22373049376869855</v>
      </c>
      <c r="D97" s="36">
        <f t="shared" si="98"/>
        <v>290.74823924153998</v>
      </c>
      <c r="E97" s="12">
        <f t="shared" si="99"/>
        <v>34.991813775959812</v>
      </c>
      <c r="F97" s="36">
        <f>[1]InfJuv!E299</f>
        <v>0</v>
      </c>
      <c r="G97" s="12">
        <f>[1]InfJuv!F299</f>
        <v>0</v>
      </c>
      <c r="H97" s="36">
        <f>[1]InfJuv!G299</f>
        <v>290.74823924153998</v>
      </c>
      <c r="I97" s="12">
        <f>[1]InfJuv!H299</f>
        <v>34.991813775959812</v>
      </c>
      <c r="J97" s="36">
        <f>[1]InfJuv!I299</f>
        <v>0</v>
      </c>
      <c r="K97" s="12">
        <f>[1]InfJuv!J299</f>
        <v>0</v>
      </c>
      <c r="L97" s="36">
        <f>[1]InfJuv!K299</f>
        <v>540.15535753426002</v>
      </c>
      <c r="M97" s="12">
        <f>[1]InfJuv!L299</f>
        <v>65.008186224040188</v>
      </c>
      <c r="N97" s="36">
        <f>[1]InfJuv!M299</f>
        <v>0</v>
      </c>
      <c r="O97" s="12">
        <f>[1]InfJuv!N299</f>
        <v>0</v>
      </c>
      <c r="P97" s="98"/>
      <c r="Q97" s="12"/>
      <c r="R97" s="69"/>
    </row>
    <row r="98" spans="1:18">
      <c r="A98" s="57" t="s">
        <v>73</v>
      </c>
      <c r="B98" s="39">
        <f>[1]InfJuv!C300</f>
        <v>30850.017399256933</v>
      </c>
      <c r="C98" s="12">
        <f t="shared" si="100"/>
        <v>8.3067273415246312</v>
      </c>
      <c r="D98" s="36">
        <f t="shared" si="98"/>
        <v>23818.315995067656</v>
      </c>
      <c r="E98" s="12">
        <f t="shared" si="99"/>
        <v>77.206815434863756</v>
      </c>
      <c r="F98" s="36">
        <f>[1]InfJuv!E300</f>
        <v>0</v>
      </c>
      <c r="G98" s="12">
        <f>[1]InfJuv!F300</f>
        <v>0</v>
      </c>
      <c r="H98" s="36">
        <f>[1]InfJuv!G300</f>
        <v>23818.315995067656</v>
      </c>
      <c r="I98" s="12">
        <f>[1]InfJuv!H300</f>
        <v>77.206815434863756</v>
      </c>
      <c r="J98" s="36">
        <f>[1]InfJuv!I300</f>
        <v>0</v>
      </c>
      <c r="K98" s="12">
        <f>[1]InfJuv!J300</f>
        <v>0</v>
      </c>
      <c r="L98" s="36">
        <f>[1]InfJuv!K300</f>
        <v>1949.6647458647399</v>
      </c>
      <c r="M98" s="12">
        <f>[1]InfJuv!L300</f>
        <v>6.3198173298654297</v>
      </c>
      <c r="N98" s="36">
        <f>[1]InfJuv!M300</f>
        <v>5082.0366583245413</v>
      </c>
      <c r="O98" s="12">
        <f>[1]InfJuv!N300</f>
        <v>16.473367235270828</v>
      </c>
      <c r="P98" s="98"/>
      <c r="Q98" s="12"/>
      <c r="R98" s="69"/>
    </row>
    <row r="99" spans="1:18">
      <c r="A99" s="57" t="s">
        <v>74</v>
      </c>
      <c r="B99" s="39">
        <f>[1]InfJuv!C301</f>
        <v>18174.964426115752</v>
      </c>
      <c r="C99" s="12">
        <f t="shared" si="100"/>
        <v>4.8938213543208464</v>
      </c>
      <c r="D99" s="36">
        <f t="shared" si="98"/>
        <v>3127.5177241770803</v>
      </c>
      <c r="E99" s="12">
        <f t="shared" si="99"/>
        <v>17.207834088979702</v>
      </c>
      <c r="F99" s="36">
        <f>[1]InfJuv!E301</f>
        <v>0</v>
      </c>
      <c r="G99" s="12">
        <f>[1]InfJuv!F301</f>
        <v>0</v>
      </c>
      <c r="H99" s="36">
        <f>[1]InfJuv!G301</f>
        <v>3127.5177241770803</v>
      </c>
      <c r="I99" s="12">
        <f>[1]InfJuv!H301</f>
        <v>17.207834088979702</v>
      </c>
      <c r="J99" s="36">
        <f>[1]InfJuv!I301</f>
        <v>0</v>
      </c>
      <c r="K99" s="12">
        <f>[1]InfJuv!J301</f>
        <v>0</v>
      </c>
      <c r="L99" s="36">
        <f>[1]InfJuv!K301</f>
        <v>247.96177482851999</v>
      </c>
      <c r="M99" s="12">
        <f>[1]InfJuv!L301</f>
        <v>1.364304044921385</v>
      </c>
      <c r="N99" s="36">
        <f>[1]InfJuv!M301</f>
        <v>14799.48492711015</v>
      </c>
      <c r="O99" s="12">
        <f>[1]InfJuv!N301</f>
        <v>81.427861866098908</v>
      </c>
      <c r="P99" s="98"/>
      <c r="Q99" s="12"/>
      <c r="R99" s="69"/>
    </row>
    <row r="100" spans="1:18">
      <c r="A100" s="57" t="s">
        <v>75</v>
      </c>
      <c r="B100" s="39">
        <f>[1]InfJuv!C302</f>
        <v>10588.850751800548</v>
      </c>
      <c r="C100" s="12">
        <f t="shared" si="100"/>
        <v>2.8511716838585599</v>
      </c>
      <c r="D100" s="36">
        <f t="shared" si="98"/>
        <v>4791.2884190830009</v>
      </c>
      <c r="E100" s="12">
        <f t="shared" si="99"/>
        <v>45.248427155971399</v>
      </c>
      <c r="F100" s="36">
        <f>[1]InfJuv!E302</f>
        <v>0</v>
      </c>
      <c r="G100" s="12">
        <f>[1]InfJuv!F302</f>
        <v>0</v>
      </c>
      <c r="H100" s="36">
        <f>[1]InfJuv!G302</f>
        <v>4791.2884190830009</v>
      </c>
      <c r="I100" s="12">
        <f>[1]InfJuv!H302</f>
        <v>45.248427155971399</v>
      </c>
      <c r="J100" s="36">
        <f>[1]InfJuv!I302</f>
        <v>0</v>
      </c>
      <c r="K100" s="12">
        <f>[1]InfJuv!J302</f>
        <v>0</v>
      </c>
      <c r="L100" s="36">
        <f>[1]InfJuv!K302</f>
        <v>2876.6652624201597</v>
      </c>
      <c r="M100" s="12">
        <f>[1]InfJuv!L302</f>
        <v>27.166926136257104</v>
      </c>
      <c r="N100" s="36">
        <f>[1]InfJuv!M302</f>
        <v>2920.8970702973797</v>
      </c>
      <c r="O100" s="12">
        <f>[1]InfJuv!N302</f>
        <v>27.584646707771427</v>
      </c>
      <c r="P100" s="98"/>
      <c r="Q100" s="12"/>
      <c r="R100" s="69"/>
    </row>
    <row r="101" spans="1:18">
      <c r="A101" s="57" t="s">
        <v>76</v>
      </c>
      <c r="B101" s="39">
        <f>[1]InfJuv!C303</f>
        <v>28743.522038874624</v>
      </c>
      <c r="C101" s="12">
        <f t="shared" si="100"/>
        <v>7.7395288735813361</v>
      </c>
      <c r="D101" s="36">
        <f t="shared" si="98"/>
        <v>18642.961532705951</v>
      </c>
      <c r="E101" s="12">
        <f t="shared" si="99"/>
        <v>64.859697804228674</v>
      </c>
      <c r="F101" s="36">
        <f>[1]InfJuv!E303</f>
        <v>290.74823924153998</v>
      </c>
      <c r="G101" s="12">
        <f>[1]InfJuv!F303</f>
        <v>1.0115261409103344</v>
      </c>
      <c r="H101" s="36">
        <f>[1]InfJuv!G303</f>
        <v>6795.6240129141424</v>
      </c>
      <c r="I101" s="12">
        <f>[1]InfJuv!H303</f>
        <v>23.642280176115143</v>
      </c>
      <c r="J101" s="36">
        <f>[1]InfJuv!I303</f>
        <v>11556.589280550266</v>
      </c>
      <c r="K101" s="12">
        <f>[1]InfJuv!J303</f>
        <v>40.205891487203196</v>
      </c>
      <c r="L101" s="36">
        <f>[1]InfJuv!K303</f>
        <v>3889.23870780162</v>
      </c>
      <c r="M101" s="12">
        <f>[1]InfJuv!L303</f>
        <v>13.530835582854317</v>
      </c>
      <c r="N101" s="36">
        <f>[1]InfJuv!M303</f>
        <v>6211.3217983670638</v>
      </c>
      <c r="O101" s="12">
        <f>[1]InfJuv!N303</f>
        <v>21.609466612917043</v>
      </c>
      <c r="P101" s="98"/>
      <c r="Q101" s="12"/>
      <c r="R101" s="69"/>
    </row>
    <row r="102" spans="1:18">
      <c r="A102" s="55" t="s">
        <v>65</v>
      </c>
      <c r="B102" s="39">
        <f>[1]InfJuv!C304</f>
        <v>2311.5590996118599</v>
      </c>
      <c r="C102" s="12">
        <f t="shared" si="100"/>
        <v>0.62241427373581937</v>
      </c>
      <c r="D102" s="36">
        <f t="shared" si="98"/>
        <v>1259.08987674578</v>
      </c>
      <c r="E102" s="12">
        <f t="shared" si="99"/>
        <v>54.469292044369411</v>
      </c>
      <c r="F102" s="36">
        <f>[1]InfJuv!E304</f>
        <v>0</v>
      </c>
      <c r="G102" s="12">
        <f>[1]InfJuv!F304</f>
        <v>0</v>
      </c>
      <c r="H102" s="36">
        <f>[1]InfJuv!G304</f>
        <v>1259.08987674578</v>
      </c>
      <c r="I102" s="12">
        <f>[1]InfJuv!H304</f>
        <v>54.469292044369411</v>
      </c>
      <c r="J102" s="36">
        <f>[1]InfJuv!I304</f>
        <v>0</v>
      </c>
      <c r="K102" s="12">
        <f>[1]InfJuv!J304</f>
        <v>0</v>
      </c>
      <c r="L102" s="36">
        <f>[1]InfJuv!K304</f>
        <v>761.72098362453994</v>
      </c>
      <c r="M102" s="12">
        <f>[1]InfJuv!L304</f>
        <v>32.952693433295416</v>
      </c>
      <c r="N102" s="36">
        <f>[1]InfJuv!M304</f>
        <v>290.74823924153998</v>
      </c>
      <c r="O102" s="12">
        <f>[1]InfJuv!N304</f>
        <v>12.578014522335176</v>
      </c>
      <c r="P102" s="98"/>
      <c r="Q102" s="12"/>
      <c r="R102" s="69"/>
    </row>
    <row r="103" spans="1:18">
      <c r="A103" s="110"/>
      <c r="B103" s="107"/>
      <c r="C103" s="112"/>
      <c r="D103" s="107"/>
      <c r="E103" s="112"/>
      <c r="F103" s="107"/>
      <c r="G103" s="112"/>
      <c r="H103" s="107"/>
      <c r="I103" s="112"/>
      <c r="J103" s="112"/>
      <c r="K103" s="112"/>
      <c r="L103" s="107"/>
      <c r="M103" s="112"/>
      <c r="N103" s="107"/>
      <c r="O103" s="112"/>
    </row>
    <row r="104" spans="1:18">
      <c r="A104" s="45" t="str">
        <f>A42</f>
        <v>Fuente: Instituto Nacional de Estadística (INE). XLIV Encuesta Permanente de Hogares de Propósitos Múltiples, mayo 2013.</v>
      </c>
      <c r="B104" s="40"/>
      <c r="C104" s="30"/>
      <c r="D104" s="40"/>
      <c r="E104" s="30"/>
      <c r="F104" s="40"/>
      <c r="G104" s="30"/>
      <c r="H104" s="40"/>
      <c r="I104" s="30"/>
      <c r="J104" s="30"/>
      <c r="K104" s="30"/>
      <c r="L104" s="40"/>
      <c r="M104" s="30"/>
      <c r="N104" s="40"/>
      <c r="O104" s="30"/>
    </row>
    <row r="105" spans="1:18">
      <c r="A105" s="45" t="s">
        <v>31</v>
      </c>
      <c r="B105" s="40"/>
      <c r="C105" s="30"/>
      <c r="D105" s="40"/>
      <c r="E105" s="99"/>
      <c r="F105" s="40"/>
      <c r="G105" s="30"/>
      <c r="H105" s="40"/>
      <c r="I105" s="30"/>
      <c r="J105" s="30"/>
      <c r="K105" s="30"/>
      <c r="L105" s="40"/>
      <c r="M105" s="30"/>
      <c r="N105" s="40"/>
      <c r="O105" s="30"/>
    </row>
    <row r="106" spans="1:18">
      <c r="A106" s="45" t="s">
        <v>32</v>
      </c>
      <c r="B106" s="40"/>
      <c r="C106" s="30"/>
      <c r="D106" s="40"/>
      <c r="E106" s="30"/>
      <c r="F106" s="40"/>
      <c r="G106" s="30"/>
      <c r="H106" s="40"/>
      <c r="I106" s="30"/>
      <c r="J106" s="30"/>
      <c r="K106" s="30"/>
      <c r="L106" s="40"/>
      <c r="M106" s="30"/>
      <c r="N106" s="40"/>
      <c r="O106" s="30"/>
    </row>
    <row r="107" spans="1:18">
      <c r="A107" s="45" t="s">
        <v>116</v>
      </c>
      <c r="B107" s="40"/>
      <c r="C107" s="30"/>
      <c r="D107" s="40"/>
      <c r="E107" s="30"/>
      <c r="F107" s="40"/>
      <c r="G107" s="30"/>
      <c r="H107" s="40"/>
      <c r="I107" s="30"/>
      <c r="J107" s="30"/>
      <c r="K107" s="30"/>
      <c r="L107" s="40"/>
      <c r="M107" s="30"/>
      <c r="N107" s="40"/>
      <c r="O107" s="30"/>
    </row>
    <row r="108" spans="1:18">
      <c r="A108" s="18"/>
      <c r="B108" s="40"/>
      <c r="C108" s="30"/>
      <c r="D108" s="40"/>
      <c r="E108" s="30"/>
      <c r="F108" s="40"/>
      <c r="G108" s="30"/>
      <c r="H108" s="40"/>
      <c r="I108" s="30"/>
      <c r="J108" s="30"/>
      <c r="K108" s="30"/>
      <c r="L108" s="40"/>
      <c r="M108" s="30"/>
      <c r="N108" s="40"/>
      <c r="O108" s="30"/>
    </row>
    <row r="109" spans="1:18">
      <c r="A109" s="18"/>
      <c r="B109" s="40"/>
      <c r="C109" s="30"/>
      <c r="D109" s="40"/>
      <c r="E109" s="30"/>
      <c r="F109" s="40"/>
      <c r="G109" s="30"/>
      <c r="H109" s="40"/>
      <c r="I109" s="30"/>
      <c r="J109" s="30"/>
      <c r="K109" s="30"/>
      <c r="L109" s="40"/>
      <c r="M109" s="30"/>
      <c r="N109" s="40"/>
      <c r="O109" s="30"/>
    </row>
    <row r="110" spans="1:18">
      <c r="A110" s="18"/>
      <c r="B110" s="40"/>
      <c r="C110" s="30"/>
      <c r="D110" s="40"/>
      <c r="E110" s="30"/>
      <c r="F110" s="40"/>
      <c r="G110" s="30"/>
      <c r="H110" s="40"/>
      <c r="I110" s="30"/>
      <c r="J110" s="30"/>
      <c r="K110" s="30"/>
      <c r="L110" s="40"/>
      <c r="M110" s="30"/>
      <c r="N110" s="40"/>
      <c r="O110" s="30"/>
    </row>
    <row r="111" spans="1:18">
      <c r="A111" s="18"/>
      <c r="B111" s="40"/>
      <c r="C111" s="30"/>
      <c r="D111" s="40"/>
      <c r="E111" s="30"/>
      <c r="F111" s="40"/>
      <c r="G111" s="30"/>
      <c r="H111" s="40"/>
      <c r="I111" s="30"/>
      <c r="J111" s="30"/>
      <c r="K111" s="30"/>
      <c r="L111" s="40"/>
      <c r="M111" s="30"/>
      <c r="N111" s="40"/>
      <c r="O111" s="30"/>
    </row>
    <row r="112" spans="1:18">
      <c r="A112" s="18"/>
      <c r="B112" s="40"/>
      <c r="C112" s="30"/>
      <c r="D112" s="40"/>
      <c r="E112" s="30"/>
      <c r="F112" s="40"/>
      <c r="G112" s="30"/>
      <c r="H112" s="40"/>
      <c r="I112" s="30"/>
      <c r="J112" s="30"/>
      <c r="K112" s="30"/>
      <c r="L112" s="40"/>
      <c r="M112" s="30"/>
      <c r="N112" s="40"/>
      <c r="O112" s="30"/>
    </row>
    <row r="113" spans="1:15">
      <c r="A113" s="18"/>
      <c r="B113" s="40"/>
      <c r="C113" s="30"/>
      <c r="D113" s="40"/>
      <c r="E113" s="30"/>
      <c r="F113" s="40"/>
      <c r="G113" s="30"/>
      <c r="H113" s="40"/>
      <c r="I113" s="30"/>
      <c r="J113" s="30"/>
      <c r="K113" s="30"/>
      <c r="L113" s="40"/>
      <c r="M113" s="30"/>
      <c r="N113" s="40"/>
      <c r="O113" s="30"/>
    </row>
    <row r="114" spans="1:15">
      <c r="A114" s="18"/>
      <c r="B114" s="40"/>
      <c r="C114" s="30"/>
      <c r="D114" s="40"/>
      <c r="E114" s="30"/>
      <c r="F114" s="40"/>
      <c r="G114" s="30"/>
      <c r="H114" s="40"/>
      <c r="I114" s="30"/>
      <c r="J114" s="30"/>
      <c r="K114" s="30"/>
      <c r="L114" s="40"/>
      <c r="M114" s="30"/>
      <c r="N114" s="40"/>
      <c r="O114" s="30"/>
    </row>
    <row r="115" spans="1:15">
      <c r="A115" s="18"/>
      <c r="B115" s="40"/>
      <c r="C115" s="30"/>
      <c r="D115" s="40"/>
      <c r="E115" s="30"/>
      <c r="F115" s="40"/>
      <c r="G115" s="30"/>
      <c r="H115" s="40"/>
      <c r="I115" s="30"/>
      <c r="J115" s="30"/>
      <c r="K115" s="30"/>
      <c r="L115" s="40"/>
      <c r="M115" s="30"/>
      <c r="N115" s="40"/>
      <c r="O115" s="30"/>
    </row>
    <row r="116" spans="1:15">
      <c r="A116" s="18"/>
      <c r="B116" s="40"/>
      <c r="C116" s="30"/>
      <c r="D116" s="40"/>
      <c r="E116" s="30"/>
      <c r="F116" s="40"/>
      <c r="G116" s="30"/>
      <c r="H116" s="40"/>
      <c r="I116" s="30"/>
      <c r="J116" s="30"/>
      <c r="K116" s="30"/>
      <c r="L116" s="40"/>
      <c r="M116" s="30"/>
      <c r="N116" s="40"/>
      <c r="O116" s="30"/>
    </row>
    <row r="117" spans="1:15">
      <c r="A117" s="18"/>
      <c r="B117" s="40"/>
      <c r="C117" s="30"/>
      <c r="D117" s="40"/>
      <c r="E117" s="30"/>
      <c r="F117" s="40"/>
      <c r="G117" s="30"/>
      <c r="H117" s="40"/>
      <c r="I117" s="30"/>
      <c r="J117" s="30"/>
      <c r="K117" s="30"/>
      <c r="L117" s="40"/>
      <c r="M117" s="30"/>
      <c r="N117" s="40"/>
      <c r="O117" s="30"/>
    </row>
    <row r="118" spans="1:15">
      <c r="A118" s="18"/>
      <c r="B118" s="40"/>
      <c r="C118" s="30"/>
      <c r="D118" s="40"/>
      <c r="E118" s="30"/>
      <c r="F118" s="40"/>
      <c r="G118" s="30"/>
      <c r="H118" s="40"/>
      <c r="I118" s="30"/>
      <c r="J118" s="30"/>
      <c r="K118" s="30"/>
      <c r="L118" s="40"/>
      <c r="M118" s="30"/>
      <c r="N118" s="40"/>
      <c r="O118" s="30"/>
    </row>
    <row r="119" spans="1:15">
      <c r="A119" s="18"/>
      <c r="B119" s="40"/>
      <c r="C119" s="30"/>
      <c r="D119" s="40"/>
      <c r="E119" s="30"/>
      <c r="F119" s="40"/>
      <c r="G119" s="30"/>
      <c r="H119" s="40"/>
      <c r="I119" s="30"/>
      <c r="J119" s="30"/>
      <c r="K119" s="30"/>
      <c r="L119" s="40"/>
      <c r="M119" s="30"/>
      <c r="N119" s="40"/>
      <c r="O119" s="30"/>
    </row>
    <row r="120" spans="1:15">
      <c r="A120" s="18"/>
      <c r="B120" s="40"/>
      <c r="C120" s="30"/>
      <c r="D120" s="40"/>
      <c r="E120" s="30"/>
      <c r="F120" s="40"/>
      <c r="G120" s="30"/>
      <c r="H120" s="40"/>
      <c r="I120" s="30"/>
      <c r="J120" s="30"/>
      <c r="K120" s="30"/>
      <c r="L120" s="40"/>
      <c r="M120" s="30"/>
      <c r="N120" s="40"/>
      <c r="O120" s="30"/>
    </row>
    <row r="121" spans="1:15">
      <c r="A121" s="18"/>
      <c r="B121" s="40"/>
      <c r="C121" s="30"/>
      <c r="D121" s="40"/>
      <c r="E121" s="30"/>
      <c r="F121" s="40"/>
      <c r="G121" s="30"/>
      <c r="H121" s="40"/>
      <c r="I121" s="30"/>
      <c r="J121" s="30"/>
      <c r="K121" s="30"/>
      <c r="L121" s="40"/>
      <c r="M121" s="30"/>
      <c r="N121" s="40"/>
      <c r="O121" s="30"/>
    </row>
    <row r="122" spans="1:15">
      <c r="A122" s="18"/>
      <c r="B122" s="40"/>
      <c r="C122" s="30"/>
      <c r="D122" s="40"/>
      <c r="E122" s="30"/>
      <c r="F122" s="40"/>
      <c r="G122" s="30"/>
      <c r="H122" s="40"/>
      <c r="I122" s="30"/>
      <c r="J122" s="30"/>
      <c r="K122" s="30"/>
      <c r="L122" s="40"/>
      <c r="M122" s="30"/>
      <c r="N122" s="40"/>
      <c r="O122" s="30"/>
    </row>
    <row r="123" spans="1:15">
      <c r="A123" s="18"/>
      <c r="B123" s="40"/>
      <c r="C123" s="30"/>
      <c r="D123" s="40"/>
      <c r="E123" s="30"/>
      <c r="F123" s="40"/>
      <c r="G123" s="30"/>
      <c r="H123" s="40"/>
      <c r="I123" s="30"/>
      <c r="J123" s="30"/>
      <c r="K123" s="30"/>
      <c r="L123" s="40"/>
      <c r="M123" s="30"/>
      <c r="N123" s="40"/>
      <c r="O123" s="30"/>
    </row>
    <row r="124" spans="1:15">
      <c r="A124" s="18"/>
      <c r="B124" s="40"/>
      <c r="C124" s="30"/>
      <c r="D124" s="40"/>
      <c r="E124" s="30"/>
      <c r="F124" s="40"/>
      <c r="G124" s="30"/>
      <c r="H124" s="40"/>
      <c r="I124" s="30"/>
      <c r="J124" s="30"/>
      <c r="K124" s="30"/>
      <c r="L124" s="40"/>
      <c r="M124" s="30"/>
      <c r="N124" s="40"/>
      <c r="O124" s="30"/>
    </row>
    <row r="125" spans="1:15">
      <c r="A125" s="18"/>
      <c r="B125" s="40"/>
      <c r="C125" s="30"/>
      <c r="D125" s="40"/>
      <c r="E125" s="30"/>
      <c r="F125" s="40"/>
      <c r="G125" s="30"/>
      <c r="H125" s="40"/>
      <c r="I125" s="30"/>
      <c r="J125" s="30"/>
      <c r="K125" s="30"/>
      <c r="L125" s="40"/>
      <c r="M125" s="30"/>
      <c r="N125" s="40"/>
      <c r="O125" s="30"/>
    </row>
    <row r="126" spans="1:15">
      <c r="A126" s="18"/>
      <c r="B126" s="40"/>
      <c r="C126" s="30"/>
      <c r="D126" s="40"/>
      <c r="E126" s="30"/>
      <c r="F126" s="40"/>
      <c r="G126" s="30"/>
      <c r="H126" s="40"/>
      <c r="I126" s="30"/>
      <c r="J126" s="30"/>
      <c r="K126" s="30"/>
      <c r="L126" s="40"/>
      <c r="M126" s="30"/>
      <c r="N126" s="40"/>
      <c r="O126" s="30"/>
    </row>
    <row r="127" spans="1:15">
      <c r="A127" s="18"/>
      <c r="B127" s="40"/>
      <c r="C127" s="30"/>
      <c r="D127" s="40"/>
      <c r="E127" s="30"/>
      <c r="F127" s="40"/>
      <c r="G127" s="30"/>
      <c r="H127" s="40"/>
      <c r="I127" s="30"/>
      <c r="J127" s="30"/>
      <c r="K127" s="30"/>
      <c r="L127" s="40"/>
      <c r="M127" s="30"/>
      <c r="N127" s="40"/>
      <c r="O127" s="30"/>
    </row>
    <row r="128" spans="1:15">
      <c r="A128" s="18"/>
      <c r="B128" s="40"/>
      <c r="C128" s="30"/>
      <c r="D128" s="40"/>
      <c r="E128" s="30"/>
      <c r="F128" s="40"/>
      <c r="G128" s="30"/>
      <c r="H128" s="40"/>
      <c r="I128" s="30"/>
      <c r="J128" s="30"/>
      <c r="K128" s="30"/>
      <c r="L128" s="40"/>
      <c r="M128" s="30"/>
      <c r="N128" s="40"/>
      <c r="O128" s="30"/>
    </row>
    <row r="129" spans="1:15">
      <c r="A129" s="18"/>
      <c r="B129" s="40"/>
      <c r="C129" s="30"/>
      <c r="D129" s="40"/>
      <c r="E129" s="30"/>
      <c r="F129" s="40"/>
      <c r="G129" s="30"/>
      <c r="H129" s="40"/>
      <c r="I129" s="30"/>
      <c r="J129" s="30"/>
      <c r="K129" s="30"/>
      <c r="L129" s="40"/>
      <c r="M129" s="30"/>
      <c r="N129" s="40"/>
      <c r="O129" s="30"/>
    </row>
    <row r="130" spans="1:15">
      <c r="A130" s="18"/>
      <c r="B130" s="40"/>
      <c r="C130" s="30"/>
      <c r="D130" s="40"/>
      <c r="E130" s="30"/>
      <c r="F130" s="40"/>
      <c r="G130" s="30"/>
      <c r="H130" s="40"/>
      <c r="I130" s="30"/>
      <c r="J130" s="30"/>
      <c r="K130" s="30"/>
      <c r="L130" s="40"/>
      <c r="M130" s="30"/>
      <c r="N130" s="40"/>
      <c r="O130" s="30"/>
    </row>
    <row r="131" spans="1:15">
      <c r="A131" s="18"/>
      <c r="B131" s="40"/>
      <c r="C131" s="30"/>
      <c r="D131" s="40"/>
      <c r="E131" s="30"/>
      <c r="F131" s="42"/>
      <c r="G131" s="30"/>
      <c r="H131" s="40"/>
      <c r="I131" s="30"/>
      <c r="J131" s="30"/>
      <c r="K131" s="30"/>
      <c r="L131" s="40"/>
      <c r="M131" s="30"/>
      <c r="N131" s="40"/>
      <c r="O131" s="30"/>
    </row>
    <row r="132" spans="1:15">
      <c r="A132" s="18"/>
      <c r="B132" s="40"/>
      <c r="C132" s="30"/>
      <c r="D132" s="40"/>
      <c r="E132" s="30"/>
      <c r="F132" s="40"/>
      <c r="G132" s="30"/>
      <c r="H132" s="40"/>
      <c r="I132" s="30"/>
      <c r="J132" s="30"/>
      <c r="K132" s="30"/>
      <c r="L132" s="40"/>
      <c r="M132" s="30"/>
      <c r="N132" s="40"/>
      <c r="O132" s="30"/>
    </row>
    <row r="133" spans="1:15">
      <c r="A133" s="18"/>
      <c r="B133" s="40"/>
      <c r="C133" s="30"/>
      <c r="D133" s="40"/>
      <c r="E133" s="30"/>
      <c r="F133" s="40"/>
      <c r="G133" s="30"/>
      <c r="H133" s="40"/>
      <c r="I133" s="30"/>
      <c r="J133" s="30"/>
      <c r="K133" s="30"/>
      <c r="L133" s="40"/>
      <c r="M133" s="30"/>
      <c r="N133" s="40"/>
      <c r="O133" s="30"/>
    </row>
    <row r="134" spans="1:15">
      <c r="A134" s="18"/>
      <c r="B134" s="40"/>
      <c r="C134" s="30"/>
      <c r="D134" s="40"/>
      <c r="E134" s="30"/>
      <c r="F134" s="40"/>
      <c r="G134" s="30"/>
      <c r="H134" s="40"/>
      <c r="I134" s="30"/>
      <c r="J134" s="30"/>
      <c r="K134" s="30"/>
      <c r="L134" s="40"/>
      <c r="M134" s="30"/>
      <c r="N134" s="40"/>
      <c r="O134" s="30"/>
    </row>
    <row r="135" spans="1:15">
      <c r="A135" s="18"/>
      <c r="B135" s="40"/>
      <c r="C135" s="30"/>
      <c r="D135" s="40"/>
      <c r="E135" s="30"/>
      <c r="F135" s="40"/>
      <c r="G135" s="30"/>
      <c r="H135" s="40"/>
      <c r="I135" s="30"/>
      <c r="J135" s="30"/>
      <c r="K135" s="30"/>
      <c r="L135" s="40"/>
      <c r="M135" s="30"/>
      <c r="N135" s="40"/>
      <c r="O135" s="30"/>
    </row>
    <row r="136" spans="1:15">
      <c r="A136" s="18"/>
      <c r="B136" s="40"/>
      <c r="C136" s="30"/>
      <c r="D136" s="40"/>
      <c r="E136" s="30"/>
      <c r="F136" s="40"/>
      <c r="G136" s="30"/>
      <c r="H136" s="40"/>
      <c r="I136" s="30"/>
      <c r="J136" s="30"/>
      <c r="K136" s="30"/>
      <c r="L136" s="40"/>
      <c r="M136" s="30"/>
      <c r="N136" s="40"/>
      <c r="O136" s="30"/>
    </row>
    <row r="137" spans="1:15">
      <c r="A137" s="18"/>
      <c r="B137" s="40"/>
      <c r="C137" s="30"/>
      <c r="D137" s="40"/>
      <c r="E137" s="30"/>
      <c r="F137" s="40"/>
      <c r="G137" s="30"/>
      <c r="H137" s="40"/>
      <c r="I137" s="30"/>
      <c r="J137" s="30"/>
      <c r="K137" s="30"/>
      <c r="L137" s="40"/>
      <c r="M137" s="30"/>
      <c r="N137" s="40"/>
      <c r="O137" s="30"/>
    </row>
    <row r="138" spans="1:15">
      <c r="A138" s="18"/>
      <c r="B138" s="40"/>
      <c r="C138" s="30"/>
      <c r="D138" s="40"/>
      <c r="E138" s="30"/>
      <c r="F138" s="40"/>
      <c r="G138" s="30"/>
      <c r="H138" s="40"/>
      <c r="I138" s="30"/>
      <c r="J138" s="30"/>
      <c r="K138" s="30"/>
      <c r="L138" s="40"/>
      <c r="M138" s="30"/>
      <c r="N138" s="40"/>
      <c r="O138" s="30"/>
    </row>
    <row r="139" spans="1:15">
      <c r="A139" s="18"/>
      <c r="B139" s="40"/>
      <c r="C139" s="30"/>
      <c r="D139" s="40"/>
      <c r="E139" s="30"/>
      <c r="F139" s="40"/>
      <c r="G139" s="30"/>
      <c r="H139" s="40"/>
      <c r="I139" s="30"/>
      <c r="J139" s="30"/>
      <c r="K139" s="30"/>
      <c r="L139" s="40"/>
      <c r="M139" s="30"/>
      <c r="N139" s="40"/>
      <c r="O139" s="30"/>
    </row>
    <row r="140" spans="1:15">
      <c r="A140" s="18"/>
      <c r="B140" s="40"/>
      <c r="C140" s="30"/>
      <c r="D140" s="40"/>
      <c r="E140" s="30"/>
      <c r="F140" s="40"/>
      <c r="G140" s="30"/>
      <c r="H140" s="40"/>
      <c r="I140" s="30"/>
      <c r="J140" s="30"/>
      <c r="K140" s="30"/>
      <c r="L140" s="40"/>
      <c r="M140" s="30"/>
      <c r="N140" s="40"/>
      <c r="O140" s="30"/>
    </row>
    <row r="141" spans="1:15">
      <c r="A141" s="18"/>
      <c r="B141" s="40"/>
      <c r="C141" s="30"/>
      <c r="D141" s="40"/>
      <c r="E141" s="30"/>
      <c r="F141" s="40"/>
      <c r="G141" s="30"/>
      <c r="H141" s="40"/>
      <c r="I141" s="30"/>
      <c r="J141" s="30"/>
      <c r="K141" s="30"/>
      <c r="L141" s="40"/>
      <c r="M141" s="30"/>
      <c r="N141" s="40"/>
      <c r="O141" s="30"/>
    </row>
    <row r="142" spans="1:15">
      <c r="A142" s="18"/>
      <c r="B142" s="40"/>
      <c r="C142" s="30"/>
      <c r="D142" s="40"/>
      <c r="E142" s="30"/>
      <c r="F142" s="40"/>
      <c r="G142" s="30"/>
      <c r="H142" s="40"/>
      <c r="I142" s="30"/>
      <c r="J142" s="30"/>
      <c r="K142" s="30"/>
      <c r="L142" s="40"/>
      <c r="M142" s="30"/>
      <c r="N142" s="40"/>
      <c r="O142" s="30"/>
    </row>
    <row r="143" spans="1:15">
      <c r="A143" s="18"/>
      <c r="B143" s="40"/>
      <c r="C143" s="30"/>
      <c r="D143" s="40"/>
      <c r="E143" s="30"/>
      <c r="F143" s="40"/>
      <c r="G143" s="30"/>
      <c r="H143" s="40"/>
      <c r="I143" s="30"/>
      <c r="J143" s="30"/>
      <c r="K143" s="30"/>
      <c r="L143" s="40"/>
      <c r="M143" s="30"/>
      <c r="N143" s="40"/>
      <c r="O143" s="30"/>
    </row>
    <row r="144" spans="1:15">
      <c r="A144" s="18"/>
      <c r="B144" s="40"/>
      <c r="C144" s="30"/>
      <c r="D144" s="40"/>
      <c r="E144" s="30"/>
      <c r="F144" s="40"/>
      <c r="G144" s="30"/>
      <c r="H144" s="40"/>
      <c r="I144" s="30"/>
      <c r="J144" s="30"/>
      <c r="K144" s="30"/>
      <c r="L144" s="40"/>
      <c r="M144" s="30"/>
      <c r="N144" s="40"/>
      <c r="O144" s="30"/>
    </row>
    <row r="145" spans="1:15">
      <c r="A145" s="18"/>
      <c r="B145" s="40"/>
      <c r="C145" s="30"/>
      <c r="D145" s="40"/>
      <c r="E145" s="30"/>
      <c r="F145" s="40"/>
      <c r="G145" s="30"/>
      <c r="H145" s="40"/>
      <c r="I145" s="30"/>
      <c r="J145" s="30"/>
      <c r="K145" s="30"/>
      <c r="L145" s="40"/>
      <c r="M145" s="30"/>
      <c r="N145" s="40"/>
      <c r="O145" s="30"/>
    </row>
    <row r="146" spans="1:15">
      <c r="A146" s="18"/>
      <c r="B146" s="40"/>
      <c r="C146" s="30"/>
      <c r="D146" s="40"/>
      <c r="E146" s="30"/>
      <c r="F146" s="40"/>
      <c r="G146" s="30"/>
      <c r="H146" s="40"/>
      <c r="I146" s="30"/>
      <c r="J146" s="30"/>
      <c r="K146" s="30"/>
      <c r="L146" s="40"/>
      <c r="M146" s="30"/>
      <c r="N146" s="40"/>
      <c r="O146" s="30"/>
    </row>
    <row r="147" spans="1:15">
      <c r="A147" s="18"/>
      <c r="B147" s="40"/>
      <c r="C147" s="30"/>
      <c r="D147" s="40"/>
      <c r="E147" s="30"/>
      <c r="F147" s="40"/>
      <c r="G147" s="30"/>
      <c r="H147" s="40"/>
      <c r="I147" s="30"/>
      <c r="J147" s="30"/>
      <c r="K147" s="30"/>
      <c r="L147" s="40"/>
      <c r="M147" s="30"/>
      <c r="N147" s="40"/>
      <c r="O147" s="30"/>
    </row>
    <row r="148" spans="1:15">
      <c r="A148" s="18"/>
      <c r="B148" s="40"/>
      <c r="C148" s="30"/>
      <c r="D148" s="40"/>
      <c r="E148" s="30"/>
      <c r="F148" s="40"/>
      <c r="G148" s="30"/>
      <c r="H148" s="40"/>
      <c r="I148" s="30"/>
      <c r="J148" s="30"/>
      <c r="K148" s="30"/>
      <c r="L148" s="40"/>
      <c r="M148" s="30"/>
      <c r="N148" s="40"/>
      <c r="O148" s="30"/>
    </row>
    <row r="149" spans="1:15">
      <c r="A149" s="18"/>
      <c r="B149" s="40"/>
      <c r="C149" s="30"/>
      <c r="D149" s="40"/>
      <c r="E149" s="30"/>
      <c r="F149" s="40"/>
      <c r="G149" s="30"/>
      <c r="H149" s="40"/>
      <c r="I149" s="30"/>
      <c r="J149" s="30"/>
      <c r="K149" s="30"/>
      <c r="L149" s="40"/>
      <c r="M149" s="30"/>
      <c r="N149" s="40"/>
      <c r="O149" s="30"/>
    </row>
    <row r="150" spans="1:15">
      <c r="A150" s="18"/>
      <c r="B150" s="40"/>
      <c r="C150" s="30"/>
      <c r="D150" s="40"/>
      <c r="E150" s="30"/>
      <c r="F150" s="40"/>
      <c r="G150" s="30"/>
      <c r="H150" s="40"/>
      <c r="I150" s="30"/>
      <c r="J150" s="30"/>
      <c r="K150" s="30"/>
      <c r="L150" s="40"/>
      <c r="M150" s="30"/>
      <c r="N150" s="40"/>
      <c r="O150" s="30"/>
    </row>
    <row r="151" spans="1:15">
      <c r="A151" s="18"/>
      <c r="B151" s="40"/>
      <c r="C151" s="30"/>
      <c r="D151" s="40"/>
      <c r="E151" s="30"/>
      <c r="F151" s="40"/>
      <c r="G151" s="30"/>
      <c r="H151" s="40"/>
      <c r="I151" s="30"/>
      <c r="J151" s="30"/>
      <c r="K151" s="30"/>
      <c r="L151" s="40"/>
      <c r="M151" s="30"/>
      <c r="N151" s="40"/>
      <c r="O151" s="30"/>
    </row>
    <row r="152" spans="1:15">
      <c r="A152" s="18"/>
      <c r="B152" s="40"/>
      <c r="C152" s="30"/>
      <c r="D152" s="40"/>
      <c r="E152" s="30"/>
      <c r="F152" s="40"/>
      <c r="G152" s="30"/>
      <c r="H152" s="40"/>
      <c r="I152" s="30"/>
      <c r="J152" s="30"/>
      <c r="K152" s="30"/>
      <c r="L152" s="40"/>
      <c r="M152" s="30"/>
      <c r="N152" s="40"/>
      <c r="O152" s="30"/>
    </row>
    <row r="153" spans="1:15">
      <c r="A153" s="18"/>
      <c r="B153" s="40"/>
      <c r="C153" s="30"/>
      <c r="D153" s="40"/>
      <c r="E153" s="30"/>
      <c r="F153" s="40"/>
      <c r="G153" s="30"/>
      <c r="H153" s="40"/>
      <c r="I153" s="30"/>
      <c r="J153" s="30"/>
      <c r="K153" s="30"/>
      <c r="L153" s="40"/>
      <c r="M153" s="30"/>
      <c r="N153" s="40"/>
      <c r="O153" s="30"/>
    </row>
    <row r="154" spans="1:15">
      <c r="A154" s="18"/>
      <c r="B154" s="40"/>
      <c r="C154" s="30"/>
      <c r="D154" s="40"/>
      <c r="E154" s="30"/>
      <c r="F154" s="40"/>
      <c r="G154" s="30"/>
      <c r="H154" s="40"/>
      <c r="I154" s="30"/>
      <c r="J154" s="30"/>
      <c r="K154" s="30"/>
      <c r="L154" s="40"/>
      <c r="M154" s="30"/>
      <c r="N154" s="40"/>
      <c r="O154" s="30"/>
    </row>
    <row r="155" spans="1:15">
      <c r="A155" s="18"/>
      <c r="B155" s="40"/>
      <c r="C155" s="30"/>
      <c r="D155" s="40"/>
      <c r="E155" s="30"/>
      <c r="F155" s="40"/>
      <c r="G155" s="30"/>
      <c r="H155" s="40"/>
      <c r="I155" s="30"/>
      <c r="J155" s="30"/>
      <c r="K155" s="30"/>
      <c r="L155" s="40"/>
      <c r="M155" s="30"/>
      <c r="N155" s="40"/>
      <c r="O155" s="30"/>
    </row>
    <row r="156" spans="1:15">
      <c r="A156" s="18"/>
      <c r="B156" s="40"/>
      <c r="C156" s="30"/>
      <c r="D156" s="40"/>
      <c r="E156" s="30"/>
      <c r="F156" s="40"/>
      <c r="G156" s="30"/>
      <c r="H156" s="40"/>
      <c r="I156" s="30"/>
      <c r="J156" s="30"/>
      <c r="K156" s="30"/>
      <c r="L156" s="40"/>
      <c r="M156" s="30"/>
      <c r="N156" s="40"/>
      <c r="O156" s="30"/>
    </row>
    <row r="157" spans="1:15">
      <c r="A157" s="18"/>
      <c r="B157" s="40"/>
      <c r="C157" s="30"/>
      <c r="D157" s="40"/>
      <c r="E157" s="30"/>
      <c r="F157" s="40"/>
      <c r="G157" s="30"/>
      <c r="H157" s="40"/>
      <c r="I157" s="30"/>
      <c r="J157" s="30"/>
      <c r="K157" s="30"/>
      <c r="L157" s="40"/>
      <c r="M157" s="30"/>
      <c r="N157" s="40"/>
      <c r="O157" s="30"/>
    </row>
    <row r="158" spans="1:15">
      <c r="A158" s="18"/>
      <c r="B158" s="40"/>
      <c r="C158" s="30"/>
      <c r="D158" s="40"/>
      <c r="E158" s="30"/>
      <c r="F158" s="40"/>
      <c r="G158" s="30"/>
      <c r="H158" s="40"/>
      <c r="I158" s="30"/>
      <c r="J158" s="30"/>
      <c r="K158" s="30"/>
      <c r="L158" s="40"/>
      <c r="M158" s="30"/>
      <c r="N158" s="40"/>
      <c r="O158" s="30"/>
    </row>
    <row r="159" spans="1:15">
      <c r="A159" s="18"/>
      <c r="B159" s="40"/>
      <c r="C159" s="30"/>
      <c r="D159" s="40"/>
      <c r="E159" s="30"/>
      <c r="F159" s="40"/>
      <c r="G159" s="30"/>
      <c r="H159" s="40"/>
      <c r="I159" s="30"/>
      <c r="J159" s="30"/>
      <c r="K159" s="30"/>
      <c r="L159" s="40"/>
      <c r="M159" s="30"/>
      <c r="N159" s="40"/>
      <c r="O159" s="30"/>
    </row>
    <row r="160" spans="1:15">
      <c r="A160" s="18"/>
      <c r="B160" s="40"/>
      <c r="C160" s="30"/>
      <c r="D160" s="40"/>
      <c r="E160" s="30"/>
      <c r="F160" s="40"/>
      <c r="G160" s="30"/>
      <c r="H160" s="40"/>
      <c r="I160" s="30"/>
      <c r="J160" s="30"/>
      <c r="K160" s="30"/>
      <c r="L160" s="40"/>
      <c r="M160" s="30"/>
      <c r="N160" s="40"/>
      <c r="O160" s="30"/>
    </row>
    <row r="161" spans="1:15">
      <c r="A161" s="18"/>
      <c r="B161" s="40"/>
      <c r="C161" s="30"/>
      <c r="D161" s="40"/>
      <c r="E161" s="30"/>
      <c r="F161" s="40"/>
      <c r="G161" s="30"/>
      <c r="H161" s="40"/>
      <c r="I161" s="30"/>
      <c r="J161" s="30"/>
      <c r="K161" s="30"/>
      <c r="L161" s="40"/>
      <c r="M161" s="30"/>
      <c r="N161" s="40"/>
      <c r="O161" s="30"/>
    </row>
    <row r="162" spans="1:15">
      <c r="A162" s="18"/>
      <c r="B162" s="40"/>
      <c r="C162" s="30"/>
      <c r="D162" s="40"/>
      <c r="E162" s="30"/>
      <c r="F162" s="40"/>
      <c r="G162" s="30"/>
      <c r="H162" s="40"/>
      <c r="I162" s="30"/>
      <c r="J162" s="30"/>
      <c r="K162" s="30"/>
      <c r="L162" s="40"/>
      <c r="M162" s="30"/>
      <c r="N162" s="40"/>
      <c r="O162" s="30"/>
    </row>
  </sheetData>
  <mergeCells count="22">
    <mergeCell ref="A1:R1"/>
    <mergeCell ref="P3:R4"/>
    <mergeCell ref="A71:R71"/>
    <mergeCell ref="P73:R74"/>
    <mergeCell ref="H74:I74"/>
    <mergeCell ref="N3:O4"/>
    <mergeCell ref="J4:K4"/>
    <mergeCell ref="B3:C4"/>
    <mergeCell ref="A3:A5"/>
    <mergeCell ref="A73:A75"/>
    <mergeCell ref="B73:C74"/>
    <mergeCell ref="D73:K73"/>
    <mergeCell ref="J74:K74"/>
    <mergeCell ref="D3:K3"/>
    <mergeCell ref="H4:I4"/>
    <mergeCell ref="D4:E4"/>
    <mergeCell ref="L73:M74"/>
    <mergeCell ref="N73:O74"/>
    <mergeCell ref="D74:E74"/>
    <mergeCell ref="F74:G74"/>
    <mergeCell ref="L3:M4"/>
    <mergeCell ref="F4:G4"/>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rowBreaks count="1" manualBreakCount="1">
    <brk id="57" max="16383" man="1"/>
  </rowBreaks>
  <ignoredErrors>
    <ignoredError sqref="C10:S40 F7:S8" formula="1"/>
  </ignoredErrors>
</worksheet>
</file>

<file path=xl/worksheets/sheet6.xml><?xml version="1.0" encoding="utf-8"?>
<worksheet xmlns="http://schemas.openxmlformats.org/spreadsheetml/2006/main" xmlns:r="http://schemas.openxmlformats.org/officeDocument/2006/relationships">
  <sheetPr codeName="Hoja7"/>
  <dimension ref="A1:IR56"/>
  <sheetViews>
    <sheetView workbookViewId="0">
      <selection activeCell="T19" sqref="T19"/>
    </sheetView>
  </sheetViews>
  <sheetFormatPr baseColWidth="10" defaultRowHeight="11.25"/>
  <cols>
    <col min="1" max="1" width="39.5" customWidth="1"/>
    <col min="2" max="2" width="11" style="37" bestFit="1" customWidth="1"/>
    <col min="3" max="3" width="8.83203125" style="32" bestFit="1" customWidth="1"/>
    <col min="4" max="4" width="11" style="37" bestFit="1" customWidth="1"/>
    <col min="5" max="5" width="7.6640625" style="32" bestFit="1" customWidth="1"/>
    <col min="6" max="6" width="9" style="37" customWidth="1"/>
    <col min="7" max="7" width="7.33203125" style="32" bestFit="1" customWidth="1"/>
    <col min="8" max="8" width="11" style="37" bestFit="1" customWidth="1"/>
    <col min="9" max="9" width="7.33203125" style="32" bestFit="1" customWidth="1"/>
    <col min="10" max="10" width="10.1640625" style="32" bestFit="1" customWidth="1"/>
    <col min="11" max="11" width="7.33203125" style="32" bestFit="1" customWidth="1"/>
    <col min="12" max="12" width="10.1640625" style="37" bestFit="1" customWidth="1"/>
    <col min="13" max="13" width="6.5" style="32" bestFit="1" customWidth="1"/>
    <col min="14" max="14" width="11" style="37" bestFit="1" customWidth="1"/>
    <col min="15" max="15" width="7.6640625" style="32" bestFit="1" customWidth="1"/>
    <col min="16" max="16" width="5.1640625" hidden="1" customWidth="1"/>
    <col min="17" max="18" width="6" hidden="1" customWidth="1"/>
  </cols>
  <sheetData>
    <row r="1" spans="1:23" ht="21.75" customHeight="1">
      <c r="A1" s="188" t="s">
        <v>96</v>
      </c>
      <c r="B1" s="188"/>
      <c r="C1" s="188"/>
      <c r="D1" s="188"/>
      <c r="E1" s="188"/>
      <c r="F1" s="188"/>
      <c r="G1" s="188"/>
      <c r="H1" s="188"/>
      <c r="I1" s="188"/>
      <c r="J1" s="188"/>
      <c r="K1" s="188"/>
      <c r="L1" s="188"/>
      <c r="M1" s="188"/>
      <c r="N1" s="188"/>
      <c r="O1" s="188"/>
      <c r="P1" s="188"/>
      <c r="Q1" s="188"/>
      <c r="R1" s="188"/>
    </row>
    <row r="2" spans="1:23">
      <c r="E2" s="95"/>
    </row>
    <row r="3" spans="1:23">
      <c r="A3" s="191" t="s">
        <v>11</v>
      </c>
      <c r="B3" s="171" t="s">
        <v>77</v>
      </c>
      <c r="C3" s="171"/>
      <c r="D3" s="193" t="s">
        <v>9</v>
      </c>
      <c r="E3" s="193"/>
      <c r="F3" s="193"/>
      <c r="G3" s="193"/>
      <c r="H3" s="193"/>
      <c r="I3" s="193"/>
      <c r="J3" s="193"/>
      <c r="K3" s="193"/>
      <c r="L3" s="171" t="s">
        <v>79</v>
      </c>
      <c r="M3" s="171"/>
      <c r="N3" s="171" t="s">
        <v>80</v>
      </c>
      <c r="O3" s="171"/>
      <c r="P3" s="189"/>
      <c r="Q3" s="189"/>
      <c r="R3" s="189"/>
    </row>
    <row r="4" spans="1:23">
      <c r="A4" s="188"/>
      <c r="B4" s="172"/>
      <c r="C4" s="172"/>
      <c r="D4" s="187" t="s">
        <v>12</v>
      </c>
      <c r="E4" s="187"/>
      <c r="F4" s="170" t="s">
        <v>128</v>
      </c>
      <c r="G4" s="170"/>
      <c r="H4" s="170" t="s">
        <v>78</v>
      </c>
      <c r="I4" s="170"/>
      <c r="J4" s="170" t="s">
        <v>129</v>
      </c>
      <c r="K4" s="170"/>
      <c r="L4" s="172"/>
      <c r="M4" s="172"/>
      <c r="N4" s="172"/>
      <c r="O4" s="172"/>
      <c r="P4" s="190"/>
      <c r="Q4" s="190"/>
      <c r="R4" s="190"/>
    </row>
    <row r="5" spans="1:23">
      <c r="A5" s="192"/>
      <c r="B5" s="58" t="s">
        <v>3</v>
      </c>
      <c r="C5" s="59" t="s">
        <v>39</v>
      </c>
      <c r="D5" s="58" t="s">
        <v>3</v>
      </c>
      <c r="E5" s="59" t="s">
        <v>40</v>
      </c>
      <c r="F5" s="58" t="s">
        <v>3</v>
      </c>
      <c r="G5" s="59" t="s">
        <v>40</v>
      </c>
      <c r="H5" s="58" t="s">
        <v>3</v>
      </c>
      <c r="I5" s="59" t="s">
        <v>40</v>
      </c>
      <c r="J5" s="58" t="s">
        <v>3</v>
      </c>
      <c r="K5" s="59" t="s">
        <v>40</v>
      </c>
      <c r="L5" s="58" t="s">
        <v>3</v>
      </c>
      <c r="M5" s="59" t="s">
        <v>40</v>
      </c>
      <c r="N5" s="58" t="s">
        <v>3</v>
      </c>
      <c r="O5" s="59" t="s">
        <v>40</v>
      </c>
      <c r="P5" s="96"/>
      <c r="Q5" s="97"/>
      <c r="R5" s="97"/>
    </row>
    <row r="6" spans="1:23">
      <c r="A6" s="69"/>
      <c r="B6" s="67"/>
      <c r="C6" s="68"/>
      <c r="D6" s="67"/>
      <c r="E6" s="68"/>
      <c r="F6" s="67"/>
      <c r="G6" s="68"/>
      <c r="H6" s="67"/>
      <c r="I6" s="68"/>
      <c r="J6" s="68"/>
      <c r="K6" s="68"/>
      <c r="L6" s="67"/>
      <c r="M6" s="68"/>
      <c r="N6" s="67"/>
      <c r="O6" s="68"/>
      <c r="P6" s="67"/>
      <c r="Q6" s="68"/>
      <c r="R6" s="68"/>
    </row>
    <row r="7" spans="1:23" s="5" customFormat="1">
      <c r="A7" s="125" t="s">
        <v>33</v>
      </c>
      <c r="B7" s="4">
        <f>[1]InfJuv!C314</f>
        <v>371385.93974356534</v>
      </c>
      <c r="C7" s="47">
        <f>[1]InfJuv!D314</f>
        <v>100</v>
      </c>
      <c r="D7" s="4">
        <f>+F7+H7+J7</f>
        <v>116326.82605727091</v>
      </c>
      <c r="E7" s="47">
        <f>+D7/$B7*100</f>
        <v>31.322355966839314</v>
      </c>
      <c r="F7" s="4">
        <f>[1]InfJuv!E314</f>
        <v>581.49647848307995</v>
      </c>
      <c r="G7" s="72">
        <f>+F7/$D7*100</f>
        <v>0.49988166804860057</v>
      </c>
      <c r="H7" s="4">
        <f>[1]InfJuv!G314</f>
        <v>104188.74029823756</v>
      </c>
      <c r="I7" s="72">
        <f t="shared" ref="I7" si="0">+H7/$D7*100</f>
        <v>89.5655317260548</v>
      </c>
      <c r="J7" s="4">
        <f>[1]InfJuv!I314</f>
        <v>11556.589280550266</v>
      </c>
      <c r="K7" s="72">
        <f t="shared" ref="K7" si="1">+J7/$D7*100</f>
        <v>9.9345866058965946</v>
      </c>
      <c r="L7" s="4">
        <f>[1]InfJuv!K314</f>
        <v>34074.415025556315</v>
      </c>
      <c r="M7" s="47">
        <f>[1]InfJuv!L314</f>
        <v>9.174934045452563</v>
      </c>
      <c r="N7" s="4">
        <f>[1]InfJuv!M314</f>
        <v>220984.6986607383</v>
      </c>
      <c r="O7" s="47">
        <f>[1]InfJuv!N314</f>
        <v>59.502709987708172</v>
      </c>
      <c r="P7" s="152"/>
      <c r="Q7" s="153"/>
      <c r="R7" s="33"/>
      <c r="S7" s="154"/>
    </row>
    <row r="8" spans="1:23" s="5" customFormat="1">
      <c r="A8" s="124"/>
      <c r="B8" s="43"/>
      <c r="C8" s="33"/>
      <c r="D8" s="43"/>
      <c r="E8" s="33"/>
      <c r="F8" s="43"/>
      <c r="G8" s="33"/>
      <c r="H8" s="43"/>
      <c r="I8" s="33"/>
      <c r="J8" s="43"/>
      <c r="K8" s="33"/>
      <c r="L8" s="43"/>
      <c r="M8" s="33"/>
      <c r="N8" s="43"/>
      <c r="O8" s="33"/>
      <c r="P8" s="43"/>
      <c r="Q8" s="33"/>
      <c r="R8" s="33"/>
      <c r="S8" s="154"/>
    </row>
    <row r="9" spans="1:23">
      <c r="A9" s="126" t="s">
        <v>16</v>
      </c>
      <c r="B9" s="4"/>
      <c r="C9" s="47"/>
      <c r="D9" s="4"/>
      <c r="E9" s="47"/>
      <c r="F9" s="4"/>
      <c r="G9" s="72"/>
      <c r="H9" s="4"/>
      <c r="I9" s="72"/>
      <c r="J9" s="4"/>
      <c r="K9" s="72"/>
      <c r="L9" s="4"/>
      <c r="M9" s="47"/>
      <c r="N9" s="4"/>
      <c r="O9" s="47"/>
      <c r="P9" s="4"/>
      <c r="Q9" s="47"/>
      <c r="R9" s="47"/>
      <c r="S9" s="44"/>
      <c r="T9" s="44"/>
      <c r="U9" s="44"/>
      <c r="V9" s="44"/>
      <c r="W9" s="44"/>
    </row>
    <row r="10" spans="1:23">
      <c r="A10" s="128" t="s">
        <v>24</v>
      </c>
      <c r="B10" s="155">
        <f>[1]InfJuv!C315</f>
        <v>103859.54558511115</v>
      </c>
      <c r="C10" s="156">
        <f>+B10/$B$7*100</f>
        <v>27.965395151153032</v>
      </c>
      <c r="D10" s="157">
        <f t="shared" ref="D10:D50" si="2">+F10+H10+J10</f>
        <v>31639.871319858015</v>
      </c>
      <c r="E10" s="162">
        <f>+D10/$B10*100</f>
        <v>30.464095660739893</v>
      </c>
      <c r="F10" s="157">
        <f>[1]InfJuv!E315</f>
        <v>290.74823924153998</v>
      </c>
      <c r="G10" s="162">
        <f>+F10/$B10*100</f>
        <v>0.27994368510237388</v>
      </c>
      <c r="H10" s="157">
        <f>[1]InfJuv!G315</f>
        <v>29216.343142681875</v>
      </c>
      <c r="I10" s="162">
        <f>+H10/$B10*100</f>
        <v>28.13062870445507</v>
      </c>
      <c r="J10" s="157">
        <f>[1]InfJuv!I315</f>
        <v>2132.7799379345997</v>
      </c>
      <c r="K10" s="162">
        <f>+J10/$B10*100</f>
        <v>2.0535232711824474</v>
      </c>
      <c r="L10" s="157">
        <f>[1]InfJuv!K315</f>
        <v>10922.96438486787</v>
      </c>
      <c r="M10" s="162">
        <f>+L10/$B10*100</f>
        <v>10.517053895558098</v>
      </c>
      <c r="N10" s="157">
        <f>[1]InfJuv!M315</f>
        <v>61296.709880385257</v>
      </c>
      <c r="O10" s="162">
        <f>+N10/$B10*100</f>
        <v>59.018850443702007</v>
      </c>
      <c r="P10" s="157"/>
      <c r="Q10" s="156"/>
      <c r="R10" s="156"/>
      <c r="S10" s="44"/>
    </row>
    <row r="11" spans="1:23">
      <c r="A11" s="128" t="s">
        <v>25</v>
      </c>
      <c r="B11" s="39">
        <f>[1]InfJuv!C316</f>
        <v>232155.41832652513</v>
      </c>
      <c r="C11" s="31">
        <f t="shared" ref="C11:C14" si="3">+B11/$B$7*100</f>
        <v>62.510556669653106</v>
      </c>
      <c r="D11" s="36">
        <f t="shared" si="2"/>
        <v>72012.098286322129</v>
      </c>
      <c r="E11" s="162">
        <f t="shared" ref="E11:G14" si="4">+D11/$B11*100</f>
        <v>31.018917760100507</v>
      </c>
      <c r="F11" s="36">
        <f>[1]InfJuv!E316</f>
        <v>290.74823924153998</v>
      </c>
      <c r="G11" s="162">
        <f t="shared" si="4"/>
        <v>0.12523861873971187</v>
      </c>
      <c r="H11" s="36">
        <f>[1]InfJuv!G316</f>
        <v>66197.303403220125</v>
      </c>
      <c r="I11" s="162">
        <f t="shared" ref="I11" si="5">+H11/$B11*100</f>
        <v>28.514218569783296</v>
      </c>
      <c r="J11" s="36">
        <f>[1]InfJuv!I316</f>
        <v>5524.0466438604617</v>
      </c>
      <c r="K11" s="162">
        <f t="shared" ref="K11" si="6">+J11/$B11*100</f>
        <v>2.3794605715774959</v>
      </c>
      <c r="L11" s="36">
        <f>[1]InfJuv!K316</f>
        <v>20425.204889852983</v>
      </c>
      <c r="M11" s="162">
        <f t="shared" ref="M11" si="7">+L11/$B11*100</f>
        <v>8.7980737374499096</v>
      </c>
      <c r="N11" s="36">
        <f>[1]InfJuv!M316</f>
        <v>139718.1151503498</v>
      </c>
      <c r="O11" s="162">
        <f t="shared" ref="O11" si="8">+N11/$B11*100</f>
        <v>60.183008502449489</v>
      </c>
      <c r="P11" s="36"/>
      <c r="Q11" s="31"/>
      <c r="R11" s="31"/>
    </row>
    <row r="12" spans="1:23">
      <c r="A12" s="128" t="s">
        <v>26</v>
      </c>
      <c r="B12" s="39">
        <f>[1]InfJuv!C317</f>
        <v>28937.246172762469</v>
      </c>
      <c r="C12" s="31">
        <f t="shared" si="3"/>
        <v>7.7916913582520291</v>
      </c>
      <c r="D12" s="36">
        <f t="shared" si="2"/>
        <v>10324.931868322963</v>
      </c>
      <c r="E12" s="162">
        <f t="shared" si="4"/>
        <v>35.68042310135727</v>
      </c>
      <c r="F12" s="36">
        <f>[1]InfJuv!E317</f>
        <v>0</v>
      </c>
      <c r="G12" s="162">
        <f t="shared" si="4"/>
        <v>0</v>
      </c>
      <c r="H12" s="36">
        <f>[1]InfJuv!G317</f>
        <v>7846.647892316023</v>
      </c>
      <c r="I12" s="162">
        <f t="shared" ref="I12" si="9">+H12/$B12*100</f>
        <v>27.116083698737629</v>
      </c>
      <c r="J12" s="36">
        <f>[1]InfJuv!I317</f>
        <v>2478.2839760069401</v>
      </c>
      <c r="K12" s="162">
        <f t="shared" ref="K12" si="10">+J12/$B12*100</f>
        <v>8.5643394026196411</v>
      </c>
      <c r="L12" s="36">
        <f>[1]InfJuv!K317</f>
        <v>2726.2457508354601</v>
      </c>
      <c r="M12" s="162">
        <f t="shared" ref="M12" si="11">+L12/$B12*100</f>
        <v>9.4212342617507652</v>
      </c>
      <c r="N12" s="36">
        <f>[1]InfJuv!M317</f>
        <v>15886.068553604053</v>
      </c>
      <c r="O12" s="162">
        <f t="shared" ref="O12" si="12">+N12/$B12*100</f>
        <v>54.898342636891982</v>
      </c>
      <c r="P12" s="36"/>
      <c r="Q12" s="31"/>
      <c r="R12" s="31"/>
    </row>
    <row r="13" spans="1:23">
      <c r="A13" s="128" t="s">
        <v>27</v>
      </c>
      <c r="B13" s="39">
        <f>[1]InfJuv!C318</f>
        <v>5173.1944389570399</v>
      </c>
      <c r="C13" s="31">
        <f t="shared" si="3"/>
        <v>1.3929429968536311</v>
      </c>
      <c r="D13" s="36">
        <f t="shared" si="2"/>
        <v>1670.88584104098</v>
      </c>
      <c r="E13" s="162">
        <f t="shared" si="4"/>
        <v>32.298918216919851</v>
      </c>
      <c r="F13" s="36">
        <f>[1]InfJuv!E318</f>
        <v>0</v>
      </c>
      <c r="G13" s="162">
        <f t="shared" si="4"/>
        <v>0</v>
      </c>
      <c r="H13" s="36">
        <f>[1]InfJuv!G318</f>
        <v>249.40711829272001</v>
      </c>
      <c r="I13" s="162">
        <f t="shared" ref="I13" si="13">+H13/$B13*100</f>
        <v>4.8211433232539127</v>
      </c>
      <c r="J13" s="36">
        <f>[1]InfJuv!I318</f>
        <v>1421.47872274826</v>
      </c>
      <c r="K13" s="162">
        <f t="shared" ref="K13" si="14">+J13/$B13*100</f>
        <v>27.477774893665941</v>
      </c>
      <c r="L13" s="36">
        <f>[1]InfJuv!K318</f>
        <v>0</v>
      </c>
      <c r="M13" s="162">
        <f t="shared" ref="M13" si="15">+L13/$B13*100</f>
        <v>0</v>
      </c>
      <c r="N13" s="36">
        <f>[1]InfJuv!M318</f>
        <v>3502.3085979160601</v>
      </c>
      <c r="O13" s="162">
        <f t="shared" ref="O13" si="16">+N13/$B13*100</f>
        <v>67.701081783080156</v>
      </c>
      <c r="P13" s="36"/>
      <c r="Q13" s="31"/>
      <c r="R13" s="31"/>
    </row>
    <row r="14" spans="1:23">
      <c r="A14" s="128" t="s">
        <v>28</v>
      </c>
      <c r="B14" s="39">
        <f>[1]InfJuv!C319</f>
        <v>1260.53522020998</v>
      </c>
      <c r="C14" s="31">
        <f t="shared" si="3"/>
        <v>0.33941382408832027</v>
      </c>
      <c r="D14" s="36">
        <f t="shared" si="2"/>
        <v>679.03874172690007</v>
      </c>
      <c r="E14" s="162">
        <f t="shared" si="4"/>
        <v>53.869081231525271</v>
      </c>
      <c r="F14" s="36">
        <f>[1]InfJuv!E319</f>
        <v>0</v>
      </c>
      <c r="G14" s="162">
        <f t="shared" si="4"/>
        <v>0</v>
      </c>
      <c r="H14" s="36">
        <f>[1]InfJuv!G319</f>
        <v>679.03874172690007</v>
      </c>
      <c r="I14" s="162">
        <f t="shared" ref="I14" si="17">+H14/$B14*100</f>
        <v>53.869081231525271</v>
      </c>
      <c r="J14" s="36">
        <f>[1]InfJuv!I319</f>
        <v>0</v>
      </c>
      <c r="K14" s="162">
        <f t="shared" ref="K14" si="18">+J14/$B14*100</f>
        <v>0</v>
      </c>
      <c r="L14" s="36">
        <f>[1]InfJuv!K319</f>
        <v>0</v>
      </c>
      <c r="M14" s="162">
        <f t="shared" ref="M14" si="19">+L14/$B14*100</f>
        <v>0</v>
      </c>
      <c r="N14" s="36">
        <f>[1]InfJuv!M319</f>
        <v>581.49647848307995</v>
      </c>
      <c r="O14" s="162">
        <f t="shared" ref="O14" si="20">+N14/$B14*100</f>
        <v>46.130918768474736</v>
      </c>
      <c r="P14" s="36"/>
      <c r="Q14" s="31"/>
      <c r="R14" s="31"/>
    </row>
    <row r="15" spans="1:23">
      <c r="A15" s="128"/>
      <c r="B15" s="39"/>
      <c r="C15" s="31"/>
      <c r="D15" s="36"/>
      <c r="E15" s="31"/>
      <c r="F15" s="36"/>
      <c r="G15" s="31"/>
      <c r="H15" s="36"/>
      <c r="I15" s="31"/>
      <c r="J15" s="36"/>
      <c r="K15" s="31"/>
      <c r="L15" s="36"/>
      <c r="M15" s="31"/>
      <c r="N15" s="36"/>
      <c r="O15" s="31"/>
      <c r="P15" s="36"/>
      <c r="Q15" s="31"/>
      <c r="R15" s="31"/>
    </row>
    <row r="16" spans="1:23">
      <c r="A16" s="126" t="s">
        <v>17</v>
      </c>
      <c r="B16" s="4"/>
      <c r="C16" s="47"/>
      <c r="D16" s="4"/>
      <c r="E16" s="47"/>
      <c r="F16" s="4"/>
      <c r="G16" s="47"/>
      <c r="H16" s="4"/>
      <c r="I16" s="47"/>
      <c r="J16" s="4"/>
      <c r="K16" s="47"/>
      <c r="L16" s="4"/>
      <c r="M16" s="47"/>
      <c r="N16" s="4"/>
      <c r="O16" s="47"/>
      <c r="P16" s="4"/>
      <c r="Q16" s="47"/>
      <c r="R16" s="47"/>
      <c r="S16" s="44"/>
    </row>
    <row r="17" spans="1:18">
      <c r="A17" s="128" t="s">
        <v>106</v>
      </c>
      <c r="B17" s="39">
        <f>[1]InfJuv!C321</f>
        <v>7185.5297605925043</v>
      </c>
      <c r="C17" s="31">
        <f t="shared" ref="C17:C21" si="21">+B17/$B$7*100</f>
        <v>1.9347877750983171</v>
      </c>
      <c r="D17" s="36">
        <f t="shared" si="2"/>
        <v>3378.8883438241201</v>
      </c>
      <c r="E17" s="162">
        <f t="shared" ref="E17:G21" si="22">+D17/$B17*100</f>
        <v>47.023510533000753</v>
      </c>
      <c r="F17" s="36">
        <f>[1]InfJuv!E321</f>
        <v>0</v>
      </c>
      <c r="G17" s="162">
        <f t="shared" si="22"/>
        <v>0</v>
      </c>
      <c r="H17" s="36">
        <f>[1]InfJuv!G321</f>
        <v>2589.32586799714</v>
      </c>
      <c r="I17" s="162">
        <f t="shared" ref="I17" si="23">+H17/$B17*100</f>
        <v>36.035281381725561</v>
      </c>
      <c r="J17" s="36">
        <f>[1]InfJuv!I321</f>
        <v>789.56247582698006</v>
      </c>
      <c r="K17" s="162">
        <f t="shared" ref="K17" si="24">+J17/$B17*100</f>
        <v>10.988229151275192</v>
      </c>
      <c r="L17" s="36">
        <f>[1]InfJuv!K321</f>
        <v>1052.4692228660799</v>
      </c>
      <c r="M17" s="162">
        <f t="shared" ref="M17" si="25">+L17/$B17*100</f>
        <v>14.64706511464362</v>
      </c>
      <c r="N17" s="36">
        <f>[1]InfJuv!M321</f>
        <v>2754.1721939023</v>
      </c>
      <c r="O17" s="162">
        <f t="shared" ref="O17" si="26">+N17/$B17*100</f>
        <v>38.329424352355566</v>
      </c>
      <c r="P17" s="11"/>
      <c r="Q17" s="12"/>
      <c r="R17" s="12"/>
    </row>
    <row r="18" spans="1:18">
      <c r="A18" s="128" t="s">
        <v>107</v>
      </c>
      <c r="B18" s="39">
        <f>[1]InfJuv!C322</f>
        <v>8126.4389335782653</v>
      </c>
      <c r="C18" s="31">
        <f t="shared" si="21"/>
        <v>2.1881385545153944</v>
      </c>
      <c r="D18" s="36">
        <f t="shared" si="2"/>
        <v>2492.7107903274</v>
      </c>
      <c r="E18" s="162">
        <f t="shared" si="22"/>
        <v>30.674085053756748</v>
      </c>
      <c r="F18" s="36">
        <f>[1]InfJuv!E322</f>
        <v>0</v>
      </c>
      <c r="G18" s="162">
        <f t="shared" si="22"/>
        <v>0</v>
      </c>
      <c r="H18" s="36">
        <f>[1]InfJuv!G322</f>
        <v>1952.55543279314</v>
      </c>
      <c r="I18" s="162">
        <f t="shared" ref="I18" si="27">+H18/$B18*100</f>
        <v>24.027196275667862</v>
      </c>
      <c r="J18" s="36">
        <f>[1]InfJuv!I322</f>
        <v>540.15535753426002</v>
      </c>
      <c r="K18" s="162">
        <f t="shared" ref="K18" si="28">+J18/$B18*100</f>
        <v>6.6468887780888881</v>
      </c>
      <c r="L18" s="36">
        <f>[1]InfJuv!K322</f>
        <v>2159.17608667284</v>
      </c>
      <c r="M18" s="162">
        <f t="shared" ref="M18" si="29">+L18/$B18*100</f>
        <v>26.569769419556856</v>
      </c>
      <c r="N18" s="36">
        <f>[1]InfJuv!M322</f>
        <v>3474.5520565780198</v>
      </c>
      <c r="O18" s="162">
        <f t="shared" ref="O18" si="30">+N18/$B18*100</f>
        <v>42.756145526686332</v>
      </c>
      <c r="P18" s="11"/>
      <c r="Q18" s="12"/>
      <c r="R18" s="12"/>
    </row>
    <row r="19" spans="1:18">
      <c r="A19" s="128" t="s">
        <v>108</v>
      </c>
      <c r="B19" s="39">
        <f>[1]InfJuv!C323</f>
        <v>95531.258805815552</v>
      </c>
      <c r="C19" s="31">
        <f t="shared" si="21"/>
        <v>25.722906707717048</v>
      </c>
      <c r="D19" s="36">
        <f t="shared" si="2"/>
        <v>27767.368742912706</v>
      </c>
      <c r="E19" s="162">
        <f t="shared" si="22"/>
        <v>29.066264895927809</v>
      </c>
      <c r="F19" s="36">
        <f>[1]InfJuv!E323</f>
        <v>0</v>
      </c>
      <c r="G19" s="162">
        <f t="shared" si="22"/>
        <v>0</v>
      </c>
      <c r="H19" s="36">
        <f>[1]InfJuv!G323</f>
        <v>24502.412978007185</v>
      </c>
      <c r="I19" s="162">
        <f t="shared" ref="I19" si="31">+H19/$B19*100</f>
        <v>25.648581714821471</v>
      </c>
      <c r="J19" s="36">
        <f>[1]InfJuv!I323</f>
        <v>3264.95576490552</v>
      </c>
      <c r="K19" s="162">
        <f t="shared" ref="K19" si="32">+J19/$B19*100</f>
        <v>3.417683181106332</v>
      </c>
      <c r="L19" s="36">
        <f>[1]InfJuv!K323</f>
        <v>6681.3431778342238</v>
      </c>
      <c r="M19" s="162">
        <f t="shared" ref="M19" si="33">+L19/$B19*100</f>
        <v>6.9938816481160933</v>
      </c>
      <c r="N19" s="36">
        <f>[1]InfJuv!M323</f>
        <v>61082.54688506871</v>
      </c>
      <c r="O19" s="162">
        <f t="shared" ref="O19" si="34">+N19/$B19*100</f>
        <v>63.939853455956197</v>
      </c>
      <c r="P19" s="11"/>
      <c r="Q19" s="12"/>
      <c r="R19" s="12"/>
    </row>
    <row r="20" spans="1:18">
      <c r="A20" s="128" t="s">
        <v>109</v>
      </c>
      <c r="B20" s="39">
        <f>[1]InfJuv!C324</f>
        <v>110659.27251418657</v>
      </c>
      <c r="C20" s="31">
        <f t="shared" si="21"/>
        <v>29.796301009832149</v>
      </c>
      <c r="D20" s="36">
        <f t="shared" si="2"/>
        <v>34395.86129272759</v>
      </c>
      <c r="E20" s="162">
        <f t="shared" si="22"/>
        <v>31.082674331080597</v>
      </c>
      <c r="F20" s="36">
        <f>[1]InfJuv!E324</f>
        <v>0</v>
      </c>
      <c r="G20" s="162">
        <f t="shared" si="22"/>
        <v>0</v>
      </c>
      <c r="H20" s="36">
        <f>[1]InfJuv!G324</f>
        <v>32097.801821862111</v>
      </c>
      <c r="I20" s="162">
        <f t="shared" ref="I20" si="35">+H20/$B20*100</f>
        <v>29.005975814405577</v>
      </c>
      <c r="J20" s="36">
        <f>[1]InfJuv!I324</f>
        <v>2298.0594708654799</v>
      </c>
      <c r="K20" s="162">
        <f t="shared" ref="K20" si="36">+J20/$B20*100</f>
        <v>2.0766985166750196</v>
      </c>
      <c r="L20" s="36">
        <f>[1]InfJuv!K324</f>
        <v>10619.234674770069</v>
      </c>
      <c r="M20" s="162">
        <f t="shared" ref="M20" si="37">+L20/$B20*100</f>
        <v>9.5963351588170589</v>
      </c>
      <c r="N20" s="36">
        <f>[1]InfJuv!M324</f>
        <v>65644.176546688992</v>
      </c>
      <c r="O20" s="162">
        <f t="shared" ref="O20" si="38">+N20/$B20*100</f>
        <v>59.320990510102419</v>
      </c>
      <c r="P20" s="11"/>
      <c r="Q20" s="12"/>
      <c r="R20" s="12"/>
    </row>
    <row r="21" spans="1:18">
      <c r="A21" s="128" t="s">
        <v>110</v>
      </c>
      <c r="B21" s="39">
        <f>[1]InfJuv!C325</f>
        <v>149883.4397293925</v>
      </c>
      <c r="C21" s="31">
        <f t="shared" si="21"/>
        <v>40.357865952837109</v>
      </c>
      <c r="D21" s="36">
        <f t="shared" si="2"/>
        <v>48291.99688747921</v>
      </c>
      <c r="E21" s="162">
        <f t="shared" si="22"/>
        <v>32.219701505828894</v>
      </c>
      <c r="F21" s="36">
        <f>[1]InfJuv!E325</f>
        <v>581.49647848307995</v>
      </c>
      <c r="G21" s="162">
        <f t="shared" si="22"/>
        <v>0.38796579497571215</v>
      </c>
      <c r="H21" s="36">
        <f>[1]InfJuv!G325</f>
        <v>43046.644197578105</v>
      </c>
      <c r="I21" s="162">
        <f t="shared" ref="I21" si="39">+H21/$B21*100</f>
        <v>28.720080267237524</v>
      </c>
      <c r="J21" s="36">
        <f>[1]InfJuv!I325</f>
        <v>4663.8562114180204</v>
      </c>
      <c r="K21" s="162">
        <f t="shared" ref="K21" si="40">+J21/$B21*100</f>
        <v>3.1116554436156481</v>
      </c>
      <c r="L21" s="36">
        <f>[1]InfJuv!K325</f>
        <v>13562.191863413094</v>
      </c>
      <c r="M21" s="162">
        <f t="shared" ref="M21" si="41">+L21/$B21*100</f>
        <v>9.0484925405361611</v>
      </c>
      <c r="N21" s="36">
        <f>[1]InfJuv!M325</f>
        <v>88029.250978500306</v>
      </c>
      <c r="O21" s="162">
        <f t="shared" ref="O21" si="42">+N21/$B21*100</f>
        <v>58.731805953635018</v>
      </c>
      <c r="P21" s="11"/>
      <c r="Q21" s="12"/>
      <c r="R21" s="12"/>
    </row>
    <row r="22" spans="1:18">
      <c r="A22" s="128"/>
      <c r="B22" s="91"/>
      <c r="C22" s="72"/>
      <c r="D22" s="91"/>
      <c r="E22" s="72"/>
      <c r="F22" s="91"/>
      <c r="G22" s="72"/>
      <c r="H22" s="91"/>
      <c r="I22" s="72"/>
      <c r="J22" s="91"/>
      <c r="K22" s="72"/>
      <c r="L22" s="91"/>
      <c r="M22" s="72"/>
      <c r="N22" s="91"/>
      <c r="O22" s="72"/>
      <c r="P22" s="11"/>
      <c r="Q22" s="12"/>
      <c r="R22" s="12"/>
    </row>
    <row r="23" spans="1:18">
      <c r="A23" s="126" t="s">
        <v>98</v>
      </c>
      <c r="B23" s="4"/>
      <c r="C23" s="47"/>
      <c r="D23" s="4"/>
      <c r="E23" s="47"/>
      <c r="F23" s="4"/>
      <c r="G23" s="47"/>
      <c r="H23" s="4"/>
      <c r="I23" s="47"/>
      <c r="J23" s="4"/>
      <c r="K23" s="47"/>
      <c r="L23" s="4"/>
      <c r="M23" s="47"/>
      <c r="N23" s="4"/>
      <c r="O23" s="47"/>
      <c r="P23" s="49"/>
      <c r="Q23" s="50"/>
      <c r="R23" s="50"/>
    </row>
    <row r="24" spans="1:18">
      <c r="A24" s="161" t="s">
        <v>117</v>
      </c>
      <c r="B24" s="155">
        <f>[1]InfJuv!C327</f>
        <v>259868.17943397386</v>
      </c>
      <c r="C24" s="156">
        <f t="shared" ref="C24:C25" si="43">+B24/$B$7*100</f>
        <v>69.972541128888111</v>
      </c>
      <c r="D24" s="157">
        <f t="shared" si="2"/>
        <v>71848.239917513725</v>
      </c>
      <c r="E24" s="162">
        <f t="shared" ref="E24:G50" si="44">+D24/$B24*100</f>
        <v>27.6479560036971</v>
      </c>
      <c r="F24" s="157">
        <f>[1]InfJuv!E327</f>
        <v>290.74823924153998</v>
      </c>
      <c r="G24" s="162">
        <f t="shared" si="44"/>
        <v>0.11188297077188397</v>
      </c>
      <c r="H24" s="157">
        <f>[1]InfJuv!G327</f>
        <v>65233.273616766761</v>
      </c>
      <c r="I24" s="162">
        <f t="shared" ref="I24" si="45">+H24/$B24*100</f>
        <v>25.102447617424023</v>
      </c>
      <c r="J24" s="157">
        <f>[1]InfJuv!I327</f>
        <v>6324.2180615054222</v>
      </c>
      <c r="K24" s="162">
        <f t="shared" ref="K24" si="46">+J24/$B24*100</f>
        <v>2.4336254155011892</v>
      </c>
      <c r="L24" s="157">
        <f>[1]InfJuv!K327</f>
        <v>21301.785637970203</v>
      </c>
      <c r="M24" s="162">
        <f t="shared" ref="M24" si="47">+L24/$B24*100</f>
        <v>8.1971504492655534</v>
      </c>
      <c r="N24" s="157">
        <f>[1]InfJuv!M327</f>
        <v>166718.15387848971</v>
      </c>
      <c r="O24" s="162">
        <f t="shared" ref="O24" si="48">+N24/$B24*100</f>
        <v>64.154893547037261</v>
      </c>
      <c r="P24" s="11"/>
      <c r="Q24" s="12"/>
      <c r="R24" s="12"/>
    </row>
    <row r="25" spans="1:18">
      <c r="A25" s="161" t="s">
        <v>118</v>
      </c>
      <c r="B25" s="155">
        <f>[1]InfJuv!C328</f>
        <v>111517.76030959179</v>
      </c>
      <c r="C25" s="156">
        <f t="shared" si="43"/>
        <v>30.027458871111978</v>
      </c>
      <c r="D25" s="157">
        <f t="shared" si="2"/>
        <v>44478.586139757303</v>
      </c>
      <c r="E25" s="162">
        <f t="shared" si="44"/>
        <v>39.884755590748391</v>
      </c>
      <c r="F25" s="157">
        <f>[1]InfJuv!E328</f>
        <v>290.74823924153998</v>
      </c>
      <c r="G25" s="162">
        <f t="shared" si="44"/>
        <v>0.26071922394636932</v>
      </c>
      <c r="H25" s="157">
        <f>[1]InfJuv!G328</f>
        <v>38955.46668147092</v>
      </c>
      <c r="I25" s="162">
        <f t="shared" ref="I25" si="49">+H25/$B25*100</f>
        <v>34.932074113866783</v>
      </c>
      <c r="J25" s="157">
        <f>[1]InfJuv!I328</f>
        <v>5232.3712190448405</v>
      </c>
      <c r="K25" s="162">
        <f t="shared" ref="K25" si="50">+J25/$B25*100</f>
        <v>4.6919622529352365</v>
      </c>
      <c r="L25" s="157">
        <f>[1]InfJuv!K328</f>
        <v>12772.629387586112</v>
      </c>
      <c r="M25" s="162">
        <f t="shared" ref="M25" si="51">+L25/$B25*100</f>
        <v>11.453448627489626</v>
      </c>
      <c r="N25" s="157">
        <f>[1]InfJuv!M328</f>
        <v>54266.5447822485</v>
      </c>
      <c r="O25" s="162">
        <f t="shared" ref="O25" si="52">+N25/$B25*100</f>
        <v>48.661795781762095</v>
      </c>
      <c r="P25" s="11"/>
      <c r="Q25" s="12"/>
      <c r="R25" s="12"/>
    </row>
    <row r="26" spans="1:18">
      <c r="A26" s="25"/>
      <c r="B26" s="155"/>
      <c r="C26" s="156"/>
      <c r="D26" s="157"/>
      <c r="E26" s="162"/>
      <c r="F26" s="157"/>
      <c r="G26" s="162"/>
      <c r="H26" s="157"/>
      <c r="I26" s="162"/>
      <c r="J26" s="157"/>
      <c r="K26" s="162"/>
      <c r="L26" s="157"/>
      <c r="M26" s="162"/>
      <c r="N26" s="157"/>
      <c r="O26" s="162"/>
      <c r="P26" s="11"/>
      <c r="Q26" s="12"/>
      <c r="R26" s="12"/>
    </row>
    <row r="27" spans="1:18">
      <c r="A27" s="126" t="s">
        <v>105</v>
      </c>
      <c r="B27" s="4"/>
      <c r="C27" s="47"/>
      <c r="D27" s="4"/>
      <c r="E27" s="162"/>
      <c r="F27" s="4"/>
      <c r="G27" s="162"/>
      <c r="H27" s="4"/>
      <c r="I27" s="162"/>
      <c r="J27" s="4"/>
      <c r="K27" s="162"/>
      <c r="L27" s="4"/>
      <c r="M27" s="162"/>
      <c r="N27" s="4"/>
      <c r="O27" s="162"/>
      <c r="P27" s="36"/>
      <c r="Q27" s="31"/>
      <c r="R27" s="31"/>
    </row>
    <row r="28" spans="1:18">
      <c r="A28" s="128" t="s">
        <v>90</v>
      </c>
      <c r="B28" s="155">
        <f>[1]InfJuv!C330</f>
        <v>324316.97900719178</v>
      </c>
      <c r="C28" s="156">
        <f t="shared" ref="C28:C30" si="53">+B28/$B$7*100</f>
        <v>87.326132817824558</v>
      </c>
      <c r="D28" s="157">
        <f t="shared" si="2"/>
        <v>91198.360716083916</v>
      </c>
      <c r="E28" s="162">
        <f t="shared" si="44"/>
        <v>28.12013142058208</v>
      </c>
      <c r="F28" s="157">
        <f>[1]InfJuv!E330</f>
        <v>290.74823924153998</v>
      </c>
      <c r="G28" s="162">
        <f t="shared" si="44"/>
        <v>8.9649404151329548E-2</v>
      </c>
      <c r="H28" s="157">
        <f>[1]InfJuv!G330</f>
        <v>81759.606401257668</v>
      </c>
      <c r="I28" s="162">
        <f t="shared" ref="I28" si="54">+H28/$B28*100</f>
        <v>25.209782926426627</v>
      </c>
      <c r="J28" s="157">
        <f>[1]InfJuv!I330</f>
        <v>9148.0060755847044</v>
      </c>
      <c r="K28" s="162">
        <f t="shared" ref="K28" si="55">+J28/$B28*100</f>
        <v>2.8206990900041178</v>
      </c>
      <c r="L28" s="157">
        <f>[1]InfJuv!K330</f>
        <v>27638.142935622211</v>
      </c>
      <c r="M28" s="162">
        <f t="shared" ref="M28" si="56">+L28/$B28*100</f>
        <v>8.5219537442131053</v>
      </c>
      <c r="N28" s="157">
        <f>[1]InfJuv!M330</f>
        <v>205480.47535548563</v>
      </c>
      <c r="O28" s="162">
        <f t="shared" ref="O28" si="57">+N28/$B28*100</f>
        <v>63.357914835204809</v>
      </c>
      <c r="P28" s="36"/>
      <c r="Q28" s="31"/>
      <c r="R28" s="31"/>
    </row>
    <row r="29" spans="1:18">
      <c r="A29" s="128" t="s">
        <v>91</v>
      </c>
      <c r="B29" s="155">
        <f>[1]InfJuv!C331</f>
        <v>3195.25499386414</v>
      </c>
      <c r="C29" s="156">
        <f t="shared" si="53"/>
        <v>0.86035970992073652</v>
      </c>
      <c r="D29" s="157">
        <f t="shared" si="2"/>
        <v>1908.3236249159199</v>
      </c>
      <c r="E29" s="162">
        <f t="shared" si="44"/>
        <v>59.723672401122322</v>
      </c>
      <c r="F29" s="157">
        <f>[1]InfJuv!E331</f>
        <v>0</v>
      </c>
      <c r="G29" s="162">
        <f t="shared" si="44"/>
        <v>0</v>
      </c>
      <c r="H29" s="157">
        <f>[1]InfJuv!G331</f>
        <v>1658.9165066231999</v>
      </c>
      <c r="I29" s="162">
        <f t="shared" ref="I29" si="58">+H29/$B29*100</f>
        <v>51.918125777405045</v>
      </c>
      <c r="J29" s="157">
        <f>[1]InfJuv!I331</f>
        <v>249.40711829272001</v>
      </c>
      <c r="K29" s="162">
        <f t="shared" ref="K29" si="59">+J29/$B29*100</f>
        <v>7.8055466237172757</v>
      </c>
      <c r="L29" s="157">
        <f>[1]InfJuv!K331</f>
        <v>789.56247582698006</v>
      </c>
      <c r="M29" s="162">
        <f t="shared" ref="M29" si="60">+L29/$B29*100</f>
        <v>24.710468408411217</v>
      </c>
      <c r="N29" s="157">
        <f>[1]InfJuv!M331</f>
        <v>497.36889312124003</v>
      </c>
      <c r="O29" s="162">
        <f t="shared" ref="O29" si="61">+N29/$B29*100</f>
        <v>15.565859190466469</v>
      </c>
      <c r="P29" s="36"/>
      <c r="Q29" s="31"/>
      <c r="R29" s="31"/>
    </row>
    <row r="30" spans="1:18">
      <c r="A30" s="128" t="s">
        <v>92</v>
      </c>
      <c r="B30" s="155">
        <f>[1]InfJuv!C332</f>
        <v>43873.705742509665</v>
      </c>
      <c r="C30" s="156">
        <f t="shared" si="53"/>
        <v>11.813507472254765</v>
      </c>
      <c r="D30" s="157">
        <f t="shared" si="2"/>
        <v>23220.141716271122</v>
      </c>
      <c r="E30" s="162">
        <f t="shared" si="44"/>
        <v>52.924961143122452</v>
      </c>
      <c r="F30" s="157">
        <f>[1]InfJuv!E332</f>
        <v>290.74823924153998</v>
      </c>
      <c r="G30" s="162">
        <f t="shared" si="44"/>
        <v>0.66269359818364082</v>
      </c>
      <c r="H30" s="157">
        <f>[1]InfJuv!G332</f>
        <v>20770.217390356742</v>
      </c>
      <c r="I30" s="162">
        <f t="shared" ref="I30" si="62">+H30/$B30*100</f>
        <v>47.340923313510473</v>
      </c>
      <c r="J30" s="157">
        <f>[1]InfJuv!I332</f>
        <v>2159.17608667284</v>
      </c>
      <c r="K30" s="162">
        <f t="shared" ref="K30" si="63">+J30/$B30*100</f>
        <v>4.921344231428332</v>
      </c>
      <c r="L30" s="157">
        <f>[1]InfJuv!K332</f>
        <v>5646.7096141071215</v>
      </c>
      <c r="M30" s="162">
        <f t="shared" ref="M30" si="64">+L30/$B30*100</f>
        <v>12.870373082335668</v>
      </c>
      <c r="N30" s="157">
        <f>[1]InfJuv!M332</f>
        <v>15006.854412131415</v>
      </c>
      <c r="O30" s="162">
        <f t="shared" ref="O30" si="65">+N30/$B30*100</f>
        <v>34.204665774541873</v>
      </c>
      <c r="P30" s="36"/>
      <c r="Q30" s="31"/>
      <c r="R30" s="31"/>
    </row>
    <row r="31" spans="1:18">
      <c r="A31" s="128"/>
      <c r="B31" s="155"/>
      <c r="C31" s="156"/>
      <c r="D31" s="155"/>
      <c r="E31" s="162"/>
      <c r="F31" s="157"/>
      <c r="G31" s="162"/>
      <c r="H31" s="157"/>
      <c r="I31" s="162"/>
      <c r="J31" s="157"/>
      <c r="K31" s="162"/>
      <c r="L31" s="157"/>
      <c r="M31" s="162"/>
      <c r="N31" s="157"/>
      <c r="O31" s="162"/>
      <c r="P31" s="36"/>
      <c r="Q31" s="31"/>
      <c r="R31" s="31"/>
    </row>
    <row r="32" spans="1:18">
      <c r="A32" s="126" t="s">
        <v>102</v>
      </c>
      <c r="B32" s="4"/>
      <c r="C32" s="47"/>
      <c r="D32" s="4"/>
      <c r="E32" s="162"/>
      <c r="F32" s="4"/>
      <c r="G32" s="162"/>
      <c r="H32" s="4"/>
      <c r="I32" s="162"/>
      <c r="J32" s="4"/>
      <c r="K32" s="162"/>
      <c r="L32" s="4"/>
      <c r="M32" s="162"/>
      <c r="N32" s="4"/>
      <c r="O32" s="162"/>
      <c r="P32" s="49"/>
      <c r="Q32" s="50"/>
      <c r="R32" s="50"/>
    </row>
    <row r="33" spans="1:252">
      <c r="A33" s="128" t="s">
        <v>81</v>
      </c>
      <c r="B33" s="155">
        <f>[1]InfJuv!C334</f>
        <v>218089.58861870065</v>
      </c>
      <c r="C33" s="156">
        <f t="shared" ref="C33:C35" si="66">+B33/$B$7*100</f>
        <v>58.723167810091901</v>
      </c>
      <c r="D33" s="157">
        <f t="shared" si="2"/>
        <v>54439.545011048744</v>
      </c>
      <c r="E33" s="162">
        <f t="shared" si="44"/>
        <v>24.962010041767158</v>
      </c>
      <c r="F33" s="157">
        <f>[1]InfJuv!E334</f>
        <v>290.74823924153998</v>
      </c>
      <c r="G33" s="162">
        <f t="shared" si="44"/>
        <v>0.13331596482116936</v>
      </c>
      <c r="H33" s="157">
        <f>[1]InfJuv!G334</f>
        <v>51559.98906170018</v>
      </c>
      <c r="I33" s="162">
        <f t="shared" ref="I33" si="67">+H33/$B33*100</f>
        <v>23.641655426222872</v>
      </c>
      <c r="J33" s="157">
        <f>[1]InfJuv!I334</f>
        <v>2588.8077101070198</v>
      </c>
      <c r="K33" s="162">
        <f t="shared" ref="K33" si="68">+J33/$B33*100</f>
        <v>1.1870386507231165</v>
      </c>
      <c r="L33" s="157">
        <f>[1]InfJuv!K334</f>
        <v>19781.319308513921</v>
      </c>
      <c r="M33" s="162">
        <f t="shared" ref="M33" si="69">+L33/$B33*100</f>
        <v>9.0702721912593507</v>
      </c>
      <c r="N33" s="157">
        <f>[1]InfJuv!M334</f>
        <v>143868.72429913806</v>
      </c>
      <c r="O33" s="162">
        <f t="shared" ref="O33" si="70">+N33/$B33*100</f>
        <v>65.967717766973522</v>
      </c>
      <c r="P33" s="36"/>
      <c r="Q33" s="31"/>
      <c r="R33" s="31"/>
    </row>
    <row r="34" spans="1:252">
      <c r="A34" s="128" t="s">
        <v>82</v>
      </c>
      <c r="B34" s="155">
        <f>[1]InfJuv!C335</f>
        <v>76024.933161668334</v>
      </c>
      <c r="C34" s="156">
        <f t="shared" si="66"/>
        <v>20.470600802540357</v>
      </c>
      <c r="D34" s="157">
        <f t="shared" si="2"/>
        <v>30587.798711836767</v>
      </c>
      <c r="E34" s="162">
        <f t="shared" si="44"/>
        <v>40.23390411510298</v>
      </c>
      <c r="F34" s="157">
        <f>[1]InfJuv!E335</f>
        <v>290.74823924153998</v>
      </c>
      <c r="G34" s="162">
        <f t="shared" si="44"/>
        <v>0.38243800704600267</v>
      </c>
      <c r="H34" s="157">
        <f>[1]InfJuv!G335</f>
        <v>29008.673760182806</v>
      </c>
      <c r="I34" s="162">
        <f t="shared" ref="I34" si="71">+H34/$B34*100</f>
        <v>38.156789560729187</v>
      </c>
      <c r="J34" s="157">
        <f>[1]InfJuv!I335</f>
        <v>1288.3767124124201</v>
      </c>
      <c r="K34" s="162">
        <f t="shared" ref="K34" si="72">+J34/$B34*100</f>
        <v>1.6946765473277887</v>
      </c>
      <c r="L34" s="157">
        <f>[1]InfJuv!K335</f>
        <v>7760.7267073286639</v>
      </c>
      <c r="M34" s="162">
        <f t="shared" ref="M34" si="73">+L34/$B34*100</f>
        <v>10.208133548536431</v>
      </c>
      <c r="N34" s="157">
        <f>[1]InfJuv!M335</f>
        <v>37676.407742503012</v>
      </c>
      <c r="O34" s="162">
        <f t="shared" ref="O34" si="74">+N34/$B34*100</f>
        <v>49.557962336360731</v>
      </c>
      <c r="P34" s="36"/>
      <c r="Q34" s="31"/>
      <c r="R34" s="31"/>
    </row>
    <row r="35" spans="1:252">
      <c r="A35" s="128" t="s">
        <v>83</v>
      </c>
      <c r="B35" s="155">
        <f>[1]InfJuv!C336</f>
        <v>76980.669723954881</v>
      </c>
      <c r="C35" s="156">
        <f t="shared" si="66"/>
        <v>20.727944029628183</v>
      </c>
      <c r="D35" s="157">
        <f t="shared" si="2"/>
        <v>31299.482334385531</v>
      </c>
      <c r="E35" s="162">
        <f t="shared" si="44"/>
        <v>40.658885466471517</v>
      </c>
      <c r="F35" s="157">
        <f>[1]InfJuv!E336</f>
        <v>0</v>
      </c>
      <c r="G35" s="162">
        <f t="shared" si="44"/>
        <v>0</v>
      </c>
      <c r="H35" s="157">
        <f>[1]InfJuv!G336</f>
        <v>23620.077476354705</v>
      </c>
      <c r="I35" s="162">
        <f t="shared" ref="I35" si="75">+H35/$B35*100</f>
        <v>30.683128064556964</v>
      </c>
      <c r="J35" s="157">
        <f>[1]InfJuv!I336</f>
        <v>7679.4048580308245</v>
      </c>
      <c r="K35" s="162">
        <f t="shared" ref="K35" si="76">+J35/$B35*100</f>
        <v>9.975757401914553</v>
      </c>
      <c r="L35" s="157">
        <f>[1]InfJuv!K336</f>
        <v>6532.3690097137223</v>
      </c>
      <c r="M35" s="162">
        <f t="shared" ref="M35" si="77">+L35/$B35*100</f>
        <v>8.4857263948704986</v>
      </c>
      <c r="N35" s="157">
        <f>[1]InfJuv!M336</f>
        <v>39148.818379855686</v>
      </c>
      <c r="O35" s="162">
        <f t="shared" ref="O35" si="78">+N35/$B35*100</f>
        <v>50.85538813865805</v>
      </c>
      <c r="P35" s="36"/>
      <c r="Q35" s="31"/>
      <c r="R35" s="31"/>
    </row>
    <row r="36" spans="1:252">
      <c r="A36" s="128" t="s">
        <v>97</v>
      </c>
      <c r="B36" s="155">
        <f>+B7-SUM(B33:B35)</f>
        <v>290.74823924148222</v>
      </c>
      <c r="C36" s="156"/>
      <c r="D36" s="155">
        <f>+D7-SUM(D33:D35)</f>
        <v>-1.3096723705530167E-10</v>
      </c>
      <c r="E36" s="162">
        <f t="shared" si="44"/>
        <v>-4.5044894303392925E-11</v>
      </c>
      <c r="F36" s="157"/>
      <c r="G36" s="162">
        <f t="shared" si="44"/>
        <v>0</v>
      </c>
      <c r="H36" s="155">
        <f>+H7-SUM(H33:H35)</f>
        <v>-1.3096723705530167E-10</v>
      </c>
      <c r="I36" s="162">
        <f t="shared" ref="I36" si="79">+H36/$B36*100</f>
        <v>-4.5044894303392925E-11</v>
      </c>
      <c r="J36" s="155">
        <f>+J7-SUM(J33:J35)</f>
        <v>0</v>
      </c>
      <c r="K36" s="162">
        <f t="shared" ref="K36" si="80">+J36/$B36*100</f>
        <v>0</v>
      </c>
      <c r="L36" s="155">
        <f>+L7-SUM(L33:L35)</f>
        <v>0</v>
      </c>
      <c r="M36" s="162">
        <f t="shared" ref="M36" si="81">+L36/$B36*100</f>
        <v>0</v>
      </c>
      <c r="N36" s="155">
        <f>+N7-SUM(N33:N35)</f>
        <v>290.74823924154043</v>
      </c>
      <c r="O36" s="162">
        <f t="shared" ref="O36" si="82">+N36/$B36*100</f>
        <v>100.00000000002002</v>
      </c>
      <c r="P36" s="36"/>
      <c r="Q36" s="31"/>
      <c r="R36" s="31"/>
    </row>
    <row r="37" spans="1:252">
      <c r="A37" s="128"/>
      <c r="B37" s="155"/>
      <c r="C37" s="148"/>
      <c r="D37" s="158"/>
      <c r="E37" s="162"/>
      <c r="F37" s="158"/>
      <c r="G37" s="162"/>
      <c r="H37" s="158"/>
      <c r="I37" s="162"/>
      <c r="J37" s="158"/>
      <c r="K37" s="162"/>
      <c r="L37" s="158"/>
      <c r="M37" s="162"/>
      <c r="N37" s="158"/>
      <c r="O37" s="162"/>
      <c r="P37" s="37"/>
      <c r="Q37" s="32"/>
      <c r="R37" s="32"/>
    </row>
    <row r="38" spans="1:252">
      <c r="A38" s="126" t="s">
        <v>93</v>
      </c>
      <c r="B38" s="4"/>
      <c r="C38" s="47"/>
      <c r="D38" s="4"/>
      <c r="E38" s="162"/>
      <c r="F38" s="4"/>
      <c r="G38" s="162"/>
      <c r="H38" s="4"/>
      <c r="I38" s="162"/>
      <c r="J38" s="4"/>
      <c r="K38" s="162"/>
      <c r="L38" s="4"/>
      <c r="M38" s="162"/>
      <c r="N38" s="4"/>
      <c r="O38" s="162"/>
      <c r="P38" s="49"/>
      <c r="Q38" s="50"/>
      <c r="R38" s="50"/>
      <c r="S38" s="44"/>
      <c r="T38" s="44"/>
      <c r="U38" s="44"/>
      <c r="V38" s="44"/>
      <c r="W38" s="44"/>
      <c r="X38" s="44"/>
      <c r="Y38" s="44"/>
      <c r="Z38" s="44"/>
      <c r="AA38" s="44"/>
      <c r="AB38" s="44"/>
      <c r="AC38" s="44"/>
      <c r="AD38" s="44"/>
      <c r="AE38" s="44"/>
      <c r="AF38" s="44"/>
      <c r="AG38" s="44"/>
      <c r="AH38" s="44"/>
      <c r="AI38" s="44"/>
      <c r="AJ38" s="44"/>
      <c r="AK38" s="44"/>
      <c r="AL38" s="44"/>
      <c r="AM38" s="44"/>
      <c r="AN38" s="44"/>
      <c r="AO38" s="44"/>
    </row>
    <row r="39" spans="1:252">
      <c r="A39" s="165" t="s">
        <v>120</v>
      </c>
      <c r="B39" s="155">
        <f>[1]InfJuv!C338</f>
        <v>121726.49658955543</v>
      </c>
      <c r="C39" s="156">
        <f t="shared" ref="C39:C43" si="83">+B39/$B$7*100</f>
        <v>32.776280295803659</v>
      </c>
      <c r="D39" s="157">
        <f t="shared" si="2"/>
        <v>20310.950675094602</v>
      </c>
      <c r="E39" s="162">
        <f t="shared" si="44"/>
        <v>16.685726808995629</v>
      </c>
      <c r="F39" s="157">
        <f>[1]InfJuv!E338</f>
        <v>290.74823924153998</v>
      </c>
      <c r="G39" s="162">
        <f t="shared" si="44"/>
        <v>0.23885369856811212</v>
      </c>
      <c r="H39" s="157">
        <f>[1]InfJuv!G338</f>
        <v>18898.550599835722</v>
      </c>
      <c r="I39" s="162">
        <f t="shared" ref="I39" si="84">+H39/$B39*100</f>
        <v>15.525420618617627</v>
      </c>
      <c r="J39" s="157">
        <f>[1]InfJuv!I338</f>
        <v>1121.65183601734</v>
      </c>
      <c r="K39" s="162">
        <f t="shared" ref="K39" si="85">+J39/$B39*100</f>
        <v>0.92145249180989064</v>
      </c>
      <c r="L39" s="157">
        <f>[1]InfJuv!K338</f>
        <v>10589.429681213309</v>
      </c>
      <c r="M39" s="162">
        <f t="shared" ref="M39" si="86">+L39/$B39*100</f>
        <v>8.699362897890154</v>
      </c>
      <c r="N39" s="157">
        <f>[1]InfJuv!M338</f>
        <v>90826.116233247521</v>
      </c>
      <c r="O39" s="162">
        <f t="shared" ref="O39" si="87">+N39/$B39*100</f>
        <v>74.614910293114207</v>
      </c>
      <c r="P39" s="39"/>
      <c r="Q39" s="31"/>
      <c r="R39" s="31"/>
    </row>
    <row r="40" spans="1:252">
      <c r="A40" s="165" t="s">
        <v>121</v>
      </c>
      <c r="B40" s="155">
        <f>[1]InfJuv!C339</f>
        <v>92971.043860032412</v>
      </c>
      <c r="C40" s="156">
        <f t="shared" si="83"/>
        <v>25.033538944481066</v>
      </c>
      <c r="D40" s="157">
        <f t="shared" si="2"/>
        <v>31746.0590235655</v>
      </c>
      <c r="E40" s="162">
        <f t="shared" si="44"/>
        <v>34.146178966602854</v>
      </c>
      <c r="F40" s="157">
        <f>[1]InfJuv!E339</f>
        <v>0</v>
      </c>
      <c r="G40" s="162">
        <f t="shared" si="44"/>
        <v>0</v>
      </c>
      <c r="H40" s="157">
        <f>[1]InfJuv!G339</f>
        <v>30528.310267768538</v>
      </c>
      <c r="I40" s="162">
        <f t="shared" ref="I40" si="88">+H40/$B40*100</f>
        <v>32.836363883069666</v>
      </c>
      <c r="J40" s="157">
        <f>[1]InfJuv!I339</f>
        <v>1217.74875579696</v>
      </c>
      <c r="K40" s="162">
        <f t="shared" ref="K40" si="89">+J40/$B40*100</f>
        <v>1.3098150835331877</v>
      </c>
      <c r="L40" s="157">
        <f>[1]InfJuv!K339</f>
        <v>9343.7544823495082</v>
      </c>
      <c r="M40" s="162">
        <f t="shared" ref="M40" si="90">+L40/$B40*100</f>
        <v>10.050177016853224</v>
      </c>
      <c r="N40" s="157">
        <f>[1]InfJuv!M339</f>
        <v>51881.230354117404</v>
      </c>
      <c r="O40" s="162">
        <f t="shared" ref="O40" si="91">+N40/$B40*100</f>
        <v>55.80364401654392</v>
      </c>
      <c r="P40" s="39"/>
      <c r="Q40" s="31"/>
      <c r="R40" s="31"/>
    </row>
    <row r="41" spans="1:252">
      <c r="A41" s="165" t="s">
        <v>122</v>
      </c>
      <c r="B41" s="155">
        <f>[1]InfJuv!C340</f>
        <v>79407.930822769078</v>
      </c>
      <c r="C41" s="156">
        <f t="shared" si="83"/>
        <v>21.381512417405649</v>
      </c>
      <c r="D41" s="157">
        <f t="shared" si="2"/>
        <v>31430.29920752727</v>
      </c>
      <c r="E41" s="162">
        <f t="shared" si="44"/>
        <v>39.58080620143182</v>
      </c>
      <c r="F41" s="157">
        <f>[1]InfJuv!E340</f>
        <v>290.74823924153998</v>
      </c>
      <c r="G41" s="162">
        <f t="shared" si="44"/>
        <v>0.36614508932421663</v>
      </c>
      <c r="H41" s="157">
        <f>[1]InfJuv!G340</f>
        <v>28646.840177958329</v>
      </c>
      <c r="I41" s="162">
        <f t="shared" ref="I41" si="92">+H41/$B41*100</f>
        <v>36.075540416605669</v>
      </c>
      <c r="J41" s="157">
        <f>[1]InfJuv!I340</f>
        <v>2492.7107903274</v>
      </c>
      <c r="K41" s="162">
        <f t="shared" ref="K41" si="93">+J41/$B41*100</f>
        <v>3.13912069550193</v>
      </c>
      <c r="L41" s="157">
        <f>[1]InfJuv!K340</f>
        <v>8786.2816235663868</v>
      </c>
      <c r="M41" s="162">
        <f t="shared" ref="M41" si="94">+L41/$B41*100</f>
        <v>11.06474067832913</v>
      </c>
      <c r="N41" s="157">
        <f>[1]InfJuv!M340</f>
        <v>39191.349991675495</v>
      </c>
      <c r="O41" s="162">
        <f t="shared" ref="O41" si="95">+N41/$B41*100</f>
        <v>49.354453120239143</v>
      </c>
      <c r="P41" s="39"/>
      <c r="Q41" s="31"/>
      <c r="R41" s="31"/>
    </row>
    <row r="42" spans="1:252">
      <c r="A42" s="165" t="s">
        <v>123</v>
      </c>
      <c r="B42" s="155">
        <f>[1]InfJuv!C341</f>
        <v>51069.553000145992</v>
      </c>
      <c r="C42" s="156">
        <f t="shared" si="83"/>
        <v>13.751073353883161</v>
      </c>
      <c r="D42" s="157">
        <f t="shared" si="2"/>
        <v>20453.963595770154</v>
      </c>
      <c r="E42" s="162">
        <f t="shared" si="44"/>
        <v>40.05118978760531</v>
      </c>
      <c r="F42" s="157">
        <f>[1]InfJuv!E341</f>
        <v>0</v>
      </c>
      <c r="G42" s="162">
        <f t="shared" si="44"/>
        <v>0</v>
      </c>
      <c r="H42" s="157">
        <f>[1]InfJuv!G341</f>
        <v>19026.703499165094</v>
      </c>
      <c r="I42" s="162">
        <f t="shared" ref="I42" si="96">+H42/$B42*100</f>
        <v>37.256451998142033</v>
      </c>
      <c r="J42" s="157">
        <f>[1]InfJuv!I341</f>
        <v>1427.2600966050602</v>
      </c>
      <c r="K42" s="162">
        <f t="shared" ref="K42" si="97">+J42/$B42*100</f>
        <v>2.7947377894632841</v>
      </c>
      <c r="L42" s="157">
        <f>[1]InfJuv!K341</f>
        <v>3930.5798287504399</v>
      </c>
      <c r="M42" s="162">
        <f t="shared" ref="M42" si="98">+L42/$B42*100</f>
        <v>7.6965228748706762</v>
      </c>
      <c r="N42" s="157">
        <f>[1]InfJuv!M341</f>
        <v>26685.009575625467</v>
      </c>
      <c r="O42" s="162">
        <f t="shared" ref="O42" si="99">+N42/$B42*100</f>
        <v>52.252287337524152</v>
      </c>
      <c r="P42" s="39"/>
      <c r="Q42" s="31"/>
      <c r="R42" s="31"/>
    </row>
    <row r="43" spans="1:252">
      <c r="A43" s="165" t="s">
        <v>124</v>
      </c>
      <c r="B43" s="155">
        <f>[1]InfJuv!C342</f>
        <v>25920.167231821066</v>
      </c>
      <c r="C43" s="156">
        <f t="shared" si="83"/>
        <v>6.979307630686943</v>
      </c>
      <c r="D43" s="157">
        <f t="shared" si="2"/>
        <v>12385.553555313503</v>
      </c>
      <c r="E43" s="162">
        <f t="shared" si="44"/>
        <v>47.783463141041373</v>
      </c>
      <c r="F43" s="157">
        <f>[1]InfJuv!E342</f>
        <v>0</v>
      </c>
      <c r="G43" s="162">
        <f t="shared" si="44"/>
        <v>0</v>
      </c>
      <c r="H43" s="157">
        <f>[1]InfJuv!G342</f>
        <v>7088.3357535100022</v>
      </c>
      <c r="I43" s="162">
        <f t="shared" ref="I43" si="100">+H43/$B43*100</f>
        <v>27.346797920377458</v>
      </c>
      <c r="J43" s="157">
        <f>[1]InfJuv!I342</f>
        <v>5297.2178018035011</v>
      </c>
      <c r="K43" s="162">
        <f t="shared" ref="K43" si="101">+J43/$B43*100</f>
        <v>20.436665220663919</v>
      </c>
      <c r="L43" s="157">
        <f>[1]InfJuv!K342</f>
        <v>1424.3694096766601</v>
      </c>
      <c r="M43" s="162">
        <f t="shared" ref="M43" si="102">+L43/$B43*100</f>
        <v>5.4952168978602254</v>
      </c>
      <c r="N43" s="157">
        <f>[1]InfJuv!M342</f>
        <v>12110.244266830909</v>
      </c>
      <c r="O43" s="162">
        <f t="shared" ref="O43" si="103">+N43/$B43*100</f>
        <v>46.721319961098423</v>
      </c>
      <c r="P43" s="39"/>
      <c r="Q43" s="31"/>
      <c r="R43" s="31"/>
      <c r="IR43" s="37"/>
    </row>
    <row r="44" spans="1:252">
      <c r="A44" s="165" t="s">
        <v>125</v>
      </c>
      <c r="B44" s="155">
        <f>[1]InfJuv!C343</f>
        <v>290.74823924153998</v>
      </c>
      <c r="C44" s="156">
        <f>IF(ISNUMBER(B44/$B$9*100),B44/$B$9*100,0)</f>
        <v>0</v>
      </c>
      <c r="D44" s="157">
        <f t="shared" si="2"/>
        <v>0</v>
      </c>
      <c r="E44" s="162">
        <f t="shared" si="44"/>
        <v>0</v>
      </c>
      <c r="F44" s="157">
        <f>[1]InfJuv!E343</f>
        <v>0</v>
      </c>
      <c r="G44" s="162">
        <f t="shared" si="44"/>
        <v>0</v>
      </c>
      <c r="H44" s="157">
        <f>[1]InfJuv!G343</f>
        <v>0</v>
      </c>
      <c r="I44" s="162">
        <f t="shared" ref="I44" si="104">+H44/$B44*100</f>
        <v>0</v>
      </c>
      <c r="J44" s="157">
        <f>[1]InfJuv!I343</f>
        <v>0</v>
      </c>
      <c r="K44" s="162">
        <f t="shared" ref="K44" si="105">+J44/$B44*100</f>
        <v>0</v>
      </c>
      <c r="L44" s="157">
        <f>[1]InfJuv!K343</f>
        <v>0</v>
      </c>
      <c r="M44" s="162">
        <f t="shared" ref="M44" si="106">+L44/$B44*100</f>
        <v>0</v>
      </c>
      <c r="N44" s="157">
        <f>[1]InfJuv!M343</f>
        <v>290.74823924153998</v>
      </c>
      <c r="O44" s="162">
        <f t="shared" ref="O44" si="107">+N44/$B44*100</f>
        <v>100</v>
      </c>
      <c r="P44" s="39"/>
      <c r="Q44" s="31"/>
      <c r="R44" s="31"/>
    </row>
    <row r="45" spans="1:252">
      <c r="A45" s="127"/>
      <c r="B45" s="159"/>
      <c r="C45" s="156"/>
      <c r="D45" s="159"/>
      <c r="E45" s="162"/>
      <c r="F45" s="159"/>
      <c r="G45" s="162"/>
      <c r="H45" s="159"/>
      <c r="I45" s="162"/>
      <c r="J45" s="159"/>
      <c r="K45" s="162"/>
      <c r="L45" s="159"/>
      <c r="M45" s="162"/>
      <c r="N45" s="159"/>
      <c r="O45" s="162"/>
      <c r="P45" s="67"/>
      <c r="Q45" s="31"/>
      <c r="R45" s="68"/>
    </row>
    <row r="46" spans="1:252">
      <c r="A46" s="126" t="s">
        <v>18</v>
      </c>
      <c r="B46" s="149"/>
      <c r="C46" s="47"/>
      <c r="D46" s="149"/>
      <c r="E46" s="162"/>
      <c r="F46" s="149"/>
      <c r="G46" s="162"/>
      <c r="H46" s="149"/>
      <c r="I46" s="162"/>
      <c r="J46" s="149"/>
      <c r="K46" s="162"/>
      <c r="L46" s="149"/>
      <c r="M46" s="162"/>
      <c r="N46" s="149"/>
      <c r="O46" s="162"/>
      <c r="P46" s="51"/>
      <c r="Q46" s="50"/>
      <c r="R46" s="76"/>
    </row>
    <row r="47" spans="1:252">
      <c r="A47" s="128" t="s">
        <v>41</v>
      </c>
      <c r="B47" s="155">
        <f>[1]InfJuv!C345</f>
        <v>207608.57344784608</v>
      </c>
      <c r="C47" s="156">
        <f t="shared" ref="C47:C50" si="108">+B47/$B$7*100</f>
        <v>55.901032115323403</v>
      </c>
      <c r="D47" s="157">
        <f t="shared" si="2"/>
        <v>52231.827706427619</v>
      </c>
      <c r="E47" s="162">
        <f t="shared" si="44"/>
        <v>25.158800929552612</v>
      </c>
      <c r="F47" s="157">
        <f>[1]InfJuv!E345</f>
        <v>290.74823924153998</v>
      </c>
      <c r="G47" s="162">
        <f t="shared" si="44"/>
        <v>0.14004635474005586</v>
      </c>
      <c r="H47" s="157">
        <f>[1]InfJuv!G345</f>
        <v>50487.338270978376</v>
      </c>
      <c r="I47" s="162">
        <f t="shared" ref="I47" si="109">+H47/$B47*100</f>
        <v>24.318522801112277</v>
      </c>
      <c r="J47" s="157">
        <f>[1]InfJuv!I345</f>
        <v>1453.7411962076999</v>
      </c>
      <c r="K47" s="162">
        <f t="shared" ref="K47" si="110">+J47/$B47*100</f>
        <v>0.70023177370027945</v>
      </c>
      <c r="L47" s="157">
        <f>[1]InfJuv!K345</f>
        <v>16543.192899372356</v>
      </c>
      <c r="M47" s="162">
        <f t="shared" ref="M47" si="111">+L47/$B47*100</f>
        <v>7.9684536262796559</v>
      </c>
      <c r="N47" s="157">
        <f>[1]InfJuv!M345</f>
        <v>138833.55284204611</v>
      </c>
      <c r="O47" s="162">
        <f t="shared" ref="O47" si="112">+N47/$B47*100</f>
        <v>66.87274544416772</v>
      </c>
      <c r="P47" s="91"/>
      <c r="Q47" s="12"/>
      <c r="R47" s="72"/>
    </row>
    <row r="48" spans="1:252">
      <c r="A48" s="128" t="s">
        <v>42</v>
      </c>
      <c r="B48" s="155">
        <f>[1]InfJuv!C346</f>
        <v>8137.975060970326</v>
      </c>
      <c r="C48" s="156">
        <f t="shared" si="108"/>
        <v>2.1912447914935704</v>
      </c>
      <c r="D48" s="157">
        <f t="shared" si="2"/>
        <v>3446.1924064854597</v>
      </c>
      <c r="E48" s="162">
        <f t="shared" si="44"/>
        <v>42.347050472216061</v>
      </c>
      <c r="F48" s="157">
        <f>[1]InfJuv!E346</f>
        <v>0</v>
      </c>
      <c r="G48" s="162">
        <f t="shared" si="44"/>
        <v>0</v>
      </c>
      <c r="H48" s="157">
        <f>[1]InfJuv!G346</f>
        <v>3198.2306316569397</v>
      </c>
      <c r="I48" s="162">
        <f t="shared" ref="I48" si="113">+H48/$B48*100</f>
        <v>39.30007904540814</v>
      </c>
      <c r="J48" s="157">
        <f>[1]InfJuv!I346</f>
        <v>247.96177482851999</v>
      </c>
      <c r="K48" s="162">
        <f t="shared" ref="K48" si="114">+J48/$B48*100</f>
        <v>3.0469714268079167</v>
      </c>
      <c r="L48" s="157">
        <f>[1]InfJuv!K346</f>
        <v>538.71001407005997</v>
      </c>
      <c r="M48" s="162">
        <f t="shared" ref="M48" si="115">+L48/$B48*100</f>
        <v>6.6197058854813848</v>
      </c>
      <c r="N48" s="157">
        <f>[1]InfJuv!M346</f>
        <v>4153.0726404147999</v>
      </c>
      <c r="O48" s="162">
        <f t="shared" ref="O48" si="116">+N48/$B48*100</f>
        <v>51.033243642302473</v>
      </c>
      <c r="P48" s="11"/>
      <c r="Q48" s="12"/>
      <c r="R48" s="12"/>
    </row>
    <row r="49" spans="1:18">
      <c r="A49" s="128" t="s">
        <v>43</v>
      </c>
      <c r="B49" s="39">
        <f>[1]InfJuv!C347</f>
        <v>65518.238041171702</v>
      </c>
      <c r="C49" s="31">
        <f t="shared" si="108"/>
        <v>17.641550481531628</v>
      </c>
      <c r="D49" s="36">
        <f t="shared" si="2"/>
        <v>27728.424330343925</v>
      </c>
      <c r="E49" s="162">
        <f t="shared" si="44"/>
        <v>42.321688066335618</v>
      </c>
      <c r="F49" s="36">
        <f>[1]InfJuv!E347</f>
        <v>0</v>
      </c>
      <c r="G49" s="162">
        <f t="shared" si="44"/>
        <v>0</v>
      </c>
      <c r="H49" s="36">
        <f>[1]InfJuv!G347</f>
        <v>25138.171276772704</v>
      </c>
      <c r="I49" s="162">
        <f t="shared" ref="I49" si="117">+H49/$B49*100</f>
        <v>38.368204073155724</v>
      </c>
      <c r="J49" s="36">
        <f>[1]InfJuv!I347</f>
        <v>2590.2530535712199</v>
      </c>
      <c r="K49" s="162">
        <f t="shared" ref="K49" si="118">+J49/$B49*100</f>
        <v>3.9534839931798884</v>
      </c>
      <c r="L49" s="36">
        <f>[1]InfJuv!K347</f>
        <v>7363.3575573539238</v>
      </c>
      <c r="M49" s="162">
        <f t="shared" ref="M49" si="119">+L49/$B49*100</f>
        <v>11.238637938838931</v>
      </c>
      <c r="N49" s="36">
        <f>[1]InfJuv!M347</f>
        <v>30426.456153473875</v>
      </c>
      <c r="O49" s="162">
        <f t="shared" ref="O49" si="120">+N49/$B49*100</f>
        <v>46.439673994825483</v>
      </c>
      <c r="P49" s="11"/>
      <c r="Q49" s="12"/>
      <c r="R49" s="12"/>
    </row>
    <row r="50" spans="1:18">
      <c r="A50" s="128" t="s">
        <v>44</v>
      </c>
      <c r="B50" s="39">
        <f>[1]InfJuv!C348</f>
        <v>90121.153193577367</v>
      </c>
      <c r="C50" s="31">
        <f t="shared" si="108"/>
        <v>24.266172611651438</v>
      </c>
      <c r="D50" s="36">
        <f t="shared" si="2"/>
        <v>32920.381614014026</v>
      </c>
      <c r="E50" s="162">
        <f t="shared" si="44"/>
        <v>36.529028366184015</v>
      </c>
      <c r="F50" s="36">
        <f>[1]InfJuv!E348</f>
        <v>290.74823924153998</v>
      </c>
      <c r="G50" s="162">
        <f t="shared" si="44"/>
        <v>0.32261930627654312</v>
      </c>
      <c r="H50" s="36">
        <f>[1]InfJuv!G348</f>
        <v>25365.000118829663</v>
      </c>
      <c r="I50" s="162">
        <f t="shared" ref="I50" si="121">+H50/$B50*100</f>
        <v>28.145445569639406</v>
      </c>
      <c r="J50" s="36">
        <f>[1]InfJuv!I348</f>
        <v>7264.6332559428229</v>
      </c>
      <c r="K50" s="162">
        <f t="shared" ref="K50" si="122">+J50/$B50*100</f>
        <v>8.0609634902680636</v>
      </c>
      <c r="L50" s="36">
        <f>[1]InfJuv!K348</f>
        <v>9629.1545547599671</v>
      </c>
      <c r="M50" s="162">
        <f t="shared" ref="M50" si="123">+L50/$B50*100</f>
        <v>10.684677474196153</v>
      </c>
      <c r="N50" s="36">
        <f>[1]InfJuv!M348</f>
        <v>47571.61702480349</v>
      </c>
      <c r="O50" s="162">
        <f t="shared" ref="O50" si="124">+N50/$B50*100</f>
        <v>52.786294159619963</v>
      </c>
      <c r="P50" s="11"/>
      <c r="Q50" s="12"/>
      <c r="R50" s="12"/>
    </row>
    <row r="51" spans="1:18">
      <c r="A51" s="116"/>
      <c r="B51" s="111"/>
      <c r="C51" s="117"/>
      <c r="D51" s="113"/>
      <c r="E51" s="114"/>
      <c r="F51" s="113"/>
      <c r="G51" s="114"/>
      <c r="H51" s="113"/>
      <c r="I51" s="114"/>
      <c r="J51" s="114"/>
      <c r="K51" s="114"/>
      <c r="L51" s="113"/>
      <c r="M51" s="114"/>
      <c r="N51" s="113"/>
      <c r="O51" s="114"/>
    </row>
    <row r="52" spans="1:18">
      <c r="A52" s="45" t="str">
        <f>'C01'!A39</f>
        <v>Fuente: Instituto Nacional de Estadística (INE). XLIV Encuesta Permanente de Hogares de Propósitos Múltiples, mayo 2013.</v>
      </c>
      <c r="B52" s="67"/>
      <c r="C52" s="68"/>
      <c r="D52" s="67"/>
      <c r="E52" s="68"/>
      <c r="F52" s="67"/>
      <c r="G52" s="68"/>
      <c r="H52" s="67"/>
      <c r="I52" s="68"/>
      <c r="J52" s="68"/>
      <c r="K52" s="68"/>
      <c r="L52" s="67"/>
      <c r="M52" s="68"/>
      <c r="N52" s="67"/>
      <c r="O52" s="68"/>
    </row>
    <row r="53" spans="1:18">
      <c r="A53" s="45" t="s">
        <v>31</v>
      </c>
      <c r="B53" s="67"/>
      <c r="C53" s="68"/>
      <c r="D53" s="40"/>
      <c r="E53" s="68"/>
      <c r="F53" s="67"/>
      <c r="G53" s="68"/>
      <c r="H53" s="67"/>
      <c r="I53" s="68"/>
      <c r="J53" s="68"/>
      <c r="K53" s="68"/>
      <c r="L53" s="67"/>
      <c r="M53" s="68"/>
      <c r="N53" s="67"/>
      <c r="O53" s="68"/>
    </row>
    <row r="54" spans="1:18">
      <c r="A54" s="45" t="s">
        <v>32</v>
      </c>
      <c r="B54" s="67"/>
      <c r="C54" s="68"/>
      <c r="D54" s="67"/>
      <c r="E54" s="68"/>
      <c r="F54" s="67"/>
      <c r="G54" s="68"/>
      <c r="H54" s="67"/>
      <c r="I54" s="68"/>
      <c r="J54" s="68"/>
      <c r="K54" s="68"/>
      <c r="L54" s="67"/>
      <c r="M54" s="68"/>
      <c r="N54" s="67"/>
      <c r="O54" s="68"/>
    </row>
    <row r="55" spans="1:18">
      <c r="A55" s="21" t="s">
        <v>45</v>
      </c>
      <c r="B55" s="67"/>
      <c r="C55" s="68"/>
      <c r="D55" s="67"/>
      <c r="E55" s="68"/>
      <c r="F55" s="36"/>
      <c r="G55" s="68"/>
      <c r="H55" s="36"/>
      <c r="I55" s="68"/>
      <c r="J55" s="68"/>
      <c r="K55" s="68"/>
      <c r="L55" s="67"/>
      <c r="M55" s="68"/>
      <c r="N55" s="67"/>
      <c r="O55" s="68"/>
    </row>
    <row r="56" spans="1:18">
      <c r="A56" s="69"/>
      <c r="B56" s="67"/>
      <c r="C56" s="68"/>
      <c r="D56" s="67"/>
      <c r="E56" s="68"/>
      <c r="F56" s="41"/>
      <c r="G56" s="68"/>
      <c r="H56" s="36"/>
      <c r="I56" s="68"/>
      <c r="J56" s="68"/>
      <c r="K56" s="68"/>
      <c r="L56" s="67"/>
      <c r="M56" s="68"/>
      <c r="N56" s="67"/>
      <c r="O56" s="68"/>
    </row>
  </sheetData>
  <mergeCells count="11">
    <mergeCell ref="B3:C4"/>
    <mergeCell ref="D4:E4"/>
    <mergeCell ref="F4:G4"/>
    <mergeCell ref="L3:M4"/>
    <mergeCell ref="A1:R1"/>
    <mergeCell ref="P3:R4"/>
    <mergeCell ref="D3:K3"/>
    <mergeCell ref="J4:K4"/>
    <mergeCell ref="N3:O4"/>
    <mergeCell ref="A3:A5"/>
    <mergeCell ref="H4:I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10:O50 H7:O7" formula="1"/>
  </ignoredErrors>
</worksheet>
</file>

<file path=xl/worksheets/sheet7.xml><?xml version="1.0" encoding="utf-8"?>
<worksheet xmlns="http://schemas.openxmlformats.org/spreadsheetml/2006/main" xmlns:r="http://schemas.openxmlformats.org/officeDocument/2006/relationships">
  <sheetPr codeName="Hoja3"/>
  <dimension ref="A1:R36"/>
  <sheetViews>
    <sheetView workbookViewId="0">
      <selection sqref="A1:O1"/>
    </sheetView>
  </sheetViews>
  <sheetFormatPr baseColWidth="10" defaultRowHeight="11.25"/>
  <cols>
    <col min="1" max="1" width="23" customWidth="1"/>
    <col min="2" max="2" width="13" style="37" bestFit="1" customWidth="1"/>
    <col min="3" max="3" width="8.83203125" style="32" bestFit="1" customWidth="1"/>
    <col min="4" max="4" width="11" style="32" bestFit="1" customWidth="1"/>
    <col min="5" max="5" width="8.83203125" style="32" bestFit="1" customWidth="1"/>
    <col min="6" max="6" width="11" style="37" bestFit="1" customWidth="1"/>
    <col min="7" max="7" width="8.83203125" style="32" bestFit="1" customWidth="1"/>
    <col min="8" max="8" width="11" style="37" bestFit="1" customWidth="1"/>
    <col min="9" max="9" width="8.83203125" style="32" bestFit="1" customWidth="1"/>
    <col min="10" max="10" width="9.83203125" style="32" bestFit="1" customWidth="1"/>
    <col min="11" max="11" width="8.83203125" style="32" bestFit="1" customWidth="1"/>
    <col min="12" max="12" width="9.83203125" style="37" bestFit="1" customWidth="1"/>
    <col min="13" max="13" width="8.83203125" style="32" bestFit="1" customWidth="1"/>
    <col min="14" max="14" width="9.83203125" style="37" bestFit="1" customWidth="1"/>
    <col min="15" max="15" width="8.83203125" style="32" bestFit="1" customWidth="1"/>
  </cols>
  <sheetData>
    <row r="1" spans="1:18" ht="22.5" customHeight="1">
      <c r="A1" s="188" t="s">
        <v>127</v>
      </c>
      <c r="B1" s="188"/>
      <c r="C1" s="188"/>
      <c r="D1" s="188"/>
      <c r="E1" s="188"/>
      <c r="F1" s="188"/>
      <c r="G1" s="188"/>
      <c r="H1" s="188"/>
      <c r="I1" s="188"/>
      <c r="J1" s="188"/>
      <c r="K1" s="188"/>
      <c r="L1" s="188"/>
      <c r="M1" s="188"/>
      <c r="N1" s="188"/>
      <c r="O1" s="188"/>
    </row>
    <row r="2" spans="1:18">
      <c r="G2" s="95"/>
    </row>
    <row r="3" spans="1:18" ht="13.5" customHeight="1">
      <c r="A3" s="191" t="s">
        <v>11</v>
      </c>
      <c r="B3" s="195" t="s">
        <v>103</v>
      </c>
      <c r="C3" s="196"/>
      <c r="D3" s="195" t="s">
        <v>84</v>
      </c>
      <c r="E3" s="196"/>
      <c r="F3" s="194" t="s">
        <v>104</v>
      </c>
      <c r="G3" s="194"/>
      <c r="H3" s="194"/>
      <c r="I3" s="194"/>
      <c r="J3" s="194"/>
      <c r="K3" s="194"/>
      <c r="L3" s="194"/>
      <c r="M3" s="194"/>
      <c r="N3" s="194"/>
      <c r="O3" s="194"/>
    </row>
    <row r="4" spans="1:18" ht="24.75" customHeight="1">
      <c r="A4" s="188"/>
      <c r="B4" s="196"/>
      <c r="C4" s="196"/>
      <c r="D4" s="196"/>
      <c r="E4" s="196"/>
      <c r="F4" s="174" t="s">
        <v>85</v>
      </c>
      <c r="G4" s="174"/>
      <c r="H4" s="174" t="s">
        <v>86</v>
      </c>
      <c r="I4" s="174"/>
      <c r="J4" s="174" t="s">
        <v>88</v>
      </c>
      <c r="K4" s="174"/>
      <c r="L4" s="174" t="s">
        <v>87</v>
      </c>
      <c r="M4" s="174"/>
      <c r="N4" s="174" t="s">
        <v>89</v>
      </c>
      <c r="O4" s="174"/>
    </row>
    <row r="5" spans="1:18">
      <c r="A5" s="192"/>
      <c r="B5" s="58" t="s">
        <v>3</v>
      </c>
      <c r="C5" s="59" t="s">
        <v>39</v>
      </c>
      <c r="D5" s="58" t="s">
        <v>3</v>
      </c>
      <c r="E5" s="59" t="s">
        <v>39</v>
      </c>
      <c r="F5" s="58" t="s">
        <v>3</v>
      </c>
      <c r="G5" s="59" t="s">
        <v>39</v>
      </c>
      <c r="H5" s="58" t="s">
        <v>3</v>
      </c>
      <c r="I5" s="59" t="s">
        <v>39</v>
      </c>
      <c r="J5" s="58" t="s">
        <v>3</v>
      </c>
      <c r="K5" s="59" t="s">
        <v>39</v>
      </c>
      <c r="L5" s="58" t="s">
        <v>3</v>
      </c>
      <c r="M5" s="59" t="s">
        <v>39</v>
      </c>
      <c r="N5" s="58" t="s">
        <v>3</v>
      </c>
      <c r="O5" s="59" t="s">
        <v>39</v>
      </c>
    </row>
    <row r="6" spans="1:18">
      <c r="A6" s="69"/>
      <c r="B6" s="67"/>
      <c r="C6" s="68"/>
      <c r="D6" s="67"/>
      <c r="E6" s="68"/>
      <c r="F6" s="67"/>
      <c r="G6" s="68"/>
      <c r="H6" s="67"/>
      <c r="I6" s="68"/>
      <c r="J6" s="67"/>
      <c r="K6" s="68"/>
      <c r="L6" s="67"/>
      <c r="M6" s="68"/>
      <c r="N6" s="67"/>
      <c r="O6" s="68"/>
    </row>
    <row r="7" spans="1:18" s="5" customFormat="1">
      <c r="A7" s="130" t="s">
        <v>33</v>
      </c>
      <c r="B7" s="4">
        <f>[1]InfJuv!C357</f>
        <v>2661272.1024193228</v>
      </c>
      <c r="C7" s="47">
        <f>[1]InfJuv!D357</f>
        <v>100</v>
      </c>
      <c r="D7" s="4">
        <f>[1]InfJuv!E357</f>
        <v>657107.91475461796</v>
      </c>
      <c r="E7" s="47">
        <f>[1]InfJuv!F357</f>
        <v>100</v>
      </c>
      <c r="F7" s="4">
        <f>[1]InfJuv!G357</f>
        <v>240746.9334886994</v>
      </c>
      <c r="G7" s="47">
        <f>[1]InfJuv!H357</f>
        <v>100</v>
      </c>
      <c r="H7" s="4">
        <f>[1]InfJuv!I357</f>
        <v>309321.82857259276</v>
      </c>
      <c r="I7" s="47">
        <f>[1]InfJuv!J357</f>
        <v>100</v>
      </c>
      <c r="J7" s="4">
        <f>[1]InfJuv!K357</f>
        <v>14021.628480404035</v>
      </c>
      <c r="K7" s="47">
        <f>[1]InfJuv!L357</f>
        <v>100</v>
      </c>
      <c r="L7" s="4">
        <f>[1]InfJuv!M357</f>
        <v>54417.591581929482</v>
      </c>
      <c r="M7" s="47">
        <f>[1]InfJuv!N357</f>
        <v>100</v>
      </c>
      <c r="N7" s="4">
        <f>[1]InfJuv!O357</f>
        <v>38599.93263099336</v>
      </c>
      <c r="O7" s="47">
        <f>[1]InfJuv!P357</f>
        <v>100</v>
      </c>
      <c r="P7" s="60"/>
      <c r="Q7" s="60"/>
      <c r="R7" s="60"/>
    </row>
    <row r="8" spans="1:18" s="5" customFormat="1">
      <c r="A8" s="129"/>
      <c r="B8" s="43"/>
      <c r="C8" s="33"/>
      <c r="D8" s="43"/>
      <c r="E8" s="33"/>
      <c r="F8" s="43"/>
      <c r="G8" s="33"/>
      <c r="H8" s="43"/>
      <c r="I8" s="33"/>
      <c r="J8" s="43"/>
      <c r="K8" s="33"/>
      <c r="L8" s="43"/>
      <c r="M8" s="33"/>
      <c r="N8" s="43"/>
      <c r="O8" s="33"/>
      <c r="P8" s="60"/>
    </row>
    <row r="9" spans="1:18" s="5" customFormat="1">
      <c r="A9" s="131" t="s">
        <v>21</v>
      </c>
    </row>
    <row r="10" spans="1:18">
      <c r="A10" s="133" t="s">
        <v>19</v>
      </c>
      <c r="B10" s="39">
        <f>+B11+B12+B13</f>
        <v>1055469.5770882419</v>
      </c>
      <c r="C10" s="160">
        <f t="shared" ref="C10:O10" si="0">+C11+C12+C13</f>
        <v>39.66034048636854</v>
      </c>
      <c r="D10" s="39">
        <f t="shared" si="0"/>
        <v>123584.8957463922</v>
      </c>
      <c r="E10" s="160">
        <f t="shared" si="0"/>
        <v>18.807397228283605</v>
      </c>
      <c r="F10" s="39">
        <f t="shared" si="0"/>
        <v>48271.599110799551</v>
      </c>
      <c r="G10" s="160">
        <f t="shared" si="0"/>
        <v>20.050763850358827</v>
      </c>
      <c r="H10" s="39">
        <f t="shared" si="0"/>
        <v>44740.930862790941</v>
      </c>
      <c r="I10" s="160">
        <f t="shared" si="0"/>
        <v>14.464200948654026</v>
      </c>
      <c r="J10" s="39">
        <f t="shared" si="0"/>
        <v>4136.1883461916605</v>
      </c>
      <c r="K10" s="160">
        <f t="shared" si="0"/>
        <v>29.49863029085531</v>
      </c>
      <c r="L10" s="39">
        <f t="shared" si="0"/>
        <v>15166.579284321522</v>
      </c>
      <c r="M10" s="160">
        <f t="shared" si="0"/>
        <v>27.870728643856239</v>
      </c>
      <c r="N10" s="39">
        <f t="shared" si="0"/>
        <v>11269.59814228856</v>
      </c>
      <c r="O10" s="160">
        <f t="shared" si="0"/>
        <v>29.195901065484684</v>
      </c>
    </row>
    <row r="11" spans="1:18">
      <c r="A11" s="134" t="s">
        <v>1</v>
      </c>
      <c r="B11" s="39">
        <f>[1]InfJuv!C358</f>
        <v>272262.02876171726</v>
      </c>
      <c r="C11" s="31">
        <f>[1]InfJuv!D358</f>
        <v>10.230522031708366</v>
      </c>
      <c r="D11" s="39">
        <f>[1]InfJuv!E358</f>
        <v>22564.521509395319</v>
      </c>
      <c r="E11" s="31">
        <f>[1]InfJuv!F358</f>
        <v>3.4339141262392991</v>
      </c>
      <c r="F11" s="39">
        <f>[1]InfJuv!G358</f>
        <v>8182.7385693411597</v>
      </c>
      <c r="G11" s="31">
        <f>[1]InfJuv!H358</f>
        <v>3.3988962811546073</v>
      </c>
      <c r="H11" s="39">
        <f>[1]InfJuv!I358</f>
        <v>7686.8150196841198</v>
      </c>
      <c r="I11" s="31">
        <f>[1]InfJuv!J358</f>
        <v>2.4850541764724343</v>
      </c>
      <c r="J11" s="39">
        <f>[1]InfJuv!K358</f>
        <v>1239.8088741426</v>
      </c>
      <c r="K11" s="31">
        <f>[1]InfJuv!L358</f>
        <v>8.8421175605622295</v>
      </c>
      <c r="L11" s="39">
        <f>[1]InfJuv!M358</f>
        <v>3719.4266224277999</v>
      </c>
      <c r="M11" s="31">
        <f>[1]InfJuv!N358</f>
        <v>6.8349710347396453</v>
      </c>
      <c r="N11" s="39">
        <f>[1]InfJuv!O358</f>
        <v>1735.7324237996399</v>
      </c>
      <c r="O11" s="31">
        <f>[1]InfJuv!P358</f>
        <v>4.4967239720153138</v>
      </c>
    </row>
    <row r="12" spans="1:18">
      <c r="A12" s="134" t="s">
        <v>2</v>
      </c>
      <c r="B12" s="39">
        <f>[1]InfJuv!C359</f>
        <v>179791.96632912313</v>
      </c>
      <c r="C12" s="31">
        <f>[1]InfJuv!D359</f>
        <v>6.7558655939645149</v>
      </c>
      <c r="D12" s="39">
        <f>[1]InfJuv!E359</f>
        <v>19464.246555277674</v>
      </c>
      <c r="E12" s="31">
        <f>[1]InfJuv!F359</f>
        <v>2.9621080675228444</v>
      </c>
      <c r="F12" s="39">
        <f>[1]InfJuv!G359</f>
        <v>6668.3066902340252</v>
      </c>
      <c r="G12" s="31">
        <f>[1]InfJuv!H359</f>
        <v>2.7698407591750422</v>
      </c>
      <c r="H12" s="39">
        <f>[1]InfJuv!I359</f>
        <v>6127.6331748096445</v>
      </c>
      <c r="I12" s="31">
        <f>[1]InfJuv!J359</f>
        <v>1.9809895742199743</v>
      </c>
      <c r="J12" s="39">
        <f>[1]InfJuv!K359</f>
        <v>901.12252570729993</v>
      </c>
      <c r="K12" s="31">
        <f>[1]InfJuv!L359</f>
        <v>6.4266609756966977</v>
      </c>
      <c r="L12" s="39">
        <f>[1]InfJuv!M359</f>
        <v>3964.939113112122</v>
      </c>
      <c r="M12" s="31">
        <f>[1]InfJuv!N359</f>
        <v>7.2861348653084539</v>
      </c>
      <c r="N12" s="39">
        <f>[1]InfJuv!O359</f>
        <v>1802.2450514145999</v>
      </c>
      <c r="O12" s="31">
        <f>[1]InfJuv!P359</f>
        <v>4.6690367795292689</v>
      </c>
    </row>
    <row r="13" spans="1:18">
      <c r="A13" s="134" t="s">
        <v>29</v>
      </c>
      <c r="B13" s="39">
        <f>[1]InfJuv!C360</f>
        <v>603415.58199740166</v>
      </c>
      <c r="C13" s="31">
        <f>[1]InfJuv!D360</f>
        <v>22.67395286069566</v>
      </c>
      <c r="D13" s="39">
        <f>[1]InfJuv!E360</f>
        <v>81556.127681719212</v>
      </c>
      <c r="E13" s="31">
        <f>[1]InfJuv!F360</f>
        <v>12.411375034521461</v>
      </c>
      <c r="F13" s="39">
        <f>[1]InfJuv!G360</f>
        <v>33420.553851224366</v>
      </c>
      <c r="G13" s="31">
        <f>[1]InfJuv!H360</f>
        <v>13.882026810029178</v>
      </c>
      <c r="H13" s="39">
        <f>[1]InfJuv!I360</f>
        <v>30926.482668297176</v>
      </c>
      <c r="I13" s="31">
        <f>[1]InfJuv!J360</f>
        <v>9.9981571979616177</v>
      </c>
      <c r="J13" s="39">
        <f>[1]InfJuv!K360</f>
        <v>1995.2569463417601</v>
      </c>
      <c r="K13" s="31">
        <f>[1]InfJuv!L360</f>
        <v>14.229851754596384</v>
      </c>
      <c r="L13" s="39">
        <f>[1]InfJuv!M360</f>
        <v>7482.2135487816004</v>
      </c>
      <c r="M13" s="31">
        <f>[1]InfJuv!N360</f>
        <v>13.749622743808141</v>
      </c>
      <c r="N13" s="39">
        <f>[1]InfJuv!O360</f>
        <v>7731.6206670743204</v>
      </c>
      <c r="O13" s="31">
        <f>[1]InfJuv!P360</f>
        <v>20.030140313940102</v>
      </c>
    </row>
    <row r="14" spans="1:18">
      <c r="A14" s="133" t="s">
        <v>20</v>
      </c>
      <c r="B14" s="39">
        <f>[1]InfJuv!C361</f>
        <v>1605802.5253310276</v>
      </c>
      <c r="C14" s="31">
        <f>[1]InfJuv!D361</f>
        <v>60.339659513629449</v>
      </c>
      <c r="D14" s="39">
        <f>[1]InfJuv!E361</f>
        <v>533523.01900822658</v>
      </c>
      <c r="E14" s="31">
        <f>[1]InfJuv!F361</f>
        <v>81.192602771716523</v>
      </c>
      <c r="F14" s="39">
        <f>[1]InfJuv!G361</f>
        <v>192475.33437789974</v>
      </c>
      <c r="G14" s="31">
        <f>[1]InfJuv!H361</f>
        <v>79.949236149641123</v>
      </c>
      <c r="H14" s="39">
        <f>[1]InfJuv!I361</f>
        <v>264580.89770980173</v>
      </c>
      <c r="I14" s="31">
        <f>[1]InfJuv!J361</f>
        <v>85.535799051345947</v>
      </c>
      <c r="J14" s="39">
        <f>[1]InfJuv!K361</f>
        <v>9885.4401342123674</v>
      </c>
      <c r="K14" s="31">
        <f>[1]InfJuv!L361</f>
        <v>70.50136970914464</v>
      </c>
      <c r="L14" s="39">
        <f>[1]InfJuv!M361</f>
        <v>39251.012297607951</v>
      </c>
      <c r="M14" s="31">
        <f>[1]InfJuv!N361</f>
        <v>72.129271356143747</v>
      </c>
      <c r="N14" s="39">
        <f>[1]InfJuv!O361</f>
        <v>27330.334488704793</v>
      </c>
      <c r="O14" s="31">
        <f>[1]InfJuv!P361</f>
        <v>70.804098934515309</v>
      </c>
    </row>
    <row r="15" spans="1:18">
      <c r="D15" s="37"/>
      <c r="J15" s="37"/>
    </row>
    <row r="16" spans="1:18">
      <c r="A16" s="131" t="s">
        <v>14</v>
      </c>
      <c r="B16" s="4"/>
      <c r="C16" s="47"/>
      <c r="D16" s="4"/>
      <c r="E16" s="47"/>
      <c r="F16" s="4"/>
      <c r="G16" s="47"/>
      <c r="H16" s="4"/>
      <c r="I16" s="47"/>
      <c r="J16" s="4"/>
      <c r="K16" s="47"/>
      <c r="L16" s="4"/>
      <c r="M16" s="47"/>
      <c r="N16" s="4"/>
      <c r="O16" s="47"/>
    </row>
    <row r="17" spans="1:15">
      <c r="A17" s="133" t="s">
        <v>24</v>
      </c>
      <c r="B17" s="39">
        <f>[1]InfJuv!C363</f>
        <v>249505.91556790369</v>
      </c>
      <c r="C17" s="31">
        <f>[1]InfJuv!D363</f>
        <v>9.3754379847547931</v>
      </c>
      <c r="D17" s="39">
        <f>[1]InfJuv!E363</f>
        <v>92934.775187778621</v>
      </c>
      <c r="E17" s="31">
        <f>[1]InfJuv!F363</f>
        <v>14.143000426723365</v>
      </c>
      <c r="F17" s="39">
        <f>[1]InfJuv!G363</f>
        <v>14317.724886476655</v>
      </c>
      <c r="G17" s="31">
        <f>[1]InfJuv!H363</f>
        <v>5.9472096607821285</v>
      </c>
      <c r="H17" s="39">
        <f>[1]InfJuv!I363</f>
        <v>21087.616630929722</v>
      </c>
      <c r="I17" s="31">
        <f>[1]InfJuv!J363</f>
        <v>6.8173709977861474</v>
      </c>
      <c r="J17" s="39">
        <f>[1]InfJuv!K363</f>
        <v>10770.087393380489</v>
      </c>
      <c r="K17" s="31">
        <f>[1]InfJuv!L363</f>
        <v>76.810531732688929</v>
      </c>
      <c r="L17" s="39">
        <f>[1]InfJuv!M363</f>
        <v>41413.475686054029</v>
      </c>
      <c r="M17" s="31">
        <f>[1]InfJuv!N363</f>
        <v>76.103102842585656</v>
      </c>
      <c r="N17" s="39">
        <f>[1]InfJuv!O363</f>
        <v>5345.8705909377222</v>
      </c>
      <c r="O17" s="31">
        <f>[1]InfJuv!P363</f>
        <v>13.849429847567452</v>
      </c>
    </row>
    <row r="18" spans="1:15">
      <c r="A18" s="133" t="s">
        <v>25</v>
      </c>
      <c r="B18" s="39">
        <f>[1]InfJuv!C364</f>
        <v>1764301.4022064053</v>
      </c>
      <c r="C18" s="31">
        <f>[1]InfJuv!D364</f>
        <v>66.295415662400899</v>
      </c>
      <c r="D18" s="39">
        <f>[1]InfJuv!E364</f>
        <v>453607.70301458111</v>
      </c>
      <c r="E18" s="31">
        <f>[1]InfJuv!F364</f>
        <v>69.030929749791653</v>
      </c>
      <c r="F18" s="39">
        <f>[1]InfJuv!G364</f>
        <v>200418.98668879588</v>
      </c>
      <c r="G18" s="31">
        <f>[1]InfJuv!H364</f>
        <v>83.248822231915781</v>
      </c>
      <c r="H18" s="39">
        <f>[1]InfJuv!I364</f>
        <v>217796.72270301403</v>
      </c>
      <c r="I18" s="31">
        <f>[1]InfJuv!J364</f>
        <v>70.411042023146692</v>
      </c>
      <c r="J18" s="39">
        <f>[1]InfJuv!K364</f>
        <v>2670.0446085404601</v>
      </c>
      <c r="K18" s="31">
        <f>[1]InfJuv!L364</f>
        <v>19.042328872655471</v>
      </c>
      <c r="L18" s="39">
        <f>[1]InfJuv!M364</f>
        <v>11539.850708714172</v>
      </c>
      <c r="M18" s="31">
        <f>[1]InfJuv!N364</f>
        <v>21.206103344981962</v>
      </c>
      <c r="N18" s="39">
        <f>[1]InfJuv!O364</f>
        <v>21182.098305516341</v>
      </c>
      <c r="O18" s="31">
        <f>[1]InfJuv!P364</f>
        <v>54.875998121583315</v>
      </c>
    </row>
    <row r="19" spans="1:15">
      <c r="A19" s="133" t="s">
        <v>26</v>
      </c>
      <c r="B19" s="39">
        <f>[1]InfJuv!C365</f>
        <v>640426.46207317465</v>
      </c>
      <c r="C19" s="31">
        <f>[1]InfJuv!D365</f>
        <v>24.064674239472637</v>
      </c>
      <c r="D19" s="39">
        <f>[1]InfJuv!E365</f>
        <v>109443.78471624193</v>
      </c>
      <c r="E19" s="31">
        <f>[1]InfJuv!F365</f>
        <v>16.655374598114715</v>
      </c>
      <c r="F19" s="39">
        <f>[1]InfJuv!G365</f>
        <v>25760.814795134043</v>
      </c>
      <c r="G19" s="31">
        <f>[1]InfJuv!H365</f>
        <v>10.700370892301832</v>
      </c>
      <c r="H19" s="39">
        <f>[1]InfJuv!I365</f>
        <v>69565.244520924345</v>
      </c>
      <c r="I19" s="31">
        <f>[1]InfJuv!J365</f>
        <v>22.489600828348436</v>
      </c>
      <c r="J19" s="39">
        <f>[1]InfJuv!K365</f>
        <v>581.49647848307995</v>
      </c>
      <c r="K19" s="31">
        <f>[1]InfJuv!L365</f>
        <v>4.1471393946555635</v>
      </c>
      <c r="L19" s="39">
        <f>[1]InfJuv!M365</f>
        <v>1464.26518716128</v>
      </c>
      <c r="M19" s="31">
        <f>[1]InfJuv!N365</f>
        <v>2.6907938124323758</v>
      </c>
      <c r="N19" s="39">
        <f>[1]InfJuv!O365</f>
        <v>12071.963734539291</v>
      </c>
      <c r="O19" s="31">
        <f>[1]InfJuv!P365</f>
        <v>31.274572030849217</v>
      </c>
    </row>
    <row r="20" spans="1:15">
      <c r="A20" s="133" t="s">
        <v>27</v>
      </c>
      <c r="B20" s="39">
        <f>[1]InfJuv!C366</f>
        <v>6207.4189750001824</v>
      </c>
      <c r="C20" s="31">
        <f>[1]InfJuv!D366</f>
        <v>0.23325006749054747</v>
      </c>
      <c r="D20" s="39">
        <f>[1]InfJuv!E366</f>
        <v>290.74823924153998</v>
      </c>
      <c r="E20" s="31">
        <f>[1]InfJuv!F366</f>
        <v>4.424665001183456E-2</v>
      </c>
      <c r="F20" s="11">
        <f>[1]InfJuv!G366</f>
        <v>0</v>
      </c>
      <c r="G20" s="31">
        <f>[1]InfJuv!H366</f>
        <v>0</v>
      </c>
      <c r="H20" s="100">
        <f>[1]InfJuv!I366</f>
        <v>290.74823924153998</v>
      </c>
      <c r="I20" s="31">
        <f>[1]InfJuv!J366</f>
        <v>9.3995383572907515E-2</v>
      </c>
      <c r="J20" s="11">
        <f>[1]InfJuv!K366</f>
        <v>0</v>
      </c>
      <c r="K20" s="31">
        <f>[1]InfJuv!L366</f>
        <v>0</v>
      </c>
      <c r="L20" s="11">
        <f>[1]InfJuv!M366</f>
        <v>0</v>
      </c>
      <c r="M20" s="31">
        <f>[1]InfJuv!N366</f>
        <v>0</v>
      </c>
      <c r="N20" s="39">
        <f>[1]InfJuv!O366</f>
        <v>0</v>
      </c>
      <c r="O20" s="31">
        <f>[1]InfJuv!P366</f>
        <v>0</v>
      </c>
    </row>
    <row r="21" spans="1:15">
      <c r="A21" s="133" t="s">
        <v>28</v>
      </c>
      <c r="B21" s="39">
        <f>[1]InfJuv!C367</f>
        <v>830.9035967758</v>
      </c>
      <c r="C21" s="31">
        <f>[1]InfJuv!D367</f>
        <v>3.1222045878752418E-2</v>
      </c>
      <c r="D21" s="39">
        <f>[1]InfJuv!E367</f>
        <v>830.9035967758</v>
      </c>
      <c r="E21" s="31">
        <f>[1]InfJuv!F367</f>
        <v>0.12644857535859724</v>
      </c>
      <c r="F21" s="100">
        <f>[1]InfJuv!G367</f>
        <v>249.40711829272001</v>
      </c>
      <c r="G21" s="31">
        <f>[1]InfJuv!H367</f>
        <v>0.10359721500021811</v>
      </c>
      <c r="H21" s="39">
        <f>[1]InfJuv!I367</f>
        <v>581.49647848307995</v>
      </c>
      <c r="I21" s="31">
        <f>[1]InfJuv!J367</f>
        <v>0.18799076714581503</v>
      </c>
      <c r="J21" s="100">
        <f>[1]InfJuv!K367</f>
        <v>0</v>
      </c>
      <c r="K21" s="31">
        <f>[1]InfJuv!L367</f>
        <v>0</v>
      </c>
      <c r="L21" s="100">
        <f>[1]InfJuv!M367</f>
        <v>0</v>
      </c>
      <c r="M21" s="31">
        <f>[1]InfJuv!N367</f>
        <v>0</v>
      </c>
      <c r="N21" s="100">
        <f>[1]InfJuv!O367</f>
        <v>0</v>
      </c>
      <c r="O21" s="31">
        <f>[1]InfJuv!P367</f>
        <v>0</v>
      </c>
    </row>
    <row r="22" spans="1:15">
      <c r="A22" s="133"/>
      <c r="D22" s="37"/>
      <c r="J22" s="37"/>
    </row>
    <row r="23" spans="1:15">
      <c r="A23" s="131" t="s">
        <v>8</v>
      </c>
      <c r="B23" s="4"/>
      <c r="C23" s="47"/>
      <c r="D23" s="4"/>
      <c r="E23" s="47"/>
      <c r="F23" s="4"/>
      <c r="G23" s="47"/>
      <c r="H23" s="4"/>
      <c r="I23" s="47"/>
      <c r="J23" s="4"/>
      <c r="K23" s="47"/>
      <c r="L23" s="4"/>
      <c r="M23" s="47"/>
      <c r="N23" s="4"/>
      <c r="O23" s="47"/>
    </row>
    <row r="24" spans="1:15">
      <c r="A24" s="132" t="s">
        <v>46</v>
      </c>
      <c r="B24" s="39">
        <f>[1]InfJuv!C369</f>
        <v>869959.69629600563</v>
      </c>
      <c r="C24" s="31">
        <f>[1]InfJuv!D369</f>
        <v>32.689618453713855</v>
      </c>
      <c r="D24" s="39">
        <f>[1]InfJuv!E369</f>
        <v>56727.38370223737</v>
      </c>
      <c r="E24" s="31">
        <f>[1]InfJuv!F369</f>
        <v>8.6328869929105814</v>
      </c>
      <c r="F24" s="39">
        <f>[1]InfJuv!G369</f>
        <v>1121.65183601734</v>
      </c>
      <c r="G24" s="31">
        <f>[1]InfJuv!H369</f>
        <v>0.46590493169043412</v>
      </c>
      <c r="H24" s="39">
        <f>[1]InfJuv!I369</f>
        <v>5773.623663881981</v>
      </c>
      <c r="I24" s="31">
        <f>[1]InfJuv!J369</f>
        <v>1.8665425878688049</v>
      </c>
      <c r="J24" s="39">
        <f>[1]InfJuv!K369</f>
        <v>2671.4899520046602</v>
      </c>
      <c r="K24" s="31">
        <f>[1]InfJuv!L369</f>
        <v>19.052636829867573</v>
      </c>
      <c r="L24" s="39">
        <f>[1]InfJuv!M369</f>
        <v>43656.779358088708</v>
      </c>
      <c r="M24" s="31">
        <f>[1]InfJuv!N369</f>
        <v>80.22548975244591</v>
      </c>
      <c r="N24" s="39">
        <f>[1]InfJuv!O369</f>
        <v>3503.8388922446597</v>
      </c>
      <c r="O24" s="31">
        <f>[1]InfJuv!P369</f>
        <v>9.0773186723939876</v>
      </c>
    </row>
    <row r="25" spans="1:15">
      <c r="A25" s="132" t="s">
        <v>47</v>
      </c>
      <c r="B25" s="39">
        <f>[1]InfJuv!C370</f>
        <v>1110569.3003051889</v>
      </c>
      <c r="C25" s="31">
        <f>[1]InfJuv!D370</f>
        <v>41.730768503362995</v>
      </c>
      <c r="D25" s="39">
        <f>[1]InfJuv!E370</f>
        <v>247433.07404342905</v>
      </c>
      <c r="E25" s="31">
        <f>[1]InfJuv!F370</f>
        <v>37.654861323018352</v>
      </c>
      <c r="F25" s="39">
        <f>[1]InfJuv!G370</f>
        <v>79417.582387947376</v>
      </c>
      <c r="G25" s="31">
        <f>[1]InfJuv!H370</f>
        <v>32.987993341013919</v>
      </c>
      <c r="H25" s="39">
        <f>[1]InfJuv!I370</f>
        <v>142882.71690422366</v>
      </c>
      <c r="I25" s="31">
        <f>[1]InfJuv!J370</f>
        <v>46.192251469472815</v>
      </c>
      <c r="J25" s="39">
        <f>[1]InfJuv!K370</f>
        <v>6575.1554741267428</v>
      </c>
      <c r="K25" s="31">
        <f>[1]InfJuv!L370</f>
        <v>46.892951723231505</v>
      </c>
      <c r="L25" s="39">
        <f>[1]InfJuv!M370</f>
        <v>7594.8440656432649</v>
      </c>
      <c r="M25" s="31">
        <f>[1]InfJuv!N370</f>
        <v>13.956597204800394</v>
      </c>
      <c r="N25" s="39">
        <f>[1]InfJuv!O370</f>
        <v>10962.77521148809</v>
      </c>
      <c r="O25" s="31">
        <f>[1]InfJuv!P370</f>
        <v>28.40102161910422</v>
      </c>
    </row>
    <row r="26" spans="1:15">
      <c r="A26" s="132" t="s">
        <v>48</v>
      </c>
      <c r="B26" s="39">
        <f>[1]InfJuv!C371</f>
        <v>680743.10581807292</v>
      </c>
      <c r="C26" s="31">
        <f>[1]InfJuv!D371</f>
        <v>25.579613042921075</v>
      </c>
      <c r="D26" s="39">
        <f>[1]InfJuv!E371</f>
        <v>352947.45700895262</v>
      </c>
      <c r="E26" s="31">
        <f>[1]InfJuv!F371</f>
        <v>53.712251684071234</v>
      </c>
      <c r="F26" s="39">
        <f>[1]InfJuv!G371</f>
        <v>160207.69926473461</v>
      </c>
      <c r="G26" s="31">
        <f>[1]InfJuv!H371</f>
        <v>66.546101727295621</v>
      </c>
      <c r="H26" s="39">
        <f>[1]InfJuv!I371</f>
        <v>160665.48800448707</v>
      </c>
      <c r="I26" s="31">
        <f>[1]InfJuv!J371</f>
        <v>51.941205942658364</v>
      </c>
      <c r="J26" s="39">
        <f>[1]InfJuv!K371</f>
        <v>4774.9830542726213</v>
      </c>
      <c r="K26" s="31">
        <f>[1]InfJuv!L371</f>
        <v>34.054411446900851</v>
      </c>
      <c r="L26" s="39">
        <f>[1]InfJuv!M371</f>
        <v>3165.9681581974996</v>
      </c>
      <c r="M26" s="31">
        <f>[1]InfJuv!N371</f>
        <v>5.8179130427536716</v>
      </c>
      <c r="N26" s="39">
        <f>[1]InfJuv!O371</f>
        <v>24133.318527260602</v>
      </c>
      <c r="O26" s="31">
        <f>[1]InfJuv!P371</f>
        <v>62.521659708501765</v>
      </c>
    </row>
    <row r="27" spans="1:15">
      <c r="A27" s="25"/>
      <c r="B27" s="39"/>
      <c r="C27" s="31"/>
      <c r="D27" s="39"/>
      <c r="E27" s="31"/>
      <c r="F27" s="36"/>
      <c r="G27" s="31"/>
      <c r="H27" s="36"/>
      <c r="I27" s="31"/>
      <c r="J27" s="36"/>
      <c r="K27" s="31"/>
      <c r="L27" s="36"/>
      <c r="M27" s="31"/>
      <c r="N27" s="36"/>
      <c r="O27" s="31"/>
    </row>
    <row r="28" spans="1:15">
      <c r="A28" s="131" t="s">
        <v>7</v>
      </c>
      <c r="B28" s="4"/>
      <c r="C28" s="47"/>
      <c r="D28" s="4"/>
      <c r="E28" s="47"/>
      <c r="F28" s="4"/>
      <c r="G28" s="47"/>
      <c r="H28" s="4"/>
      <c r="I28" s="47"/>
      <c r="J28" s="4"/>
      <c r="K28" s="47"/>
      <c r="L28" s="4"/>
      <c r="M28" s="47"/>
      <c r="N28" s="4"/>
      <c r="O28" s="47"/>
    </row>
    <row r="29" spans="1:15">
      <c r="A29" s="25" t="s">
        <v>22</v>
      </c>
      <c r="B29" s="39">
        <f>[1]InfJuv!C378</f>
        <v>1324660.6564661197</v>
      </c>
      <c r="C29" s="31">
        <f>[1]InfJuv!D378</f>
        <v>49.775468478472774</v>
      </c>
      <c r="D29" s="39">
        <f>[1]InfJuv!E378</f>
        <v>320343.2584461433</v>
      </c>
      <c r="E29" s="31">
        <f>[1]InfJuv!F378</f>
        <v>48.750479373813086</v>
      </c>
      <c r="F29" s="39">
        <f>[1]InfJuv!G378</f>
        <v>204934.96581939628</v>
      </c>
      <c r="G29" s="31">
        <f>[1]InfJuv!H378</f>
        <v>85.124642233092402</v>
      </c>
      <c r="H29" s="39">
        <f>[1]InfJuv!I378</f>
        <v>56584.403413607281</v>
      </c>
      <c r="I29" s="31">
        <f>[1]InfJuv!J378</f>
        <v>18.293052150481468</v>
      </c>
      <c r="J29" s="39">
        <f>[1]InfJuv!K378</f>
        <v>7226.3527236512036</v>
      </c>
      <c r="K29" s="31">
        <f>[1]InfJuv!L378</f>
        <v>51.537185810837968</v>
      </c>
      <c r="L29" s="39">
        <f>[1]InfJuv!M378</f>
        <v>30193.354399991535</v>
      </c>
      <c r="M29" s="31">
        <f>[1]InfJuv!N378</f>
        <v>55.484547408779264</v>
      </c>
      <c r="N29" s="39">
        <f>[1]InfJuv!O378</f>
        <v>21404.182089496742</v>
      </c>
      <c r="O29" s="31">
        <f>[1]InfJuv!P378</f>
        <v>55.451345716366632</v>
      </c>
    </row>
    <row r="30" spans="1:15">
      <c r="A30" s="25" t="s">
        <v>23</v>
      </c>
      <c r="B30" s="39">
        <f>[1]InfJuv!C379</f>
        <v>1336611.4459531214</v>
      </c>
      <c r="C30" s="31">
        <f>[1]InfJuv!D379</f>
        <v>50.224531521524149</v>
      </c>
      <c r="D30" s="39">
        <f>[1]InfJuv!E379</f>
        <v>336764.656308476</v>
      </c>
      <c r="E30" s="31">
        <f>[1]InfJuv!F379</f>
        <v>51.24952062618712</v>
      </c>
      <c r="F30" s="39">
        <f>[1]InfJuv!G379</f>
        <v>35811.967669303012</v>
      </c>
      <c r="G30" s="31">
        <f>[1]InfJuv!H379</f>
        <v>14.875357766907554</v>
      </c>
      <c r="H30" s="39">
        <f>[1]InfJuv!I379</f>
        <v>252737.42515898545</v>
      </c>
      <c r="I30" s="31">
        <f>[1]InfJuv!J379</f>
        <v>81.706947849518528</v>
      </c>
      <c r="J30" s="39">
        <f>[1]InfJuv!K379</f>
        <v>6795.2757567528242</v>
      </c>
      <c r="K30" s="31">
        <f>[1]InfJuv!L379</f>
        <v>48.462814189161982</v>
      </c>
      <c r="L30" s="39">
        <f>[1]InfJuv!M379</f>
        <v>24224.237181937948</v>
      </c>
      <c r="M30" s="31">
        <f>[1]InfJuv!N379</f>
        <v>44.515452591220736</v>
      </c>
      <c r="N30" s="39">
        <f>[1]InfJuv!O379</f>
        <v>17195.750541496618</v>
      </c>
      <c r="O30" s="31">
        <f>[1]InfJuv!P379</f>
        <v>44.548654283633368</v>
      </c>
    </row>
    <row r="31" spans="1:15">
      <c r="A31" s="116"/>
      <c r="B31" s="111"/>
      <c r="C31" s="117"/>
      <c r="D31" s="117"/>
      <c r="E31" s="117"/>
      <c r="F31" s="113"/>
      <c r="G31" s="114"/>
      <c r="H31" s="113"/>
      <c r="I31" s="114"/>
      <c r="J31" s="114"/>
      <c r="K31" s="114"/>
      <c r="L31" s="113"/>
      <c r="M31" s="114"/>
      <c r="N31" s="113"/>
      <c r="O31" s="114"/>
    </row>
    <row r="32" spans="1:15">
      <c r="A32" s="45" t="str">
        <f>'C01'!A39</f>
        <v>Fuente: Instituto Nacional de Estadística (INE). XLIV Encuesta Permanente de Hogares de Propósitos Múltiples, mayo 2013.</v>
      </c>
      <c r="B32" s="67"/>
      <c r="C32" s="68"/>
      <c r="D32" s="68"/>
      <c r="E32" s="68"/>
      <c r="F32" s="67"/>
      <c r="G32" s="68"/>
      <c r="H32" s="67"/>
      <c r="I32" s="68"/>
      <c r="J32" s="68"/>
      <c r="K32" s="68"/>
      <c r="L32" s="67"/>
      <c r="M32" s="68"/>
      <c r="N32" s="67"/>
      <c r="O32" s="68"/>
    </row>
    <row r="33" spans="1:15">
      <c r="A33" s="45" t="s">
        <v>31</v>
      </c>
      <c r="B33" s="67"/>
      <c r="C33" s="68"/>
      <c r="D33" s="68"/>
      <c r="E33" s="68"/>
      <c r="F33" s="40"/>
      <c r="G33" s="68"/>
      <c r="H33" s="67"/>
      <c r="I33" s="68"/>
      <c r="J33" s="68"/>
      <c r="K33" s="68"/>
      <c r="L33" s="67"/>
      <c r="M33" s="68"/>
      <c r="N33" s="67"/>
      <c r="O33" s="68"/>
    </row>
    <row r="34" spans="1:15">
      <c r="A34" s="45" t="s">
        <v>32</v>
      </c>
      <c r="B34" s="67"/>
      <c r="C34" s="68"/>
      <c r="D34" s="68"/>
      <c r="E34" s="68"/>
      <c r="F34" s="67"/>
      <c r="G34" s="68"/>
      <c r="H34" s="67"/>
      <c r="I34" s="68"/>
      <c r="J34" s="68"/>
      <c r="K34" s="68"/>
      <c r="L34" s="67"/>
      <c r="M34" s="68"/>
      <c r="N34" s="67"/>
      <c r="O34" s="68"/>
    </row>
    <row r="35" spans="1:15">
      <c r="A35" s="21" t="s">
        <v>45</v>
      </c>
      <c r="B35" s="67"/>
      <c r="C35" s="68"/>
      <c r="D35" s="68"/>
      <c r="E35" s="68"/>
      <c r="F35" s="67"/>
      <c r="G35" s="68"/>
      <c r="H35" s="36"/>
      <c r="I35" s="68"/>
      <c r="J35" s="68"/>
      <c r="K35" s="68"/>
      <c r="L35" s="36"/>
      <c r="M35" s="68"/>
      <c r="N35" s="67"/>
      <c r="O35" s="68"/>
    </row>
    <row r="36" spans="1:15">
      <c r="A36" s="69"/>
      <c r="B36" s="67"/>
      <c r="C36" s="68"/>
      <c r="D36" s="68"/>
      <c r="E36" s="68"/>
      <c r="F36" s="67"/>
      <c r="G36" s="68"/>
      <c r="H36" s="41"/>
      <c r="I36" s="68"/>
      <c r="J36" s="68"/>
      <c r="K36" s="68"/>
      <c r="L36" s="36"/>
      <c r="M36" s="68"/>
      <c r="N36" s="67"/>
      <c r="O36" s="68"/>
    </row>
  </sheetData>
  <mergeCells count="10">
    <mergeCell ref="F3:O3"/>
    <mergeCell ref="J4:K4"/>
    <mergeCell ref="N4:O4"/>
    <mergeCell ref="L4:M4"/>
    <mergeCell ref="A1:O1"/>
    <mergeCell ref="A3:A5"/>
    <mergeCell ref="B3:C4"/>
    <mergeCell ref="F4:G4"/>
    <mergeCell ref="H4:I4"/>
    <mergeCell ref="D3:E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sheetPr codeName="Hoja8"/>
  <dimension ref="A1:Q56"/>
  <sheetViews>
    <sheetView workbookViewId="0">
      <selection activeCell="T9" sqref="T9"/>
    </sheetView>
  </sheetViews>
  <sheetFormatPr baseColWidth="10" defaultRowHeight="11.25"/>
  <cols>
    <col min="1" max="1" width="40.1640625" customWidth="1"/>
    <col min="2" max="2" width="13" style="37" bestFit="1" customWidth="1"/>
    <col min="3" max="3" width="8.83203125" style="32" bestFit="1" customWidth="1"/>
    <col min="4" max="4" width="11" style="32" bestFit="1" customWidth="1"/>
    <col min="5" max="5" width="8.83203125" style="32" bestFit="1" customWidth="1"/>
    <col min="6" max="6" width="11" style="37" bestFit="1" customWidth="1"/>
    <col min="7" max="7" width="8.83203125" style="32" bestFit="1" customWidth="1"/>
    <col min="8" max="8" width="11" style="37" bestFit="1" customWidth="1"/>
    <col min="9" max="9" width="8.83203125" style="32" bestFit="1" customWidth="1"/>
    <col min="10" max="10" width="9.83203125" style="37" bestFit="1" customWidth="1"/>
    <col min="11" max="11" width="8.83203125" style="32" bestFit="1" customWidth="1"/>
    <col min="12" max="12" width="9.83203125" style="37" bestFit="1" customWidth="1"/>
    <col min="13" max="13" width="8.83203125" style="32" bestFit="1" customWidth="1"/>
    <col min="14" max="14" width="9.83203125" style="37" bestFit="1" customWidth="1"/>
    <col min="15" max="15" width="8.83203125" style="32" bestFit="1" customWidth="1"/>
    <col min="16" max="16" width="5.33203125" hidden="1" customWidth="1"/>
    <col min="17" max="17" width="6" hidden="1" customWidth="1"/>
  </cols>
  <sheetData>
    <row r="1" spans="1:17" ht="21.75" customHeight="1">
      <c r="A1" s="188" t="s">
        <v>126</v>
      </c>
      <c r="B1" s="188"/>
      <c r="C1" s="188"/>
      <c r="D1" s="188"/>
      <c r="E1" s="188"/>
      <c r="F1" s="188"/>
      <c r="G1" s="188"/>
      <c r="H1" s="188"/>
      <c r="I1" s="188"/>
      <c r="J1" s="188"/>
      <c r="K1" s="188"/>
      <c r="L1" s="188"/>
      <c r="M1" s="188"/>
      <c r="N1" s="188"/>
      <c r="O1" s="188"/>
      <c r="P1" s="188"/>
      <c r="Q1" s="188"/>
    </row>
    <row r="2" spans="1:17">
      <c r="G2" s="95"/>
    </row>
    <row r="3" spans="1:17">
      <c r="A3" s="191" t="s">
        <v>11</v>
      </c>
      <c r="B3" s="195" t="s">
        <v>103</v>
      </c>
      <c r="C3" s="196"/>
      <c r="D3" s="195" t="s">
        <v>84</v>
      </c>
      <c r="E3" s="196"/>
      <c r="F3" s="194" t="s">
        <v>104</v>
      </c>
      <c r="G3" s="194"/>
      <c r="H3" s="194"/>
      <c r="I3" s="194"/>
      <c r="J3" s="194"/>
      <c r="K3" s="194"/>
      <c r="L3" s="194"/>
      <c r="M3" s="194"/>
      <c r="N3" s="194"/>
      <c r="O3" s="194"/>
      <c r="P3" s="171"/>
      <c r="Q3" s="171"/>
    </row>
    <row r="4" spans="1:17" ht="24" customHeight="1">
      <c r="A4" s="188"/>
      <c r="B4" s="196"/>
      <c r="C4" s="196"/>
      <c r="D4" s="196"/>
      <c r="E4" s="196"/>
      <c r="F4" s="197" t="s">
        <v>85</v>
      </c>
      <c r="G4" s="197"/>
      <c r="H4" s="197" t="s">
        <v>86</v>
      </c>
      <c r="I4" s="197"/>
      <c r="J4" s="174" t="s">
        <v>88</v>
      </c>
      <c r="K4" s="174"/>
      <c r="L4" s="174" t="s">
        <v>87</v>
      </c>
      <c r="M4" s="174"/>
      <c r="N4" s="197" t="s">
        <v>89</v>
      </c>
      <c r="O4" s="197"/>
      <c r="P4" s="172"/>
      <c r="Q4" s="172"/>
    </row>
    <row r="5" spans="1:17">
      <c r="A5" s="192"/>
      <c r="B5" s="58" t="s">
        <v>3</v>
      </c>
      <c r="C5" s="59" t="s">
        <v>39</v>
      </c>
      <c r="D5" s="58" t="s">
        <v>3</v>
      </c>
      <c r="E5" s="59" t="s">
        <v>39</v>
      </c>
      <c r="F5" s="58" t="s">
        <v>3</v>
      </c>
      <c r="G5" s="59" t="s">
        <v>39</v>
      </c>
      <c r="H5" s="58" t="s">
        <v>3</v>
      </c>
      <c r="I5" s="59" t="s">
        <v>39</v>
      </c>
      <c r="J5" s="58" t="s">
        <v>3</v>
      </c>
      <c r="K5" s="59" t="s">
        <v>39</v>
      </c>
      <c r="L5" s="58" t="s">
        <v>3</v>
      </c>
      <c r="M5" s="59" t="s">
        <v>39</v>
      </c>
      <c r="N5" s="58" t="s">
        <v>3</v>
      </c>
      <c r="O5" s="59" t="s">
        <v>39</v>
      </c>
      <c r="P5" s="96"/>
      <c r="Q5" s="97"/>
    </row>
    <row r="6" spans="1:17">
      <c r="A6" s="69"/>
      <c r="B6" s="67"/>
      <c r="C6" s="68"/>
      <c r="D6" s="67"/>
      <c r="E6" s="68"/>
      <c r="F6" s="67"/>
      <c r="G6" s="68"/>
      <c r="H6" s="67"/>
      <c r="I6" s="68"/>
      <c r="J6" s="67"/>
      <c r="K6" s="68"/>
      <c r="L6" s="67"/>
      <c r="M6" s="68"/>
      <c r="N6" s="67"/>
      <c r="O6" s="68"/>
      <c r="P6" s="67"/>
      <c r="Q6" s="68"/>
    </row>
    <row r="7" spans="1:17" s="5" customFormat="1">
      <c r="A7" s="136" t="s">
        <v>33</v>
      </c>
      <c r="B7" s="4">
        <f>[1]InfJuv!C388</f>
        <v>2661272.1024193228</v>
      </c>
      <c r="C7" s="47">
        <f>[1]InfJuv!D388</f>
        <v>100</v>
      </c>
      <c r="D7" s="4">
        <f>[1]InfJuv!E388</f>
        <v>657107.91475461796</v>
      </c>
      <c r="E7" s="47">
        <f>[1]InfJuv!F388</f>
        <v>100</v>
      </c>
      <c r="F7" s="4">
        <f>[1]InfJuv!G388</f>
        <v>240746.9334886994</v>
      </c>
      <c r="G7" s="47">
        <f>[1]InfJuv!H388</f>
        <v>100</v>
      </c>
      <c r="H7" s="4">
        <f>[1]InfJuv!I388</f>
        <v>309321.82857259276</v>
      </c>
      <c r="I7" s="47">
        <f>[1]InfJuv!J388</f>
        <v>100</v>
      </c>
      <c r="J7" s="4">
        <f>[1]InfJuv!K388</f>
        <v>14021.628480404035</v>
      </c>
      <c r="K7" s="47">
        <f>[1]InfJuv!L388</f>
        <v>100</v>
      </c>
      <c r="L7" s="4">
        <f>[1]InfJuv!M388</f>
        <v>54417.591581929482</v>
      </c>
      <c r="M7" s="47">
        <f>[1]InfJuv!N388</f>
        <v>100</v>
      </c>
      <c r="N7" s="4">
        <f>[1]InfJuv!O388</f>
        <v>38599.93263099336</v>
      </c>
      <c r="O7" s="47">
        <f>[1]InfJuv!P388</f>
        <v>100</v>
      </c>
      <c r="P7" s="38">
        <f t="shared" ref="P7:Q7" si="0">P9</f>
        <v>0</v>
      </c>
      <c r="Q7" s="38">
        <f t="shared" si="0"/>
        <v>0</v>
      </c>
    </row>
    <row r="8" spans="1:17" s="5" customFormat="1">
      <c r="A8" s="135"/>
      <c r="B8" s="43"/>
      <c r="C8" s="33"/>
      <c r="D8" s="43"/>
      <c r="E8" s="33"/>
      <c r="F8" s="43"/>
      <c r="G8" s="33"/>
      <c r="H8" s="43"/>
      <c r="I8" s="33"/>
      <c r="J8" s="43"/>
      <c r="K8" s="33"/>
      <c r="L8" s="43"/>
      <c r="M8" s="33"/>
      <c r="N8" s="43"/>
      <c r="O8" s="33"/>
      <c r="P8" s="43"/>
      <c r="Q8" s="33"/>
    </row>
    <row r="9" spans="1:17" s="5" customFormat="1">
      <c r="A9" s="137" t="s">
        <v>16</v>
      </c>
      <c r="P9" s="49"/>
      <c r="Q9" s="50"/>
    </row>
    <row r="10" spans="1:17">
      <c r="A10" s="139" t="s">
        <v>24</v>
      </c>
      <c r="B10" s="39">
        <f>[1]InfJuv!C389</f>
        <v>560841.57869257533</v>
      </c>
      <c r="C10" s="31">
        <f>[1]InfJuv!D389</f>
        <v>21.074191480935848</v>
      </c>
      <c r="D10" s="39">
        <f>[1]InfJuv!E389</f>
        <v>205189.1703145846</v>
      </c>
      <c r="E10" s="31">
        <f>[1]InfJuv!F389</f>
        <v>31.226099352525349</v>
      </c>
      <c r="F10" s="39">
        <f>[1]InfJuv!G389</f>
        <v>76471.301305350236</v>
      </c>
      <c r="G10" s="31">
        <f>[1]InfJuv!H389</f>
        <v>31.764184987610562</v>
      </c>
      <c r="H10" s="39">
        <f>[1]InfJuv!I389</f>
        <v>96599.22173923938</v>
      </c>
      <c r="I10" s="31">
        <f>[1]InfJuv!J389</f>
        <v>31.229358168807387</v>
      </c>
      <c r="J10" s="39">
        <f>[1]InfJuv!K389</f>
        <v>4415.9793874539009</v>
      </c>
      <c r="K10" s="31">
        <f>[1]InfJuv!L389</f>
        <v>31.49405501383427</v>
      </c>
      <c r="L10" s="39">
        <f>[1]InfJuv!M389</f>
        <v>17513.0648312052</v>
      </c>
      <c r="M10" s="31">
        <f>[1]InfJuv!N389</f>
        <v>32.182726802302632</v>
      </c>
      <c r="N10" s="39">
        <f>[1]InfJuv!O389</f>
        <v>10189.603051335887</v>
      </c>
      <c r="O10" s="31">
        <f>[1]InfJuv!P389</f>
        <v>26.397981438843924</v>
      </c>
      <c r="P10" s="39"/>
      <c r="Q10" s="31"/>
    </row>
    <row r="11" spans="1:17">
      <c r="A11" s="139" t="s">
        <v>25</v>
      </c>
      <c r="B11" s="39">
        <f>[1]InfJuv!C390</f>
        <v>1603831.6310110386</v>
      </c>
      <c r="C11" s="31">
        <f>[1]InfJuv!D390</f>
        <v>60.265601159423689</v>
      </c>
      <c r="D11" s="39">
        <f>[1]InfJuv!E390</f>
        <v>408542.20749785146</v>
      </c>
      <c r="E11" s="31">
        <f>[1]InfJuv!F390</f>
        <v>62.172772283592458</v>
      </c>
      <c r="F11" s="39">
        <f>[1]InfJuv!G390</f>
        <v>151653.15900205073</v>
      </c>
      <c r="G11" s="31">
        <f>[1]InfJuv!H390</f>
        <v>62.992768715440064</v>
      </c>
      <c r="H11" s="39">
        <f>[1]InfJuv!I390</f>
        <v>191864.44642611206</v>
      </c>
      <c r="I11" s="31">
        <f>[1]InfJuv!J390</f>
        <v>62.027451250853005</v>
      </c>
      <c r="J11" s="39">
        <f>[1]InfJuv!K390</f>
        <v>7779.4895520417249</v>
      </c>
      <c r="K11" s="31">
        <f>[1]InfJuv!L390</f>
        <v>55.482068740545877</v>
      </c>
      <c r="L11" s="39">
        <f>[1]InfJuv!M390</f>
        <v>33070.971027327534</v>
      </c>
      <c r="M11" s="31">
        <f>[1]InfJuv!N390</f>
        <v>60.772573842296708</v>
      </c>
      <c r="N11" s="39">
        <f>[1]InfJuv!O390</f>
        <v>24174.141490319304</v>
      </c>
      <c r="O11" s="31">
        <f>[1]InfJuv!P390</f>
        <v>62.627418864739056</v>
      </c>
      <c r="P11" s="39"/>
      <c r="Q11" s="31"/>
    </row>
    <row r="12" spans="1:17">
      <c r="A12" s="139" t="s">
        <v>26</v>
      </c>
      <c r="B12" s="39">
        <f>[1]InfJuv!C391</f>
        <v>387399.35916180356</v>
      </c>
      <c r="C12" s="31">
        <f>[1]InfJuv!D391</f>
        <v>14.556924066863534</v>
      </c>
      <c r="D12" s="39">
        <f>[1]InfJuv!E391</f>
        <v>37618.870386949973</v>
      </c>
      <c r="E12" s="31">
        <f>[1]InfJuv!F391</f>
        <v>5.7249151231115345</v>
      </c>
      <c r="F12" s="39">
        <f>[1]InfJuv!G391</f>
        <v>10616.607293138586</v>
      </c>
      <c r="G12" s="31">
        <f>[1]InfJuv!H391</f>
        <v>4.4098618990870451</v>
      </c>
      <c r="H12" s="39">
        <f>[1]InfJuv!I391</f>
        <v>17397.107979409637</v>
      </c>
      <c r="I12" s="31">
        <f>[1]InfJuv!J391</f>
        <v>5.6242742582025125</v>
      </c>
      <c r="J12" s="39">
        <f>[1]InfJuv!K391</f>
        <v>1826.1595409084</v>
      </c>
      <c r="K12" s="31">
        <f>[1]InfJuv!L391</f>
        <v>13.023876245619789</v>
      </c>
      <c r="L12" s="39">
        <f>[1]InfJuv!M391</f>
        <v>3542.8074841551997</v>
      </c>
      <c r="M12" s="31">
        <f>[1]InfJuv!N391</f>
        <v>6.5104084564662434</v>
      </c>
      <c r="N12" s="39">
        <f>[1]InfJuv!O391</f>
        <v>4236.1880893381604</v>
      </c>
      <c r="O12" s="31">
        <f>[1]InfJuv!P391</f>
        <v>10.974599696416991</v>
      </c>
      <c r="P12" s="39"/>
      <c r="Q12" s="31"/>
    </row>
    <row r="13" spans="1:17">
      <c r="A13" s="139" t="s">
        <v>27</v>
      </c>
      <c r="B13" s="39">
        <f>[1]InfJuv!C392</f>
        <v>97015.167534717359</v>
      </c>
      <c r="C13" s="31">
        <f>[1]InfJuv!D392</f>
        <v>3.6454433744870478</v>
      </c>
      <c r="D13" s="39">
        <f>[1]InfJuv!E392</f>
        <v>1424.3694096766601</v>
      </c>
      <c r="E13" s="31">
        <f>[1]InfJuv!F392</f>
        <v>0.21676339269304928</v>
      </c>
      <c r="F13" s="39">
        <f>[1]InfJuv!G392</f>
        <v>925.55517309122001</v>
      </c>
      <c r="G13" s="31">
        <f>[1]InfJuv!H392</f>
        <v>0.38445149006837309</v>
      </c>
      <c r="H13" s="39">
        <f>[1]InfJuv!I392</f>
        <v>498.81423658544003</v>
      </c>
      <c r="I13" s="31">
        <f>[1]InfJuv!J392</f>
        <v>0.16126059996712341</v>
      </c>
      <c r="J13" s="39">
        <f>[1]InfJuv!K392</f>
        <v>0</v>
      </c>
      <c r="K13" s="31">
        <f>[1]InfJuv!L392</f>
        <v>0</v>
      </c>
      <c r="L13" s="39">
        <f>[1]InfJuv!M392</f>
        <v>0</v>
      </c>
      <c r="M13" s="31">
        <f>[1]InfJuv!N392</f>
        <v>0</v>
      </c>
      <c r="N13" s="39">
        <f>[1]InfJuv!O392</f>
        <v>0</v>
      </c>
      <c r="O13" s="31">
        <f>[1]InfJuv!P392</f>
        <v>0</v>
      </c>
      <c r="P13" s="39"/>
      <c r="Q13" s="31"/>
    </row>
    <row r="14" spans="1:17">
      <c r="A14" s="139" t="s">
        <v>28</v>
      </c>
      <c r="B14" s="39">
        <f>[1]InfJuv!C393</f>
        <v>12184.366019129289</v>
      </c>
      <c r="C14" s="31">
        <f>[1]InfJuv!D393</f>
        <v>0.45783991828767395</v>
      </c>
      <c r="D14" s="39">
        <f>[1]InfJuv!E393</f>
        <v>4333.2971455562601</v>
      </c>
      <c r="E14" s="31">
        <f>[1]InfJuv!F393</f>
        <v>0.6594498480777593</v>
      </c>
      <c r="F14" s="39">
        <f>[1]InfJuv!G393</f>
        <v>1080.31071506852</v>
      </c>
      <c r="G14" s="31">
        <f>[1]InfJuv!H393</f>
        <v>0.44873290779391362</v>
      </c>
      <c r="H14" s="39">
        <f>[1]InfJuv!I393</f>
        <v>2962.2381912462001</v>
      </c>
      <c r="I14" s="31">
        <f>[1]InfJuv!J393</f>
        <v>0.95765572216996375</v>
      </c>
      <c r="J14" s="39">
        <f>[1]InfJuv!K393</f>
        <v>0</v>
      </c>
      <c r="K14" s="31">
        <f>[1]InfJuv!L393</f>
        <v>0</v>
      </c>
      <c r="L14" s="39">
        <f>[1]InfJuv!M393</f>
        <v>290.74823924153998</v>
      </c>
      <c r="M14" s="31">
        <f>[1]InfJuv!N393</f>
        <v>0.5342908989343973</v>
      </c>
      <c r="N14" s="39">
        <f>[1]InfJuv!O393</f>
        <v>0</v>
      </c>
      <c r="O14" s="31">
        <f>[1]InfJuv!P393</f>
        <v>0</v>
      </c>
      <c r="P14" s="39"/>
      <c r="Q14" s="31"/>
    </row>
    <row r="15" spans="1:17">
      <c r="A15" s="139"/>
      <c r="D15" s="37"/>
      <c r="P15" s="37"/>
      <c r="Q15" s="32"/>
    </row>
    <row r="16" spans="1:17">
      <c r="A16" s="137" t="s">
        <v>17</v>
      </c>
      <c r="B16" s="4"/>
      <c r="C16" s="47"/>
      <c r="D16" s="4"/>
      <c r="E16" s="47"/>
      <c r="F16" s="4"/>
      <c r="G16" s="47"/>
      <c r="H16" s="4"/>
      <c r="I16" s="47"/>
      <c r="J16" s="4"/>
      <c r="K16" s="47"/>
      <c r="L16" s="4"/>
      <c r="M16" s="47"/>
      <c r="N16" s="4"/>
      <c r="O16" s="47"/>
      <c r="P16" s="49"/>
      <c r="Q16" s="50"/>
    </row>
    <row r="17" spans="1:17">
      <c r="A17" s="139" t="s">
        <v>106</v>
      </c>
      <c r="B17" s="39">
        <f>[1]InfJuv!C395</f>
        <v>74882.897224021042</v>
      </c>
      <c r="C17" s="31">
        <f>[1]InfJuv!D395</f>
        <v>2.8138008569640856</v>
      </c>
      <c r="D17" s="39">
        <f>[1]InfJuv!E395</f>
        <v>22150.958100910702</v>
      </c>
      <c r="E17" s="31">
        <f>[1]InfJuv!F395</f>
        <v>3.3709772175217938</v>
      </c>
      <c r="F17" s="39">
        <f>[1]InfJuv!G395</f>
        <v>4915.3117819294603</v>
      </c>
      <c r="G17" s="31">
        <f>[1]InfJuv!H395</f>
        <v>2.0416923741046049</v>
      </c>
      <c r="H17" s="39">
        <f>[1]InfJuv!I395</f>
        <v>13220.938904868954</v>
      </c>
      <c r="I17" s="31">
        <f>[1]InfJuv!J395</f>
        <v>4.2741693872297208</v>
      </c>
      <c r="J17" s="39">
        <f>[1]InfJuv!K395</f>
        <v>497.36889312124003</v>
      </c>
      <c r="K17" s="31">
        <f>[1]InfJuv!L395</f>
        <v>3.5471549814369943</v>
      </c>
      <c r="L17" s="39">
        <f>[1]InfJuv!M395</f>
        <v>2935.8420425079598</v>
      </c>
      <c r="M17" s="31">
        <f>[1]InfJuv!N395</f>
        <v>5.3950238464483391</v>
      </c>
      <c r="N17" s="39">
        <f>[1]InfJuv!O395</f>
        <v>581.49647848307995</v>
      </c>
      <c r="O17" s="31">
        <f>[1]InfJuv!P395</f>
        <v>1.5064701900960682</v>
      </c>
      <c r="P17" s="39"/>
      <c r="Q17" s="31"/>
    </row>
    <row r="18" spans="1:17">
      <c r="A18" s="139" t="s">
        <v>107</v>
      </c>
      <c r="B18" s="39">
        <f>[1]InfJuv!C396</f>
        <v>147915.31127578788</v>
      </c>
      <c r="C18" s="31">
        <f>[1]InfJuv!D396</f>
        <v>5.5580679307959633</v>
      </c>
      <c r="D18" s="39">
        <f>[1]InfJuv!E396</f>
        <v>15174.012495552215</v>
      </c>
      <c r="E18" s="31">
        <f>[1]InfJuv!F396</f>
        <v>2.3092116461903527</v>
      </c>
      <c r="F18" s="39">
        <f>[1]InfJuv!G396</f>
        <v>4443.8208796563395</v>
      </c>
      <c r="G18" s="31">
        <f>[1]InfJuv!H396</f>
        <v>1.8458473448696828</v>
      </c>
      <c r="H18" s="39">
        <f>[1]InfJuv!I396</f>
        <v>5385.7663684223407</v>
      </c>
      <c r="I18" s="31">
        <f>[1]InfJuv!J396</f>
        <v>1.7411530228162961</v>
      </c>
      <c r="J18" s="39">
        <f>[1]InfJuv!K396</f>
        <v>538.71001407005997</v>
      </c>
      <c r="K18" s="31">
        <f>[1]InfJuv!L396</f>
        <v>3.8419932094402274</v>
      </c>
      <c r="L18" s="39">
        <f>[1]InfJuv!M396</f>
        <v>3364.9555080520199</v>
      </c>
      <c r="M18" s="31">
        <f>[1]InfJuv!N396</f>
        <v>6.1835803647903909</v>
      </c>
      <c r="N18" s="39">
        <f>[1]InfJuv!O396</f>
        <v>1440.75972535144</v>
      </c>
      <c r="O18" s="31">
        <f>[1]InfJuv!P396</f>
        <v>3.7325446630303154</v>
      </c>
      <c r="P18" s="39"/>
      <c r="Q18" s="31"/>
    </row>
    <row r="19" spans="1:17">
      <c r="A19" s="139" t="s">
        <v>108</v>
      </c>
      <c r="B19" s="39">
        <f>[1]InfJuv!C397</f>
        <v>738751.59185099718</v>
      </c>
      <c r="C19" s="31">
        <f>[1]InfJuv!D397</f>
        <v>27.759340774639657</v>
      </c>
      <c r="D19" s="39">
        <f>[1]InfJuv!E397</f>
        <v>141629.02956471627</v>
      </c>
      <c r="E19" s="31">
        <f>[1]InfJuv!F397</f>
        <v>21.553389692103224</v>
      </c>
      <c r="F19" s="39">
        <f>[1]InfJuv!G397</f>
        <v>58257.831685415345</v>
      </c>
      <c r="G19" s="31">
        <f>[1]InfJuv!H397</f>
        <v>24.198784524975039</v>
      </c>
      <c r="H19" s="39">
        <f>[1]InfJuv!I397</f>
        <v>54683.858815103587</v>
      </c>
      <c r="I19" s="31">
        <f>[1]InfJuv!J397</f>
        <v>17.678629105307447</v>
      </c>
      <c r="J19" s="39">
        <f>[1]InfJuv!K397</f>
        <v>2215.4621798322396</v>
      </c>
      <c r="K19" s="31">
        <f>[1]InfJuv!L397</f>
        <v>15.80032007643381</v>
      </c>
      <c r="L19" s="39">
        <f>[1]InfJuv!M397</f>
        <v>17334.3098488697</v>
      </c>
      <c r="M19" s="31">
        <f>[1]InfJuv!N397</f>
        <v>31.85423930930807</v>
      </c>
      <c r="N19" s="39">
        <f>[1]InfJuv!O397</f>
        <v>9137.5670354955273</v>
      </c>
      <c r="O19" s="31">
        <f>[1]InfJuv!P397</f>
        <v>23.672494775699754</v>
      </c>
      <c r="P19" s="39"/>
      <c r="Q19" s="31"/>
    </row>
    <row r="20" spans="1:17">
      <c r="A20" s="139" t="s">
        <v>109</v>
      </c>
      <c r="B20" s="39">
        <f>[1]InfJuv!C398</f>
        <v>696947.12705481448</v>
      </c>
      <c r="C20" s="31">
        <f>[1]InfJuv!D398</f>
        <v>26.188495585296607</v>
      </c>
      <c r="D20" s="39">
        <f>[1]InfJuv!E398</f>
        <v>198063.62898833252</v>
      </c>
      <c r="E20" s="31">
        <f>[1]InfJuv!F398</f>
        <v>30.141720186446829</v>
      </c>
      <c r="F20" s="39">
        <f>[1]InfJuv!G398</f>
        <v>72785.476940384062</v>
      </c>
      <c r="G20" s="31">
        <f>[1]InfJuv!H398</f>
        <v>30.23318963429314</v>
      </c>
      <c r="H20" s="39">
        <f>[1]InfJuv!I398</f>
        <v>94736.402922956302</v>
      </c>
      <c r="I20" s="31">
        <f>[1]InfJuv!J398</f>
        <v>30.627131412008712</v>
      </c>
      <c r="J20" s="39">
        <f>[1]InfJuv!K398</f>
        <v>4472.1805297489009</v>
      </c>
      <c r="K20" s="31">
        <f>[1]InfJuv!L398</f>
        <v>31.894872524963908</v>
      </c>
      <c r="L20" s="39">
        <f>[1]InfJuv!M398</f>
        <v>15324.950165027036</v>
      </c>
      <c r="M20" s="31">
        <f>[1]InfJuv!N398</f>
        <v>28.161757474978021</v>
      </c>
      <c r="N20" s="39">
        <f>[1]InfJuv!O398</f>
        <v>10744.618430216329</v>
      </c>
      <c r="O20" s="31">
        <f>[1]InfJuv!P398</f>
        <v>27.835847624223742</v>
      </c>
      <c r="P20" s="39"/>
      <c r="Q20" s="31"/>
    </row>
    <row r="21" spans="1:17">
      <c r="A21" s="139" t="s">
        <v>110</v>
      </c>
      <c r="B21" s="39">
        <f>[1]InfJuv!C399</f>
        <v>1002775.1750136558</v>
      </c>
      <c r="C21" s="31">
        <f>[1]InfJuv!D399</f>
        <v>37.680294852301941</v>
      </c>
      <c r="D21" s="39">
        <f>[1]InfJuv!E399</f>
        <v>280090.28560510708</v>
      </c>
      <c r="E21" s="31">
        <f>[1]InfJuv!F399</f>
        <v>42.624701257737925</v>
      </c>
      <c r="F21" s="39">
        <f>[1]InfJuv!G399</f>
        <v>100344.49220131421</v>
      </c>
      <c r="G21" s="31">
        <f>[1]InfJuv!H399</f>
        <v>41.680486121757539</v>
      </c>
      <c r="H21" s="39">
        <f>[1]InfJuv!I399</f>
        <v>141294.86156124162</v>
      </c>
      <c r="I21" s="31">
        <f>[1]InfJuv!J399</f>
        <v>45.678917072637837</v>
      </c>
      <c r="J21" s="39">
        <f>[1]InfJuv!K399</f>
        <v>6297.9068636315824</v>
      </c>
      <c r="K21" s="31">
        <f>[1]InfJuv!L399</f>
        <v>44.915659207724971</v>
      </c>
      <c r="L21" s="39">
        <f>[1]InfJuv!M399</f>
        <v>15457.534017472757</v>
      </c>
      <c r="M21" s="31">
        <f>[1]InfJuv!N399</f>
        <v>28.405399004475164</v>
      </c>
      <c r="N21" s="39">
        <f>[1]InfJuv!O399</f>
        <v>16695.490961446976</v>
      </c>
      <c r="O21" s="31">
        <f>[1]InfJuv!P399</f>
        <v>43.252642746950102</v>
      </c>
      <c r="P21" s="39"/>
      <c r="Q21" s="31"/>
    </row>
    <row r="22" spans="1:17">
      <c r="A22" s="139"/>
      <c r="D22" s="37"/>
      <c r="P22" s="37"/>
      <c r="Q22" s="32"/>
    </row>
    <row r="23" spans="1:17">
      <c r="A23" s="137" t="s">
        <v>98</v>
      </c>
      <c r="B23" s="4"/>
      <c r="C23" s="47"/>
      <c r="D23" s="4"/>
      <c r="E23" s="47"/>
      <c r="F23" s="4"/>
      <c r="G23" s="47"/>
      <c r="H23" s="4"/>
      <c r="I23" s="47"/>
      <c r="J23" s="4"/>
      <c r="K23" s="47"/>
      <c r="L23" s="4"/>
      <c r="M23" s="47"/>
      <c r="N23" s="4"/>
      <c r="O23" s="47"/>
      <c r="P23" s="49"/>
      <c r="Q23" s="50"/>
    </row>
    <row r="24" spans="1:17">
      <c r="A24" s="161" t="s">
        <v>117</v>
      </c>
      <c r="B24" s="155">
        <f>[1]InfJuv!C401</f>
        <v>1806815.6258173636</v>
      </c>
      <c r="C24" s="156">
        <f>[1]InfJuv!D401</f>
        <v>67.892930759497105</v>
      </c>
      <c r="D24" s="155">
        <f>[1]InfJuv!E401</f>
        <v>459279.45658058516</v>
      </c>
      <c r="E24" s="156">
        <f>[1]InfJuv!F401</f>
        <v>69.894068579601978</v>
      </c>
      <c r="F24" s="155">
        <f>[1]InfJuv!G401</f>
        <v>169068.76896185632</v>
      </c>
      <c r="G24" s="156">
        <f>[1]InfJuv!H401</f>
        <v>70.226759075123326</v>
      </c>
      <c r="H24" s="155">
        <f>[1]InfJuv!I401</f>
        <v>217578.8207743355</v>
      </c>
      <c r="I24" s="156">
        <f>[1]InfJuv!J401</f>
        <v>70.340596969306134</v>
      </c>
      <c r="J24" s="155">
        <f>[1]InfJuv!K401</f>
        <v>9218.8039339289662</v>
      </c>
      <c r="K24" s="156">
        <f>[1]InfJuv!L401</f>
        <v>65.747027506917121</v>
      </c>
      <c r="L24" s="155">
        <f>[1]InfJuv!M401</f>
        <v>39930.856681863646</v>
      </c>
      <c r="M24" s="156">
        <f>[1]InfJuv!N401</f>
        <v>73.378581302601305</v>
      </c>
      <c r="N24" s="155">
        <f>[1]InfJuv!O401</f>
        <v>23482.206228600546</v>
      </c>
      <c r="O24" s="156">
        <f>[1]InfJuv!P401</f>
        <v>60.834837337891578</v>
      </c>
      <c r="P24" s="39"/>
      <c r="Q24" s="31"/>
    </row>
    <row r="25" spans="1:17">
      <c r="A25" s="161" t="s">
        <v>118</v>
      </c>
      <c r="B25" s="155">
        <f>[1]InfJuv!C402</f>
        <v>854456.47660190274</v>
      </c>
      <c r="C25" s="156">
        <f>[1]InfJuv!D402</f>
        <v>32.107069240500778</v>
      </c>
      <c r="D25" s="155">
        <f>[1]InfJuv!E402</f>
        <v>197828.45817403399</v>
      </c>
      <c r="E25" s="156">
        <f>[1]InfJuv!F402</f>
        <v>30.105931420398207</v>
      </c>
      <c r="F25" s="155">
        <f>[1]InfJuv!G402</f>
        <v>71678.164526842986</v>
      </c>
      <c r="G25" s="156">
        <f>[1]InfJuv!H402</f>
        <v>29.773240924876639</v>
      </c>
      <c r="H25" s="155">
        <f>[1]InfJuv!I402</f>
        <v>91743.007798257226</v>
      </c>
      <c r="I25" s="156">
        <f>[1]InfJuv!J402</f>
        <v>29.659403030693852</v>
      </c>
      <c r="J25" s="155">
        <f>[1]InfJuv!K402</f>
        <v>4802.8245464750598</v>
      </c>
      <c r="K25" s="156">
        <f>[1]InfJuv!L402</f>
        <v>34.252972493082808</v>
      </c>
      <c r="L25" s="155">
        <f>[1]InfJuv!M402</f>
        <v>14486.734900065834</v>
      </c>
      <c r="M25" s="156">
        <f>[1]InfJuv!N402</f>
        <v>26.621418697398695</v>
      </c>
      <c r="N25" s="155">
        <f>[1]InfJuv!O402</f>
        <v>15117.726402392815</v>
      </c>
      <c r="O25" s="156">
        <f>[1]InfJuv!P402</f>
        <v>39.165162662108415</v>
      </c>
      <c r="P25" s="39"/>
      <c r="Q25" s="31"/>
    </row>
    <row r="26" spans="1:17">
      <c r="A26" s="25"/>
      <c r="B26" s="155"/>
      <c r="C26" s="156"/>
      <c r="D26" s="155"/>
      <c r="E26" s="156"/>
      <c r="F26" s="157"/>
      <c r="G26" s="156"/>
      <c r="H26" s="157"/>
      <c r="I26" s="156"/>
      <c r="J26" s="157"/>
      <c r="K26" s="156"/>
      <c r="L26" s="155"/>
      <c r="M26" s="156"/>
      <c r="N26" s="157"/>
      <c r="O26" s="156"/>
      <c r="P26" s="36"/>
      <c r="Q26" s="31"/>
    </row>
    <row r="27" spans="1:17">
      <c r="A27" s="137" t="s">
        <v>105</v>
      </c>
      <c r="B27" s="4"/>
      <c r="C27" s="47"/>
      <c r="D27" s="4"/>
      <c r="E27" s="47"/>
      <c r="F27" s="4"/>
      <c r="G27" s="47"/>
      <c r="H27" s="4"/>
      <c r="I27" s="47"/>
      <c r="J27" s="4"/>
      <c r="K27" s="47"/>
      <c r="L27" s="4"/>
      <c r="M27" s="47"/>
      <c r="N27" s="4"/>
      <c r="O27" s="47"/>
      <c r="P27" s="49"/>
      <c r="Q27" s="50"/>
    </row>
    <row r="28" spans="1:17">
      <c r="A28" s="139" t="s">
        <v>90</v>
      </c>
      <c r="B28" s="155">
        <f>[1]InfJuv!C404</f>
        <v>2132887.7224597554</v>
      </c>
      <c r="C28" s="156">
        <f>[1]InfJuv!D404</f>
        <v>80.145420700152343</v>
      </c>
      <c r="D28" s="155">
        <f>[1]InfJuv!E404</f>
        <v>533487.82852588012</v>
      </c>
      <c r="E28" s="156">
        <f>[1]InfJuv!F404</f>
        <v>81.187247413554445</v>
      </c>
      <c r="F28" s="155">
        <f>[1]InfJuv!G404</f>
        <v>202951.01432719518</v>
      </c>
      <c r="G28" s="156">
        <f>[1]InfJuv!H404</f>
        <v>84.300560504012253</v>
      </c>
      <c r="H28" s="155">
        <f>[1]InfJuv!I404</f>
        <v>245385.62790836534</v>
      </c>
      <c r="I28" s="156">
        <f>[1]InfJuv!J404</f>
        <v>79.330200859321948</v>
      </c>
      <c r="J28" s="155">
        <f>[1]InfJuv!K404</f>
        <v>9757.5139479990285</v>
      </c>
      <c r="K28" s="156">
        <f>[1]InfJuv!L404</f>
        <v>69.589020716357368</v>
      </c>
      <c r="L28" s="155">
        <f>[1]InfJuv!M404</f>
        <v>45182.482283190133</v>
      </c>
      <c r="M28" s="156">
        <f>[1]InfJuv!N404</f>
        <v>83.029184073985988</v>
      </c>
      <c r="N28" s="155">
        <f>[1]InfJuv!O404</f>
        <v>30211.190059130513</v>
      </c>
      <c r="O28" s="156">
        <f>[1]InfJuv!P404</f>
        <v>78.267468360483079</v>
      </c>
      <c r="P28" s="39"/>
      <c r="Q28" s="31"/>
    </row>
    <row r="29" spans="1:17">
      <c r="A29" s="139" t="s">
        <v>91</v>
      </c>
      <c r="B29" s="155">
        <f>[1]InfJuv!C405</f>
        <v>33832.671402354383</v>
      </c>
      <c r="C29" s="156">
        <f>[1]InfJuv!D405</f>
        <v>1.271296962516445</v>
      </c>
      <c r="D29" s="155">
        <f>[1]InfJuv!E405</f>
        <v>6070.474912820102</v>
      </c>
      <c r="E29" s="156">
        <f>[1]InfJuv!F405</f>
        <v>0.92381704382407015</v>
      </c>
      <c r="F29" s="155">
        <f>[1]InfJuv!G405</f>
        <v>2448.47898245018</v>
      </c>
      <c r="G29" s="156">
        <f>[1]InfJuv!H405</f>
        <v>1.0170343384934999</v>
      </c>
      <c r="H29" s="155">
        <f>[1]InfJuv!I405</f>
        <v>2792.5376770583198</v>
      </c>
      <c r="I29" s="156">
        <f>[1]InfJuv!J405</f>
        <v>0.9027936017140662</v>
      </c>
      <c r="J29" s="155">
        <f>[1]InfJuv!K405</f>
        <v>247.96177482851999</v>
      </c>
      <c r="K29" s="156">
        <f>[1]InfJuv!L405</f>
        <v>1.7684235121124456</v>
      </c>
      <c r="L29" s="155">
        <f>[1]InfJuv!M405</f>
        <v>581.49647848307995</v>
      </c>
      <c r="M29" s="156">
        <f>[1]InfJuv!N405</f>
        <v>1.0685817978687946</v>
      </c>
      <c r="N29" s="155">
        <f>[1]InfJuv!O405</f>
        <v>0</v>
      </c>
      <c r="O29" s="156">
        <f>[1]InfJuv!P405</f>
        <v>0</v>
      </c>
      <c r="P29" s="39"/>
      <c r="Q29" s="31"/>
    </row>
    <row r="30" spans="1:17">
      <c r="A30" s="139" t="s">
        <v>92</v>
      </c>
      <c r="B30" s="155">
        <f>[1]InfJuv!C406</f>
        <v>494551.70855718426</v>
      </c>
      <c r="C30" s="156">
        <f>[1]InfJuv!D406</f>
        <v>18.583282337330132</v>
      </c>
      <c r="D30" s="155">
        <f>[1]InfJuv!E406</f>
        <v>117549.61131591856</v>
      </c>
      <c r="E30" s="156">
        <f>[1]InfJuv!F406</f>
        <v>17.88893554262161</v>
      </c>
      <c r="F30" s="155">
        <f>[1]InfJuv!G406</f>
        <v>35347.440179053978</v>
      </c>
      <c r="G30" s="156">
        <f>[1]InfJuv!H406</f>
        <v>14.68240515749422</v>
      </c>
      <c r="H30" s="155">
        <f>[1]InfJuv!I406</f>
        <v>61143.662987169075</v>
      </c>
      <c r="I30" s="156">
        <f>[1]InfJuv!J406</f>
        <v>19.767005538963982</v>
      </c>
      <c r="J30" s="155">
        <f>[1]InfJuv!K406</f>
        <v>4016.1527575764799</v>
      </c>
      <c r="K30" s="156">
        <f>[1]InfJuv!L406</f>
        <v>28.642555771530141</v>
      </c>
      <c r="L30" s="155">
        <f>[1]InfJuv!M406</f>
        <v>8653.6128202562668</v>
      </c>
      <c r="M30" s="156">
        <f>[1]InfJuv!N406</f>
        <v>15.902234128145212</v>
      </c>
      <c r="N30" s="155">
        <f>[1]InfJuv!O406</f>
        <v>8388.7425718628456</v>
      </c>
      <c r="O30" s="156">
        <f>[1]InfJuv!P406</f>
        <v>21.732531639516914</v>
      </c>
      <c r="P30" s="39"/>
      <c r="Q30" s="31"/>
    </row>
    <row r="31" spans="1:17">
      <c r="A31" s="139"/>
      <c r="B31" s="155"/>
      <c r="C31" s="156"/>
      <c r="D31" s="155"/>
      <c r="E31" s="156"/>
      <c r="F31" s="157"/>
      <c r="G31" s="156"/>
      <c r="H31" s="157"/>
      <c r="I31" s="156"/>
      <c r="J31" s="157"/>
      <c r="K31" s="156"/>
      <c r="L31" s="157"/>
      <c r="M31" s="156"/>
      <c r="N31" s="157"/>
      <c r="O31" s="156"/>
      <c r="P31" s="36"/>
      <c r="Q31" s="31"/>
    </row>
    <row r="32" spans="1:17">
      <c r="A32" s="137" t="s">
        <v>102</v>
      </c>
      <c r="B32" s="4"/>
      <c r="C32" s="4"/>
      <c r="D32" s="4"/>
      <c r="E32" s="47"/>
      <c r="F32" s="4"/>
      <c r="G32" s="47"/>
      <c r="H32" s="4"/>
      <c r="I32" s="47"/>
      <c r="J32" s="4"/>
      <c r="K32" s="47"/>
      <c r="L32" s="4"/>
      <c r="M32" s="47"/>
      <c r="N32" s="4"/>
      <c r="O32" s="47"/>
      <c r="P32" s="49"/>
      <c r="Q32" s="50"/>
    </row>
    <row r="33" spans="1:17">
      <c r="A33" s="139" t="s">
        <v>81</v>
      </c>
      <c r="B33" s="155">
        <f>[1]InfJuv!C408</f>
        <v>1527185.7703199282</v>
      </c>
      <c r="C33" s="156">
        <f>+B33/B$7*100</f>
        <v>57.385555161067003</v>
      </c>
      <c r="D33" s="155">
        <f>[1]InfJuv!E408</f>
        <v>435513.05074230459</v>
      </c>
      <c r="E33" s="156">
        <f>+D33/D$7*100</f>
        <v>66.277249286357645</v>
      </c>
      <c r="F33" s="155">
        <f>[1]InfJuv!G408</f>
        <v>150165.67979785381</v>
      </c>
      <c r="G33" s="156">
        <f>+F33/F$7*100</f>
        <v>62.374908631973312</v>
      </c>
      <c r="H33" s="155">
        <f>[1]InfJuv!I408</f>
        <v>210100.40937141833</v>
      </c>
      <c r="I33" s="156">
        <f>+H33/H$7*100</f>
        <v>67.922917157497409</v>
      </c>
      <c r="J33" s="155">
        <f>[1]InfJuv!K408</f>
        <v>9816.172570196708</v>
      </c>
      <c r="K33" s="156">
        <f>+J33/J$7*100</f>
        <v>70.007364579052478</v>
      </c>
      <c r="L33" s="155">
        <f>[1]InfJuv!M408</f>
        <v>41755.979906991808</v>
      </c>
      <c r="M33" s="156">
        <f>+L33/L$7*100</f>
        <v>76.732502657941538</v>
      </c>
      <c r="N33" s="155">
        <f>[1]InfJuv!O408</f>
        <v>23674.809095843746</v>
      </c>
      <c r="O33" s="156">
        <f>+N33/N$7*100</f>
        <v>61.333809367414126</v>
      </c>
      <c r="P33" s="39"/>
      <c r="Q33" s="31"/>
    </row>
    <row r="34" spans="1:17">
      <c r="A34" s="139" t="s">
        <v>82</v>
      </c>
      <c r="B34" s="155">
        <f>[1]InfJuv!C409</f>
        <v>554523.90144207829</v>
      </c>
      <c r="C34" s="156">
        <f t="shared" ref="C34:E36" si="1">+B34/B$7*100</f>
        <v>20.836798346849573</v>
      </c>
      <c r="D34" s="155">
        <f>[1]InfJuv!E409</f>
        <v>109354.01751927497</v>
      </c>
      <c r="E34" s="156">
        <f t="shared" si="1"/>
        <v>16.641713646092782</v>
      </c>
      <c r="F34" s="155">
        <f>[1]InfJuv!G409</f>
        <v>48229.350491050216</v>
      </c>
      <c r="G34" s="156">
        <f t="shared" ref="G34" si="2">+F34/F$7*100</f>
        <v>20.033214875118684</v>
      </c>
      <c r="H34" s="155">
        <f>[1]InfJuv!I409</f>
        <v>41475.152549949322</v>
      </c>
      <c r="I34" s="156">
        <f t="shared" ref="I34" si="3">+H34/H$7*100</f>
        <v>13.408414382309195</v>
      </c>
      <c r="J34" s="155">
        <f>[1]InfJuv!K409</f>
        <v>2432.60682466552</v>
      </c>
      <c r="K34" s="156">
        <f t="shared" ref="K34" si="4">+J34/J$7*100</f>
        <v>17.348960772033124</v>
      </c>
      <c r="L34" s="155">
        <f>[1]InfJuv!M409</f>
        <v>8562.7766754635468</v>
      </c>
      <c r="M34" s="156">
        <f t="shared" ref="M34" si="5">+L34/L$7*100</f>
        <v>15.735309899872524</v>
      </c>
      <c r="N34" s="155">
        <f>[1]InfJuv!O409</f>
        <v>8654.130978146386</v>
      </c>
      <c r="O34" s="156">
        <f t="shared" ref="O34" si="6">+N34/N$7*100</f>
        <v>22.420067570785481</v>
      </c>
      <c r="P34" s="39"/>
      <c r="Q34" s="31"/>
    </row>
    <row r="35" spans="1:17">
      <c r="A35" s="139" t="s">
        <v>83</v>
      </c>
      <c r="B35" s="155">
        <f>[1]InfJuv!C410</f>
        <v>572882.61777375499</v>
      </c>
      <c r="C35" s="156">
        <f t="shared" si="1"/>
        <v>21.526645744076902</v>
      </c>
      <c r="D35" s="155">
        <f>[1]InfJuv!E410</f>
        <v>110496.35705759036</v>
      </c>
      <c r="E35" s="156">
        <f t="shared" si="1"/>
        <v>16.815557167478758</v>
      </c>
      <c r="F35" s="155">
        <f>[1]InfJuv!G410</f>
        <v>42351.90319979535</v>
      </c>
      <c r="G35" s="156">
        <f t="shared" ref="G35" si="7">+F35/F$7*100</f>
        <v>17.591876492907993</v>
      </c>
      <c r="H35" s="155">
        <f>[1]InfJuv!I410</f>
        <v>56001.777215775852</v>
      </c>
      <c r="I35" s="156">
        <f t="shared" ref="I35" si="8">+H35/H$7*100</f>
        <v>18.104696158755946</v>
      </c>
      <c r="J35" s="155">
        <f>[1]InfJuv!K410</f>
        <v>1772.8490855417999</v>
      </c>
      <c r="K35" s="156">
        <f t="shared" ref="K35" si="9">+J35/J$7*100</f>
        <v>12.643674648914354</v>
      </c>
      <c r="L35" s="155">
        <f>[1]InfJuv!M410</f>
        <v>4098.8349994741202</v>
      </c>
      <c r="M35" s="156">
        <f t="shared" ref="M35" si="10">+L35/L$7*100</f>
        <v>7.5321874421859292</v>
      </c>
      <c r="N35" s="155">
        <f>[1]InfJuv!O410</f>
        <v>6270.9925570032228</v>
      </c>
      <c r="O35" s="156">
        <f t="shared" ref="O35" si="11">+N35/N$7*100</f>
        <v>16.246123061800379</v>
      </c>
      <c r="P35" s="39"/>
      <c r="Q35" s="31"/>
    </row>
    <row r="36" spans="1:17">
      <c r="A36" s="139" t="s">
        <v>97</v>
      </c>
      <c r="B36" s="155">
        <f>+B7-SUM(B33:B35)</f>
        <v>6679.8128835614771</v>
      </c>
      <c r="C36" s="156">
        <f t="shared" si="1"/>
        <v>0.25100074800652511</v>
      </c>
      <c r="D36" s="155">
        <f>+D7-SUM(D33:D35)</f>
        <v>1744.489435447962</v>
      </c>
      <c r="E36" s="156">
        <f t="shared" si="1"/>
        <v>0.26547990007081285</v>
      </c>
      <c r="F36" s="155">
        <f>+F7-SUM(F33:F35)</f>
        <v>0</v>
      </c>
      <c r="G36" s="156">
        <f t="shared" ref="G36" si="12">+F36/F$7*100</f>
        <v>0</v>
      </c>
      <c r="H36" s="155">
        <f>+H7-SUM(H33:H35)</f>
        <v>1744.4894354492426</v>
      </c>
      <c r="I36" s="156">
        <f t="shared" ref="I36" si="13">+H36/H$7*100</f>
        <v>0.56397230143744592</v>
      </c>
      <c r="J36" s="155">
        <f>+J7-SUM(J33:J35)</f>
        <v>0</v>
      </c>
      <c r="K36" s="156">
        <f t="shared" ref="K36" si="14">+J36/J$7*100</f>
        <v>0</v>
      </c>
      <c r="L36" s="155">
        <f>+L7-SUM(L33:L35)</f>
        <v>0</v>
      </c>
      <c r="M36" s="156">
        <f t="shared" ref="M36" si="15">+L36/L$7*100</f>
        <v>0</v>
      </c>
      <c r="N36" s="155">
        <f>+N7-SUM(N33:N35)</f>
        <v>0</v>
      </c>
      <c r="O36" s="156">
        <f t="shared" ref="O36" si="16">+N36/N$7*100</f>
        <v>0</v>
      </c>
      <c r="P36" s="39"/>
      <c r="Q36" s="31"/>
    </row>
    <row r="37" spans="1:17">
      <c r="A37" s="139"/>
      <c r="B37" s="158"/>
      <c r="C37" s="148"/>
      <c r="D37" s="148"/>
      <c r="E37" s="148"/>
      <c r="F37" s="158"/>
      <c r="G37" s="148"/>
      <c r="H37" s="158"/>
      <c r="I37" s="148"/>
      <c r="J37" s="158"/>
      <c r="K37" s="148"/>
      <c r="L37" s="158"/>
      <c r="M37" s="148"/>
      <c r="N37" s="158"/>
      <c r="O37" s="148"/>
      <c r="P37" s="37"/>
      <c r="Q37" s="32"/>
    </row>
    <row r="38" spans="1:17">
      <c r="A38" s="137" t="s">
        <v>93</v>
      </c>
      <c r="B38" s="4"/>
      <c r="C38" s="47"/>
      <c r="D38" s="4"/>
      <c r="E38" s="47"/>
      <c r="F38" s="4"/>
      <c r="G38" s="47"/>
      <c r="H38" s="4"/>
      <c r="I38" s="47"/>
      <c r="J38" s="4"/>
      <c r="K38" s="47"/>
      <c r="L38" s="4"/>
      <c r="M38" s="47"/>
      <c r="N38" s="4"/>
      <c r="O38" s="47"/>
      <c r="P38" s="49"/>
      <c r="Q38" s="50"/>
    </row>
    <row r="39" spans="1:17">
      <c r="A39" s="165" t="s">
        <v>120</v>
      </c>
      <c r="B39" s="155">
        <f>[1]InfJuv!C412</f>
        <v>790115.3069233814</v>
      </c>
      <c r="C39" s="156">
        <f>[1]InfJuv!D412</f>
        <v>29.689384494171016</v>
      </c>
      <c r="D39" s="155">
        <f>[1]InfJuv!E412</f>
        <v>260242.35425368621</v>
      </c>
      <c r="E39" s="156">
        <f>[1]InfJuv!F412</f>
        <v>39.604203268631736</v>
      </c>
      <c r="F39" s="155">
        <f>[1]InfJuv!G412</f>
        <v>87847.572677190939</v>
      </c>
      <c r="G39" s="156">
        <f>[1]InfJuv!H412</f>
        <v>36.489591540867735</v>
      </c>
      <c r="H39" s="155">
        <f>[1]InfJuv!I412</f>
        <v>130569.55828482959</v>
      </c>
      <c r="I39" s="156">
        <f>[1]InfJuv!J412</f>
        <v>42.211556451531536</v>
      </c>
      <c r="J39" s="155">
        <f>[1]InfJuv!K412</f>
        <v>5441.534303691622</v>
      </c>
      <c r="K39" s="156">
        <f>[1]InfJuv!L412</f>
        <v>38.808147793221401</v>
      </c>
      <c r="L39" s="155">
        <f>[1]InfJuv!M412</f>
        <v>22910.367327019605</v>
      </c>
      <c r="M39" s="156">
        <f>[1]InfJuv!N412</f>
        <v>42.101031414678559</v>
      </c>
      <c r="N39" s="155">
        <f>[1]InfJuv!O412</f>
        <v>13473.321660954474</v>
      </c>
      <c r="O39" s="156">
        <f>[1]InfJuv!P412</f>
        <v>34.905039316406032</v>
      </c>
      <c r="P39" s="39"/>
      <c r="Q39" s="31"/>
    </row>
    <row r="40" spans="1:17">
      <c r="A40" s="165" t="s">
        <v>121</v>
      </c>
      <c r="B40" s="155">
        <f>[1]InfJuv!C413</f>
        <v>653550.47500855871</v>
      </c>
      <c r="C40" s="156">
        <f>[1]InfJuv!D413</f>
        <v>24.557822344224995</v>
      </c>
      <c r="D40" s="155">
        <f>[1]InfJuv!E413</f>
        <v>169217.2249720867</v>
      </c>
      <c r="E40" s="156">
        <f>[1]InfJuv!F413</f>
        <v>25.751816584841631</v>
      </c>
      <c r="F40" s="155">
        <f>[1]InfJuv!G413</f>
        <v>61015.882523342778</v>
      </c>
      <c r="G40" s="156">
        <f>[1]InfJuv!H413</f>
        <v>25.344406941825842</v>
      </c>
      <c r="H40" s="155">
        <f>[1]InfJuv!I413</f>
        <v>78243.571461479267</v>
      </c>
      <c r="I40" s="156">
        <f>[1]InfJuv!J413</f>
        <v>25.295198797493462</v>
      </c>
      <c r="J40" s="155">
        <f>[1]InfJuv!K413</f>
        <v>3945.0066430708998</v>
      </c>
      <c r="K40" s="156">
        <f>[1]InfJuv!L413</f>
        <v>28.135153121367139</v>
      </c>
      <c r="L40" s="155">
        <f>[1]InfJuv!M413</f>
        <v>17085.226807396535</v>
      </c>
      <c r="M40" s="156">
        <f>[1]InfJuv!N413</f>
        <v>31.396514088047304</v>
      </c>
      <c r="N40" s="155">
        <f>[1]InfJuv!O413</f>
        <v>8927.5375367973065</v>
      </c>
      <c r="O40" s="156">
        <f>[1]InfJuv!P413</f>
        <v>23.128375953767975</v>
      </c>
      <c r="P40" s="39"/>
      <c r="Q40" s="31"/>
    </row>
    <row r="41" spans="1:17">
      <c r="A41" s="165" t="s">
        <v>122</v>
      </c>
      <c r="B41" s="155">
        <f>[1]InfJuv!C414</f>
        <v>566829.05713748781</v>
      </c>
      <c r="C41" s="156">
        <f>[1]InfJuv!D414</f>
        <v>21.299177059805043</v>
      </c>
      <c r="D41" s="155">
        <f>[1]InfJuv!E414</f>
        <v>127200.09288452061</v>
      </c>
      <c r="E41" s="156">
        <f>[1]InfJuv!F414</f>
        <v>19.357565177406304</v>
      </c>
      <c r="F41" s="155">
        <f>[1]InfJuv!G414</f>
        <v>51720.438585690099</v>
      </c>
      <c r="G41" s="156">
        <f>[1]InfJuv!H414</f>
        <v>21.483321858435154</v>
      </c>
      <c r="H41" s="155">
        <f>[1]InfJuv!I414</f>
        <v>53497.360396327582</v>
      </c>
      <c r="I41" s="156">
        <f>[1]InfJuv!J414</f>
        <v>17.295048539961876</v>
      </c>
      <c r="J41" s="155">
        <f>[1]InfJuv!K414</f>
        <v>1799.24523428004</v>
      </c>
      <c r="K41" s="156">
        <f>[1]InfJuv!L414</f>
        <v>12.831927737884227</v>
      </c>
      <c r="L41" s="155">
        <f>[1]InfJuv!M414</f>
        <v>9966.6162611231684</v>
      </c>
      <c r="M41" s="156">
        <f>[1]InfJuv!N414</f>
        <v>18.31506314666229</v>
      </c>
      <c r="N41" s="155">
        <f>[1]InfJuv!O414</f>
        <v>10216.432407099848</v>
      </c>
      <c r="O41" s="156">
        <f>[1]InfJuv!P414</f>
        <v>26.467487663169354</v>
      </c>
      <c r="P41" s="39"/>
      <c r="Q41" s="31"/>
    </row>
    <row r="42" spans="1:17">
      <c r="A42" s="165" t="s">
        <v>123</v>
      </c>
      <c r="B42" s="155">
        <f>[1]InfJuv!C415</f>
        <v>402934.00916160934</v>
      </c>
      <c r="C42" s="156">
        <f>[1]InfJuv!D415</f>
        <v>15.140654305709965</v>
      </c>
      <c r="D42" s="155">
        <f>[1]InfJuv!E415</f>
        <v>73315.247628236466</v>
      </c>
      <c r="E42" s="156">
        <f>[1]InfJuv!F415</f>
        <v>11.157261384625748</v>
      </c>
      <c r="F42" s="155">
        <f>[1]InfJuv!G415</f>
        <v>29129.697305894708</v>
      </c>
      <c r="G42" s="156">
        <f>[1]InfJuv!H415</f>
        <v>12.099716861923</v>
      </c>
      <c r="H42" s="155">
        <f>[1]InfJuv!I415</f>
        <v>32560.511533143872</v>
      </c>
      <c r="I42" s="156">
        <f>[1]InfJuv!J415</f>
        <v>10.5264189350615</v>
      </c>
      <c r="J42" s="155">
        <f>[1]InfJuv!K415</f>
        <v>2406.2106759272797</v>
      </c>
      <c r="K42" s="156">
        <f>[1]InfJuv!L415</f>
        <v>17.160707683063247</v>
      </c>
      <c r="L42" s="155">
        <f>[1]InfJuv!M415</f>
        <v>4025.7495629559799</v>
      </c>
      <c r="M42" s="156">
        <f>[1]InfJuv!N415</f>
        <v>7.3978826440617693</v>
      </c>
      <c r="N42" s="155">
        <f>[1]InfJuv!O415</f>
        <v>5193.0785503147417</v>
      </c>
      <c r="O42" s="156">
        <f>[1]InfJuv!P415</f>
        <v>13.453594854580189</v>
      </c>
      <c r="P42" s="39"/>
      <c r="Q42" s="31"/>
    </row>
    <row r="43" spans="1:17">
      <c r="A43" s="165" t="s">
        <v>124</v>
      </c>
      <c r="B43" s="155">
        <f>[1]InfJuv!C416</f>
        <v>241163.44130474195</v>
      </c>
      <c r="C43" s="156">
        <f>[1]InfJuv!D416</f>
        <v>9.0619610480831287</v>
      </c>
      <c r="D43" s="155">
        <f>[1]InfJuv!E416</f>
        <v>25388.505580639503</v>
      </c>
      <c r="E43" s="156">
        <f>[1]InfJuv!F416</f>
        <v>3.8636736844237012</v>
      </c>
      <c r="F43" s="155">
        <f>[1]InfJuv!G416</f>
        <v>11033.342396580907</v>
      </c>
      <c r="G43" s="156">
        <f>[1]InfJuv!H416</f>
        <v>4.5829627969482774</v>
      </c>
      <c r="H43" s="155">
        <f>[1]InfJuv!I416</f>
        <v>12706.337461363251</v>
      </c>
      <c r="I43" s="156">
        <f>[1]InfJuv!J416</f>
        <v>4.1078049745141998</v>
      </c>
      <c r="J43" s="155">
        <f>[1]InfJuv!K416</f>
        <v>429.63162343418003</v>
      </c>
      <c r="K43" s="156">
        <f>[1]InfJuv!L416</f>
        <v>3.0640636644638879</v>
      </c>
      <c r="L43" s="155">
        <f>[1]InfJuv!M416</f>
        <v>429.63162343418003</v>
      </c>
      <c r="M43" s="156">
        <f>[1]InfJuv!N416</f>
        <v>0.78950870655004945</v>
      </c>
      <c r="N43" s="155">
        <f>[1]InfJuv!O416</f>
        <v>789.56247582698006</v>
      </c>
      <c r="O43" s="156">
        <f>[1]InfJuv!P416</f>
        <v>2.0455022120764275</v>
      </c>
      <c r="P43" s="39"/>
      <c r="Q43" s="31"/>
    </row>
    <row r="44" spans="1:17">
      <c r="A44" s="165" t="s">
        <v>125</v>
      </c>
      <c r="B44" s="158">
        <f>[1]InfJuv!C417</f>
        <v>6679.8128835056232</v>
      </c>
      <c r="C44" s="148">
        <f>[1]InfJuv!D417</f>
        <v>0.25100074800442634</v>
      </c>
      <c r="D44" s="148">
        <f>[1]InfJuv!E417</f>
        <v>1744.4894354492399</v>
      </c>
      <c r="E44" s="148">
        <f>[1]InfJuv!F417</f>
        <v>0.2654799000710073</v>
      </c>
      <c r="F44" s="158">
        <f>[1]InfJuv!G417</f>
        <v>0</v>
      </c>
      <c r="G44" s="148">
        <f>[1]InfJuv!H417</f>
        <v>0</v>
      </c>
      <c r="H44" s="158">
        <f>[1]InfJuv!I417</f>
        <v>1744.4894354492399</v>
      </c>
      <c r="I44" s="148">
        <f>[1]InfJuv!J417</f>
        <v>0.56397230143744503</v>
      </c>
      <c r="J44" s="158">
        <f>[1]InfJuv!K417</f>
        <v>0</v>
      </c>
      <c r="K44" s="148">
        <f>[1]InfJuv!L417</f>
        <v>0</v>
      </c>
      <c r="L44" s="158">
        <f>[1]InfJuv!M417</f>
        <v>0</v>
      </c>
      <c r="M44" s="148">
        <f>[1]InfJuv!N417</f>
        <v>0</v>
      </c>
      <c r="N44" s="158">
        <f>[1]InfJuv!O417</f>
        <v>0</v>
      </c>
      <c r="O44" s="148">
        <f>[1]InfJuv!P417</f>
        <v>0</v>
      </c>
      <c r="P44" s="37"/>
      <c r="Q44" s="32"/>
    </row>
    <row r="45" spans="1:17">
      <c r="A45" s="138"/>
      <c r="B45" s="158"/>
      <c r="C45" s="148"/>
      <c r="D45" s="148"/>
      <c r="E45" s="148"/>
      <c r="F45" s="158"/>
      <c r="G45" s="148"/>
      <c r="H45" s="158"/>
      <c r="I45" s="148"/>
      <c r="J45" s="158"/>
      <c r="K45" s="148"/>
      <c r="L45" s="158"/>
      <c r="M45" s="148"/>
      <c r="N45" s="158"/>
      <c r="O45" s="148"/>
      <c r="P45" s="37"/>
      <c r="Q45" s="32"/>
    </row>
    <row r="46" spans="1:17">
      <c r="A46" s="137" t="s">
        <v>18</v>
      </c>
      <c r="B46" s="4"/>
      <c r="C46" s="47"/>
      <c r="D46" s="4"/>
      <c r="E46" s="47"/>
      <c r="F46" s="4"/>
      <c r="G46" s="47"/>
      <c r="H46" s="4"/>
      <c r="I46" s="47"/>
      <c r="J46" s="4"/>
      <c r="K46" s="47"/>
      <c r="L46" s="4"/>
      <c r="M46" s="47"/>
      <c r="N46" s="4"/>
      <c r="O46" s="47"/>
      <c r="P46" s="49"/>
      <c r="Q46" s="50"/>
    </row>
    <row r="47" spans="1:17">
      <c r="A47" s="139" t="s">
        <v>41</v>
      </c>
      <c r="B47" s="39">
        <f>[1]InfJuv!C419</f>
        <v>1352944.3087175372</v>
      </c>
      <c r="C47" s="31">
        <f>[1]InfJuv!D419</f>
        <v>50.83825541505491</v>
      </c>
      <c r="D47" s="39">
        <f>[1]InfJuv!E419</f>
        <v>337661.03020536248</v>
      </c>
      <c r="E47" s="31">
        <f>[1]InfJuv!F419</f>
        <v>51.385932603087625</v>
      </c>
      <c r="F47" s="39">
        <f>[1]InfJuv!G419</f>
        <v>135967.49896242374</v>
      </c>
      <c r="G47" s="31">
        <f>[1]InfJuv!H419</f>
        <v>56.477354453532847</v>
      </c>
      <c r="H47" s="39">
        <f>[1]InfJuv!I419</f>
        <v>149014.99597876307</v>
      </c>
      <c r="I47" s="31">
        <f>[1]InfJuv!J419</f>
        <v>48.174743006794195</v>
      </c>
      <c r="J47" s="39">
        <f>[1]InfJuv!K419</f>
        <v>7087.4693394585647</v>
      </c>
      <c r="K47" s="31">
        <f>[1]InfJuv!L419</f>
        <v>50.546691843701872</v>
      </c>
      <c r="L47" s="39">
        <f>[1]InfJuv!M419</f>
        <v>28755.161284748934</v>
      </c>
      <c r="M47" s="31">
        <f>[1]InfJuv!N419</f>
        <v>52.84166470589944</v>
      </c>
      <c r="N47" s="39">
        <f>[1]InfJuv!O419</f>
        <v>16835.904639968219</v>
      </c>
      <c r="O47" s="31">
        <f>[1]InfJuv!P419</f>
        <v>43.616409388367764</v>
      </c>
      <c r="P47" s="39"/>
      <c r="Q47" s="31"/>
    </row>
    <row r="48" spans="1:17">
      <c r="A48" s="139" t="s">
        <v>42</v>
      </c>
      <c r="B48" s="39">
        <f>[1]InfJuv!C420</f>
        <v>40363.828182835219</v>
      </c>
      <c r="C48" s="31">
        <f>[1]InfJuv!D420</f>
        <v>1.5167118065883254</v>
      </c>
      <c r="D48" s="39">
        <f>[1]InfJuv!E420</f>
        <v>16030.963984904938</v>
      </c>
      <c r="E48" s="31">
        <f>[1]InfJuv!F420</f>
        <v>2.4396242420685708</v>
      </c>
      <c r="F48" s="39">
        <f>[1]InfJuv!G420</f>
        <v>6269.5472135390228</v>
      </c>
      <c r="G48" s="31">
        <f>[1]InfJuv!H420</f>
        <v>2.6042064680476247</v>
      </c>
      <c r="H48" s="39">
        <f>[1]InfJuv!I420</f>
        <v>7767.5202176239454</v>
      </c>
      <c r="I48" s="31">
        <f>[1]InfJuv!J420</f>
        <v>2.5111451892898131</v>
      </c>
      <c r="J48" s="39">
        <f>[1]InfJuv!K420</f>
        <v>581.49647848307995</v>
      </c>
      <c r="K48" s="31">
        <f>[1]InfJuv!L420</f>
        <v>4.1471393946555635</v>
      </c>
      <c r="L48" s="39">
        <f>[1]InfJuv!M420</f>
        <v>830.9035967758</v>
      </c>
      <c r="M48" s="31">
        <f>[1]InfJuv!N420</f>
        <v>1.5269025559957328</v>
      </c>
      <c r="N48" s="39">
        <f>[1]InfJuv!O420</f>
        <v>581.49647848307995</v>
      </c>
      <c r="O48" s="31">
        <f>[1]InfJuv!P420</f>
        <v>1.5064701900960682</v>
      </c>
      <c r="P48" s="39"/>
      <c r="Q48" s="31"/>
    </row>
    <row r="49" spans="1:17">
      <c r="A49" s="139" t="s">
        <v>43</v>
      </c>
      <c r="B49" s="39">
        <f>[1]InfJuv!C421</f>
        <v>397636.83034581027</v>
      </c>
      <c r="C49" s="31">
        <f>[1]InfJuv!D421</f>
        <v>14.941607435944809</v>
      </c>
      <c r="D49" s="39">
        <f>[1]InfJuv!E421</f>
        <v>100626.33770651903</v>
      </c>
      <c r="E49" s="31">
        <f>[1]InfJuv!F421</f>
        <v>15.313517832774187</v>
      </c>
      <c r="F49" s="39">
        <f>[1]InfJuv!G421</f>
        <v>43037.12990208323</v>
      </c>
      <c r="G49" s="31">
        <f>[1]InfJuv!H421</f>
        <v>17.87650180146672</v>
      </c>
      <c r="H49" s="39">
        <f>[1]InfJuv!I421</f>
        <v>40712.046994383229</v>
      </c>
      <c r="I49" s="31">
        <f>[1]InfJuv!J421</f>
        <v>13.161711600585853</v>
      </c>
      <c r="J49" s="39">
        <f>[1]InfJuv!K421</f>
        <v>2200.51720762166</v>
      </c>
      <c r="K49" s="31">
        <f>[1]InfJuv!L421</f>
        <v>15.69373493740045</v>
      </c>
      <c r="L49" s="39">
        <f>[1]InfJuv!M421</f>
        <v>5924.476382492403</v>
      </c>
      <c r="M49" s="31">
        <f>[1]InfJuv!N421</f>
        <v>10.887060985734163</v>
      </c>
      <c r="N49" s="39">
        <f>[1]InfJuv!O421</f>
        <v>8752.1672199385666</v>
      </c>
      <c r="O49" s="31">
        <f>[1]InfJuv!P421</f>
        <v>22.674047915076198</v>
      </c>
      <c r="P49" s="39"/>
      <c r="Q49" s="31"/>
    </row>
    <row r="50" spans="1:17">
      <c r="A50" s="139" t="s">
        <v>44</v>
      </c>
      <c r="B50" s="39">
        <f>[1]InfJuv!C422</f>
        <v>870327.13517307374</v>
      </c>
      <c r="C50" s="31">
        <f>[1]InfJuv!D422</f>
        <v>32.703425342409453</v>
      </c>
      <c r="D50" s="39">
        <f>[1]InfJuv!E422</f>
        <v>202789.58285783257</v>
      </c>
      <c r="E50" s="31">
        <f>[1]InfJuv!F422</f>
        <v>30.860925322069775</v>
      </c>
      <c r="F50" s="39">
        <f>[1]InfJuv!G422</f>
        <v>55472.757410653401</v>
      </c>
      <c r="G50" s="31">
        <f>[1]InfJuv!H422</f>
        <v>23.041937276952805</v>
      </c>
      <c r="H50" s="39">
        <f>[1]InfJuv!I422</f>
        <v>111827.26538182254</v>
      </c>
      <c r="I50" s="31">
        <f>[1]InfJuv!J422</f>
        <v>36.152400203330146</v>
      </c>
      <c r="J50" s="39">
        <f>[1]InfJuv!K422</f>
        <v>4152.14545484072</v>
      </c>
      <c r="K50" s="31">
        <f>[1]InfJuv!L422</f>
        <v>29.612433824242039</v>
      </c>
      <c r="L50" s="39">
        <f>[1]InfJuv!M422</f>
        <v>18907.050317912337</v>
      </c>
      <c r="M50" s="31">
        <f>[1]InfJuv!N422</f>
        <v>34.744371752370654</v>
      </c>
      <c r="N50" s="39">
        <f>[1]InfJuv!O422</f>
        <v>12430.36429260349</v>
      </c>
      <c r="O50" s="31">
        <f>[1]InfJuv!P422</f>
        <v>32.203072506459961</v>
      </c>
      <c r="P50" s="39"/>
      <c r="Q50" s="31"/>
    </row>
    <row r="51" spans="1:17">
      <c r="A51" s="116"/>
      <c r="B51" s="111"/>
      <c r="C51" s="117"/>
      <c r="D51" s="113"/>
      <c r="E51" s="117"/>
      <c r="F51" s="111"/>
      <c r="G51" s="117"/>
      <c r="H51" s="113"/>
      <c r="I51" s="117"/>
      <c r="J51" s="113"/>
      <c r="K51" s="117"/>
      <c r="L51" s="111"/>
      <c r="M51" s="117"/>
      <c r="N51" s="111"/>
      <c r="O51" s="117"/>
    </row>
    <row r="52" spans="1:17">
      <c r="A52" s="45" t="str">
        <f>'C01'!A39</f>
        <v>Fuente: Instituto Nacional de Estadística (INE). XLIV Encuesta Permanente de Hogares de Propósitos Múltiples, mayo 2013.</v>
      </c>
      <c r="B52" s="39"/>
      <c r="C52" s="31"/>
      <c r="D52" s="36"/>
      <c r="E52" s="31"/>
      <c r="F52" s="39"/>
      <c r="G52" s="31"/>
      <c r="H52" s="36"/>
      <c r="I52" s="31"/>
      <c r="J52" s="36"/>
      <c r="K52" s="31"/>
      <c r="L52" s="39"/>
      <c r="M52" s="31"/>
      <c r="N52" s="39"/>
      <c r="O52" s="31"/>
    </row>
    <row r="53" spans="1:17">
      <c r="A53" s="45" t="s">
        <v>31</v>
      </c>
      <c r="B53" s="67"/>
      <c r="C53" s="68"/>
      <c r="D53" s="68"/>
      <c r="E53" s="68"/>
      <c r="F53" s="40"/>
      <c r="G53" s="68"/>
      <c r="H53" s="67"/>
      <c r="I53" s="68"/>
      <c r="J53" s="67"/>
      <c r="K53" s="68"/>
      <c r="L53" s="67"/>
      <c r="M53" s="68"/>
      <c r="N53" s="67"/>
      <c r="O53" s="68"/>
    </row>
    <row r="54" spans="1:17">
      <c r="A54" s="45" t="s">
        <v>32</v>
      </c>
      <c r="B54" s="67"/>
      <c r="C54" s="68"/>
      <c r="D54" s="68"/>
      <c r="E54" s="68"/>
      <c r="F54" s="67"/>
      <c r="G54" s="68"/>
      <c r="H54" s="67"/>
      <c r="I54" s="68"/>
      <c r="J54" s="67"/>
      <c r="K54" s="68"/>
      <c r="L54" s="67"/>
      <c r="M54" s="68"/>
      <c r="N54" s="67"/>
      <c r="O54" s="68"/>
    </row>
    <row r="55" spans="1:17">
      <c r="A55" s="21" t="s">
        <v>45</v>
      </c>
      <c r="B55" s="67"/>
      <c r="C55" s="68"/>
      <c r="D55" s="68"/>
      <c r="E55" s="68"/>
      <c r="F55" s="67"/>
      <c r="G55" s="68"/>
      <c r="H55" s="36"/>
      <c r="I55" s="68"/>
      <c r="J55" s="36"/>
      <c r="K55" s="68"/>
      <c r="L55" s="67"/>
      <c r="M55" s="68"/>
      <c r="N55" s="67"/>
      <c r="O55" s="68"/>
    </row>
    <row r="56" spans="1:17">
      <c r="A56" s="69"/>
      <c r="B56" s="67"/>
      <c r="C56" s="68"/>
      <c r="D56" s="68"/>
      <c r="E56" s="68"/>
      <c r="F56" s="67"/>
      <c r="G56" s="68"/>
      <c r="H56" s="41"/>
      <c r="I56" s="68"/>
      <c r="J56" s="36"/>
      <c r="K56" s="68"/>
      <c r="L56" s="67"/>
      <c r="M56" s="68"/>
      <c r="N56" s="67"/>
      <c r="O56" s="68"/>
    </row>
  </sheetData>
  <mergeCells count="11">
    <mergeCell ref="A1:Q1"/>
    <mergeCell ref="P3:Q4"/>
    <mergeCell ref="J4:K4"/>
    <mergeCell ref="L4:M4"/>
    <mergeCell ref="N4:O4"/>
    <mergeCell ref="A3:A5"/>
    <mergeCell ref="B3:C4"/>
    <mergeCell ref="D3:E4"/>
    <mergeCell ref="F3:O3"/>
    <mergeCell ref="F4:G4"/>
    <mergeCell ref="H4:I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D33:O36 C36"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3</vt:i4>
      </vt:variant>
    </vt:vector>
  </HeadingPairs>
  <TitlesOfParts>
    <vt:vector size="11" baseType="lpstr">
      <vt:lpstr>Portada</vt:lpstr>
      <vt:lpstr>C01</vt:lpstr>
      <vt:lpstr>C02</vt:lpstr>
      <vt:lpstr>C03</vt:lpstr>
      <vt:lpstr>C04</vt:lpstr>
      <vt:lpstr>C05</vt:lpstr>
      <vt:lpstr>C06</vt:lpstr>
      <vt:lpstr>C07</vt:lpstr>
      <vt:lpstr>'C05'!Print_Area</vt:lpstr>
      <vt:lpstr>'C06'!Print_Area</vt:lpstr>
      <vt:lpstr>'C07'!Print_Area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Pablo Meraz</cp:lastModifiedBy>
  <cp:lastPrinted>2011-01-20T20:19:55Z</cp:lastPrinted>
  <dcterms:created xsi:type="dcterms:W3CDTF">2001-09-12T14:45:05Z</dcterms:created>
  <dcterms:modified xsi:type="dcterms:W3CDTF">2013-09-24T21:08:32Z</dcterms:modified>
</cp:coreProperties>
</file>