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ine\Documents\2019 EACT\version 04 dic hogares\"/>
    </mc:Choice>
  </mc:AlternateContent>
  <bookViews>
    <workbookView xWindow="0" yWindow="0" windowWidth="21600" windowHeight="9735" activeTab="7"/>
  </bookViews>
  <sheets>
    <sheet name="Portada" sheetId="8" r:id="rId1"/>
    <sheet name="C01" sheetId="1" r:id="rId2"/>
    <sheet name="C02" sheetId="2" r:id="rId3"/>
    <sheet name="C03" sheetId="4" r:id="rId4"/>
    <sheet name="C04" sheetId="14" r:id="rId5"/>
    <sheet name="C05" sheetId="15" r:id="rId6"/>
    <sheet name="C06" sheetId="16" r:id="rId7"/>
    <sheet name="C07" sheetId="17" r:id="rId8"/>
  </sheets>
  <externalReferences>
    <externalReference r:id="rId9"/>
    <externalReference r:id="rId10"/>
    <externalReference r:id="rId11"/>
  </externalReferences>
  <definedNames>
    <definedName name="_xlnm.Print_Area" localSheetId="5">'C05'!$A$1:$O$55</definedName>
    <definedName name="_xlnm.Print_Area" localSheetId="6">'C06'!$A$1:$O$35</definedName>
    <definedName name="_xlnm.Print_Area" localSheetId="7">'C07'!$A$1:$O$55</definedName>
    <definedName name="_xlnm.Print_Area" localSheetId="0">Portada!$A$1:$I$17</definedName>
  </definedNames>
  <calcPr calcId="152511" iterate="1" iterateCount="1000"/>
</workbook>
</file>

<file path=xl/calcChain.xml><?xml version="1.0" encoding="utf-8"?>
<calcChain xmlns="http://schemas.openxmlformats.org/spreadsheetml/2006/main">
  <c r="C80" i="4" l="1"/>
  <c r="C79" i="4"/>
  <c r="C78" i="4"/>
  <c r="C77" i="4"/>
  <c r="C74" i="4"/>
  <c r="C73" i="4"/>
  <c r="C71" i="4"/>
  <c r="C69" i="4"/>
  <c r="C68" i="4"/>
  <c r="C67" i="4"/>
  <c r="C66" i="4"/>
  <c r="C63" i="4"/>
  <c r="C62" i="4"/>
  <c r="C60" i="4"/>
  <c r="C58" i="4"/>
  <c r="C57" i="4"/>
  <c r="C56" i="4"/>
  <c r="C55" i="4"/>
  <c r="C52" i="4"/>
  <c r="C51" i="4"/>
  <c r="C49" i="4"/>
  <c r="C100" i="2"/>
  <c r="C99" i="2"/>
  <c r="C98" i="2"/>
  <c r="C97" i="2"/>
  <c r="C94" i="2"/>
  <c r="C93" i="2"/>
  <c r="C91" i="2"/>
  <c r="C89" i="2"/>
  <c r="C88" i="2"/>
  <c r="C87" i="2"/>
  <c r="C86" i="2"/>
  <c r="C83" i="2"/>
  <c r="C82" i="2"/>
  <c r="C80" i="2"/>
  <c r="C78" i="2"/>
  <c r="C77" i="2"/>
  <c r="C76" i="2"/>
  <c r="C75" i="2"/>
  <c r="C72" i="2"/>
  <c r="C71" i="2"/>
  <c r="C69" i="2"/>
  <c r="C37" i="4" l="1"/>
  <c r="C36" i="4"/>
  <c r="C35" i="4"/>
  <c r="C34" i="4"/>
  <c r="C31" i="4"/>
  <c r="C30" i="4"/>
  <c r="C28" i="4"/>
  <c r="C26" i="4"/>
  <c r="C25" i="4"/>
  <c r="C24" i="4"/>
  <c r="C23" i="4"/>
  <c r="C20" i="4"/>
  <c r="C19" i="4"/>
  <c r="C17" i="4"/>
  <c r="C15" i="4"/>
  <c r="C14" i="4"/>
  <c r="C13" i="4"/>
  <c r="C12" i="4"/>
  <c r="C9" i="4"/>
  <c r="C8" i="4"/>
  <c r="C6" i="4"/>
  <c r="C38" i="2"/>
  <c r="C37" i="2"/>
  <c r="C36" i="2"/>
  <c r="C35" i="2"/>
  <c r="C32" i="2"/>
  <c r="C31" i="2"/>
  <c r="C29" i="2"/>
  <c r="C27" i="2"/>
  <c r="C26" i="2"/>
  <c r="C25" i="2"/>
  <c r="C24" i="2"/>
  <c r="C21" i="2"/>
  <c r="C20" i="2"/>
  <c r="C18" i="2"/>
  <c r="C16" i="2"/>
  <c r="C15" i="2"/>
  <c r="C14" i="2"/>
  <c r="C13" i="2"/>
  <c r="C10" i="2"/>
  <c r="C9" i="2"/>
  <c r="C7" i="2"/>
  <c r="A40" i="1" l="1"/>
  <c r="A44" i="4" l="1"/>
  <c r="A102" i="14"/>
  <c r="A103" i="14"/>
  <c r="A104" i="14"/>
  <c r="A59" i="14"/>
  <c r="A52" i="17"/>
  <c r="A33" i="16"/>
  <c r="A52" i="15"/>
  <c r="A46" i="14"/>
  <c r="A101" i="14" s="1"/>
  <c r="A39" i="4"/>
  <c r="A82" i="4" s="1"/>
  <c r="A40" i="2"/>
  <c r="A102" i="2" s="1"/>
  <c r="A104" i="1"/>
  <c r="O50" i="17" l="1"/>
  <c r="N50" i="17"/>
  <c r="M50" i="17"/>
  <c r="L50" i="17"/>
  <c r="K50" i="17"/>
  <c r="J50" i="17"/>
  <c r="I50" i="17"/>
  <c r="H50" i="17"/>
  <c r="G50" i="17"/>
  <c r="F50" i="17"/>
  <c r="E50" i="17"/>
  <c r="D50" i="17"/>
  <c r="C50" i="17"/>
  <c r="B50" i="17"/>
  <c r="O49" i="17"/>
  <c r="N49" i="17"/>
  <c r="M49" i="17"/>
  <c r="L49" i="17"/>
  <c r="K49" i="17"/>
  <c r="J49" i="17"/>
  <c r="I49" i="17"/>
  <c r="H49" i="17"/>
  <c r="G49" i="17"/>
  <c r="F49" i="17"/>
  <c r="E49" i="17"/>
  <c r="D49" i="17"/>
  <c r="C49" i="17"/>
  <c r="B49" i="17"/>
  <c r="O48" i="17"/>
  <c r="N48" i="17"/>
  <c r="M48" i="17"/>
  <c r="L48" i="17"/>
  <c r="K48" i="17"/>
  <c r="J48" i="17"/>
  <c r="I48" i="17"/>
  <c r="H48" i="17"/>
  <c r="G48" i="17"/>
  <c r="F48" i="17"/>
  <c r="E48" i="17"/>
  <c r="D48" i="17"/>
  <c r="C48" i="17"/>
  <c r="B48" i="17"/>
  <c r="O47" i="17"/>
  <c r="N47" i="17"/>
  <c r="M47" i="17"/>
  <c r="L47" i="17"/>
  <c r="K47" i="17"/>
  <c r="J47" i="17"/>
  <c r="I47" i="17"/>
  <c r="H47" i="17"/>
  <c r="G47" i="17"/>
  <c r="F47" i="17"/>
  <c r="E47" i="17"/>
  <c r="D47" i="17"/>
  <c r="C47" i="17"/>
  <c r="B47" i="17"/>
  <c r="O44" i="17"/>
  <c r="N44" i="17"/>
  <c r="M44" i="17"/>
  <c r="L44" i="17"/>
  <c r="K44" i="17"/>
  <c r="J44" i="17"/>
  <c r="I44" i="17"/>
  <c r="H44" i="17"/>
  <c r="G44" i="17"/>
  <c r="F44" i="17"/>
  <c r="E44" i="17"/>
  <c r="D44" i="17"/>
  <c r="C44" i="17"/>
  <c r="B44" i="17"/>
  <c r="O43" i="17"/>
  <c r="N43" i="17"/>
  <c r="M43" i="17"/>
  <c r="L43" i="17"/>
  <c r="K43" i="17"/>
  <c r="J43" i="17"/>
  <c r="I43" i="17"/>
  <c r="H43" i="17"/>
  <c r="G43" i="17"/>
  <c r="F43" i="17"/>
  <c r="E43" i="17"/>
  <c r="D43" i="17"/>
  <c r="C43" i="17"/>
  <c r="B43" i="17"/>
  <c r="O42" i="17"/>
  <c r="N42" i="17"/>
  <c r="M42" i="17"/>
  <c r="L42" i="17"/>
  <c r="K42" i="17"/>
  <c r="J42" i="17"/>
  <c r="I42" i="17"/>
  <c r="H42" i="17"/>
  <c r="G42" i="17"/>
  <c r="F42" i="17"/>
  <c r="E42" i="17"/>
  <c r="D42" i="17"/>
  <c r="C42" i="17"/>
  <c r="B42" i="17"/>
  <c r="O41" i="17"/>
  <c r="N41" i="17"/>
  <c r="M41" i="17"/>
  <c r="L41" i="17"/>
  <c r="K41" i="17"/>
  <c r="J41" i="17"/>
  <c r="I41" i="17"/>
  <c r="H41" i="17"/>
  <c r="G41" i="17"/>
  <c r="F41" i="17"/>
  <c r="E41" i="17"/>
  <c r="D41" i="17"/>
  <c r="C41" i="17"/>
  <c r="B41" i="17"/>
  <c r="O40" i="17"/>
  <c r="N40" i="17"/>
  <c r="M40" i="17"/>
  <c r="L40" i="17"/>
  <c r="K40" i="17"/>
  <c r="J40" i="17"/>
  <c r="I40" i="17"/>
  <c r="H40" i="17"/>
  <c r="G40" i="17"/>
  <c r="F40" i="17"/>
  <c r="E40" i="17"/>
  <c r="D40" i="17"/>
  <c r="C40" i="17"/>
  <c r="B40" i="17"/>
  <c r="O39" i="17"/>
  <c r="N39" i="17"/>
  <c r="M39" i="17"/>
  <c r="L39" i="17"/>
  <c r="K39" i="17"/>
  <c r="J39" i="17"/>
  <c r="I39" i="17"/>
  <c r="H39" i="17"/>
  <c r="G39" i="17"/>
  <c r="F39" i="17"/>
  <c r="E39" i="17"/>
  <c r="D39" i="17"/>
  <c r="C39" i="17"/>
  <c r="B39" i="17"/>
  <c r="O35" i="17"/>
  <c r="N35" i="17"/>
  <c r="M35" i="17"/>
  <c r="L35" i="17"/>
  <c r="K35" i="17"/>
  <c r="J35" i="17"/>
  <c r="I35" i="17"/>
  <c r="H35" i="17"/>
  <c r="G35" i="17"/>
  <c r="F35" i="17"/>
  <c r="E35" i="17"/>
  <c r="D35" i="17"/>
  <c r="C35" i="17"/>
  <c r="B35" i="17"/>
  <c r="O34" i="17"/>
  <c r="N34" i="17"/>
  <c r="M34" i="17"/>
  <c r="L34" i="17"/>
  <c r="K34" i="17"/>
  <c r="J34" i="17"/>
  <c r="I34" i="17"/>
  <c r="H34" i="17"/>
  <c r="G34" i="17"/>
  <c r="F34" i="17"/>
  <c r="E34" i="17"/>
  <c r="D34" i="17"/>
  <c r="C34" i="17"/>
  <c r="B34" i="17"/>
  <c r="O33" i="17"/>
  <c r="N33" i="17"/>
  <c r="M33" i="17"/>
  <c r="L33" i="17"/>
  <c r="K33" i="17"/>
  <c r="J33" i="17"/>
  <c r="I33" i="17"/>
  <c r="H33" i="17"/>
  <c r="G33" i="17"/>
  <c r="F33" i="17"/>
  <c r="E33" i="17"/>
  <c r="D33" i="17"/>
  <c r="C33" i="17"/>
  <c r="B33" i="17"/>
  <c r="O30" i="17"/>
  <c r="N30" i="17"/>
  <c r="M30" i="17"/>
  <c r="L30" i="17"/>
  <c r="K30" i="17"/>
  <c r="J30" i="17"/>
  <c r="I30" i="17"/>
  <c r="H30" i="17"/>
  <c r="G30" i="17"/>
  <c r="F30" i="17"/>
  <c r="E30" i="17"/>
  <c r="D30" i="17"/>
  <c r="C30" i="17"/>
  <c r="B30" i="17"/>
  <c r="O29" i="17"/>
  <c r="N29" i="17"/>
  <c r="M29" i="17"/>
  <c r="L29" i="17"/>
  <c r="K29" i="17"/>
  <c r="J29" i="17"/>
  <c r="I29" i="17"/>
  <c r="H29" i="17"/>
  <c r="G29" i="17"/>
  <c r="F29" i="17"/>
  <c r="E29" i="17"/>
  <c r="D29" i="17"/>
  <c r="C29" i="17"/>
  <c r="B29" i="17"/>
  <c r="O28" i="17"/>
  <c r="N28" i="17"/>
  <c r="M28" i="17"/>
  <c r="L28" i="17"/>
  <c r="K28" i="17"/>
  <c r="J28" i="17"/>
  <c r="I28" i="17"/>
  <c r="H28" i="17"/>
  <c r="G28" i="17"/>
  <c r="F28" i="17"/>
  <c r="E28" i="17"/>
  <c r="D28" i="17"/>
  <c r="C28" i="17"/>
  <c r="B28" i="17"/>
  <c r="O25" i="17"/>
  <c r="N25" i="17"/>
  <c r="M25" i="17"/>
  <c r="L25" i="17"/>
  <c r="K25" i="17"/>
  <c r="J25" i="17"/>
  <c r="I25" i="17"/>
  <c r="H25" i="17"/>
  <c r="G25" i="17"/>
  <c r="F25" i="17"/>
  <c r="E25" i="17"/>
  <c r="D25" i="17"/>
  <c r="C25" i="17"/>
  <c r="B25" i="17"/>
  <c r="O24" i="17"/>
  <c r="N24" i="17"/>
  <c r="M24" i="17"/>
  <c r="L24" i="17"/>
  <c r="K24" i="17"/>
  <c r="J24" i="17"/>
  <c r="I24" i="17"/>
  <c r="H24" i="17"/>
  <c r="G24" i="17"/>
  <c r="F24" i="17"/>
  <c r="E24" i="17"/>
  <c r="D24" i="17"/>
  <c r="C24" i="17"/>
  <c r="B24" i="17"/>
  <c r="O21" i="17"/>
  <c r="N21" i="17"/>
  <c r="M21" i="17"/>
  <c r="L21" i="17"/>
  <c r="K21" i="17"/>
  <c r="J21" i="17"/>
  <c r="I21" i="17"/>
  <c r="H21" i="17"/>
  <c r="G21" i="17"/>
  <c r="F21" i="17"/>
  <c r="E21" i="17"/>
  <c r="D21" i="17"/>
  <c r="C21" i="17"/>
  <c r="B21" i="17"/>
  <c r="O20" i="17"/>
  <c r="N20" i="17"/>
  <c r="M20" i="17"/>
  <c r="L20" i="17"/>
  <c r="K20" i="17"/>
  <c r="J20" i="17"/>
  <c r="I20" i="17"/>
  <c r="H20" i="17"/>
  <c r="G20" i="17"/>
  <c r="F20" i="17"/>
  <c r="E20" i="17"/>
  <c r="D20" i="17"/>
  <c r="C20" i="17"/>
  <c r="B20" i="17"/>
  <c r="O19" i="17"/>
  <c r="N19" i="17"/>
  <c r="M19" i="17"/>
  <c r="L19" i="17"/>
  <c r="K19" i="17"/>
  <c r="J19" i="17"/>
  <c r="I19" i="17"/>
  <c r="H19" i="17"/>
  <c r="G19" i="17"/>
  <c r="F19" i="17"/>
  <c r="E19" i="17"/>
  <c r="D19" i="17"/>
  <c r="C19" i="17"/>
  <c r="B19" i="17"/>
  <c r="O18" i="17"/>
  <c r="N18" i="17"/>
  <c r="M18" i="17"/>
  <c r="L18" i="17"/>
  <c r="K18" i="17"/>
  <c r="J18" i="17"/>
  <c r="I18" i="17"/>
  <c r="H18" i="17"/>
  <c r="G18" i="17"/>
  <c r="F18" i="17"/>
  <c r="E18" i="17"/>
  <c r="D18" i="17"/>
  <c r="C18" i="17"/>
  <c r="B18" i="17"/>
  <c r="O17" i="17"/>
  <c r="N17" i="17"/>
  <c r="M17" i="17"/>
  <c r="L17" i="17"/>
  <c r="K17" i="17"/>
  <c r="J17" i="17"/>
  <c r="I17" i="17"/>
  <c r="H17" i="17"/>
  <c r="G17" i="17"/>
  <c r="F17" i="17"/>
  <c r="E17" i="17"/>
  <c r="D17" i="17"/>
  <c r="C17" i="17"/>
  <c r="B17" i="17"/>
  <c r="O14" i="17"/>
  <c r="N14" i="17"/>
  <c r="M14" i="17"/>
  <c r="L14" i="17"/>
  <c r="K14" i="17"/>
  <c r="J14" i="17"/>
  <c r="I14" i="17"/>
  <c r="H14" i="17"/>
  <c r="G14" i="17"/>
  <c r="F14" i="17"/>
  <c r="E14" i="17"/>
  <c r="D14" i="17"/>
  <c r="C14" i="17"/>
  <c r="B14" i="17"/>
  <c r="O13" i="17"/>
  <c r="N13" i="17"/>
  <c r="M13" i="17"/>
  <c r="L13" i="17"/>
  <c r="K13" i="17"/>
  <c r="J13" i="17"/>
  <c r="I13" i="17"/>
  <c r="H13" i="17"/>
  <c r="G13" i="17"/>
  <c r="F13" i="17"/>
  <c r="E13" i="17"/>
  <c r="D13" i="17"/>
  <c r="C13" i="17"/>
  <c r="B13" i="17"/>
  <c r="O12" i="17"/>
  <c r="N12" i="17"/>
  <c r="M12" i="17"/>
  <c r="L12" i="17"/>
  <c r="K12" i="17"/>
  <c r="J12" i="17"/>
  <c r="I12" i="17"/>
  <c r="H12" i="17"/>
  <c r="G12" i="17"/>
  <c r="F12" i="17"/>
  <c r="E12" i="17"/>
  <c r="D12" i="17"/>
  <c r="C12" i="17"/>
  <c r="B12" i="17"/>
  <c r="O11" i="17"/>
  <c r="N11" i="17"/>
  <c r="M11" i="17"/>
  <c r="L11" i="17"/>
  <c r="K11" i="17"/>
  <c r="J11" i="17"/>
  <c r="I11" i="17"/>
  <c r="H11" i="17"/>
  <c r="G11" i="17"/>
  <c r="F11" i="17"/>
  <c r="E11" i="17"/>
  <c r="D11" i="17"/>
  <c r="C11" i="17"/>
  <c r="B11" i="17"/>
  <c r="O10" i="17"/>
  <c r="N10" i="17"/>
  <c r="M10" i="17"/>
  <c r="L10" i="17"/>
  <c r="K10" i="17"/>
  <c r="J10" i="17"/>
  <c r="I10" i="17"/>
  <c r="H10" i="17"/>
  <c r="G10" i="17"/>
  <c r="F10" i="17"/>
  <c r="E10" i="17"/>
  <c r="D10" i="17"/>
  <c r="C10" i="17"/>
  <c r="B10" i="17"/>
  <c r="O7" i="17"/>
  <c r="N7" i="17"/>
  <c r="M7" i="17"/>
  <c r="L7" i="17"/>
  <c r="K7" i="17"/>
  <c r="J7" i="17"/>
  <c r="I7" i="17"/>
  <c r="H7" i="17"/>
  <c r="G7" i="17"/>
  <c r="F7" i="17"/>
  <c r="E7" i="17"/>
  <c r="D7" i="17"/>
  <c r="C7" i="17"/>
  <c r="B7" i="17"/>
  <c r="O31" i="16"/>
  <c r="N31" i="16"/>
  <c r="M31" i="16"/>
  <c r="L31" i="16"/>
  <c r="K31" i="16"/>
  <c r="J31" i="16"/>
  <c r="I31" i="16"/>
  <c r="H31" i="16"/>
  <c r="G31" i="16"/>
  <c r="F31" i="16"/>
  <c r="E31" i="16"/>
  <c r="D31" i="16"/>
  <c r="C31" i="16"/>
  <c r="B31" i="16"/>
  <c r="O30" i="16"/>
  <c r="N30" i="16"/>
  <c r="M30" i="16"/>
  <c r="L30" i="16"/>
  <c r="K30" i="16"/>
  <c r="J30" i="16"/>
  <c r="I30" i="16"/>
  <c r="H30" i="16"/>
  <c r="G30" i="16"/>
  <c r="F30" i="16"/>
  <c r="E30" i="16"/>
  <c r="D30" i="16"/>
  <c r="C30" i="16"/>
  <c r="B30" i="16"/>
  <c r="O27" i="16"/>
  <c r="N27" i="16"/>
  <c r="M27" i="16"/>
  <c r="L27" i="16"/>
  <c r="K27" i="16"/>
  <c r="J27" i="16"/>
  <c r="I27" i="16"/>
  <c r="H27" i="16"/>
  <c r="G27" i="16"/>
  <c r="F27" i="16"/>
  <c r="E27" i="16"/>
  <c r="D27" i="16"/>
  <c r="C27" i="16"/>
  <c r="B27" i="16"/>
  <c r="O26" i="16"/>
  <c r="N26" i="16"/>
  <c r="M26" i="16"/>
  <c r="L26" i="16"/>
  <c r="K26" i="16"/>
  <c r="J26" i="16"/>
  <c r="I26" i="16"/>
  <c r="H26" i="16"/>
  <c r="G26" i="16"/>
  <c r="F26" i="16"/>
  <c r="E26" i="16"/>
  <c r="D26" i="16"/>
  <c r="C26" i="16"/>
  <c r="B26" i="16"/>
  <c r="O25" i="16"/>
  <c r="N25" i="16"/>
  <c r="M25" i="16"/>
  <c r="L25" i="16"/>
  <c r="K25" i="16"/>
  <c r="J25" i="16"/>
  <c r="I25" i="16"/>
  <c r="H25" i="16"/>
  <c r="G25" i="16"/>
  <c r="F25" i="16"/>
  <c r="E25" i="16"/>
  <c r="D25" i="16"/>
  <c r="C25" i="16"/>
  <c r="B25" i="16"/>
  <c r="O24" i="16"/>
  <c r="N24" i="16"/>
  <c r="M24" i="16"/>
  <c r="L24" i="16"/>
  <c r="K24" i="16"/>
  <c r="J24" i="16"/>
  <c r="I24" i="16"/>
  <c r="H24" i="16"/>
  <c r="G24" i="16"/>
  <c r="F24" i="16"/>
  <c r="E24" i="16"/>
  <c r="D24" i="16"/>
  <c r="C24" i="16"/>
  <c r="B24" i="16"/>
  <c r="O21" i="16"/>
  <c r="N21" i="16"/>
  <c r="M21" i="16"/>
  <c r="L21" i="16"/>
  <c r="K21" i="16"/>
  <c r="J21" i="16"/>
  <c r="I21" i="16"/>
  <c r="H21" i="16"/>
  <c r="G21" i="16"/>
  <c r="F21" i="16"/>
  <c r="E21" i="16"/>
  <c r="D21" i="16"/>
  <c r="C21" i="16"/>
  <c r="B21" i="16"/>
  <c r="O20" i="16"/>
  <c r="N20" i="16"/>
  <c r="M20" i="16"/>
  <c r="L20" i="16"/>
  <c r="K20" i="16"/>
  <c r="J20" i="16"/>
  <c r="I20" i="16"/>
  <c r="H20" i="16"/>
  <c r="G20" i="16"/>
  <c r="F20" i="16"/>
  <c r="E20" i="16"/>
  <c r="D20" i="16"/>
  <c r="C20" i="16"/>
  <c r="B20" i="16"/>
  <c r="O19" i="16"/>
  <c r="N19" i="16"/>
  <c r="M19" i="16"/>
  <c r="L19" i="16"/>
  <c r="K19" i="16"/>
  <c r="J19" i="16"/>
  <c r="I19" i="16"/>
  <c r="H19" i="16"/>
  <c r="G19" i="16"/>
  <c r="F19" i="16"/>
  <c r="E19" i="16"/>
  <c r="D19" i="16"/>
  <c r="C19" i="16"/>
  <c r="B19" i="16"/>
  <c r="O18" i="16"/>
  <c r="N18" i="16"/>
  <c r="M18" i="16"/>
  <c r="L18" i="16"/>
  <c r="K18" i="16"/>
  <c r="J18" i="16"/>
  <c r="I18" i="16"/>
  <c r="H18" i="16"/>
  <c r="G18" i="16"/>
  <c r="F18" i="16"/>
  <c r="E18" i="16"/>
  <c r="D18" i="16"/>
  <c r="C18" i="16"/>
  <c r="B18" i="16"/>
  <c r="O17" i="16"/>
  <c r="N17" i="16"/>
  <c r="M17" i="16"/>
  <c r="L17" i="16"/>
  <c r="K17" i="16"/>
  <c r="J17" i="16"/>
  <c r="I17" i="16"/>
  <c r="H17" i="16"/>
  <c r="G17" i="16"/>
  <c r="F17" i="16"/>
  <c r="E17" i="16"/>
  <c r="D17" i="16"/>
  <c r="C17" i="16"/>
  <c r="B17" i="16"/>
  <c r="O14" i="16"/>
  <c r="N14" i="16"/>
  <c r="M14" i="16"/>
  <c r="L14" i="16"/>
  <c r="K14" i="16"/>
  <c r="J14" i="16"/>
  <c r="I14" i="16"/>
  <c r="H14" i="16"/>
  <c r="G14" i="16"/>
  <c r="F14" i="16"/>
  <c r="E14" i="16"/>
  <c r="D14" i="16"/>
  <c r="C14" i="16"/>
  <c r="B14" i="16"/>
  <c r="O13" i="16"/>
  <c r="N13" i="16"/>
  <c r="M13" i="16"/>
  <c r="L13" i="16"/>
  <c r="K13" i="16"/>
  <c r="J13" i="16"/>
  <c r="I13" i="16"/>
  <c r="H13" i="16"/>
  <c r="G13" i="16"/>
  <c r="F13" i="16"/>
  <c r="E13" i="16"/>
  <c r="D13" i="16"/>
  <c r="C13" i="16"/>
  <c r="B13" i="16"/>
  <c r="O12" i="16"/>
  <c r="N12" i="16"/>
  <c r="M12" i="16"/>
  <c r="L12" i="16"/>
  <c r="K12" i="16"/>
  <c r="J12" i="16"/>
  <c r="I12" i="16"/>
  <c r="H12" i="16"/>
  <c r="G12" i="16"/>
  <c r="F12" i="16"/>
  <c r="E12" i="16"/>
  <c r="D12" i="16"/>
  <c r="C12" i="16"/>
  <c r="B12" i="16"/>
  <c r="O11" i="16"/>
  <c r="N11" i="16"/>
  <c r="M11" i="16"/>
  <c r="L11" i="16"/>
  <c r="K11" i="16"/>
  <c r="J11" i="16"/>
  <c r="I11" i="16"/>
  <c r="H11" i="16"/>
  <c r="G11" i="16"/>
  <c r="F11" i="16"/>
  <c r="E11" i="16"/>
  <c r="D11" i="16"/>
  <c r="C11" i="16"/>
  <c r="B11" i="16"/>
  <c r="O7" i="16"/>
  <c r="N7" i="16"/>
  <c r="M7" i="16"/>
  <c r="L7" i="16"/>
  <c r="K7" i="16"/>
  <c r="J7" i="16"/>
  <c r="I7" i="16"/>
  <c r="H7" i="16"/>
  <c r="G7" i="16"/>
  <c r="F7" i="16"/>
  <c r="E7" i="16"/>
  <c r="D7" i="16"/>
  <c r="C7" i="16"/>
  <c r="B7" i="16"/>
  <c r="N50" i="15"/>
  <c r="L50" i="15"/>
  <c r="J50" i="15"/>
  <c r="H50" i="15"/>
  <c r="F50" i="15"/>
  <c r="C50" i="15"/>
  <c r="B50" i="15"/>
  <c r="N49" i="15"/>
  <c r="L49" i="15"/>
  <c r="J49" i="15"/>
  <c r="H49" i="15"/>
  <c r="F49" i="15"/>
  <c r="C49" i="15"/>
  <c r="B49" i="15"/>
  <c r="N48" i="15"/>
  <c r="L48" i="15"/>
  <c r="J48" i="15"/>
  <c r="H48" i="15"/>
  <c r="F48" i="15"/>
  <c r="C48" i="15"/>
  <c r="B48" i="15"/>
  <c r="N47" i="15"/>
  <c r="L47" i="15"/>
  <c r="J47" i="15"/>
  <c r="H47" i="15"/>
  <c r="F47" i="15"/>
  <c r="C47" i="15"/>
  <c r="B47" i="15"/>
  <c r="N44" i="15"/>
  <c r="L44" i="15"/>
  <c r="J44" i="15"/>
  <c r="H44" i="15"/>
  <c r="F44" i="15"/>
  <c r="C44" i="15"/>
  <c r="B44" i="15"/>
  <c r="N43" i="15"/>
  <c r="L43" i="15"/>
  <c r="J43" i="15"/>
  <c r="H43" i="15"/>
  <c r="F43" i="15"/>
  <c r="C43" i="15"/>
  <c r="B43" i="15"/>
  <c r="N42" i="15"/>
  <c r="L42" i="15"/>
  <c r="J42" i="15"/>
  <c r="H42" i="15"/>
  <c r="F42" i="15"/>
  <c r="C42" i="15"/>
  <c r="B42" i="15"/>
  <c r="N41" i="15"/>
  <c r="L41" i="15"/>
  <c r="J41" i="15"/>
  <c r="H41" i="15"/>
  <c r="F41" i="15"/>
  <c r="C41" i="15"/>
  <c r="B41" i="15"/>
  <c r="N40" i="15"/>
  <c r="L40" i="15"/>
  <c r="J40" i="15"/>
  <c r="H40" i="15"/>
  <c r="F40" i="15"/>
  <c r="C40" i="15"/>
  <c r="B40" i="15"/>
  <c r="N39" i="15"/>
  <c r="L39" i="15"/>
  <c r="J39" i="15"/>
  <c r="H39" i="15"/>
  <c r="F39" i="15"/>
  <c r="C39" i="15"/>
  <c r="B39" i="15"/>
  <c r="N35" i="15"/>
  <c r="L35" i="15"/>
  <c r="J35" i="15"/>
  <c r="H35" i="15"/>
  <c r="F35" i="15"/>
  <c r="C35" i="15"/>
  <c r="B35" i="15"/>
  <c r="N34" i="15"/>
  <c r="L34" i="15"/>
  <c r="J34" i="15"/>
  <c r="H34" i="15"/>
  <c r="F34" i="15"/>
  <c r="C34" i="15"/>
  <c r="B34" i="15"/>
  <c r="N33" i="15"/>
  <c r="L33" i="15"/>
  <c r="J33" i="15"/>
  <c r="H33" i="15"/>
  <c r="F33" i="15"/>
  <c r="C33" i="15"/>
  <c r="B33" i="15"/>
  <c r="N30" i="15"/>
  <c r="L30" i="15"/>
  <c r="J30" i="15"/>
  <c r="H30" i="15"/>
  <c r="F30" i="15"/>
  <c r="C30" i="15"/>
  <c r="B30" i="15"/>
  <c r="N29" i="15"/>
  <c r="L29" i="15"/>
  <c r="J29" i="15"/>
  <c r="H29" i="15"/>
  <c r="F29" i="15"/>
  <c r="C29" i="15"/>
  <c r="B29" i="15"/>
  <c r="N28" i="15"/>
  <c r="L28" i="15"/>
  <c r="J28" i="15"/>
  <c r="H28" i="15"/>
  <c r="F28" i="15"/>
  <c r="C28" i="15"/>
  <c r="B28" i="15"/>
  <c r="N25" i="15"/>
  <c r="L25" i="15"/>
  <c r="J25" i="15"/>
  <c r="H25" i="15"/>
  <c r="F25" i="15"/>
  <c r="C25" i="15"/>
  <c r="B25" i="15"/>
  <c r="N24" i="15"/>
  <c r="L24" i="15"/>
  <c r="J24" i="15"/>
  <c r="H24" i="15"/>
  <c r="F24" i="15"/>
  <c r="C24" i="15"/>
  <c r="B24" i="15"/>
  <c r="N21" i="15"/>
  <c r="L21" i="15"/>
  <c r="J21" i="15"/>
  <c r="H21" i="15"/>
  <c r="F21" i="15"/>
  <c r="C21" i="15"/>
  <c r="B21" i="15"/>
  <c r="N20" i="15"/>
  <c r="L20" i="15"/>
  <c r="J20" i="15"/>
  <c r="H20" i="15"/>
  <c r="F20" i="15"/>
  <c r="C20" i="15"/>
  <c r="B20" i="15"/>
  <c r="N19" i="15"/>
  <c r="L19" i="15"/>
  <c r="J19" i="15"/>
  <c r="H19" i="15"/>
  <c r="F19" i="15"/>
  <c r="C19" i="15"/>
  <c r="B19" i="15"/>
  <c r="N18" i="15"/>
  <c r="L18" i="15"/>
  <c r="J18" i="15"/>
  <c r="H18" i="15"/>
  <c r="F18" i="15"/>
  <c r="C18" i="15"/>
  <c r="B18" i="15"/>
  <c r="N17" i="15"/>
  <c r="L17" i="15"/>
  <c r="J17" i="15"/>
  <c r="H17" i="15"/>
  <c r="F17" i="15"/>
  <c r="C17" i="15"/>
  <c r="B17" i="15"/>
  <c r="N14" i="15"/>
  <c r="L14" i="15"/>
  <c r="J14" i="15"/>
  <c r="H14" i="15"/>
  <c r="F14" i="15"/>
  <c r="C14" i="15"/>
  <c r="B14" i="15"/>
  <c r="N13" i="15"/>
  <c r="L13" i="15"/>
  <c r="J13" i="15"/>
  <c r="H13" i="15"/>
  <c r="F13" i="15"/>
  <c r="C13" i="15"/>
  <c r="B13" i="15"/>
  <c r="N12" i="15"/>
  <c r="L12" i="15"/>
  <c r="J12" i="15"/>
  <c r="H12" i="15"/>
  <c r="F12" i="15"/>
  <c r="C12" i="15"/>
  <c r="B12" i="15"/>
  <c r="N11" i="15"/>
  <c r="L11" i="15"/>
  <c r="J11" i="15"/>
  <c r="H11" i="15"/>
  <c r="F11" i="15"/>
  <c r="C11" i="15"/>
  <c r="B11" i="15"/>
  <c r="N10" i="15"/>
  <c r="L10" i="15"/>
  <c r="J10" i="15"/>
  <c r="H10" i="15"/>
  <c r="F10" i="15"/>
  <c r="C10" i="15"/>
  <c r="B10" i="15"/>
  <c r="N7" i="15"/>
  <c r="L7" i="15"/>
  <c r="J7" i="15"/>
  <c r="H7" i="15"/>
  <c r="F7" i="15"/>
  <c r="C7" i="15"/>
  <c r="B7" i="15"/>
  <c r="B7" i="14"/>
  <c r="B59" i="14" s="1"/>
  <c r="C7" i="14"/>
  <c r="C59" i="14" s="1"/>
  <c r="F7" i="14"/>
  <c r="H7" i="14"/>
  <c r="J7" i="14"/>
  <c r="L7" i="14"/>
  <c r="N7" i="14"/>
  <c r="B11" i="14"/>
  <c r="F11" i="14"/>
  <c r="H11" i="14"/>
  <c r="J11" i="14"/>
  <c r="L11" i="14"/>
  <c r="N11" i="14"/>
  <c r="B12" i="14"/>
  <c r="F12" i="14"/>
  <c r="H12" i="14"/>
  <c r="J12" i="14"/>
  <c r="L12" i="14"/>
  <c r="N12" i="14"/>
  <c r="B13" i="14"/>
  <c r="F13" i="14"/>
  <c r="H13" i="14"/>
  <c r="J13" i="14"/>
  <c r="L13" i="14"/>
  <c r="N13" i="14"/>
  <c r="B14" i="14"/>
  <c r="F14" i="14"/>
  <c r="H14" i="14"/>
  <c r="J14" i="14"/>
  <c r="L14" i="14"/>
  <c r="N14" i="14"/>
  <c r="B17" i="14"/>
  <c r="F17" i="14"/>
  <c r="H17" i="14"/>
  <c r="J17" i="14"/>
  <c r="L17" i="14"/>
  <c r="N17" i="14"/>
  <c r="B18" i="14"/>
  <c r="F18" i="14"/>
  <c r="H18" i="14"/>
  <c r="J18" i="14"/>
  <c r="L18" i="14"/>
  <c r="N18" i="14"/>
  <c r="B19" i="14"/>
  <c r="F19" i="14"/>
  <c r="H19" i="14"/>
  <c r="J19" i="14"/>
  <c r="L19" i="14"/>
  <c r="N19" i="14"/>
  <c r="B20" i="14"/>
  <c r="F20" i="14"/>
  <c r="H20" i="14"/>
  <c r="J20" i="14"/>
  <c r="L20" i="14"/>
  <c r="N20" i="14"/>
  <c r="B21" i="14"/>
  <c r="F21" i="14"/>
  <c r="H21" i="14"/>
  <c r="J21" i="14"/>
  <c r="L21" i="14"/>
  <c r="N21" i="14"/>
  <c r="B24" i="14"/>
  <c r="F24" i="14"/>
  <c r="H24" i="14"/>
  <c r="J24" i="14"/>
  <c r="L24" i="14"/>
  <c r="N24" i="14"/>
  <c r="B25" i="14"/>
  <c r="F25" i="14"/>
  <c r="H25" i="14"/>
  <c r="J25" i="14"/>
  <c r="L25" i="14"/>
  <c r="N25" i="14"/>
  <c r="B26" i="14"/>
  <c r="F26" i="14"/>
  <c r="H26" i="14"/>
  <c r="J26" i="14"/>
  <c r="L26" i="14"/>
  <c r="N26" i="14"/>
  <c r="B27" i="14"/>
  <c r="F27" i="14"/>
  <c r="H27" i="14"/>
  <c r="J27" i="14"/>
  <c r="L27" i="14"/>
  <c r="N27" i="14"/>
  <c r="B30" i="14"/>
  <c r="F30" i="14"/>
  <c r="H30" i="14"/>
  <c r="J30" i="14"/>
  <c r="L30" i="14"/>
  <c r="N30" i="14"/>
  <c r="B31" i="14"/>
  <c r="F31" i="14"/>
  <c r="H31" i="14"/>
  <c r="J31" i="14"/>
  <c r="L31" i="14"/>
  <c r="N31" i="14"/>
  <c r="B33" i="14"/>
  <c r="C33" i="14"/>
  <c r="F33" i="14"/>
  <c r="H33" i="14"/>
  <c r="J33" i="14"/>
  <c r="L33" i="14"/>
  <c r="N33" i="14"/>
  <c r="B35" i="14"/>
  <c r="F35" i="14"/>
  <c r="H35" i="14"/>
  <c r="J35" i="14"/>
  <c r="L35" i="14"/>
  <c r="N35" i="14"/>
  <c r="B36" i="14"/>
  <c r="F36" i="14"/>
  <c r="H36" i="14"/>
  <c r="J36" i="14"/>
  <c r="L36" i="14"/>
  <c r="N36" i="14"/>
  <c r="B37" i="14"/>
  <c r="F37" i="14"/>
  <c r="H37" i="14"/>
  <c r="J37" i="14"/>
  <c r="L37" i="14"/>
  <c r="N37" i="14"/>
  <c r="B38" i="14"/>
  <c r="F38" i="14"/>
  <c r="H38" i="14"/>
  <c r="J38" i="14"/>
  <c r="L38" i="14"/>
  <c r="N38" i="14"/>
  <c r="B39" i="14"/>
  <c r="C39" i="14" s="1"/>
  <c r="F39" i="14"/>
  <c r="H39" i="14"/>
  <c r="J39" i="14"/>
  <c r="L39" i="14"/>
  <c r="N39" i="14"/>
  <c r="B40" i="14"/>
  <c r="F40" i="14"/>
  <c r="H40" i="14"/>
  <c r="J40" i="14"/>
  <c r="L40" i="14"/>
  <c r="N40" i="14"/>
  <c r="B41" i="14"/>
  <c r="F41" i="14"/>
  <c r="H41" i="14"/>
  <c r="J41" i="14"/>
  <c r="L41" i="14"/>
  <c r="N41" i="14"/>
  <c r="B62" i="14"/>
  <c r="F62" i="14"/>
  <c r="H62" i="14"/>
  <c r="J62" i="14"/>
  <c r="L62" i="14"/>
  <c r="N62" i="14"/>
  <c r="B63" i="14"/>
  <c r="C63" i="14" s="1"/>
  <c r="F63" i="14"/>
  <c r="H63" i="14"/>
  <c r="J63" i="14"/>
  <c r="L63" i="14"/>
  <c r="N63" i="14"/>
  <c r="B64" i="14"/>
  <c r="F64" i="14"/>
  <c r="H64" i="14"/>
  <c r="J64" i="14"/>
  <c r="L64" i="14"/>
  <c r="N64" i="14"/>
  <c r="B65" i="14"/>
  <c r="F65" i="14"/>
  <c r="H65" i="14"/>
  <c r="J65" i="14"/>
  <c r="L65" i="14"/>
  <c r="N65" i="14"/>
  <c r="B66" i="14"/>
  <c r="F66" i="14"/>
  <c r="H66" i="14"/>
  <c r="J66" i="14"/>
  <c r="L66" i="14"/>
  <c r="N66" i="14"/>
  <c r="B67" i="14"/>
  <c r="C67" i="14" s="1"/>
  <c r="F67" i="14"/>
  <c r="H67" i="14"/>
  <c r="J67" i="14"/>
  <c r="L67" i="14"/>
  <c r="N67" i="14"/>
  <c r="B68" i="14"/>
  <c r="F68" i="14"/>
  <c r="H68" i="14"/>
  <c r="J68" i="14"/>
  <c r="L68" i="14"/>
  <c r="N68" i="14"/>
  <c r="B69" i="14"/>
  <c r="F69" i="14"/>
  <c r="H69" i="14"/>
  <c r="J69" i="14"/>
  <c r="L69" i="14"/>
  <c r="N69" i="14"/>
  <c r="B70" i="14"/>
  <c r="F70" i="14"/>
  <c r="H70" i="14"/>
  <c r="J70" i="14"/>
  <c r="L70" i="14"/>
  <c r="N70" i="14"/>
  <c r="B71" i="14"/>
  <c r="C71" i="14" s="1"/>
  <c r="F71" i="14"/>
  <c r="H71" i="14"/>
  <c r="J71" i="14"/>
  <c r="L71" i="14"/>
  <c r="N71" i="14"/>
  <c r="B72" i="14"/>
  <c r="F72" i="14"/>
  <c r="H72" i="14"/>
  <c r="J72" i="14"/>
  <c r="L72" i="14"/>
  <c r="N72" i="14"/>
  <c r="B73" i="14"/>
  <c r="F73" i="14"/>
  <c r="H73" i="14"/>
  <c r="J73" i="14"/>
  <c r="L73" i="14"/>
  <c r="N73" i="14"/>
  <c r="B74" i="14"/>
  <c r="F74" i="14"/>
  <c r="H74" i="14"/>
  <c r="J74" i="14"/>
  <c r="L74" i="14"/>
  <c r="N74" i="14"/>
  <c r="B75" i="14"/>
  <c r="C75" i="14" s="1"/>
  <c r="F75" i="14"/>
  <c r="H75" i="14"/>
  <c r="J75" i="14"/>
  <c r="L75" i="14"/>
  <c r="N75" i="14"/>
  <c r="B76" i="14"/>
  <c r="F76" i="14"/>
  <c r="H76" i="14"/>
  <c r="J76" i="14"/>
  <c r="L76" i="14"/>
  <c r="N76" i="14"/>
  <c r="B77" i="14"/>
  <c r="F77" i="14"/>
  <c r="H77" i="14"/>
  <c r="J77" i="14"/>
  <c r="L77" i="14"/>
  <c r="N77" i="14"/>
  <c r="B78" i="14"/>
  <c r="F78" i="14"/>
  <c r="H78" i="14"/>
  <c r="J78" i="14"/>
  <c r="L78" i="14"/>
  <c r="N78" i="14"/>
  <c r="B79" i="14"/>
  <c r="C79" i="14" s="1"/>
  <c r="F79" i="14"/>
  <c r="H79" i="14"/>
  <c r="J79" i="14"/>
  <c r="L79" i="14"/>
  <c r="N79" i="14"/>
  <c r="B80" i="14"/>
  <c r="F80" i="14"/>
  <c r="H80" i="14"/>
  <c r="J80" i="14"/>
  <c r="L80" i="14"/>
  <c r="N80" i="14"/>
  <c r="B81" i="14"/>
  <c r="F81" i="14"/>
  <c r="H81" i="14"/>
  <c r="J81" i="14"/>
  <c r="L81" i="14"/>
  <c r="N81" i="14"/>
  <c r="B82" i="14"/>
  <c r="F82" i="14"/>
  <c r="H82" i="14"/>
  <c r="J82" i="14"/>
  <c r="L82" i="14"/>
  <c r="N82" i="14"/>
  <c r="B83" i="14"/>
  <c r="C83" i="14" s="1"/>
  <c r="F83" i="14"/>
  <c r="H83" i="14"/>
  <c r="J83" i="14"/>
  <c r="L83" i="14"/>
  <c r="N83" i="14"/>
  <c r="B84" i="14"/>
  <c r="F84" i="14"/>
  <c r="H84" i="14"/>
  <c r="J84" i="14"/>
  <c r="L84" i="14"/>
  <c r="N84" i="14"/>
  <c r="B85" i="14"/>
  <c r="F85" i="14"/>
  <c r="H85" i="14"/>
  <c r="J85" i="14"/>
  <c r="L85" i="14"/>
  <c r="N85" i="14"/>
  <c r="B87" i="14"/>
  <c r="F87" i="14"/>
  <c r="H87" i="14"/>
  <c r="J87" i="14"/>
  <c r="L87" i="14"/>
  <c r="N87" i="14"/>
  <c r="B88" i="14"/>
  <c r="C88" i="14" s="1"/>
  <c r="F88" i="14"/>
  <c r="H88" i="14"/>
  <c r="J88" i="14"/>
  <c r="L88" i="14"/>
  <c r="N88" i="14"/>
  <c r="B89" i="14"/>
  <c r="F89" i="14"/>
  <c r="H89" i="14"/>
  <c r="J89" i="14"/>
  <c r="L89" i="14"/>
  <c r="N89" i="14"/>
  <c r="B90" i="14"/>
  <c r="F90" i="14"/>
  <c r="H90" i="14"/>
  <c r="J90" i="14"/>
  <c r="L90" i="14"/>
  <c r="N90" i="14"/>
  <c r="B91" i="14"/>
  <c r="F91" i="14"/>
  <c r="H91" i="14"/>
  <c r="J91" i="14"/>
  <c r="L91" i="14"/>
  <c r="N91" i="14"/>
  <c r="B92" i="14"/>
  <c r="C92" i="14" s="1"/>
  <c r="F92" i="14"/>
  <c r="H92" i="14"/>
  <c r="J92" i="14"/>
  <c r="L92" i="14"/>
  <c r="N92" i="14"/>
  <c r="B93" i="14"/>
  <c r="F93" i="14"/>
  <c r="H93" i="14"/>
  <c r="J93" i="14"/>
  <c r="L93" i="14"/>
  <c r="N93" i="14"/>
  <c r="B94" i="14"/>
  <c r="F94" i="14"/>
  <c r="H94" i="14"/>
  <c r="J94" i="14"/>
  <c r="L94" i="14"/>
  <c r="N94" i="14"/>
  <c r="B95" i="14"/>
  <c r="F95" i="14"/>
  <c r="H95" i="14"/>
  <c r="J95" i="14"/>
  <c r="L95" i="14"/>
  <c r="N95" i="14"/>
  <c r="B96" i="14"/>
  <c r="C96" i="14" s="1"/>
  <c r="F96" i="14"/>
  <c r="H96" i="14"/>
  <c r="J96" i="14"/>
  <c r="L96" i="14"/>
  <c r="N96" i="14"/>
  <c r="B97" i="14"/>
  <c r="F97" i="14"/>
  <c r="H97" i="14"/>
  <c r="J97" i="14"/>
  <c r="L97" i="14"/>
  <c r="N97" i="14"/>
  <c r="B98" i="14"/>
  <c r="F98" i="14"/>
  <c r="H98" i="14"/>
  <c r="J98" i="14"/>
  <c r="L98" i="14"/>
  <c r="N98" i="14"/>
  <c r="B99" i="14"/>
  <c r="F99" i="14"/>
  <c r="H99" i="14"/>
  <c r="J99" i="14"/>
  <c r="L99" i="14"/>
  <c r="N99" i="14"/>
  <c r="B8" i="4"/>
  <c r="D8" i="4"/>
  <c r="E8" i="4"/>
  <c r="F8" i="4"/>
  <c r="G8" i="4"/>
  <c r="B9" i="4"/>
  <c r="D9" i="4"/>
  <c r="E9" i="4"/>
  <c r="F9" i="4"/>
  <c r="G9" i="4"/>
  <c r="B11" i="4"/>
  <c r="F11" i="4"/>
  <c r="G11" i="4"/>
  <c r="B12" i="4"/>
  <c r="D12" i="4"/>
  <c r="E12" i="4"/>
  <c r="F12" i="4"/>
  <c r="G12" i="4"/>
  <c r="B13" i="4"/>
  <c r="D13" i="4"/>
  <c r="E13" i="4"/>
  <c r="F13" i="4"/>
  <c r="G13" i="4"/>
  <c r="B14" i="4"/>
  <c r="D14" i="4"/>
  <c r="E14" i="4"/>
  <c r="F14" i="4"/>
  <c r="G14" i="4"/>
  <c r="B15" i="4"/>
  <c r="D15" i="4"/>
  <c r="E15" i="4"/>
  <c r="F15" i="4"/>
  <c r="G15" i="4"/>
  <c r="B18" i="4"/>
  <c r="D17" i="4"/>
  <c r="E17" i="4"/>
  <c r="F18" i="4"/>
  <c r="G18" i="4"/>
  <c r="B19" i="4"/>
  <c r="D19" i="4"/>
  <c r="E19" i="4"/>
  <c r="F19" i="4"/>
  <c r="G19" i="4"/>
  <c r="B20" i="4"/>
  <c r="D20" i="4"/>
  <c r="E20" i="4"/>
  <c r="F20" i="4"/>
  <c r="G20" i="4"/>
  <c r="B22" i="4"/>
  <c r="B23" i="4"/>
  <c r="D23" i="4"/>
  <c r="E23" i="4"/>
  <c r="F23" i="4"/>
  <c r="G23" i="4"/>
  <c r="B24" i="4"/>
  <c r="D24" i="4"/>
  <c r="E24" i="4"/>
  <c r="F24" i="4"/>
  <c r="G24" i="4"/>
  <c r="B25" i="4"/>
  <c r="D25" i="4"/>
  <c r="E25" i="4"/>
  <c r="F25" i="4"/>
  <c r="G25" i="4"/>
  <c r="B26" i="4"/>
  <c r="D26" i="4"/>
  <c r="E26" i="4"/>
  <c r="F26" i="4"/>
  <c r="G26" i="4"/>
  <c r="B29" i="4"/>
  <c r="D28" i="4"/>
  <c r="E28" i="4"/>
  <c r="F29" i="4"/>
  <c r="G29" i="4"/>
  <c r="B30" i="4"/>
  <c r="D30" i="4"/>
  <c r="E30" i="4"/>
  <c r="F30" i="4"/>
  <c r="G30" i="4"/>
  <c r="B31" i="4"/>
  <c r="D31" i="4"/>
  <c r="E31" i="4"/>
  <c r="F31" i="4"/>
  <c r="G31" i="4"/>
  <c r="B33" i="4"/>
  <c r="F33" i="4"/>
  <c r="G33" i="4"/>
  <c r="B34" i="4"/>
  <c r="D34" i="4"/>
  <c r="E34" i="4"/>
  <c r="F34" i="4"/>
  <c r="G34" i="4"/>
  <c r="B35" i="4"/>
  <c r="D35" i="4"/>
  <c r="E35" i="4"/>
  <c r="F35" i="4"/>
  <c r="G35" i="4"/>
  <c r="B36" i="4"/>
  <c r="D36" i="4"/>
  <c r="E36" i="4"/>
  <c r="F36" i="4"/>
  <c r="G36" i="4"/>
  <c r="B37" i="4"/>
  <c r="D37" i="4"/>
  <c r="E37" i="4"/>
  <c r="F37" i="4"/>
  <c r="G37" i="4"/>
  <c r="B50" i="4"/>
  <c r="D49" i="4"/>
  <c r="E49" i="4"/>
  <c r="F50" i="4"/>
  <c r="G50" i="4"/>
  <c r="B51" i="4"/>
  <c r="D51" i="4"/>
  <c r="E51" i="4"/>
  <c r="F51" i="4"/>
  <c r="G51" i="4"/>
  <c r="B52" i="4"/>
  <c r="D52" i="4"/>
  <c r="E52" i="4"/>
  <c r="F52" i="4"/>
  <c r="G52" i="4"/>
  <c r="B54" i="4"/>
  <c r="B55" i="4"/>
  <c r="D55" i="4"/>
  <c r="E55" i="4"/>
  <c r="F55" i="4"/>
  <c r="G55" i="4"/>
  <c r="B56" i="4"/>
  <c r="D56" i="4"/>
  <c r="E56" i="4"/>
  <c r="F56" i="4"/>
  <c r="G56" i="4"/>
  <c r="B57" i="4"/>
  <c r="D57" i="4"/>
  <c r="E57" i="4"/>
  <c r="F57" i="4"/>
  <c r="G57" i="4"/>
  <c r="B58" i="4"/>
  <c r="D58" i="4"/>
  <c r="E58" i="4"/>
  <c r="F58" i="4"/>
  <c r="G58" i="4"/>
  <c r="B61" i="4"/>
  <c r="D60" i="4"/>
  <c r="E60" i="4"/>
  <c r="F61" i="4"/>
  <c r="G61" i="4"/>
  <c r="B62" i="4"/>
  <c r="D62" i="4"/>
  <c r="E62" i="4"/>
  <c r="F62" i="4"/>
  <c r="G62" i="4"/>
  <c r="B63" i="4"/>
  <c r="D63" i="4"/>
  <c r="E63" i="4"/>
  <c r="F63" i="4"/>
  <c r="G63" i="4"/>
  <c r="B65" i="4"/>
  <c r="F65" i="4"/>
  <c r="G65" i="4"/>
  <c r="B66" i="4"/>
  <c r="D66" i="4"/>
  <c r="E66" i="4"/>
  <c r="F66" i="4"/>
  <c r="G66" i="4"/>
  <c r="B67" i="4"/>
  <c r="D67" i="4"/>
  <c r="E67" i="4"/>
  <c r="F67" i="4"/>
  <c r="G67" i="4"/>
  <c r="B68" i="4"/>
  <c r="D68" i="4"/>
  <c r="E68" i="4"/>
  <c r="F68" i="4"/>
  <c r="G68" i="4"/>
  <c r="B69" i="4"/>
  <c r="D69" i="4"/>
  <c r="E69" i="4"/>
  <c r="F69" i="4"/>
  <c r="G69" i="4"/>
  <c r="B72" i="4"/>
  <c r="D71" i="4"/>
  <c r="E71" i="4"/>
  <c r="F71" i="4"/>
  <c r="G71" i="4"/>
  <c r="B73" i="4"/>
  <c r="D73" i="4"/>
  <c r="E73" i="4"/>
  <c r="F73" i="4"/>
  <c r="G73" i="4"/>
  <c r="B74" i="4"/>
  <c r="D74" i="4"/>
  <c r="E74" i="4"/>
  <c r="F74" i="4"/>
  <c r="G74" i="4"/>
  <c r="B76" i="4"/>
  <c r="F76" i="4"/>
  <c r="G76" i="4"/>
  <c r="B77" i="4"/>
  <c r="D77" i="4"/>
  <c r="E77" i="4"/>
  <c r="F77" i="4"/>
  <c r="G77" i="4"/>
  <c r="B78" i="4"/>
  <c r="D78" i="4"/>
  <c r="E78" i="4"/>
  <c r="F78" i="4"/>
  <c r="G78" i="4"/>
  <c r="B79" i="4"/>
  <c r="D79" i="4"/>
  <c r="E79" i="4"/>
  <c r="F79" i="4"/>
  <c r="G79" i="4"/>
  <c r="B80" i="4"/>
  <c r="D80" i="4"/>
  <c r="E80" i="4"/>
  <c r="F80" i="4"/>
  <c r="G80" i="4"/>
  <c r="G7" i="4"/>
  <c r="F7" i="4"/>
  <c r="E6" i="4"/>
  <c r="D6" i="4"/>
  <c r="B7" i="4"/>
  <c r="B9" i="2"/>
  <c r="D9" i="2"/>
  <c r="E9" i="2"/>
  <c r="F9" i="2"/>
  <c r="G9" i="2"/>
  <c r="B10" i="2"/>
  <c r="D10" i="2"/>
  <c r="E10" i="2"/>
  <c r="F10" i="2"/>
  <c r="G10" i="2"/>
  <c r="B13" i="2"/>
  <c r="D13" i="2"/>
  <c r="E13" i="2"/>
  <c r="F13" i="2"/>
  <c r="G13" i="2"/>
  <c r="B14" i="2"/>
  <c r="D14" i="2"/>
  <c r="E14" i="2"/>
  <c r="F14" i="2"/>
  <c r="G14" i="2"/>
  <c r="B15" i="2"/>
  <c r="D15" i="2"/>
  <c r="E15" i="2"/>
  <c r="F15" i="2"/>
  <c r="G15" i="2"/>
  <c r="B16" i="2"/>
  <c r="D16" i="2"/>
  <c r="E16" i="2"/>
  <c r="F16" i="2"/>
  <c r="G16" i="2"/>
  <c r="B18" i="2"/>
  <c r="D18" i="2"/>
  <c r="E18" i="2"/>
  <c r="F18" i="2"/>
  <c r="G18" i="2"/>
  <c r="B20" i="2"/>
  <c r="D20" i="2"/>
  <c r="E20" i="2"/>
  <c r="F20" i="2"/>
  <c r="G20" i="2"/>
  <c r="B21" i="2"/>
  <c r="D21" i="2"/>
  <c r="E21" i="2"/>
  <c r="F21" i="2"/>
  <c r="G21" i="2"/>
  <c r="B24" i="2"/>
  <c r="D24" i="2"/>
  <c r="E24" i="2"/>
  <c r="F24" i="2"/>
  <c r="G24" i="2"/>
  <c r="B25" i="2"/>
  <c r="D25" i="2"/>
  <c r="E25" i="2"/>
  <c r="F25" i="2"/>
  <c r="G25" i="2"/>
  <c r="B26" i="2"/>
  <c r="D26" i="2"/>
  <c r="E26" i="2"/>
  <c r="F26" i="2"/>
  <c r="G26" i="2"/>
  <c r="B27" i="2"/>
  <c r="D27" i="2"/>
  <c r="E27" i="2"/>
  <c r="F27" i="2"/>
  <c r="G27" i="2"/>
  <c r="B29" i="2"/>
  <c r="D29" i="2"/>
  <c r="E29" i="2"/>
  <c r="F29" i="2"/>
  <c r="G29" i="2"/>
  <c r="B31" i="2"/>
  <c r="D31" i="2"/>
  <c r="E31" i="2"/>
  <c r="F31" i="2"/>
  <c r="G31" i="2"/>
  <c r="B32" i="2"/>
  <c r="D32" i="2"/>
  <c r="E32" i="2"/>
  <c r="F32" i="2"/>
  <c r="G32" i="2"/>
  <c r="B35" i="2"/>
  <c r="D35" i="2"/>
  <c r="E35" i="2"/>
  <c r="F35" i="2"/>
  <c r="G35" i="2"/>
  <c r="B36" i="2"/>
  <c r="D36" i="2"/>
  <c r="E36" i="2"/>
  <c r="F36" i="2"/>
  <c r="G36" i="2"/>
  <c r="B37" i="2"/>
  <c r="D37" i="2"/>
  <c r="E37" i="2"/>
  <c r="F37" i="2"/>
  <c r="G37" i="2"/>
  <c r="B38" i="2"/>
  <c r="D38" i="2"/>
  <c r="E38" i="2"/>
  <c r="F38" i="2"/>
  <c r="G38" i="2"/>
  <c r="B69" i="2"/>
  <c r="D69" i="2"/>
  <c r="E69" i="2"/>
  <c r="F69" i="2"/>
  <c r="G69" i="2"/>
  <c r="B71" i="2"/>
  <c r="D71" i="2"/>
  <c r="E71" i="2"/>
  <c r="F71" i="2"/>
  <c r="G71" i="2"/>
  <c r="B72" i="2"/>
  <c r="D72" i="2"/>
  <c r="E72" i="2"/>
  <c r="F72" i="2"/>
  <c r="G72" i="2"/>
  <c r="B75" i="2"/>
  <c r="D75" i="2"/>
  <c r="E75" i="2"/>
  <c r="F75" i="2"/>
  <c r="G75" i="2"/>
  <c r="B76" i="2"/>
  <c r="D76" i="2"/>
  <c r="E76" i="2"/>
  <c r="F76" i="2"/>
  <c r="G76" i="2"/>
  <c r="B77" i="2"/>
  <c r="D77" i="2"/>
  <c r="E77" i="2"/>
  <c r="F77" i="2"/>
  <c r="G77" i="2"/>
  <c r="B78" i="2"/>
  <c r="D78" i="2"/>
  <c r="E78" i="2"/>
  <c r="F78" i="2"/>
  <c r="G78" i="2"/>
  <c r="B80" i="2"/>
  <c r="D80" i="2"/>
  <c r="E80" i="2"/>
  <c r="F80" i="2"/>
  <c r="G80" i="2"/>
  <c r="B82" i="2"/>
  <c r="D82" i="2"/>
  <c r="E82" i="2"/>
  <c r="F82" i="2"/>
  <c r="G82" i="2"/>
  <c r="B83" i="2"/>
  <c r="D83" i="2"/>
  <c r="E83" i="2"/>
  <c r="F83" i="2"/>
  <c r="G83" i="2"/>
  <c r="B86" i="2"/>
  <c r="D86" i="2"/>
  <c r="E86" i="2"/>
  <c r="F86" i="2"/>
  <c r="G86" i="2"/>
  <c r="B87" i="2"/>
  <c r="D87" i="2"/>
  <c r="E87" i="2"/>
  <c r="F87" i="2"/>
  <c r="G87" i="2"/>
  <c r="B88" i="2"/>
  <c r="D88" i="2"/>
  <c r="E88" i="2"/>
  <c r="F88" i="2"/>
  <c r="G88" i="2"/>
  <c r="B89" i="2"/>
  <c r="D89" i="2"/>
  <c r="E89" i="2"/>
  <c r="F89" i="2"/>
  <c r="G89" i="2"/>
  <c r="B91" i="2"/>
  <c r="D91" i="2"/>
  <c r="E91" i="2"/>
  <c r="F91" i="2"/>
  <c r="G91" i="2"/>
  <c r="B93" i="2"/>
  <c r="D93" i="2"/>
  <c r="E93" i="2"/>
  <c r="F93" i="2"/>
  <c r="G93" i="2"/>
  <c r="B94" i="2"/>
  <c r="D94" i="2"/>
  <c r="E94" i="2"/>
  <c r="F94" i="2"/>
  <c r="G94" i="2"/>
  <c r="B97" i="2"/>
  <c r="D97" i="2"/>
  <c r="E97" i="2"/>
  <c r="F97" i="2"/>
  <c r="G97" i="2"/>
  <c r="B98" i="2"/>
  <c r="D98" i="2"/>
  <c r="E98" i="2"/>
  <c r="F98" i="2"/>
  <c r="G98" i="2"/>
  <c r="B99" i="2"/>
  <c r="D99" i="2"/>
  <c r="E99" i="2"/>
  <c r="F99" i="2"/>
  <c r="G99" i="2"/>
  <c r="B100" i="2"/>
  <c r="D100" i="2"/>
  <c r="E100" i="2"/>
  <c r="F100" i="2"/>
  <c r="G100" i="2"/>
  <c r="G7" i="2"/>
  <c r="F7" i="2"/>
  <c r="E7" i="2"/>
  <c r="D7" i="2"/>
  <c r="B7" i="2"/>
  <c r="L102" i="1"/>
  <c r="J102" i="1"/>
  <c r="H102" i="1"/>
  <c r="F102" i="1"/>
  <c r="C102" i="1"/>
  <c r="B102" i="1"/>
  <c r="L101" i="1"/>
  <c r="J101" i="1"/>
  <c r="H101" i="1"/>
  <c r="F101" i="1"/>
  <c r="C101" i="1"/>
  <c r="B101" i="1"/>
  <c r="L100" i="1"/>
  <c r="J100" i="1"/>
  <c r="H100" i="1"/>
  <c r="F100" i="1"/>
  <c r="C100" i="1"/>
  <c r="B100" i="1"/>
  <c r="L99" i="1"/>
  <c r="J99" i="1"/>
  <c r="H99" i="1"/>
  <c r="F99" i="1"/>
  <c r="C99" i="1"/>
  <c r="B99" i="1"/>
  <c r="L96" i="1"/>
  <c r="J96" i="1"/>
  <c r="H96" i="1"/>
  <c r="F96" i="1"/>
  <c r="C96" i="1"/>
  <c r="B96" i="1"/>
  <c r="L95" i="1"/>
  <c r="J95" i="1"/>
  <c r="H95" i="1"/>
  <c r="F95" i="1"/>
  <c r="C95" i="1"/>
  <c r="B95" i="1"/>
  <c r="L94" i="1"/>
  <c r="J94" i="1"/>
  <c r="H94" i="1"/>
  <c r="F94" i="1"/>
  <c r="C94" i="1"/>
  <c r="B94" i="1"/>
  <c r="L91" i="1"/>
  <c r="J91" i="1"/>
  <c r="H91" i="1"/>
  <c r="F91" i="1"/>
  <c r="C91" i="1"/>
  <c r="B91" i="1"/>
  <c r="L90" i="1"/>
  <c r="J90" i="1"/>
  <c r="H90" i="1"/>
  <c r="F90" i="1"/>
  <c r="C90" i="1"/>
  <c r="B90" i="1"/>
  <c r="L89" i="1"/>
  <c r="J89" i="1"/>
  <c r="H89" i="1"/>
  <c r="F89" i="1"/>
  <c r="C89" i="1"/>
  <c r="B89" i="1"/>
  <c r="L88" i="1"/>
  <c r="J88" i="1"/>
  <c r="H88" i="1"/>
  <c r="F88" i="1"/>
  <c r="C88" i="1"/>
  <c r="B88" i="1"/>
  <c r="L85" i="1"/>
  <c r="J85" i="1"/>
  <c r="H85" i="1"/>
  <c r="F85" i="1"/>
  <c r="C85" i="1"/>
  <c r="B85" i="1"/>
  <c r="L84" i="1"/>
  <c r="J84" i="1"/>
  <c r="H84" i="1"/>
  <c r="F84" i="1"/>
  <c r="C84" i="1"/>
  <c r="B84" i="1"/>
  <c r="L83" i="1"/>
  <c r="J83" i="1"/>
  <c r="H83" i="1"/>
  <c r="F83" i="1"/>
  <c r="C83" i="1"/>
  <c r="B83" i="1"/>
  <c r="L80" i="1"/>
  <c r="J80" i="1"/>
  <c r="H80" i="1"/>
  <c r="F80" i="1"/>
  <c r="C80" i="1"/>
  <c r="B80" i="1"/>
  <c r="L79" i="1"/>
  <c r="J79" i="1"/>
  <c r="H79" i="1"/>
  <c r="F79" i="1"/>
  <c r="C79" i="1"/>
  <c r="B79" i="1"/>
  <c r="L78" i="1"/>
  <c r="J78" i="1"/>
  <c r="H78" i="1"/>
  <c r="F78" i="1"/>
  <c r="C78" i="1"/>
  <c r="B78" i="1"/>
  <c r="L77" i="1"/>
  <c r="J77" i="1"/>
  <c r="H77" i="1"/>
  <c r="F77" i="1"/>
  <c r="C77" i="1"/>
  <c r="B77" i="1"/>
  <c r="L74" i="1"/>
  <c r="J74" i="1"/>
  <c r="H74" i="1"/>
  <c r="F74" i="1"/>
  <c r="C74" i="1"/>
  <c r="B74" i="1"/>
  <c r="L73" i="1"/>
  <c r="J73" i="1"/>
  <c r="H73" i="1"/>
  <c r="F73" i="1"/>
  <c r="C73" i="1"/>
  <c r="B73" i="1"/>
  <c r="L72" i="1"/>
  <c r="J72" i="1"/>
  <c r="H72" i="1"/>
  <c r="F72" i="1"/>
  <c r="C72" i="1"/>
  <c r="B72" i="1"/>
  <c r="L38" i="1"/>
  <c r="J38" i="1"/>
  <c r="H38" i="1"/>
  <c r="F38" i="1"/>
  <c r="C38" i="1"/>
  <c r="B38" i="1"/>
  <c r="L37" i="1"/>
  <c r="J37" i="1"/>
  <c r="H37" i="1"/>
  <c r="F37" i="1"/>
  <c r="C37" i="1"/>
  <c r="B37" i="1"/>
  <c r="L36" i="1"/>
  <c r="J36" i="1"/>
  <c r="H36" i="1"/>
  <c r="F36" i="1"/>
  <c r="C36" i="1"/>
  <c r="B36" i="1"/>
  <c r="L35" i="1"/>
  <c r="J35" i="1"/>
  <c r="H35" i="1"/>
  <c r="F35" i="1"/>
  <c r="C35" i="1"/>
  <c r="B35" i="1"/>
  <c r="L32" i="1"/>
  <c r="J32" i="1"/>
  <c r="H32" i="1"/>
  <c r="F32" i="1"/>
  <c r="C32" i="1"/>
  <c r="B32" i="1"/>
  <c r="L31" i="1"/>
  <c r="J31" i="1"/>
  <c r="H31" i="1"/>
  <c r="F31" i="1"/>
  <c r="C31" i="1"/>
  <c r="B31" i="1"/>
  <c r="L30" i="1"/>
  <c r="J30" i="1"/>
  <c r="H30" i="1"/>
  <c r="F30" i="1"/>
  <c r="C30" i="1"/>
  <c r="B30" i="1"/>
  <c r="L27" i="1"/>
  <c r="J27" i="1"/>
  <c r="H27" i="1"/>
  <c r="F27" i="1"/>
  <c r="C27" i="1"/>
  <c r="B27" i="1"/>
  <c r="L26" i="1"/>
  <c r="J26" i="1"/>
  <c r="H26" i="1"/>
  <c r="F26" i="1"/>
  <c r="C26" i="1"/>
  <c r="B26" i="1"/>
  <c r="L25" i="1"/>
  <c r="J25" i="1"/>
  <c r="H25" i="1"/>
  <c r="F25" i="1"/>
  <c r="C25" i="1"/>
  <c r="B25" i="1"/>
  <c r="L24" i="1"/>
  <c r="J24" i="1"/>
  <c r="H24" i="1"/>
  <c r="F24" i="1"/>
  <c r="C24" i="1"/>
  <c r="B24" i="1"/>
  <c r="L21" i="1"/>
  <c r="J21" i="1"/>
  <c r="H21" i="1"/>
  <c r="F21" i="1"/>
  <c r="C21" i="1"/>
  <c r="B21" i="1"/>
  <c r="L20" i="1"/>
  <c r="J20" i="1"/>
  <c r="H20" i="1"/>
  <c r="F20" i="1"/>
  <c r="C20" i="1"/>
  <c r="B20" i="1"/>
  <c r="L19" i="1"/>
  <c r="J19" i="1"/>
  <c r="H19" i="1"/>
  <c r="F19" i="1"/>
  <c r="C19" i="1"/>
  <c r="B19" i="1"/>
  <c r="L16" i="1"/>
  <c r="J16" i="1"/>
  <c r="H16" i="1"/>
  <c r="F16" i="1"/>
  <c r="C16" i="1"/>
  <c r="B16" i="1"/>
  <c r="L15" i="1"/>
  <c r="J15" i="1"/>
  <c r="H15" i="1"/>
  <c r="F15" i="1"/>
  <c r="C15" i="1"/>
  <c r="B15" i="1"/>
  <c r="L14" i="1"/>
  <c r="J14" i="1"/>
  <c r="H14" i="1"/>
  <c r="F14" i="1"/>
  <c r="C14" i="1"/>
  <c r="B14" i="1"/>
  <c r="L13" i="1"/>
  <c r="J13" i="1"/>
  <c r="H13" i="1"/>
  <c r="F13" i="1"/>
  <c r="C13" i="1"/>
  <c r="B13" i="1"/>
  <c r="L10" i="1"/>
  <c r="J10" i="1"/>
  <c r="H10" i="1"/>
  <c r="F10" i="1"/>
  <c r="C10" i="1"/>
  <c r="B10" i="1"/>
  <c r="L9" i="1"/>
  <c r="J9" i="1"/>
  <c r="H9" i="1"/>
  <c r="F9" i="1"/>
  <c r="C9" i="1"/>
  <c r="B9" i="1"/>
  <c r="L7" i="1"/>
  <c r="J7" i="1"/>
  <c r="H7" i="1"/>
  <c r="F7" i="1"/>
  <c r="C7" i="1"/>
  <c r="B7" i="1"/>
  <c r="C98" i="14" l="1"/>
  <c r="C94" i="14"/>
  <c r="C90" i="14"/>
  <c r="C85" i="14"/>
  <c r="C81" i="14"/>
  <c r="C77" i="14"/>
  <c r="I7" i="15"/>
  <c r="I44" i="15"/>
  <c r="C97" i="14"/>
  <c r="C93" i="14"/>
  <c r="C89" i="14"/>
  <c r="C84" i="14"/>
  <c r="C80" i="14"/>
  <c r="C76" i="14"/>
  <c r="C72" i="14"/>
  <c r="C68" i="14"/>
  <c r="C64" i="14"/>
  <c r="C40" i="14"/>
  <c r="C36" i="14"/>
  <c r="M33" i="14"/>
  <c r="I11" i="15"/>
  <c r="I48" i="15"/>
  <c r="M96" i="14"/>
  <c r="M92" i="14"/>
  <c r="M88" i="14"/>
  <c r="M83" i="14"/>
  <c r="M79" i="14"/>
  <c r="M75" i="14"/>
  <c r="C73" i="14"/>
  <c r="M71" i="14"/>
  <c r="C69" i="14"/>
  <c r="M67" i="14"/>
  <c r="C65" i="14"/>
  <c r="M63" i="14"/>
  <c r="C41" i="14"/>
  <c r="M39" i="14"/>
  <c r="C37" i="14"/>
  <c r="K10" i="15"/>
  <c r="K20" i="15"/>
  <c r="I17" i="15"/>
  <c r="M74" i="1"/>
  <c r="M21" i="1"/>
  <c r="M35" i="1"/>
  <c r="M72" i="1"/>
  <c r="M96" i="1"/>
  <c r="M13" i="15"/>
  <c r="M85" i="1"/>
  <c r="K83" i="1"/>
  <c r="M30" i="14"/>
  <c r="M24" i="14"/>
  <c r="M18" i="14"/>
  <c r="M12" i="14"/>
  <c r="K29" i="15"/>
  <c r="K14" i="1"/>
  <c r="K20" i="1"/>
  <c r="K32" i="1"/>
  <c r="K38" i="1"/>
  <c r="K77" i="1"/>
  <c r="K89" i="1"/>
  <c r="K95" i="1"/>
  <c r="K101" i="1"/>
  <c r="M26" i="1"/>
  <c r="M32" i="1"/>
  <c r="M83" i="1"/>
  <c r="M101" i="1"/>
  <c r="K7" i="1"/>
  <c r="K26" i="1"/>
  <c r="I50" i="15"/>
  <c r="O14" i="15"/>
  <c r="O28" i="15"/>
  <c r="C99" i="14"/>
  <c r="M97" i="14"/>
  <c r="C95" i="14"/>
  <c r="M93" i="14"/>
  <c r="C91" i="14"/>
  <c r="M89" i="14"/>
  <c r="C87" i="14"/>
  <c r="M84" i="14"/>
  <c r="C82" i="14"/>
  <c r="M80" i="14"/>
  <c r="C78" i="14"/>
  <c r="M76" i="14"/>
  <c r="C74" i="14"/>
  <c r="M72" i="14"/>
  <c r="C70" i="14"/>
  <c r="M68" i="14"/>
  <c r="C66" i="14"/>
  <c r="M64" i="14"/>
  <c r="C62" i="14"/>
  <c r="M40" i="14"/>
  <c r="C38" i="14"/>
  <c r="M36" i="14"/>
  <c r="K18" i="15"/>
  <c r="K30" i="15"/>
  <c r="O34" i="15"/>
  <c r="D88" i="1"/>
  <c r="I88" i="1" s="1"/>
  <c r="D100" i="1"/>
  <c r="I100" i="1" s="1"/>
  <c r="C26" i="14"/>
  <c r="C20" i="14"/>
  <c r="C14" i="14"/>
  <c r="K13" i="1"/>
  <c r="K19" i="1"/>
  <c r="K25" i="1"/>
  <c r="K31" i="1"/>
  <c r="K37" i="1"/>
  <c r="K74" i="1"/>
  <c r="K80" i="1"/>
  <c r="K88" i="1"/>
  <c r="K94" i="1"/>
  <c r="K100" i="1"/>
  <c r="M31" i="14"/>
  <c r="C27" i="14"/>
  <c r="M25" i="14"/>
  <c r="C21" i="14"/>
  <c r="M19" i="14"/>
  <c r="C17" i="14"/>
  <c r="M13" i="14"/>
  <c r="K13" i="15"/>
  <c r="K40" i="15"/>
  <c r="K50" i="15"/>
  <c r="M99" i="14"/>
  <c r="M95" i="14"/>
  <c r="M91" i="14"/>
  <c r="M87" i="14"/>
  <c r="M82" i="14"/>
  <c r="M78" i="14"/>
  <c r="M74" i="14"/>
  <c r="M70" i="14"/>
  <c r="M66" i="14"/>
  <c r="M62" i="14"/>
  <c r="M38" i="14"/>
  <c r="K39" i="15"/>
  <c r="K49" i="15"/>
  <c r="K10" i="1"/>
  <c r="K16" i="1"/>
  <c r="K24" i="1"/>
  <c r="K30" i="1"/>
  <c r="K36" i="1"/>
  <c r="D72" i="1"/>
  <c r="G72" i="1" s="1"/>
  <c r="K73" i="1"/>
  <c r="K79" i="1"/>
  <c r="K85" i="1"/>
  <c r="K91" i="1"/>
  <c r="K99" i="1"/>
  <c r="D102" i="1"/>
  <c r="G102" i="1" s="1"/>
  <c r="C30" i="14"/>
  <c r="M26" i="14"/>
  <c r="C24" i="14"/>
  <c r="M20" i="14"/>
  <c r="C18" i="14"/>
  <c r="M14" i="14"/>
  <c r="C12" i="14"/>
  <c r="K11" i="15"/>
  <c r="I20" i="15"/>
  <c r="I47" i="15"/>
  <c r="K48" i="15"/>
  <c r="O24" i="15"/>
  <c r="O39" i="15"/>
  <c r="K9" i="1"/>
  <c r="K15" i="1"/>
  <c r="K21" i="1"/>
  <c r="K27" i="1"/>
  <c r="K35" i="1"/>
  <c r="K72" i="1"/>
  <c r="K78" i="1"/>
  <c r="D83" i="1"/>
  <c r="I83" i="1" s="1"/>
  <c r="K84" i="1"/>
  <c r="K90" i="1"/>
  <c r="K96" i="1"/>
  <c r="D101" i="1"/>
  <c r="I101" i="1" s="1"/>
  <c r="K102" i="1"/>
  <c r="C31" i="14"/>
  <c r="M27" i="14"/>
  <c r="C25" i="14"/>
  <c r="M21" i="14"/>
  <c r="C19" i="14"/>
  <c r="M17" i="14"/>
  <c r="C13" i="14"/>
  <c r="K7" i="15"/>
  <c r="I18" i="15"/>
  <c r="K19" i="15"/>
  <c r="I30" i="15"/>
  <c r="O35" i="15"/>
  <c r="O48" i="15"/>
  <c r="O7" i="15"/>
  <c r="I28" i="15"/>
  <c r="I41" i="15"/>
  <c r="O44" i="15"/>
  <c r="M98" i="14"/>
  <c r="M94" i="14"/>
  <c r="M90" i="14"/>
  <c r="M85" i="14"/>
  <c r="M81" i="14"/>
  <c r="M77" i="14"/>
  <c r="M73" i="14"/>
  <c r="M69" i="14"/>
  <c r="M65" i="14"/>
  <c r="M41" i="14"/>
  <c r="M37" i="14"/>
  <c r="O18" i="15"/>
  <c r="K28" i="15"/>
  <c r="K41" i="15"/>
  <c r="D79" i="1"/>
  <c r="E79" i="1" s="1"/>
  <c r="D85" i="1"/>
  <c r="G85" i="1" s="1"/>
  <c r="D99" i="1"/>
  <c r="E99" i="1" s="1"/>
  <c r="I39" i="15"/>
  <c r="D25" i="1"/>
  <c r="E25" i="1" s="1"/>
  <c r="D36" i="1"/>
  <c r="E36" i="1" s="1"/>
  <c r="D38" i="1"/>
  <c r="E38" i="1" s="1"/>
  <c r="D73" i="1"/>
  <c r="E73" i="1" s="1"/>
  <c r="D78" i="1"/>
  <c r="E78" i="1" s="1"/>
  <c r="D80" i="1"/>
  <c r="E80" i="1" s="1"/>
  <c r="D84" i="1"/>
  <c r="E84" i="1" s="1"/>
  <c r="D89" i="1"/>
  <c r="E89" i="1" s="1"/>
  <c r="D91" i="1"/>
  <c r="E91" i="1" s="1"/>
  <c r="D95" i="1"/>
  <c r="E95" i="1" s="1"/>
  <c r="D7" i="15"/>
  <c r="E7" i="15" s="1"/>
  <c r="G7" i="15"/>
  <c r="D18" i="15"/>
  <c r="E18" i="15" s="1"/>
  <c r="G18" i="15"/>
  <c r="M25" i="15"/>
  <c r="G28" i="15"/>
  <c r="D28" i="15"/>
  <c r="E28" i="15" s="1"/>
  <c r="K33" i="15"/>
  <c r="M35" i="15"/>
  <c r="G39" i="15"/>
  <c r="D39" i="15"/>
  <c r="E39" i="15" s="1"/>
  <c r="K43" i="15"/>
  <c r="G48" i="15"/>
  <c r="D48" i="15"/>
  <c r="E48" i="15" s="1"/>
  <c r="O99" i="14"/>
  <c r="G99" i="14"/>
  <c r="D99" i="14"/>
  <c r="E99" i="14" s="1"/>
  <c r="O98" i="14"/>
  <c r="G98" i="14"/>
  <c r="D98" i="14"/>
  <c r="E98" i="14" s="1"/>
  <c r="O97" i="14"/>
  <c r="D97" i="14"/>
  <c r="E97" i="14" s="1"/>
  <c r="G97" i="14"/>
  <c r="O96" i="14"/>
  <c r="D96" i="14"/>
  <c r="E96" i="14" s="1"/>
  <c r="G96" i="14"/>
  <c r="O95" i="14"/>
  <c r="G95" i="14"/>
  <c r="D95" i="14"/>
  <c r="E95" i="14" s="1"/>
  <c r="O94" i="14"/>
  <c r="G94" i="14"/>
  <c r="D94" i="14"/>
  <c r="E94" i="14" s="1"/>
  <c r="O93" i="14"/>
  <c r="D93" i="14"/>
  <c r="E93" i="14" s="1"/>
  <c r="G93" i="14"/>
  <c r="O92" i="14"/>
  <c r="G92" i="14"/>
  <c r="D92" i="14"/>
  <c r="E92" i="14" s="1"/>
  <c r="O91" i="14"/>
  <c r="D91" i="14"/>
  <c r="E91" i="14" s="1"/>
  <c r="G91" i="14"/>
  <c r="O90" i="14"/>
  <c r="G90" i="14"/>
  <c r="D90" i="14"/>
  <c r="E90" i="14" s="1"/>
  <c r="O89" i="14"/>
  <c r="G89" i="14"/>
  <c r="D89" i="14"/>
  <c r="E89" i="14" s="1"/>
  <c r="O88" i="14"/>
  <c r="G88" i="14"/>
  <c r="D88" i="14"/>
  <c r="E88" i="14" s="1"/>
  <c r="O87" i="14"/>
  <c r="G87" i="14"/>
  <c r="D87" i="14"/>
  <c r="E87" i="14" s="1"/>
  <c r="O85" i="14"/>
  <c r="G85" i="14"/>
  <c r="D85" i="14"/>
  <c r="E85" i="14" s="1"/>
  <c r="O84" i="14"/>
  <c r="D84" i="14"/>
  <c r="E84" i="14" s="1"/>
  <c r="G84" i="14"/>
  <c r="O83" i="14"/>
  <c r="G83" i="14"/>
  <c r="D83" i="14"/>
  <c r="E83" i="14" s="1"/>
  <c r="O82" i="14"/>
  <c r="G82" i="14"/>
  <c r="D82" i="14"/>
  <c r="E82" i="14" s="1"/>
  <c r="O81" i="14"/>
  <c r="G81" i="14"/>
  <c r="D81" i="14"/>
  <c r="E81" i="14" s="1"/>
  <c r="O80" i="14"/>
  <c r="G80" i="14"/>
  <c r="D80" i="14"/>
  <c r="E80" i="14" s="1"/>
  <c r="O79" i="14"/>
  <c r="G79" i="14"/>
  <c r="D79" i="14"/>
  <c r="E79" i="14" s="1"/>
  <c r="O78" i="14"/>
  <c r="D78" i="14"/>
  <c r="E78" i="14" s="1"/>
  <c r="G78" i="14"/>
  <c r="O77" i="14"/>
  <c r="G77" i="14"/>
  <c r="D77" i="14"/>
  <c r="E77" i="14" s="1"/>
  <c r="O76" i="14"/>
  <c r="D76" i="14"/>
  <c r="E76" i="14" s="1"/>
  <c r="G76" i="14"/>
  <c r="O75" i="14"/>
  <c r="G75" i="14"/>
  <c r="D75" i="14"/>
  <c r="E75" i="14" s="1"/>
  <c r="O74" i="14"/>
  <c r="G74" i="14"/>
  <c r="D74" i="14"/>
  <c r="E74" i="14" s="1"/>
  <c r="O73" i="14"/>
  <c r="G73" i="14"/>
  <c r="D73" i="14"/>
  <c r="E73" i="14" s="1"/>
  <c r="O72" i="14"/>
  <c r="G72" i="14"/>
  <c r="D72" i="14"/>
  <c r="E72" i="14" s="1"/>
  <c r="O71" i="14"/>
  <c r="G71" i="14"/>
  <c r="D71" i="14"/>
  <c r="E71" i="14" s="1"/>
  <c r="O70" i="14"/>
  <c r="D70" i="14"/>
  <c r="E70" i="14" s="1"/>
  <c r="G70" i="14"/>
  <c r="O69" i="14"/>
  <c r="D69" i="14"/>
  <c r="E69" i="14" s="1"/>
  <c r="G69" i="14"/>
  <c r="O68" i="14"/>
  <c r="G68" i="14"/>
  <c r="D68" i="14"/>
  <c r="E68" i="14" s="1"/>
  <c r="O67" i="14"/>
  <c r="G67" i="14"/>
  <c r="D67" i="14"/>
  <c r="E67" i="14" s="1"/>
  <c r="O66" i="14"/>
  <c r="G66" i="14"/>
  <c r="D66" i="14"/>
  <c r="E66" i="14" s="1"/>
  <c r="O65" i="14"/>
  <c r="G65" i="14"/>
  <c r="D65" i="14"/>
  <c r="E65" i="14" s="1"/>
  <c r="O64" i="14"/>
  <c r="D64" i="14"/>
  <c r="E64" i="14" s="1"/>
  <c r="G64" i="14"/>
  <c r="O63" i="14"/>
  <c r="G63" i="14"/>
  <c r="D63" i="14"/>
  <c r="E63" i="14" s="1"/>
  <c r="O62" i="14"/>
  <c r="G62" i="14"/>
  <c r="D62" i="14"/>
  <c r="E62" i="14" s="1"/>
  <c r="O41" i="14"/>
  <c r="G41" i="14"/>
  <c r="D41" i="14"/>
  <c r="E41" i="14" s="1"/>
  <c r="O40" i="14"/>
  <c r="D40" i="14"/>
  <c r="E40" i="14" s="1"/>
  <c r="G40" i="14"/>
  <c r="O39" i="14"/>
  <c r="D39" i="14"/>
  <c r="E39" i="14" s="1"/>
  <c r="G39" i="14"/>
  <c r="O38" i="14"/>
  <c r="D38" i="14"/>
  <c r="E38" i="14" s="1"/>
  <c r="G38" i="14"/>
  <c r="O37" i="14"/>
  <c r="G37" i="14"/>
  <c r="D37" i="14"/>
  <c r="E37" i="14" s="1"/>
  <c r="O36" i="14"/>
  <c r="D36" i="14"/>
  <c r="E36" i="14" s="1"/>
  <c r="G36" i="14"/>
  <c r="N34" i="14"/>
  <c r="O35" i="14"/>
  <c r="D35" i="14"/>
  <c r="G35" i="14"/>
  <c r="F34" i="14"/>
  <c r="O33" i="14"/>
  <c r="G33" i="14"/>
  <c r="D33" i="14"/>
  <c r="E33" i="14" s="1"/>
  <c r="O31" i="14"/>
  <c r="D31" i="14"/>
  <c r="E31" i="14" s="1"/>
  <c r="G31" i="14"/>
  <c r="O30" i="14"/>
  <c r="G30" i="14"/>
  <c r="D30" i="14"/>
  <c r="E30" i="14" s="1"/>
  <c r="O27" i="14"/>
  <c r="G27" i="14"/>
  <c r="D27" i="14"/>
  <c r="E27" i="14" s="1"/>
  <c r="O26" i="14"/>
  <c r="D26" i="14"/>
  <c r="E26" i="14" s="1"/>
  <c r="G26" i="14"/>
  <c r="O25" i="14"/>
  <c r="G25" i="14"/>
  <c r="D25" i="14"/>
  <c r="E25" i="14" s="1"/>
  <c r="O24" i="14"/>
  <c r="D24" i="14"/>
  <c r="E24" i="14" s="1"/>
  <c r="G24" i="14"/>
  <c r="O21" i="14"/>
  <c r="G21" i="14"/>
  <c r="D21" i="14"/>
  <c r="E21" i="14" s="1"/>
  <c r="O20" i="14"/>
  <c r="G20" i="14"/>
  <c r="D20" i="14"/>
  <c r="E20" i="14" s="1"/>
  <c r="O19" i="14"/>
  <c r="D19" i="14"/>
  <c r="E19" i="14" s="1"/>
  <c r="G19" i="14"/>
  <c r="O18" i="14"/>
  <c r="G18" i="14"/>
  <c r="D18" i="14"/>
  <c r="E18" i="14" s="1"/>
  <c r="O17" i="14"/>
  <c r="G17" i="14"/>
  <c r="D17" i="14"/>
  <c r="E17" i="14" s="1"/>
  <c r="O14" i="14"/>
  <c r="D14" i="14"/>
  <c r="E14" i="14" s="1"/>
  <c r="G14" i="14"/>
  <c r="O13" i="14"/>
  <c r="D13" i="14"/>
  <c r="E13" i="14" s="1"/>
  <c r="G13" i="14"/>
  <c r="O12" i="14"/>
  <c r="G12" i="14"/>
  <c r="D12" i="14"/>
  <c r="E12" i="14" s="1"/>
  <c r="O11" i="14"/>
  <c r="N10" i="14"/>
  <c r="F10" i="14"/>
  <c r="G11" i="14"/>
  <c r="D11" i="14"/>
  <c r="O7" i="14"/>
  <c r="O59" i="14" s="1"/>
  <c r="N59" i="14"/>
  <c r="F59" i="14"/>
  <c r="G7" i="14"/>
  <c r="G59" i="14" s="1"/>
  <c r="D7" i="14"/>
  <c r="I10" i="15"/>
  <c r="K12" i="15"/>
  <c r="M14" i="15"/>
  <c r="G17" i="15"/>
  <c r="D17" i="15"/>
  <c r="E17" i="15" s="1"/>
  <c r="O17" i="15"/>
  <c r="I19" i="15"/>
  <c r="K21" i="15"/>
  <c r="M24" i="15"/>
  <c r="I29" i="15"/>
  <c r="M34" i="15"/>
  <c r="I40" i="15"/>
  <c r="K42" i="15"/>
  <c r="M44" i="15"/>
  <c r="G47" i="15"/>
  <c r="D47" i="15"/>
  <c r="E47" i="15" s="1"/>
  <c r="O47" i="15"/>
  <c r="I49" i="15"/>
  <c r="M15" i="1"/>
  <c r="M37" i="1"/>
  <c r="M35" i="14"/>
  <c r="L34" i="14"/>
  <c r="B34" i="14"/>
  <c r="C34" i="14" s="1"/>
  <c r="C35" i="14"/>
  <c r="L10" i="14"/>
  <c r="M11" i="14"/>
  <c r="B10" i="14"/>
  <c r="C11" i="14"/>
  <c r="M7" i="14"/>
  <c r="M59" i="14" s="1"/>
  <c r="L59" i="14"/>
  <c r="M12" i="15"/>
  <c r="D14" i="15"/>
  <c r="E14" i="15" s="1"/>
  <c r="G14" i="15"/>
  <c r="M21" i="15"/>
  <c r="D24" i="15"/>
  <c r="E24" i="15" s="1"/>
  <c r="G24" i="15"/>
  <c r="G34" i="15"/>
  <c r="D34" i="15"/>
  <c r="E34" i="15" s="1"/>
  <c r="M42" i="15"/>
  <c r="G44" i="15"/>
  <c r="D44" i="15"/>
  <c r="E44" i="15" s="1"/>
  <c r="M77" i="1"/>
  <c r="D19" i="1"/>
  <c r="E19" i="1" s="1"/>
  <c r="D37" i="1"/>
  <c r="E37" i="1" s="1"/>
  <c r="M11" i="15"/>
  <c r="G13" i="15"/>
  <c r="D13" i="15"/>
  <c r="E13" i="15" s="1"/>
  <c r="O13" i="15"/>
  <c r="M20" i="15"/>
  <c r="I25" i="15"/>
  <c r="M30" i="15"/>
  <c r="D33" i="15"/>
  <c r="E33" i="15" s="1"/>
  <c r="G33" i="15"/>
  <c r="O33" i="15"/>
  <c r="I35" i="15"/>
  <c r="M41" i="15"/>
  <c r="D43" i="15"/>
  <c r="E43" i="15" s="1"/>
  <c r="G43" i="15"/>
  <c r="O43" i="15"/>
  <c r="M50" i="15"/>
  <c r="D9" i="1"/>
  <c r="E9" i="1" s="1"/>
  <c r="D14" i="1"/>
  <c r="E14" i="1" s="1"/>
  <c r="D31" i="1"/>
  <c r="E31" i="1" s="1"/>
  <c r="M7" i="1"/>
  <c r="M10" i="1"/>
  <c r="M30" i="1"/>
  <c r="M79" i="1"/>
  <c r="M88" i="1"/>
  <c r="M94" i="1"/>
  <c r="O25" i="15"/>
  <c r="D7" i="1"/>
  <c r="E7" i="1" s="1"/>
  <c r="D13" i="1"/>
  <c r="E13" i="1" s="1"/>
  <c r="D15" i="1"/>
  <c r="E15" i="1" s="1"/>
  <c r="D30" i="1"/>
  <c r="E30" i="1" s="1"/>
  <c r="D77" i="1"/>
  <c r="E77" i="1" s="1"/>
  <c r="D94" i="1"/>
  <c r="E94" i="1" s="1"/>
  <c r="K99" i="14"/>
  <c r="K98" i="14"/>
  <c r="K97" i="14"/>
  <c r="K96" i="14"/>
  <c r="K95" i="14"/>
  <c r="K94" i="14"/>
  <c r="K93" i="14"/>
  <c r="K92" i="14"/>
  <c r="K91" i="14"/>
  <c r="K90" i="14"/>
  <c r="K89" i="14"/>
  <c r="K88" i="14"/>
  <c r="K87" i="14"/>
  <c r="K85" i="14"/>
  <c r="K84" i="14"/>
  <c r="K83" i="14"/>
  <c r="K82" i="14"/>
  <c r="K81" i="14"/>
  <c r="K80" i="14"/>
  <c r="K79" i="14"/>
  <c r="K78" i="14"/>
  <c r="K77" i="14"/>
  <c r="K76" i="14"/>
  <c r="K75" i="14"/>
  <c r="K74" i="14"/>
  <c r="K73" i="14"/>
  <c r="K72" i="14"/>
  <c r="K71" i="14"/>
  <c r="K70" i="14"/>
  <c r="K69" i="14"/>
  <c r="K68" i="14"/>
  <c r="K67" i="14"/>
  <c r="K66" i="14"/>
  <c r="K65" i="14"/>
  <c r="K64" i="14"/>
  <c r="K63" i="14"/>
  <c r="K62" i="14"/>
  <c r="K41" i="14"/>
  <c r="K40" i="14"/>
  <c r="K39" i="14"/>
  <c r="K38" i="14"/>
  <c r="K37" i="14"/>
  <c r="K36" i="14"/>
  <c r="K35" i="14"/>
  <c r="J34" i="14"/>
  <c r="K33" i="14"/>
  <c r="K31" i="14"/>
  <c r="K30" i="14"/>
  <c r="K27" i="14"/>
  <c r="K26" i="14"/>
  <c r="K25" i="14"/>
  <c r="K24" i="14"/>
  <c r="K21" i="14"/>
  <c r="K20" i="14"/>
  <c r="K19" i="14"/>
  <c r="K18" i="14"/>
  <c r="K17" i="14"/>
  <c r="K14" i="14"/>
  <c r="K13" i="14"/>
  <c r="K12" i="14"/>
  <c r="K11" i="14"/>
  <c r="J10" i="14"/>
  <c r="K7" i="14"/>
  <c r="K59" i="14" s="1"/>
  <c r="J59" i="14"/>
  <c r="M10" i="15"/>
  <c r="D12" i="15"/>
  <c r="E12" i="15" s="1"/>
  <c r="G12" i="15"/>
  <c r="O12" i="15"/>
  <c r="I14" i="15"/>
  <c r="K17" i="15"/>
  <c r="M19" i="15"/>
  <c r="D21" i="15"/>
  <c r="E21" i="15" s="1"/>
  <c r="G21" i="15"/>
  <c r="O21" i="15"/>
  <c r="I24" i="15"/>
  <c r="M29" i="15"/>
  <c r="I34" i="15"/>
  <c r="M40" i="15"/>
  <c r="D42" i="15"/>
  <c r="E42" i="15" s="1"/>
  <c r="G42" i="15"/>
  <c r="O42" i="15"/>
  <c r="K47" i="15"/>
  <c r="M49" i="15"/>
  <c r="D16" i="1"/>
  <c r="E16" i="1" s="1"/>
  <c r="D27" i="1"/>
  <c r="E27" i="1" s="1"/>
  <c r="M13" i="1"/>
  <c r="M24" i="1"/>
  <c r="I25" i="1"/>
  <c r="M90" i="1"/>
  <c r="M33" i="15"/>
  <c r="D21" i="1"/>
  <c r="E21" i="1" s="1"/>
  <c r="D32" i="1"/>
  <c r="E32" i="1" s="1"/>
  <c r="D74" i="1"/>
  <c r="E74" i="1" s="1"/>
  <c r="D96" i="1"/>
  <c r="E96" i="1" s="1"/>
  <c r="M9" i="1"/>
  <c r="M14" i="1"/>
  <c r="M16" i="1"/>
  <c r="M20" i="1"/>
  <c r="M25" i="1"/>
  <c r="M27" i="1"/>
  <c r="M31" i="1"/>
  <c r="M36" i="1"/>
  <c r="M38" i="1"/>
  <c r="M73" i="1"/>
  <c r="M78" i="1"/>
  <c r="M80" i="1"/>
  <c r="M84" i="1"/>
  <c r="M89" i="1"/>
  <c r="M91" i="1"/>
  <c r="M95" i="1"/>
  <c r="M100" i="1"/>
  <c r="M102" i="1"/>
  <c r="M7" i="15"/>
  <c r="G11" i="15"/>
  <c r="D11" i="15"/>
  <c r="E11" i="15" s="1"/>
  <c r="O11" i="15"/>
  <c r="I13" i="15"/>
  <c r="M18" i="15"/>
  <c r="D20" i="15"/>
  <c r="E20" i="15" s="1"/>
  <c r="G20" i="15"/>
  <c r="O20" i="15"/>
  <c r="K25" i="15"/>
  <c r="M28" i="15"/>
  <c r="D30" i="15"/>
  <c r="E30" i="15" s="1"/>
  <c r="G30" i="15"/>
  <c r="O30" i="15"/>
  <c r="I33" i="15"/>
  <c r="K35" i="15"/>
  <c r="M39" i="15"/>
  <c r="D41" i="15"/>
  <c r="E41" i="15" s="1"/>
  <c r="G41" i="15"/>
  <c r="O41" i="15"/>
  <c r="I43" i="15"/>
  <c r="M48" i="15"/>
  <c r="G50" i="15"/>
  <c r="D50" i="15"/>
  <c r="E50" i="15" s="1"/>
  <c r="O50" i="15"/>
  <c r="D20" i="1"/>
  <c r="E20" i="1" s="1"/>
  <c r="M19" i="1"/>
  <c r="M99" i="1"/>
  <c r="G25" i="15"/>
  <c r="D25" i="15"/>
  <c r="E25" i="15" s="1"/>
  <c r="G35" i="15"/>
  <c r="D35" i="15"/>
  <c r="E35" i="15" s="1"/>
  <c r="M43" i="15"/>
  <c r="D10" i="1"/>
  <c r="E10" i="1" s="1"/>
  <c r="D24" i="1"/>
  <c r="E24" i="1" s="1"/>
  <c r="D26" i="1"/>
  <c r="E26" i="1" s="1"/>
  <c r="D35" i="1"/>
  <c r="E35" i="1" s="1"/>
  <c r="D90" i="1"/>
  <c r="E90" i="1" s="1"/>
  <c r="I99" i="14"/>
  <c r="I98" i="14"/>
  <c r="I97" i="14"/>
  <c r="I96" i="14"/>
  <c r="I95" i="14"/>
  <c r="I94" i="14"/>
  <c r="I93" i="14"/>
  <c r="I92" i="14"/>
  <c r="I91" i="14"/>
  <c r="I90" i="14"/>
  <c r="I89" i="14"/>
  <c r="I88" i="14"/>
  <c r="I87" i="14"/>
  <c r="I85" i="14"/>
  <c r="I84" i="14"/>
  <c r="I83" i="14"/>
  <c r="I82" i="14"/>
  <c r="I81" i="14"/>
  <c r="I80" i="14"/>
  <c r="I79" i="14"/>
  <c r="I78" i="14"/>
  <c r="I77" i="14"/>
  <c r="I76" i="14"/>
  <c r="I75" i="14"/>
  <c r="I74" i="14"/>
  <c r="I73" i="14"/>
  <c r="I72" i="14"/>
  <c r="I71" i="14"/>
  <c r="I70" i="14"/>
  <c r="I69" i="14"/>
  <c r="I68" i="14"/>
  <c r="I67" i="14"/>
  <c r="I66" i="14"/>
  <c r="I65" i="14"/>
  <c r="I64" i="14"/>
  <c r="I63" i="14"/>
  <c r="I62" i="14"/>
  <c r="I41" i="14"/>
  <c r="I40" i="14"/>
  <c r="I39" i="14"/>
  <c r="I38" i="14"/>
  <c r="I37" i="14"/>
  <c r="I36" i="14"/>
  <c r="I35" i="14"/>
  <c r="H34" i="14"/>
  <c r="I33" i="14"/>
  <c r="I31" i="14"/>
  <c r="I30" i="14"/>
  <c r="I27" i="14"/>
  <c r="I26" i="14"/>
  <c r="I25" i="14"/>
  <c r="I24" i="14"/>
  <c r="I21" i="14"/>
  <c r="I20" i="14"/>
  <c r="I19" i="14"/>
  <c r="I18" i="14"/>
  <c r="I17" i="14"/>
  <c r="I14" i="14"/>
  <c r="I13" i="14"/>
  <c r="I12" i="14"/>
  <c r="H10" i="14"/>
  <c r="I11" i="14"/>
  <c r="I7" i="14"/>
  <c r="I59" i="14" s="1"/>
  <c r="H59" i="14"/>
  <c r="G10" i="15"/>
  <c r="D10" i="15"/>
  <c r="E10" i="15" s="1"/>
  <c r="O10" i="15"/>
  <c r="I12" i="15"/>
  <c r="K14" i="15"/>
  <c r="M17" i="15"/>
  <c r="D19" i="15"/>
  <c r="E19" i="15" s="1"/>
  <c r="G19" i="15"/>
  <c r="O19" i="15"/>
  <c r="I21" i="15"/>
  <c r="K24" i="15"/>
  <c r="D29" i="15"/>
  <c r="E29" i="15" s="1"/>
  <c r="G29" i="15"/>
  <c r="O29" i="15"/>
  <c r="K34" i="15"/>
  <c r="D40" i="15"/>
  <c r="E40" i="15" s="1"/>
  <c r="G40" i="15"/>
  <c r="O40" i="15"/>
  <c r="I42" i="15"/>
  <c r="K44" i="15"/>
  <c r="M47" i="15"/>
  <c r="D49" i="15"/>
  <c r="E49" i="15" s="1"/>
  <c r="G49" i="15"/>
  <c r="O49" i="15"/>
  <c r="I19" i="1" l="1"/>
  <c r="E85" i="1"/>
  <c r="I99" i="1"/>
  <c r="E88" i="1"/>
  <c r="I84" i="1"/>
  <c r="G99" i="1"/>
  <c r="I89" i="1"/>
  <c r="I74" i="1"/>
  <c r="G35" i="1"/>
  <c r="K34" i="14"/>
  <c r="G83" i="1"/>
  <c r="G19" i="1"/>
  <c r="G74" i="1"/>
  <c r="G14" i="1"/>
  <c r="I102" i="1"/>
  <c r="G88" i="1"/>
  <c r="G100" i="1"/>
  <c r="I10" i="14"/>
  <c r="G16" i="1"/>
  <c r="I91" i="1"/>
  <c r="G90" i="1"/>
  <c r="G101" i="1"/>
  <c r="E100" i="1"/>
  <c r="I34" i="14"/>
  <c r="M34" i="14"/>
  <c r="G91" i="1"/>
  <c r="I16" i="1"/>
  <c r="C10" i="14"/>
  <c r="E102" i="1"/>
  <c r="I31" i="1"/>
  <c r="I14" i="1"/>
  <c r="I26" i="1"/>
  <c r="I27" i="1"/>
  <c r="G79" i="1"/>
  <c r="I72" i="1"/>
  <c r="I24" i="1"/>
  <c r="E101" i="1"/>
  <c r="G32" i="1"/>
  <c r="G73" i="1"/>
  <c r="I38" i="1"/>
  <c r="I79" i="1"/>
  <c r="I95" i="1"/>
  <c r="I73" i="1"/>
  <c r="G25" i="1"/>
  <c r="I13" i="1"/>
  <c r="E72" i="1"/>
  <c r="I37" i="1"/>
  <c r="I7" i="1"/>
  <c r="G10" i="1"/>
  <c r="I80" i="1"/>
  <c r="I85" i="1"/>
  <c r="E83" i="1"/>
  <c r="G15" i="1"/>
  <c r="G80" i="1"/>
  <c r="G77" i="1"/>
  <c r="G10" i="14"/>
  <c r="I94" i="1"/>
  <c r="I35" i="1"/>
  <c r="I15" i="1"/>
  <c r="G27" i="1"/>
  <c r="G24" i="1"/>
  <c r="K10" i="14"/>
  <c r="G94" i="1"/>
  <c r="G30" i="1"/>
  <c r="M10" i="14"/>
  <c r="O34" i="14"/>
  <c r="G84" i="1"/>
  <c r="D10" i="14"/>
  <c r="E10" i="14" s="1"/>
  <c r="E11" i="14"/>
  <c r="E35" i="14"/>
  <c r="D34" i="14"/>
  <c r="E34" i="14" s="1"/>
  <c r="G20" i="1"/>
  <c r="I32" i="1"/>
  <c r="G37" i="1"/>
  <c r="D59" i="14"/>
  <c r="E7" i="14"/>
  <c r="E59" i="14" s="1"/>
  <c r="G36" i="1"/>
  <c r="G7" i="1"/>
  <c r="O10" i="14"/>
  <c r="G9" i="1"/>
  <c r="G89" i="1"/>
  <c r="I20" i="1"/>
  <c r="I36" i="1"/>
  <c r="I10" i="1"/>
  <c r="G26" i="1"/>
  <c r="I9" i="1"/>
  <c r="I90" i="1"/>
  <c r="I77" i="1"/>
  <c r="I30" i="1"/>
  <c r="G31" i="1"/>
  <c r="G34" i="14"/>
  <c r="I78" i="1"/>
  <c r="I96" i="1"/>
  <c r="I21" i="1"/>
  <c r="G96" i="1"/>
  <c r="G21" i="1"/>
  <c r="G13" i="1"/>
  <c r="G95" i="1"/>
  <c r="G78" i="1"/>
  <c r="G38" i="1"/>
</calcChain>
</file>

<file path=xl/sharedStrings.xml><?xml version="1.0" encoding="utf-8"?>
<sst xmlns="http://schemas.openxmlformats.org/spreadsheetml/2006/main" count="545" uniqueCount="157">
  <si>
    <t>Total</t>
  </si>
  <si>
    <t>Distrito Central</t>
  </si>
  <si>
    <t>San Pedro Sula</t>
  </si>
  <si>
    <t>No.</t>
  </si>
  <si>
    <t>Estudia y Trabaja</t>
  </si>
  <si>
    <t>Solo Trabaja</t>
  </si>
  <si>
    <t>Solo Estudia</t>
  </si>
  <si>
    <t>Sexo</t>
  </si>
  <si>
    <t>Rango de Edad</t>
  </si>
  <si>
    <t>Trabajan</t>
  </si>
  <si>
    <t>Ni Trabaja Ni Estudia</t>
  </si>
  <si>
    <t>Categorías</t>
  </si>
  <si>
    <t xml:space="preserve">Total </t>
  </si>
  <si>
    <t>Años de Estudio Promedio</t>
  </si>
  <si>
    <t>Nivel Educativo</t>
  </si>
  <si>
    <t>Ingreso Promedio de los que Trabajan</t>
  </si>
  <si>
    <t>Nivel Educativo del jefe del Hogar</t>
  </si>
  <si>
    <t>Rango de Edad del Jefe del Hogar</t>
  </si>
  <si>
    <t>Conformación del Hogar</t>
  </si>
  <si>
    <t>Urbano</t>
  </si>
  <si>
    <t>Rural</t>
  </si>
  <si>
    <t>Dominio</t>
  </si>
  <si>
    <t>Solo estudia</t>
  </si>
  <si>
    <t>Sin Nivel</t>
  </si>
  <si>
    <t>Primaria</t>
  </si>
  <si>
    <t>Secundaria</t>
  </si>
  <si>
    <t>Superior</t>
  </si>
  <si>
    <t>No sabe, no responde</t>
  </si>
  <si>
    <t>Ni trabaja, Ni estudia</t>
  </si>
  <si>
    <t>Resto urbano</t>
  </si>
  <si>
    <t>1/ Porcentaje por columna</t>
  </si>
  <si>
    <t>2/ Porcentaje por filas</t>
  </si>
  <si>
    <t>Total Nacional 2/</t>
  </si>
  <si>
    <t>Urbano 2/</t>
  </si>
  <si>
    <t>Rural 2/</t>
  </si>
  <si>
    <t>Distrito Central 2/</t>
  </si>
  <si>
    <t>San Pedro Sula 2/</t>
  </si>
  <si>
    <t>Resto Urbano 2/</t>
  </si>
  <si>
    <t>% 1/</t>
  </si>
  <si>
    <t>% 2/</t>
  </si>
  <si>
    <t>Vive con ambos padres</t>
  </si>
  <si>
    <t>Vive solo con el padre</t>
  </si>
  <si>
    <t>Vive solo con la madre</t>
  </si>
  <si>
    <t>No es hijo del jefe</t>
  </si>
  <si>
    <t xml:space="preserve"> AEP = Años de Estudio Promedio</t>
  </si>
  <si>
    <t>Numero de salarios mínimos /3</t>
  </si>
  <si>
    <t>Menos de un salario</t>
  </si>
  <si>
    <t>De 1 a 2 salarios</t>
  </si>
  <si>
    <t>De 2 a 3 salarios</t>
  </si>
  <si>
    <t>De 3 a 4 salarios</t>
  </si>
  <si>
    <t>De 4 salarios y más</t>
  </si>
  <si>
    <t>Rama de actividad (1 Dig.)</t>
  </si>
  <si>
    <t>Industria manufacturera</t>
  </si>
  <si>
    <t>Total ocupados</t>
  </si>
  <si>
    <t>Publico</t>
  </si>
  <si>
    <t>Privado</t>
  </si>
  <si>
    <t>Domestico</t>
  </si>
  <si>
    <t>Cuenta Propia</t>
  </si>
  <si>
    <t>Trabajador no remunerado</t>
  </si>
  <si>
    <t>En pobreza extrema</t>
  </si>
  <si>
    <t>En pobreza relativa</t>
  </si>
  <si>
    <t>No pobre</t>
  </si>
  <si>
    <t>Total  que no estudian</t>
  </si>
  <si>
    <t>Solo trabaja</t>
  </si>
  <si>
    <t>Realiza quehaceres del hogar</t>
  </si>
  <si>
    <t>Menor de edad</t>
  </si>
  <si>
    <t>Discapacitado</t>
  </si>
  <si>
    <t>Otro</t>
  </si>
  <si>
    <t>Ocupado</t>
  </si>
  <si>
    <t>Desocupado</t>
  </si>
  <si>
    <t>Inactivo</t>
  </si>
  <si>
    <t>Quintil de Ingreso del hogar</t>
  </si>
  <si>
    <t>No declara ingreso</t>
  </si>
  <si>
    <t>Sexo del jefe del hogar</t>
  </si>
  <si>
    <t>Menos de 1 salario y trabaja &lt;36 horas</t>
  </si>
  <si>
    <t>Menos de 1 salario y trabaja &gt;=36 horas</t>
  </si>
  <si>
    <t>Menos de 1 salario y no declara horas</t>
  </si>
  <si>
    <t>Condición de pobreza del jefe del hogar</t>
  </si>
  <si>
    <t>Total  población</t>
  </si>
  <si>
    <t>Condición actual</t>
  </si>
  <si>
    <t>Condición de actividad del jefe del hogar</t>
  </si>
  <si>
    <t>Jefe menor e igual a 25 años</t>
  </si>
  <si>
    <t>Jefe 26 a 30 años</t>
  </si>
  <si>
    <t>Jefe 31 a 40 años</t>
  </si>
  <si>
    <t>Jefe 41 a 50 años</t>
  </si>
  <si>
    <t>Jefe de 51 años y más</t>
  </si>
  <si>
    <t>De 12 a 14 Años</t>
  </si>
  <si>
    <t>De 15 a 19 Años</t>
  </si>
  <si>
    <t>De 20 a 24 Años</t>
  </si>
  <si>
    <t>De 25 a 30 Años</t>
  </si>
  <si>
    <t>Cuadro No. 2. años de estudio promedio de la población de 12 a 30 años por condición de trabajo, según dominio, sexo y rango de edad</t>
  </si>
  <si>
    <t>Cuadro No. 1. Población de 12 a 30 años por condición de trabajo, según dominio , sexo y rango de edad</t>
  </si>
  <si>
    <t>1/ Porcentaje por columnas</t>
  </si>
  <si>
    <t>2/ Porcentaje por  filas</t>
  </si>
  <si>
    <t>....Continuación</t>
  </si>
  <si>
    <t>.....Continuación</t>
  </si>
  <si>
    <t>AEP = Años de Estudio Promedio</t>
  </si>
  <si>
    <t>Total Nacional</t>
  </si>
  <si>
    <t>Hombres</t>
  </si>
  <si>
    <t>Mujeres</t>
  </si>
  <si>
    <t>De 12 a 14 años</t>
  </si>
  <si>
    <t>De 15 a 19 años</t>
  </si>
  <si>
    <t>De 20 a 24 años</t>
  </si>
  <si>
    <t>De 25 a 30 años</t>
  </si>
  <si>
    <t>Resto Urbano</t>
  </si>
  <si>
    <t>Cuadro No. 3. Ingreso promedio de la población de 12 a 30 años por condición de trabajo, según dominio,  sexo y rango de edad</t>
  </si>
  <si>
    <t xml:space="preserve">  Sexo</t>
  </si>
  <si>
    <t xml:space="preserve">   Rango de Edad</t>
  </si>
  <si>
    <t xml:space="preserve">   Sexo</t>
  </si>
  <si>
    <t xml:space="preserve">  Rango de Edad</t>
  </si>
  <si>
    <t>Hombre</t>
  </si>
  <si>
    <t>Mujer</t>
  </si>
  <si>
    <t xml:space="preserve">Cuadro No. 4. Población de 12 a 30 años por condición de trabajo y años de estudio, según dominio, nivel educativo, rango de edad, sexo,  número de salarios mínimos, rama de actividad y ocupación </t>
  </si>
  <si>
    <t>Quintil 1</t>
  </si>
  <si>
    <t>Quintil 2</t>
  </si>
  <si>
    <t>Quintil 3</t>
  </si>
  <si>
    <t>Quintil 4</t>
  </si>
  <si>
    <t>Quintil 5</t>
  </si>
  <si>
    <t>No Declaran Ingresos</t>
  </si>
  <si>
    <t>Cuadro No. 5. Población de 12 a 30 años por condición de trabajo, según nivel educativo del jefe, rango de edad del jefe, sexo del jefe de hogar, condición de actividad del jefe de hogar,condición de pobreza del jefe de hogar,Quintil de Ingreso del hogar  y conformación del hogar</t>
  </si>
  <si>
    <t>Cuadro No. 7. Población de 12 a 30 años por condición de actual según nivel educativo del jefe, rango de edad del jefe, sexo del jefe de hogar, condición de actividad del jefe de hogar,condición de pobreza del jefe de hogar,Quintil de Ingreso del hogar  y conformación del hogar</t>
  </si>
  <si>
    <t>Cuadro No. 6. Población de 12 a 30 años por condición de actual, según dominio, nivel educativo, rango de edad  y sexo</t>
  </si>
  <si>
    <t>Agricultura, ganaderia, silvicultura y pesca</t>
  </si>
  <si>
    <t>Explotacion de minas y canteras</t>
  </si>
  <si>
    <t>Suministro de electricidad, gas, vapor y aire acondicionado</t>
  </si>
  <si>
    <t>Suministro de agua, evacuacion de aguas residuales, gestion de desechos y descontaminacion</t>
  </si>
  <si>
    <t>Construccion</t>
  </si>
  <si>
    <t>Comercio al por mayor y al por menor, reparacion de vehiculos automotores y motocicletas</t>
  </si>
  <si>
    <t>Transporte y almacenamiento</t>
  </si>
  <si>
    <t>Actividades de alojamiento y de servicios de comida</t>
  </si>
  <si>
    <t>Informacion y comunicaciones</t>
  </si>
  <si>
    <t>Actividades finacieras y de seguros</t>
  </si>
  <si>
    <t>Actividades inmobiliarias</t>
  </si>
  <si>
    <t>Actividades profesionales, cientificas y tecnicas</t>
  </si>
  <si>
    <t>Actividades de servicios administrativos y de apoyo</t>
  </si>
  <si>
    <t>Aministracion publica y defensa, planes de seguridad social de afiliacion obligatoria</t>
  </si>
  <si>
    <t>Enseñanza</t>
  </si>
  <si>
    <t>Actividades de atencion de la salud humana y de asistencia social</t>
  </si>
  <si>
    <t>Actividades artisticas, de entretenimiento y recreativas</t>
  </si>
  <si>
    <t>Otras actividades de servicios</t>
  </si>
  <si>
    <t>Actividades de los hogares como empleadores y actividades no diferenciadas de los hogares como productores de bienes y s</t>
  </si>
  <si>
    <t>Actividades de organizaciones y organos extraterritoriales</t>
  </si>
  <si>
    <t>Ocupaciones NO especificadas</t>
  </si>
  <si>
    <t>Busca trabajo por primera vez</t>
  </si>
  <si>
    <t>NS/NR</t>
  </si>
  <si>
    <t>Directores y gerentes</t>
  </si>
  <si>
    <t>Profesionales cientificos e intelectuales</t>
  </si>
  <si>
    <t>Tecnicos y profesionales de nivel medio</t>
  </si>
  <si>
    <t>Personal de apoyo administrativo</t>
  </si>
  <si>
    <t>Trabajadores de los servicios y vendedores de comercios y mercados</t>
  </si>
  <si>
    <t>Agricultores y trabajadores calificados agropecuarios forestales y pesqueros</t>
  </si>
  <si>
    <t>Oficiales, operarios y artesanos de artes mecanicas y de otros oficios</t>
  </si>
  <si>
    <t>Operadores de instalaciones y maquinas y ensambladores</t>
  </si>
  <si>
    <t>Ocupaciones elementales</t>
  </si>
  <si>
    <t>Ocupaciones militares</t>
  </si>
  <si>
    <t>Ocupación</t>
  </si>
  <si>
    <t>Rama de actividad NO especificadas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</si>
</sst>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 #,##0_-;\-* #,##0_-;_-* &quot;-&quot;_-;_-@_-"/>
    <numFmt numFmtId="165" formatCode="_-* #,##0.00_-;\-* #,##0.00_-;_-* &quot;-&quot;??_-;_-@_-"/>
    <numFmt numFmtId="166" formatCode="_-* #,##0.0_-;\-* #,##0.0_-;_-* &quot;-&quot;??_-;_-@_-"/>
    <numFmt numFmtId="167" formatCode="_-* #,##0_-;\-* #,##0_-;_-* &quot;-&quot;??_-;_-@_-"/>
    <numFmt numFmtId="168" formatCode="_-* #,##0.0_-;\-* #,##0.0_-;_-* &quot;-&quot;?_-;_-@_-"/>
    <numFmt numFmtId="169" formatCode="#,##0.0"/>
    <numFmt numFmtId="170" formatCode="_-* #,##0_-;\-* #,##0_-;_-* &quot;-&quot;?_-;_-@_-"/>
    <numFmt numFmtId="171" formatCode="_-* #,##0.0_-;\-* #,##0.0_-;_-* &quot;-&quot;_-;_-@_-"/>
  </numFmts>
  <fonts count="9" x14ac:knownFonts="1">
    <font>
      <sz val="8"/>
      <name val="Arial"/>
    </font>
    <font>
      <sz val="8"/>
      <name val="Arial"/>
      <family val="2"/>
    </font>
    <font>
      <b/>
      <sz val="8"/>
      <name val="Arial"/>
      <family val="2"/>
    </font>
    <font>
      <sz val="8"/>
      <name val="Arial"/>
      <family val="2"/>
    </font>
    <font>
      <b/>
      <sz val="7"/>
      <name val="Arial"/>
      <family val="2"/>
    </font>
    <font>
      <sz val="8"/>
      <name val="Arial"/>
      <family val="2"/>
    </font>
    <font>
      <b/>
      <sz val="6"/>
      <name val="Arial"/>
      <family val="2"/>
    </font>
    <font>
      <sz val="6"/>
      <name val="Arial"/>
      <family val="2"/>
    </font>
    <font>
      <b/>
      <u val="singleAccounting"/>
      <sz val="8"/>
      <name val="Arial"/>
      <family val="2"/>
    </font>
  </fonts>
  <fills count="3">
    <fill>
      <patternFill patternType="none"/>
    </fill>
    <fill>
      <patternFill patternType="gray125"/>
    </fill>
    <fill>
      <patternFill patternType="solid">
        <fgColor indexed="13"/>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2">
    <xf numFmtId="0" fontId="0" fillId="0" borderId="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0" fontId="3" fillId="0" borderId="0" applyFont="0" applyFill="0" applyBorder="0" applyAlignment="0" applyProtection="0"/>
  </cellStyleXfs>
  <cellXfs count="229">
    <xf numFmtId="0" fontId="0" fillId="0" borderId="0" xfId="0"/>
    <xf numFmtId="166" fontId="0" fillId="0" borderId="0" xfId="1" applyNumberFormat="1" applyFont="1"/>
    <xf numFmtId="167" fontId="0" fillId="0" borderId="0" xfId="1" applyNumberFormat="1" applyFont="1"/>
    <xf numFmtId="167" fontId="0" fillId="0" borderId="0" xfId="0" applyNumberFormat="1"/>
    <xf numFmtId="167" fontId="2" fillId="0" borderId="0" xfId="1" applyNumberFormat="1" applyFont="1" applyFill="1" applyBorder="1"/>
    <xf numFmtId="0" fontId="2" fillId="0" borderId="0" xfId="0" applyFont="1"/>
    <xf numFmtId="166" fontId="2" fillId="0" borderId="0" xfId="1" applyNumberFormat="1" applyFont="1" applyBorder="1"/>
    <xf numFmtId="166" fontId="2" fillId="0" borderId="0" xfId="1" applyNumberFormat="1" applyFont="1" applyAlignment="1">
      <alignment horizontal="center"/>
    </xf>
    <xf numFmtId="166" fontId="0" fillId="0" borderId="0" xfId="1" applyNumberFormat="1" applyFont="1" applyBorder="1"/>
    <xf numFmtId="167" fontId="0" fillId="0" borderId="0" xfId="1" applyNumberFormat="1" applyFont="1" applyBorder="1"/>
    <xf numFmtId="167" fontId="2" fillId="0" borderId="0" xfId="1" applyNumberFormat="1" applyFont="1" applyBorder="1"/>
    <xf numFmtId="167" fontId="3" fillId="0" borderId="0" xfId="1" applyNumberFormat="1" applyFont="1" applyBorder="1"/>
    <xf numFmtId="166" fontId="3" fillId="0" borderId="0" xfId="1" applyNumberFormat="1" applyFont="1" applyBorder="1"/>
    <xf numFmtId="167" fontId="0" fillId="0" borderId="0" xfId="0" applyNumberFormat="1" applyBorder="1"/>
    <xf numFmtId="167" fontId="2" fillId="0" borderId="0" xfId="0" applyNumberFormat="1" applyFont="1" applyBorder="1"/>
    <xf numFmtId="167" fontId="2" fillId="0" borderId="0" xfId="1" applyNumberFormat="1" applyFont="1" applyBorder="1" applyAlignment="1">
      <alignment horizontal="left" indent="1"/>
    </xf>
    <xf numFmtId="0" fontId="2" fillId="0" borderId="0" xfId="0" applyFont="1" applyBorder="1" applyAlignment="1">
      <alignment horizontal="center" vertical="center" wrapText="1"/>
    </xf>
    <xf numFmtId="0" fontId="0" fillId="0" borderId="0" xfId="0" applyBorder="1"/>
    <xf numFmtId="167" fontId="2" fillId="0" borderId="0" xfId="1" applyNumberFormat="1" applyFont="1" applyBorder="1" applyAlignment="1">
      <alignment horizontal="left"/>
    </xf>
    <xf numFmtId="167" fontId="0" fillId="0" borderId="0" xfId="1" applyNumberFormat="1" applyFont="1" applyBorder="1" applyAlignment="1">
      <alignment horizontal="left" indent="1"/>
    </xf>
    <xf numFmtId="167" fontId="4" fillId="0" borderId="0" xfId="1" applyNumberFormat="1" applyFont="1" applyBorder="1" applyAlignment="1">
      <alignment horizontal="left"/>
    </xf>
    <xf numFmtId="166" fontId="2" fillId="0" borderId="0" xfId="1" applyNumberFormat="1" applyFont="1" applyBorder="1" applyAlignment="1">
      <alignment horizontal="center" wrapText="1"/>
    </xf>
    <xf numFmtId="0" fontId="2" fillId="0" borderId="0" xfId="0" applyFont="1" applyBorder="1" applyAlignment="1">
      <alignment horizontal="center"/>
    </xf>
    <xf numFmtId="167" fontId="0" fillId="0" borderId="0" xfId="1" applyNumberFormat="1" applyFont="1" applyBorder="1" applyAlignment="1">
      <alignment horizontal="left" indent="2"/>
    </xf>
    <xf numFmtId="3" fontId="3" fillId="0" borderId="0" xfId="0" applyNumberFormat="1" applyFont="1" applyBorder="1" applyAlignment="1">
      <alignment horizontal="left" indent="2"/>
    </xf>
    <xf numFmtId="167" fontId="3" fillId="0" borderId="0" xfId="1" applyNumberFormat="1" applyFont="1" applyBorder="1" applyAlignment="1">
      <alignment horizontal="left" indent="2"/>
    </xf>
    <xf numFmtId="168" fontId="0" fillId="0" borderId="0" xfId="1" applyNumberFormat="1" applyFont="1"/>
    <xf numFmtId="168" fontId="2" fillId="0" borderId="1" xfId="1" applyNumberFormat="1" applyFont="1" applyBorder="1" applyAlignment="1">
      <alignment horizontal="center"/>
    </xf>
    <xf numFmtId="168" fontId="0" fillId="0" borderId="0" xfId="1" applyNumberFormat="1" applyFont="1" applyBorder="1"/>
    <xf numFmtId="168" fontId="2" fillId="0" borderId="0" xfId="1" applyNumberFormat="1" applyFont="1" applyBorder="1"/>
    <xf numFmtId="168" fontId="0" fillId="0" borderId="0" xfId="0" applyNumberFormat="1" applyBorder="1"/>
    <xf numFmtId="168" fontId="3" fillId="0" borderId="0" xfId="1" applyNumberFormat="1" applyFont="1" applyBorder="1"/>
    <xf numFmtId="168" fontId="0" fillId="0" borderId="0" xfId="0" applyNumberFormat="1"/>
    <xf numFmtId="168" fontId="2" fillId="0" borderId="0" xfId="1" applyNumberFormat="1" applyFont="1" applyFill="1" applyBorder="1"/>
    <xf numFmtId="168" fontId="2" fillId="0" borderId="0" xfId="1" applyNumberFormat="1" applyFont="1" applyAlignment="1">
      <alignment horizontal="center"/>
    </xf>
    <xf numFmtId="168" fontId="2" fillId="0" borderId="0" xfId="1" applyNumberFormat="1" applyFont="1" applyBorder="1" applyAlignment="1">
      <alignment horizontal="center"/>
    </xf>
    <xf numFmtId="168" fontId="2" fillId="0" borderId="0" xfId="0" applyNumberFormat="1" applyFont="1" applyBorder="1"/>
    <xf numFmtId="164" fontId="3" fillId="0" borderId="0" xfId="0" applyNumberFormat="1" applyFont="1" applyBorder="1"/>
    <xf numFmtId="164" fontId="0" fillId="0" borderId="0" xfId="0" applyNumberFormat="1"/>
    <xf numFmtId="164" fontId="3" fillId="0" borderId="0" xfId="1" applyNumberFormat="1" applyFont="1" applyBorder="1"/>
    <xf numFmtId="164" fontId="0" fillId="0" borderId="0" xfId="0" applyNumberFormat="1" applyBorder="1"/>
    <xf numFmtId="164" fontId="2" fillId="0" borderId="0" xfId="0" applyNumberFormat="1" applyFont="1" applyBorder="1"/>
    <xf numFmtId="164" fontId="2" fillId="0" borderId="0" xfId="1" applyNumberFormat="1" applyFont="1" applyBorder="1" applyAlignment="1">
      <alignment horizontal="left"/>
    </xf>
    <xf numFmtId="164" fontId="2" fillId="0" borderId="0" xfId="0" applyNumberFormat="1" applyFont="1" applyBorder="1" applyAlignment="1">
      <alignment horizontal="left"/>
    </xf>
    <xf numFmtId="164" fontId="2" fillId="0" borderId="0" xfId="1" applyNumberFormat="1" applyFont="1" applyFill="1" applyBorder="1"/>
    <xf numFmtId="0" fontId="0" fillId="0" borderId="0" xfId="0" applyFill="1"/>
    <xf numFmtId="0" fontId="4" fillId="0" borderId="0" xfId="0" applyFont="1" applyFill="1" applyBorder="1" applyAlignment="1">
      <alignment horizontal="left" indent="1"/>
    </xf>
    <xf numFmtId="17" fontId="0" fillId="0" borderId="0" xfId="0" applyNumberFormat="1"/>
    <xf numFmtId="166" fontId="2" fillId="0" borderId="0" xfId="1" applyNumberFormat="1" applyFont="1" applyFill="1" applyBorder="1"/>
    <xf numFmtId="0" fontId="2" fillId="0" borderId="2" xfId="0" applyFont="1" applyBorder="1" applyAlignment="1">
      <alignment horizontal="center" vertical="center" wrapText="1"/>
    </xf>
    <xf numFmtId="167" fontId="2" fillId="2" borderId="0" xfId="1" applyNumberFormat="1" applyFont="1" applyFill="1" applyBorder="1"/>
    <xf numFmtId="166" fontId="2" fillId="2" borderId="0" xfId="1" applyNumberFormat="1" applyFont="1" applyFill="1" applyBorder="1"/>
    <xf numFmtId="166" fontId="3" fillId="2" borderId="0" xfId="1" applyNumberFormat="1" applyFont="1" applyFill="1" applyBorder="1"/>
    <xf numFmtId="167" fontId="2" fillId="2" borderId="0" xfId="1" applyNumberFormat="1" applyFont="1" applyFill="1"/>
    <xf numFmtId="167" fontId="2" fillId="0" borderId="2" xfId="1" applyNumberFormat="1" applyFont="1" applyBorder="1" applyAlignment="1">
      <alignment horizontal="center"/>
    </xf>
    <xf numFmtId="168" fontId="2" fillId="0" borderId="2" xfId="1" applyNumberFormat="1" applyFont="1" applyBorder="1" applyAlignment="1">
      <alignment horizontal="center"/>
    </xf>
    <xf numFmtId="0" fontId="2" fillId="0" borderId="0" xfId="0" applyFont="1" applyFill="1" applyBorder="1" applyAlignment="1">
      <alignment horizontal="left"/>
    </xf>
    <xf numFmtId="167" fontId="3" fillId="0" borderId="0" xfId="11" applyNumberFormat="1" applyFont="1" applyFill="1" applyBorder="1" applyAlignment="1">
      <alignment horizontal="left" indent="1"/>
    </xf>
    <xf numFmtId="0" fontId="2" fillId="0" borderId="0" xfId="0" applyFont="1" applyFill="1" applyBorder="1" applyAlignment="1">
      <alignment horizontal="left" vertical="center" wrapText="1"/>
    </xf>
    <xf numFmtId="167" fontId="0" fillId="0" borderId="0" xfId="1" applyNumberFormat="1" applyFont="1" applyFill="1" applyBorder="1" applyAlignment="1">
      <alignment horizontal="left" indent="1"/>
    </xf>
    <xf numFmtId="164" fontId="2" fillId="0" borderId="2" xfId="0" applyNumberFormat="1" applyFont="1" applyBorder="1" applyAlignment="1">
      <alignment horizontal="center"/>
    </xf>
    <xf numFmtId="168" fontId="2" fillId="0" borderId="2" xfId="0" applyNumberFormat="1" applyFont="1" applyBorder="1" applyAlignment="1">
      <alignment horizontal="center"/>
    </xf>
    <xf numFmtId="164" fontId="2" fillId="0" borderId="0" xfId="0" applyNumberFormat="1" applyFont="1"/>
    <xf numFmtId="167" fontId="2" fillId="0" borderId="0" xfId="1" applyNumberFormat="1" applyFont="1" applyBorder="1" applyAlignment="1">
      <alignment horizontal="center" vertical="center" wrapText="1"/>
    </xf>
    <xf numFmtId="167" fontId="2" fillId="0" borderId="0" xfId="1" applyNumberFormat="1" applyFont="1" applyBorder="1" applyAlignment="1">
      <alignment horizontal="center"/>
    </xf>
    <xf numFmtId="167" fontId="4" fillId="0" borderId="0" xfId="1" applyNumberFormat="1" applyFont="1" applyFill="1" applyBorder="1" applyAlignment="1"/>
    <xf numFmtId="167" fontId="4" fillId="0" borderId="0" xfId="1" applyNumberFormat="1" applyFont="1" applyFill="1" applyBorder="1"/>
    <xf numFmtId="166" fontId="6" fillId="0" borderId="0" xfId="1" applyNumberFormat="1" applyFont="1" applyBorder="1"/>
    <xf numFmtId="167" fontId="2" fillId="0" borderId="1" xfId="1" applyNumberFormat="1" applyFont="1" applyBorder="1" applyAlignment="1">
      <alignment horizontal="center"/>
    </xf>
    <xf numFmtId="167" fontId="0" fillId="0" borderId="0" xfId="1" applyNumberFormat="1" applyFont="1" applyBorder="1" applyAlignment="1">
      <alignment horizontal="left"/>
    </xf>
    <xf numFmtId="166" fontId="3" fillId="0" borderId="0" xfId="1" applyNumberFormat="1" applyFont="1" applyFill="1" applyBorder="1"/>
    <xf numFmtId="166" fontId="2" fillId="0" borderId="0" xfId="1" applyNumberFormat="1" applyFont="1"/>
    <xf numFmtId="166" fontId="2" fillId="2" borderId="0" xfId="1" applyNumberFormat="1" applyFont="1" applyFill="1"/>
    <xf numFmtId="166" fontId="3" fillId="0" borderId="0" xfId="1" applyNumberFormat="1" applyFont="1" applyBorder="1" applyAlignment="1">
      <alignment horizontal="left" indent="2"/>
    </xf>
    <xf numFmtId="166" fontId="0" fillId="0" borderId="0" xfId="1" applyNumberFormat="1" applyFont="1" applyBorder="1" applyAlignment="1">
      <alignment horizontal="left" indent="2"/>
    </xf>
    <xf numFmtId="168" fontId="0" fillId="0" borderId="0" xfId="1" applyNumberFormat="1" applyFont="1" applyBorder="1" applyAlignment="1">
      <alignment horizontal="center"/>
    </xf>
    <xf numFmtId="167" fontId="2" fillId="0" borderId="0" xfId="1" applyNumberFormat="1" applyFont="1" applyFill="1" applyBorder="1" applyAlignment="1"/>
    <xf numFmtId="168" fontId="2" fillId="0" borderId="0" xfId="0" applyNumberFormat="1" applyFont="1" applyAlignment="1">
      <alignment horizontal="center"/>
    </xf>
    <xf numFmtId="167" fontId="2" fillId="0" borderId="0" xfId="1" applyNumberFormat="1" applyFont="1" applyBorder="1" applyAlignment="1">
      <alignment horizontal="right"/>
    </xf>
    <xf numFmtId="167" fontId="2" fillId="0" borderId="0" xfId="1" applyNumberFormat="1" applyFont="1"/>
    <xf numFmtId="167" fontId="2" fillId="0" borderId="0" xfId="1" applyNumberFormat="1" applyFont="1" applyFill="1" applyBorder="1" applyAlignment="1">
      <alignment horizontal="right"/>
    </xf>
    <xf numFmtId="167" fontId="3" fillId="0" borderId="0" xfId="1" applyNumberFormat="1" applyFont="1" applyBorder="1" applyAlignment="1">
      <alignment horizontal="right"/>
    </xf>
    <xf numFmtId="167" fontId="5" fillId="0" borderId="0" xfId="1" applyNumberFormat="1" applyFont="1" applyBorder="1" applyAlignment="1">
      <alignment horizontal="right"/>
    </xf>
    <xf numFmtId="167" fontId="3" fillId="0" borderId="0" xfId="1" applyNumberFormat="1" applyFont="1" applyFill="1" applyBorder="1" applyAlignment="1">
      <alignment horizontal="right"/>
    </xf>
    <xf numFmtId="167" fontId="3" fillId="0" borderId="0" xfId="1" applyNumberFormat="1" applyFont="1" applyFill="1" applyAlignment="1">
      <alignment horizontal="right"/>
    </xf>
    <xf numFmtId="167" fontId="3" fillId="0" borderId="0" xfId="1" applyNumberFormat="1" applyFont="1" applyFill="1"/>
    <xf numFmtId="167" fontId="3" fillId="0" borderId="0" xfId="1" applyNumberFormat="1" applyFont="1" applyFill="1" applyBorder="1"/>
    <xf numFmtId="167" fontId="7" fillId="0" borderId="0" xfId="1" applyNumberFormat="1" applyFont="1" applyFill="1" applyBorder="1" applyAlignment="1"/>
    <xf numFmtId="0" fontId="2" fillId="0" borderId="0" xfId="0" applyFont="1" applyBorder="1"/>
    <xf numFmtId="167" fontId="3" fillId="0" borderId="0" xfId="1" applyNumberFormat="1" applyFont="1"/>
    <xf numFmtId="168" fontId="3" fillId="0" borderId="0" xfId="1" applyNumberFormat="1" applyFont="1"/>
    <xf numFmtId="164" fontId="2" fillId="0" borderId="1" xfId="0" applyNumberFormat="1" applyFont="1" applyBorder="1" applyAlignment="1">
      <alignment horizontal="center"/>
    </xf>
    <xf numFmtId="168" fontId="2" fillId="0" borderId="1" xfId="0" applyNumberFormat="1" applyFont="1" applyBorder="1" applyAlignment="1">
      <alignment horizontal="center"/>
    </xf>
    <xf numFmtId="168" fontId="3" fillId="0" borderId="0" xfId="1" applyNumberFormat="1" applyFont="1" applyBorder="1" applyAlignment="1">
      <alignment horizontal="left" indent="1"/>
    </xf>
    <xf numFmtId="167" fontId="0" fillId="0" borderId="1" xfId="1" applyNumberFormat="1" applyFont="1" applyBorder="1" applyAlignment="1">
      <alignment horizontal="left" indent="2"/>
    </xf>
    <xf numFmtId="167" fontId="0" fillId="0" borderId="1" xfId="1" applyNumberFormat="1" applyFont="1" applyBorder="1"/>
    <xf numFmtId="168" fontId="0" fillId="0" borderId="1" xfId="1" applyNumberFormat="1" applyFont="1" applyBorder="1"/>
    <xf numFmtId="166" fontId="3" fillId="0" borderId="1" xfId="1" applyNumberFormat="1" applyFont="1" applyBorder="1" applyAlignment="1">
      <alignment horizontal="left" indent="2"/>
    </xf>
    <xf numFmtId="168" fontId="0" fillId="0" borderId="1" xfId="0" applyNumberFormat="1" applyBorder="1"/>
    <xf numFmtId="166" fontId="2" fillId="0" borderId="0" xfId="3" applyNumberFormat="1" applyFont="1" applyBorder="1"/>
    <xf numFmtId="166" fontId="0" fillId="0" borderId="0" xfId="3" applyNumberFormat="1" applyFont="1" applyBorder="1"/>
    <xf numFmtId="166" fontId="3" fillId="0" borderId="0" xfId="3" applyNumberFormat="1" applyFont="1" applyBorder="1"/>
    <xf numFmtId="166" fontId="2" fillId="0" borderId="0" xfId="3" applyNumberFormat="1" applyFont="1" applyBorder="1" applyAlignment="1">
      <alignment horizontal="left" indent="1"/>
    </xf>
    <xf numFmtId="167" fontId="0" fillId="0" borderId="0" xfId="3" applyNumberFormat="1" applyFont="1" applyBorder="1" applyAlignment="1">
      <alignment horizontal="left" indent="2"/>
    </xf>
    <xf numFmtId="166" fontId="3" fillId="0" borderId="0" xfId="3" applyNumberFormat="1" applyFont="1" applyBorder="1" applyAlignment="1">
      <alignment horizontal="left" indent="2"/>
    </xf>
    <xf numFmtId="166" fontId="2" fillId="0" borderId="0" xfId="3" applyNumberFormat="1" applyFont="1" applyBorder="1" applyAlignment="1">
      <alignment horizontal="left"/>
    </xf>
    <xf numFmtId="167" fontId="3" fillId="0" borderId="1" xfId="1" applyNumberFormat="1" applyFont="1" applyBorder="1"/>
    <xf numFmtId="166" fontId="0" fillId="0" borderId="1" xfId="1" applyNumberFormat="1" applyFont="1" applyBorder="1"/>
    <xf numFmtId="167" fontId="0" fillId="0" borderId="0" xfId="6" applyNumberFormat="1" applyFont="1" applyBorder="1"/>
    <xf numFmtId="167" fontId="2" fillId="0" borderId="0" xfId="6" applyNumberFormat="1" applyFont="1" applyBorder="1"/>
    <xf numFmtId="167" fontId="3" fillId="0" borderId="0" xfId="6" applyNumberFormat="1" applyFont="1" applyBorder="1"/>
    <xf numFmtId="167" fontId="2" fillId="0" borderId="0" xfId="6" applyNumberFormat="1" applyFont="1" applyBorder="1" applyAlignment="1">
      <alignment horizontal="left"/>
    </xf>
    <xf numFmtId="167" fontId="0" fillId="0" borderId="0" xfId="6" applyNumberFormat="1" applyFont="1" applyBorder="1" applyAlignment="1">
      <alignment horizontal="left" indent="2"/>
    </xf>
    <xf numFmtId="0" fontId="0" fillId="0" borderId="1" xfId="0" applyBorder="1"/>
    <xf numFmtId="164" fontId="3" fillId="0" borderId="1" xfId="1" applyNumberFormat="1" applyFont="1" applyBorder="1"/>
    <xf numFmtId="166" fontId="3" fillId="0" borderId="1" xfId="1" applyNumberFormat="1" applyFont="1" applyBorder="1"/>
    <xf numFmtId="167" fontId="2" fillId="0" borderId="0" xfId="7" applyNumberFormat="1" applyFont="1" applyBorder="1"/>
    <xf numFmtId="167" fontId="3" fillId="0" borderId="0" xfId="7" applyNumberFormat="1" applyFont="1" applyBorder="1"/>
    <xf numFmtId="167" fontId="2" fillId="0" borderId="0" xfId="7" applyNumberFormat="1" applyFont="1" applyBorder="1" applyAlignment="1">
      <alignment horizontal="left" indent="1"/>
    </xf>
    <xf numFmtId="167" fontId="0" fillId="0" borderId="0" xfId="7" applyNumberFormat="1" applyFont="1" applyBorder="1" applyAlignment="1">
      <alignment horizontal="left" indent="2"/>
    </xf>
    <xf numFmtId="167" fontId="3" fillId="0" borderId="0" xfId="7" applyNumberFormat="1" applyFont="1" applyBorder="1" applyAlignment="1">
      <alignment horizontal="left" indent="2"/>
    </xf>
    <xf numFmtId="167" fontId="3" fillId="0" borderId="0" xfId="7" applyNumberFormat="1" applyFont="1" applyBorder="1" applyAlignment="1">
      <alignment horizontal="left" indent="1"/>
    </xf>
    <xf numFmtId="3" fontId="3" fillId="0" borderId="1" xfId="0" applyNumberFormat="1" applyFont="1" applyBorder="1" applyAlignment="1">
      <alignment horizontal="left" indent="2"/>
    </xf>
    <xf numFmtId="164" fontId="3" fillId="0" borderId="1" xfId="0" applyNumberFormat="1" applyFont="1" applyBorder="1"/>
    <xf numFmtId="168" fontId="3" fillId="0" borderId="1" xfId="0" applyNumberFormat="1" applyFont="1" applyBorder="1"/>
    <xf numFmtId="169" fontId="3" fillId="0" borderId="1" xfId="1" applyNumberFormat="1" applyFont="1" applyBorder="1"/>
    <xf numFmtId="167" fontId="3" fillId="0" borderId="1" xfId="1" applyNumberFormat="1" applyFont="1" applyBorder="1" applyAlignment="1">
      <alignment horizontal="left" indent="2"/>
    </xf>
    <xf numFmtId="168" fontId="3" fillId="0" borderId="1" xfId="1" applyNumberFormat="1" applyFont="1" applyBorder="1"/>
    <xf numFmtId="166" fontId="2" fillId="0" borderId="0" xfId="8" applyNumberFormat="1" applyFont="1" applyBorder="1"/>
    <xf numFmtId="166" fontId="2" fillId="0" borderId="0" xfId="8" applyNumberFormat="1" applyFont="1" applyBorder="1" applyAlignment="1">
      <alignment horizontal="left" indent="1"/>
    </xf>
    <xf numFmtId="1" fontId="5" fillId="0" borderId="0" xfId="8" applyNumberFormat="1" applyBorder="1" applyAlignment="1">
      <alignment horizontal="left" indent="1"/>
    </xf>
    <xf numFmtId="167" fontId="3" fillId="0" borderId="0" xfId="8" applyNumberFormat="1" applyFont="1" applyBorder="1" applyAlignment="1">
      <alignment horizontal="left" indent="2"/>
    </xf>
    <xf numFmtId="166" fontId="2" fillId="0" borderId="0" xfId="9" applyNumberFormat="1" applyFont="1" applyBorder="1"/>
    <xf numFmtId="166" fontId="2" fillId="0" borderId="0" xfId="9" applyNumberFormat="1" applyFont="1" applyBorder="1" applyAlignment="1">
      <alignment horizontal="left" indent="1"/>
    </xf>
    <xf numFmtId="167" fontId="0" fillId="0" borderId="0" xfId="9" applyNumberFormat="1" applyFont="1" applyBorder="1" applyAlignment="1">
      <alignment horizontal="left" indent="2"/>
    </xf>
    <xf numFmtId="167" fontId="3" fillId="0" borderId="0" xfId="9" applyNumberFormat="1" applyFont="1" applyBorder="1" applyAlignment="1">
      <alignment horizontal="left" indent="2"/>
    </xf>
    <xf numFmtId="167" fontId="3" fillId="0" borderId="0" xfId="9" applyNumberFormat="1" applyFont="1" applyBorder="1" applyAlignment="1">
      <alignment horizontal="left" indent="3"/>
    </xf>
    <xf numFmtId="166" fontId="2" fillId="0" borderId="0" xfId="10" applyNumberFormat="1" applyFont="1" applyBorder="1"/>
    <xf numFmtId="166" fontId="2" fillId="0" borderId="0" xfId="10" applyNumberFormat="1" applyFont="1" applyBorder="1" applyAlignment="1">
      <alignment horizontal="left" indent="1"/>
    </xf>
    <xf numFmtId="1" fontId="5" fillId="0" borderId="0" xfId="10" applyNumberFormat="1" applyBorder="1" applyAlignment="1">
      <alignment horizontal="left" indent="1"/>
    </xf>
    <xf numFmtId="167" fontId="3" fillId="0" borderId="0" xfId="10" applyNumberFormat="1" applyFont="1" applyBorder="1" applyAlignment="1">
      <alignment horizontal="left" indent="2"/>
    </xf>
    <xf numFmtId="166" fontId="2" fillId="0" borderId="0" xfId="2" applyNumberFormat="1" applyFont="1" applyBorder="1"/>
    <xf numFmtId="166" fontId="5" fillId="0" borderId="0" xfId="2" applyNumberFormat="1" applyBorder="1"/>
    <xf numFmtId="166" fontId="2" fillId="0" borderId="0" xfId="2" applyNumberFormat="1" applyFont="1" applyBorder="1" applyAlignment="1">
      <alignment horizontal="left" indent="1"/>
    </xf>
    <xf numFmtId="167" fontId="0" fillId="0" borderId="0" xfId="2" applyNumberFormat="1" applyFont="1" applyBorder="1" applyAlignment="1">
      <alignment horizontal="left" indent="2"/>
    </xf>
    <xf numFmtId="3" fontId="3" fillId="0" borderId="0" xfId="0" applyNumberFormat="1" applyFont="1" applyBorder="1" applyAlignment="1">
      <alignment horizontal="left" indent="3"/>
    </xf>
    <xf numFmtId="167" fontId="3" fillId="0" borderId="0" xfId="11" applyNumberFormat="1" applyFont="1" applyFill="1" applyBorder="1" applyAlignment="1">
      <alignment horizontal="left" indent="2"/>
    </xf>
    <xf numFmtId="166" fontId="1" fillId="0" borderId="0" xfId="1" applyNumberFormat="1" applyFont="1" applyFill="1" applyBorder="1"/>
    <xf numFmtId="167" fontId="0" fillId="0" borderId="0" xfId="0" applyNumberFormat="1" applyFill="1" applyBorder="1"/>
    <xf numFmtId="167" fontId="0" fillId="0" borderId="0" xfId="1" applyNumberFormat="1" applyFont="1" applyFill="1" applyBorder="1"/>
    <xf numFmtId="166" fontId="0" fillId="0" borderId="0" xfId="1" applyNumberFormat="1" applyFont="1" applyFill="1" applyBorder="1"/>
    <xf numFmtId="166" fontId="2" fillId="0" borderId="0" xfId="1" applyNumberFormat="1" applyFont="1" applyFill="1"/>
    <xf numFmtId="168" fontId="0" fillId="0" borderId="0" xfId="1" applyNumberFormat="1" applyFont="1" applyFill="1"/>
    <xf numFmtId="168" fontId="0" fillId="0" borderId="0" xfId="0" applyNumberFormat="1" applyFill="1"/>
    <xf numFmtId="166" fontId="0" fillId="0" borderId="0" xfId="1" applyNumberFormat="1" applyFont="1" applyFill="1"/>
    <xf numFmtId="168" fontId="0" fillId="0" borderId="0" xfId="1" applyNumberFormat="1" applyFont="1" applyFill="1" applyBorder="1"/>
    <xf numFmtId="168" fontId="0" fillId="0" borderId="0" xfId="0" applyNumberFormat="1" applyFill="1" applyBorder="1"/>
    <xf numFmtId="168" fontId="2" fillId="0" borderId="0" xfId="1" applyNumberFormat="1" applyFont="1" applyFill="1" applyBorder="1" applyAlignment="1">
      <alignment horizontal="center"/>
    </xf>
    <xf numFmtId="168" fontId="2" fillId="0" borderId="1" xfId="1" applyNumberFormat="1" applyFont="1" applyFill="1" applyBorder="1" applyAlignment="1">
      <alignment horizontal="center"/>
    </xf>
    <xf numFmtId="166" fontId="2" fillId="0" borderId="0" xfId="1" applyNumberFormat="1" applyFont="1" applyFill="1" applyBorder="1" applyAlignment="1">
      <alignment horizontal="center" vertical="center"/>
    </xf>
    <xf numFmtId="168" fontId="2" fillId="0" borderId="0" xfId="1" applyNumberFormat="1" applyFont="1" applyFill="1" applyBorder="1" applyAlignment="1">
      <alignment horizontal="center" wrapText="1"/>
    </xf>
    <xf numFmtId="168" fontId="2" fillId="0" borderId="0" xfId="0" applyNumberFormat="1" applyFont="1" applyFill="1" applyBorder="1" applyAlignment="1">
      <alignment horizontal="center" wrapText="1"/>
    </xf>
    <xf numFmtId="166" fontId="2" fillId="0" borderId="0" xfId="4" applyNumberFormat="1" applyFont="1" applyFill="1" applyBorder="1"/>
    <xf numFmtId="166" fontId="2" fillId="0" borderId="0" xfId="4" applyNumberFormat="1" applyFont="1" applyFill="1" applyBorder="1" applyAlignment="1">
      <alignment horizontal="left" indent="1"/>
    </xf>
    <xf numFmtId="167" fontId="3" fillId="0" borderId="0" xfId="4" applyNumberFormat="1" applyFont="1" applyFill="1" applyBorder="1" applyAlignment="1">
      <alignment horizontal="left" indent="2"/>
    </xf>
    <xf numFmtId="167" fontId="0" fillId="0" borderId="0" xfId="4" applyNumberFormat="1" applyFont="1" applyFill="1" applyBorder="1" applyAlignment="1">
      <alignment horizontal="left" indent="2"/>
    </xf>
    <xf numFmtId="166" fontId="0" fillId="0" borderId="0" xfId="4" applyNumberFormat="1" applyFont="1" applyFill="1" applyBorder="1"/>
    <xf numFmtId="166" fontId="0" fillId="0" borderId="1" xfId="1" applyNumberFormat="1" applyFont="1" applyFill="1" applyBorder="1" applyAlignment="1">
      <alignment horizontal="left" indent="2"/>
    </xf>
    <xf numFmtId="168" fontId="0" fillId="0" borderId="1" xfId="1" applyNumberFormat="1" applyFont="1" applyFill="1" applyBorder="1" applyAlignment="1">
      <alignment horizontal="center"/>
    </xf>
    <xf numFmtId="168" fontId="0" fillId="0" borderId="0" xfId="1" applyNumberFormat="1" applyFont="1" applyFill="1" applyBorder="1" applyAlignment="1">
      <alignment horizontal="center"/>
    </xf>
    <xf numFmtId="170" fontId="2" fillId="0" borderId="0" xfId="1" applyNumberFormat="1" applyFont="1" applyFill="1" applyBorder="1" applyAlignment="1">
      <alignment horizontal="center"/>
    </xf>
    <xf numFmtId="167" fontId="2" fillId="0" borderId="0" xfId="1" applyNumberFormat="1" applyFont="1" applyFill="1"/>
    <xf numFmtId="167" fontId="0" fillId="0" borderId="0" xfId="1" applyNumberFormat="1" applyFont="1" applyFill="1"/>
    <xf numFmtId="167" fontId="5" fillId="0" borderId="0" xfId="1" applyNumberFormat="1" applyFont="1" applyFill="1" applyBorder="1" applyAlignment="1">
      <alignment horizontal="right"/>
    </xf>
    <xf numFmtId="171" fontId="3" fillId="0" borderId="0" xfId="1" applyNumberFormat="1" applyFont="1" applyBorder="1"/>
    <xf numFmtId="164" fontId="3" fillId="0" borderId="0" xfId="1" applyNumberFormat="1" applyFont="1" applyFill="1" applyBorder="1"/>
    <xf numFmtId="168" fontId="3" fillId="0" borderId="0" xfId="1" applyNumberFormat="1" applyFont="1" applyFill="1" applyBorder="1"/>
    <xf numFmtId="164" fontId="0" fillId="0" borderId="0" xfId="0" applyNumberFormat="1" applyFill="1"/>
    <xf numFmtId="164" fontId="3" fillId="0" borderId="0" xfId="0" applyNumberFormat="1" applyFont="1" applyFill="1" applyBorder="1"/>
    <xf numFmtId="0" fontId="2" fillId="0" borderId="0" xfId="0" applyFont="1" applyFill="1"/>
    <xf numFmtId="164" fontId="2" fillId="0" borderId="0" xfId="0" applyNumberFormat="1" applyFont="1" applyFill="1" applyBorder="1"/>
    <xf numFmtId="168" fontId="2" fillId="0" borderId="0" xfId="0" applyNumberFormat="1" applyFont="1" applyFill="1" applyBorder="1"/>
    <xf numFmtId="168" fontId="1" fillId="0" borderId="0" xfId="1" applyNumberFormat="1" applyFont="1" applyBorder="1"/>
    <xf numFmtId="3" fontId="1" fillId="0" borderId="0" xfId="0" applyNumberFormat="1" applyFont="1" applyAlignment="1">
      <alignment horizontal="left" indent="2"/>
    </xf>
    <xf numFmtId="166" fontId="1" fillId="0" borderId="0" xfId="1" applyNumberFormat="1" applyFont="1" applyFill="1"/>
    <xf numFmtId="167" fontId="1" fillId="0" borderId="0" xfId="1" applyNumberFormat="1" applyFont="1" applyFill="1"/>
    <xf numFmtId="3" fontId="2" fillId="0" borderId="0" xfId="0" applyNumberFormat="1" applyFont="1" applyBorder="1" applyAlignment="1">
      <alignment horizontal="left"/>
    </xf>
    <xf numFmtId="167" fontId="1" fillId="0" borderId="0" xfId="1" applyNumberFormat="1" applyFont="1" applyFill="1" applyBorder="1"/>
    <xf numFmtId="3" fontId="1" fillId="0" borderId="0" xfId="0" applyNumberFormat="1" applyFont="1" applyBorder="1" applyAlignment="1">
      <alignment horizontal="left" indent="2"/>
    </xf>
    <xf numFmtId="168" fontId="1" fillId="0" borderId="0" xfId="1" applyNumberFormat="1" applyFont="1" applyFill="1" applyBorder="1"/>
    <xf numFmtId="167" fontId="2" fillId="0" borderId="3" xfId="1" applyNumberFormat="1" applyFont="1" applyBorder="1" applyAlignment="1">
      <alignment horizontal="center" vertical="center" wrapText="1"/>
    </xf>
    <xf numFmtId="167" fontId="2" fillId="0" borderId="0" xfId="1" applyNumberFormat="1" applyFont="1" applyBorder="1" applyAlignment="1">
      <alignment horizontal="center" vertical="center" wrapText="1"/>
    </xf>
    <xf numFmtId="167" fontId="2" fillId="0" borderId="0" xfId="1" applyNumberFormat="1" applyFont="1" applyBorder="1" applyAlignment="1">
      <alignment horizontal="center"/>
    </xf>
    <xf numFmtId="167" fontId="2" fillId="0" borderId="1" xfId="1" applyNumberFormat="1" applyFont="1" applyBorder="1" applyAlignment="1">
      <alignment horizontal="center" vertical="center" wrapText="1"/>
    </xf>
    <xf numFmtId="167" fontId="2" fillId="0" borderId="0" xfId="1" applyNumberFormat="1" applyFont="1" applyAlignment="1">
      <alignment horizontal="center"/>
    </xf>
    <xf numFmtId="167" fontId="2" fillId="0" borderId="2" xfId="1" applyNumberFormat="1" applyFont="1" applyBorder="1" applyAlignment="1">
      <alignment horizontal="center"/>
    </xf>
    <xf numFmtId="166" fontId="2" fillId="0" borderId="0" xfId="1" applyNumberFormat="1" applyFont="1" applyAlignment="1">
      <alignment horizontal="center" vertical="center" wrapText="1"/>
    </xf>
    <xf numFmtId="168" fontId="2" fillId="0" borderId="3" xfId="1" applyNumberFormat="1" applyFont="1" applyBorder="1" applyAlignment="1">
      <alignment horizontal="center"/>
    </xf>
    <xf numFmtId="168" fontId="2" fillId="0" borderId="3" xfId="1" applyNumberFormat="1" applyFont="1" applyBorder="1" applyAlignment="1">
      <alignment horizontal="center" wrapText="1"/>
    </xf>
    <xf numFmtId="168" fontId="2" fillId="0" borderId="1" xfId="0" applyNumberFormat="1" applyFont="1" applyBorder="1" applyAlignment="1">
      <alignment horizontal="center" wrapText="1"/>
    </xf>
    <xf numFmtId="166" fontId="2" fillId="0" borderId="0" xfId="1" applyNumberFormat="1" applyFont="1" applyFill="1" applyAlignment="1">
      <alignment horizontal="center" vertical="center" wrapText="1"/>
    </xf>
    <xf numFmtId="168" fontId="2" fillId="0" borderId="3" xfId="1" applyNumberFormat="1" applyFont="1" applyFill="1" applyBorder="1" applyAlignment="1">
      <alignment horizontal="center" wrapText="1"/>
    </xf>
    <xf numFmtId="168" fontId="2" fillId="0" borderId="1" xfId="0" applyNumberFormat="1" applyFont="1" applyFill="1" applyBorder="1" applyAlignment="1">
      <alignment horizontal="center" wrapText="1"/>
    </xf>
    <xf numFmtId="166" fontId="2" fillId="0" borderId="3" xfId="1" applyNumberFormat="1" applyFont="1" applyFill="1" applyBorder="1" applyAlignment="1">
      <alignment horizontal="center" vertical="center"/>
    </xf>
    <xf numFmtId="166" fontId="2" fillId="0" borderId="0" xfId="1" applyNumberFormat="1" applyFont="1" applyFill="1" applyBorder="1" applyAlignment="1">
      <alignment horizontal="center" vertical="center"/>
    </xf>
    <xf numFmtId="166" fontId="2" fillId="0" borderId="1" xfId="1" applyNumberFormat="1" applyFont="1" applyFill="1" applyBorder="1" applyAlignment="1">
      <alignment horizontal="center" vertical="center"/>
    </xf>
    <xf numFmtId="168" fontId="0" fillId="0" borderId="1" xfId="0" applyNumberFormat="1" applyBorder="1" applyAlignment="1"/>
    <xf numFmtId="168" fontId="2" fillId="0" borderId="2" xfId="1" applyNumberFormat="1" applyFont="1" applyBorder="1" applyAlignment="1">
      <alignment horizontal="center"/>
    </xf>
    <xf numFmtId="168" fontId="2" fillId="0" borderId="3" xfId="1" applyNumberFormat="1" applyFont="1" applyFill="1" applyBorder="1" applyAlignment="1">
      <alignment horizontal="center"/>
    </xf>
    <xf numFmtId="168" fontId="0" fillId="0" borderId="1" xfId="0" applyNumberFormat="1" applyFill="1" applyBorder="1" applyAlignment="1"/>
    <xf numFmtId="168" fontId="2" fillId="0" borderId="2" xfId="1" applyNumberFormat="1" applyFont="1" applyFill="1" applyBorder="1" applyAlignment="1">
      <alignment horizontal="center"/>
    </xf>
    <xf numFmtId="166" fontId="2" fillId="0" borderId="3" xfId="1" applyNumberFormat="1" applyFont="1" applyBorder="1" applyAlignment="1">
      <alignment horizontal="center" vertical="center"/>
    </xf>
    <xf numFmtId="166" fontId="2" fillId="0" borderId="0" xfId="1" applyNumberFormat="1" applyFont="1" applyBorder="1" applyAlignment="1">
      <alignment horizontal="center" vertical="center"/>
    </xf>
    <xf numFmtId="166" fontId="2" fillId="0" borderId="1" xfId="1" applyNumberFormat="1" applyFont="1" applyBorder="1" applyAlignment="1">
      <alignment horizontal="center" vertical="center"/>
    </xf>
    <xf numFmtId="166" fontId="2" fillId="0" borderId="2" xfId="1" applyNumberFormat="1" applyFont="1" applyBorder="1" applyAlignment="1">
      <alignment horizontal="center" vertical="center" wrapText="1"/>
    </xf>
    <xf numFmtId="0" fontId="2" fillId="0" borderId="2" xfId="0" applyFont="1" applyBorder="1" applyAlignment="1">
      <alignment horizontal="center" vertical="center" wrapText="1"/>
    </xf>
    <xf numFmtId="0" fontId="0" fillId="0" borderId="2" xfId="0" applyBorder="1" applyAlignment="1">
      <alignment horizontal="center" vertical="center" wrapText="1"/>
    </xf>
    <xf numFmtId="166" fontId="2" fillId="0" borderId="0" xfId="5" applyNumberFormat="1" applyFont="1" applyAlignment="1">
      <alignment horizontal="center" vertical="center" wrapText="1"/>
    </xf>
    <xf numFmtId="0" fontId="2" fillId="0" borderId="0" xfId="0" applyFont="1" applyBorder="1" applyAlignment="1">
      <alignment horizontal="center" vertical="center" wrapText="1"/>
    </xf>
    <xf numFmtId="167" fontId="8" fillId="0" borderId="3" xfId="1" applyNumberFormat="1" applyFont="1" applyBorder="1" applyAlignment="1">
      <alignment horizontal="center" wrapText="1"/>
    </xf>
    <xf numFmtId="167" fontId="8" fillId="0" borderId="0" xfId="1" applyNumberFormat="1" applyFont="1" applyBorder="1" applyAlignment="1">
      <alignment horizontal="center" wrapText="1"/>
    </xf>
    <xf numFmtId="167" fontId="2" fillId="0" borderId="2" xfId="1" applyNumberFormat="1" applyFont="1" applyBorder="1" applyAlignment="1">
      <alignment horizontal="center" vertical="center"/>
    </xf>
    <xf numFmtId="0" fontId="2" fillId="0" borderId="3" xfId="0" applyFont="1" applyBorder="1" applyAlignment="1">
      <alignment horizontal="center"/>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167" fontId="2" fillId="0" borderId="2" xfId="0" applyNumberFormat="1" applyFont="1" applyBorder="1" applyAlignment="1">
      <alignment horizontal="center" vertical="center" wrapText="1"/>
    </xf>
    <xf numFmtId="167" fontId="3" fillId="0" borderId="2" xfId="0" applyNumberFormat="1" applyFont="1" applyBorder="1" applyAlignment="1">
      <alignment horizontal="center" vertical="center"/>
    </xf>
    <xf numFmtId="0" fontId="2" fillId="0" borderId="2" xfId="0" applyFont="1" applyBorder="1" applyAlignment="1">
      <alignment horizontal="center"/>
    </xf>
    <xf numFmtId="167" fontId="2" fillId="0" borderId="2" xfId="1" applyNumberFormat="1" applyFont="1" applyBorder="1" applyAlignment="1">
      <alignment horizontal="center" vertical="center" wrapText="1"/>
    </xf>
  </cellXfs>
  <cellStyles count="12">
    <cellStyle name="Millares" xfId="1" builtinId="3"/>
    <cellStyle name="Millares 11" xfId="2"/>
    <cellStyle name="Millares 2" xfId="3"/>
    <cellStyle name="Millares 3" xfId="4"/>
    <cellStyle name="Millares 4" xfId="5"/>
    <cellStyle name="Millares 5" xfId="6"/>
    <cellStyle name="Millares 6" xfId="7"/>
    <cellStyle name="Millares 7" xfId="8"/>
    <cellStyle name="Millares 8" xfId="9"/>
    <cellStyle name="Millares 9" xfId="10"/>
    <cellStyle name="Millares_05. Mercado Laboral" xfId="1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746125</xdr:colOff>
      <xdr:row>16</xdr:row>
      <xdr:rowOff>19050</xdr:rowOff>
    </xdr:to>
    <xdr:sp macro="" textlink="">
      <xdr:nvSpPr>
        <xdr:cNvPr id="1027" name="Rectangle 3">
          <a:extLst>
            <a:ext uri="{FF2B5EF4-FFF2-40B4-BE49-F238E27FC236}">
              <a16:creationId xmlns:a16="http://schemas.microsoft.com/office/drawing/2014/main" xmlns="" id="{00000000-0008-0000-0000-000003040000}"/>
            </a:ext>
          </a:extLst>
        </xdr:cNvPr>
        <xdr:cNvSpPr>
          <a:spLocks noChangeArrowheads="1"/>
        </xdr:cNvSpPr>
      </xdr:nvSpPr>
      <xdr:spPr bwMode="auto">
        <a:xfrm>
          <a:off x="0" y="0"/>
          <a:ext cx="6286500" cy="2305050"/>
        </a:xfrm>
        <a:prstGeom prst="rect">
          <a:avLst/>
        </a:prstGeom>
        <a:solidFill>
          <a:srgbClr val="FFFFFF"/>
        </a:solidFill>
        <a:ln w="3175">
          <a:solidFill>
            <a:srgbClr val="000000"/>
          </a:solidFill>
          <a:miter lim="800000"/>
          <a:headEnd/>
          <a:tailEnd/>
        </a:ln>
        <a:effectLst>
          <a:outerShdw dist="107763" dir="2700000" algn="ctr" rotWithShape="0">
            <a:srgbClr val="808080"/>
          </a:outerShdw>
        </a:effectLst>
      </xdr:spPr>
      <xdr:txBody>
        <a:bodyPr vertOverflow="clip" wrap="square" lIns="27432" tIns="22860" rIns="27432" bIns="0" anchor="t" upright="1"/>
        <a:lstStyle/>
        <a:p>
          <a:pPr algn="ctr" rtl="0">
            <a:defRPr sz="1000"/>
          </a:pPr>
          <a:endParaRPr lang="en-US" sz="800" b="0" i="0" strike="noStrike">
            <a:solidFill>
              <a:srgbClr val="000000"/>
            </a:solidFill>
            <a:latin typeface="Arial"/>
            <a:cs typeface="Arial"/>
          </a:endParaRPr>
        </a:p>
        <a:p>
          <a:pPr algn="ctr" rtl="0">
            <a:defRPr sz="1000"/>
          </a:pPr>
          <a:r>
            <a:rPr lang="en-US" sz="4800" b="0" i="0" strike="noStrike">
              <a:solidFill>
                <a:srgbClr val="000000"/>
              </a:solidFill>
              <a:latin typeface="Times New Roman"/>
              <a:cs typeface="Times New Roman"/>
            </a:rPr>
            <a:t>MERCADO LABORAL</a:t>
          </a:r>
          <a:r>
            <a:rPr lang="en-US" sz="3800" b="0" i="0" strike="noStrike">
              <a:solidFill>
                <a:srgbClr val="000000"/>
              </a:solidFill>
              <a:latin typeface="Times New Roman"/>
              <a:cs typeface="Times New Roman"/>
            </a:rPr>
            <a:t> </a:t>
          </a:r>
          <a:endParaRPr lang="en-US" sz="3600" b="0" i="0" strike="noStrike">
            <a:solidFill>
              <a:srgbClr val="000000"/>
            </a:solidFill>
            <a:latin typeface="Times New Roman"/>
            <a:cs typeface="Times New Roman"/>
          </a:endParaRPr>
        </a:p>
        <a:p>
          <a:pPr algn="ctr" rtl="0">
            <a:defRPr sz="1000"/>
          </a:pPr>
          <a:r>
            <a:rPr lang="en-US" sz="4800" b="0" i="0" strike="noStrike">
              <a:solidFill>
                <a:srgbClr val="000000"/>
              </a:solidFill>
              <a:latin typeface="Times New Roman"/>
              <a:cs typeface="Times New Roman"/>
            </a:rPr>
            <a:t>TRABAJO JUVENIL</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gares/Publicacion/Vinculos/11.%20Trabajo%20Infantil%20y%20Juveni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20Cuadro%20Resume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ogares/Publicacion/Vinculos/parche%20urban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Juv"/>
    </sheetNames>
    <sheetDataSet>
      <sheetData sheetId="0">
        <row r="7">
          <cell r="O7">
            <v>3301577.1381233539</v>
          </cell>
          <cell r="P7">
            <v>100</v>
          </cell>
          <cell r="Q7">
            <v>269562.5502219582</v>
          </cell>
          <cell r="S7">
            <v>1325765.9434158765</v>
          </cell>
          <cell r="U7">
            <v>840794.76047823729</v>
          </cell>
          <cell r="W7">
            <v>865453.88400735823</v>
          </cell>
        </row>
        <row r="8">
          <cell r="O8">
            <v>1641029.2261435639</v>
          </cell>
          <cell r="P8">
            <v>49.704403607432887</v>
          </cell>
          <cell r="Q8">
            <v>154486.86296691903</v>
          </cell>
          <cell r="S8">
            <v>917349.5049955626</v>
          </cell>
          <cell r="U8">
            <v>386072.49417737871</v>
          </cell>
          <cell r="W8">
            <v>183120.36400374328</v>
          </cell>
        </row>
        <row r="9">
          <cell r="O9">
            <v>1660547.9119798301</v>
          </cell>
          <cell r="P9">
            <v>50.295596392568321</v>
          </cell>
          <cell r="Q9">
            <v>115075.68725503692</v>
          </cell>
          <cell r="S9">
            <v>408416.43842034409</v>
          </cell>
          <cell r="U9">
            <v>454722.26630087598</v>
          </cell>
          <cell r="W9">
            <v>682333.52000363567</v>
          </cell>
        </row>
        <row r="15">
          <cell r="O15">
            <v>556480.71846995666</v>
          </cell>
          <cell r="P15">
            <v>16.854996723967663</v>
          </cell>
          <cell r="Q15">
            <v>53542.893919484857</v>
          </cell>
          <cell r="S15">
            <v>63876.277845983437</v>
          </cell>
          <cell r="U15">
            <v>359509.20866382937</v>
          </cell>
          <cell r="W15">
            <v>79552.338040659</v>
          </cell>
        </row>
        <row r="16">
          <cell r="O16">
            <v>1014000.9313549148</v>
          </cell>
          <cell r="P16">
            <v>30.712622753720726</v>
          </cell>
          <cell r="Q16">
            <v>98064.035427123468</v>
          </cell>
          <cell r="S16">
            <v>293251.58294376888</v>
          </cell>
          <cell r="U16">
            <v>356443.01618567837</v>
          </cell>
          <cell r="W16">
            <v>266242.29679838609</v>
          </cell>
        </row>
        <row r="17">
          <cell r="O17">
            <v>882313.08980304759</v>
          </cell>
          <cell r="P17">
            <v>26.723988351353871</v>
          </cell>
          <cell r="Q17">
            <v>73169.988064741876</v>
          </cell>
          <cell r="S17">
            <v>443865.10045677767</v>
          </cell>
          <cell r="U17">
            <v>98548.518065139389</v>
          </cell>
          <cell r="W17">
            <v>266729.4832164236</v>
          </cell>
        </row>
        <row r="18">
          <cell r="O18">
            <v>848782.39849552698</v>
          </cell>
          <cell r="P18">
            <v>25.708392170960526</v>
          </cell>
          <cell r="Q18">
            <v>44785.632810605362</v>
          </cell>
          <cell r="S18">
            <v>524772.98216941708</v>
          </cell>
          <cell r="U18">
            <v>26294.017563606987</v>
          </cell>
          <cell r="W18">
            <v>252929.76595192665</v>
          </cell>
        </row>
        <row r="19">
          <cell r="O19">
            <v>1808845.3584683903</v>
          </cell>
          <cell r="P19">
            <v>100</v>
          </cell>
          <cell r="Q19">
            <v>175389.73777438968</v>
          </cell>
          <cell r="S19">
            <v>641782.34941030992</v>
          </cell>
          <cell r="U19">
            <v>582187.13905910263</v>
          </cell>
          <cell r="W19">
            <v>409486.13222459954</v>
          </cell>
        </row>
        <row r="20">
          <cell r="O20">
            <v>850118.25344245567</v>
          </cell>
          <cell r="P20">
            <v>46.997840332922607</v>
          </cell>
          <cell r="Q20">
            <v>88540.321188463451</v>
          </cell>
          <cell r="S20">
            <v>384502.72607893171</v>
          </cell>
          <cell r="U20">
            <v>261180.03720770919</v>
          </cell>
          <cell r="W20">
            <v>115895.16896734308</v>
          </cell>
        </row>
        <row r="21">
          <cell r="O21">
            <v>958727.10502595932</v>
          </cell>
          <cell r="P21">
            <v>53.00215966707875</v>
          </cell>
          <cell r="Q21">
            <v>86849.416585926025</v>
          </cell>
          <cell r="S21">
            <v>257279.62333137525</v>
          </cell>
          <cell r="U21">
            <v>321007.10185139341</v>
          </cell>
          <cell r="W21">
            <v>293590.96325725794</v>
          </cell>
        </row>
        <row r="27">
          <cell r="O27">
            <v>269550.92738734983</v>
          </cell>
          <cell r="P27">
            <v>14.901822653075639</v>
          </cell>
          <cell r="Q27">
            <v>24389.599638364714</v>
          </cell>
          <cell r="S27">
            <v>12122.787230705462</v>
          </cell>
          <cell r="U27">
            <v>211696.89204551498</v>
          </cell>
          <cell r="W27">
            <v>21341.6484727645</v>
          </cell>
        </row>
        <row r="28">
          <cell r="O28">
            <v>526961.90540412627</v>
          </cell>
          <cell r="P28">
            <v>29.132501733057076</v>
          </cell>
          <cell r="Q28">
            <v>54206.228679648892</v>
          </cell>
          <cell r="S28">
            <v>94548.866659286869</v>
          </cell>
          <cell r="U28">
            <v>261598.91077769041</v>
          </cell>
          <cell r="W28">
            <v>116607.89928750093</v>
          </cell>
        </row>
        <row r="29">
          <cell r="O29">
            <v>492451.71145598649</v>
          </cell>
          <cell r="P29">
            <v>27.224644116231239</v>
          </cell>
          <cell r="Q29">
            <v>60191.657496611639</v>
          </cell>
          <cell r="S29">
            <v>212620.65875762288</v>
          </cell>
          <cell r="U29">
            <v>84579.231222102651</v>
          </cell>
          <cell r="W29">
            <v>135060.1639796501</v>
          </cell>
        </row>
        <row r="30">
          <cell r="O30">
            <v>519880.81422093685</v>
          </cell>
          <cell r="P30">
            <v>28.741031497636556</v>
          </cell>
          <cell r="Q30">
            <v>36602.251959764617</v>
          </cell>
          <cell r="S30">
            <v>322490.03676269262</v>
          </cell>
          <cell r="U30">
            <v>24312.105013793996</v>
          </cell>
          <cell r="W30">
            <v>136476.42048468534</v>
          </cell>
        </row>
        <row r="31">
          <cell r="O31">
            <v>1492731.7796550477</v>
          </cell>
          <cell r="P31">
            <v>100</v>
          </cell>
          <cell r="Q31">
            <v>94172.812447565826</v>
          </cell>
          <cell r="S31">
            <v>683983.59400562302</v>
          </cell>
          <cell r="U31">
            <v>258607.6214191505</v>
          </cell>
          <cell r="W31">
            <v>455967.75178279239</v>
          </cell>
        </row>
        <row r="32">
          <cell r="O32">
            <v>790910.9727011713</v>
          </cell>
          <cell r="P32">
            <v>52.984131742940534</v>
          </cell>
          <cell r="Q32">
            <v>65946.541778454979</v>
          </cell>
          <cell r="S32">
            <v>532846.77891666791</v>
          </cell>
          <cell r="U32">
            <v>124892.45696966717</v>
          </cell>
          <cell r="W32">
            <v>67225.195036398858</v>
          </cell>
        </row>
        <row r="33">
          <cell r="O33">
            <v>701820.8069539381</v>
          </cell>
          <cell r="P33">
            <v>47.015868257063595</v>
          </cell>
          <cell r="Q33">
            <v>28226.270669110905</v>
          </cell>
          <cell r="S33">
            <v>151136.81508896567</v>
          </cell>
          <cell r="U33">
            <v>133715.16444948007</v>
          </cell>
          <cell r="W33">
            <v>388742.55674639181</v>
          </cell>
        </row>
        <row r="39">
          <cell r="O39">
            <v>286929.79108260805</v>
          </cell>
          <cell r="P39">
            <v>19.221791549779564</v>
          </cell>
          <cell r="Q39">
            <v>29153.294281120223</v>
          </cell>
          <cell r="S39">
            <v>51753.490615278039</v>
          </cell>
          <cell r="U39">
            <v>147812.31661831163</v>
          </cell>
          <cell r="W39">
            <v>58210.689567894551</v>
          </cell>
        </row>
        <row r="40">
          <cell r="O40">
            <v>487039.02595082833</v>
          </cell>
          <cell r="P40">
            <v>32.627363642206184</v>
          </cell>
          <cell r="Q40">
            <v>43857.806747474664</v>
          </cell>
          <cell r="S40">
            <v>198702.71628447896</v>
          </cell>
          <cell r="U40">
            <v>94844.105407986397</v>
          </cell>
          <cell r="W40">
            <v>149634.39751088165</v>
          </cell>
        </row>
        <row r="41">
          <cell r="O41">
            <v>389861.37834709248</v>
          </cell>
          <cell r="P41">
            <v>26.117309463136422</v>
          </cell>
          <cell r="Q41">
            <v>12978.330568130288</v>
          </cell>
          <cell r="S41">
            <v>231244.44169915144</v>
          </cell>
          <cell r="U41">
            <v>13969.286843036791</v>
          </cell>
          <cell r="W41">
            <v>131669.31923676969</v>
          </cell>
        </row>
        <row r="42">
          <cell r="O42">
            <v>328901.58427461673</v>
          </cell>
          <cell r="P42">
            <v>22.033535344884392</v>
          </cell>
          <cell r="Q42">
            <v>8183.380850840771</v>
          </cell>
          <cell r="S42">
            <v>202282.94540672185</v>
          </cell>
          <cell r="U42">
            <v>1981.9125498129986</v>
          </cell>
          <cell r="W42">
            <v>116453.34546723762</v>
          </cell>
        </row>
        <row r="43">
          <cell r="O43">
            <v>392456.83917685645</v>
          </cell>
          <cell r="P43">
            <v>100</v>
          </cell>
          <cell r="Q43">
            <v>44852.734754352372</v>
          </cell>
          <cell r="S43">
            <v>119393.09623723138</v>
          </cell>
          <cell r="U43">
            <v>160867.64712142473</v>
          </cell>
          <cell r="W43">
            <v>67343.361063841396</v>
          </cell>
        </row>
        <row r="44">
          <cell r="O44">
            <v>193694.78168580652</v>
          </cell>
          <cell r="P44">
            <v>49.354416167664247</v>
          </cell>
          <cell r="Q44">
            <v>24510.192753606378</v>
          </cell>
          <cell r="S44">
            <v>69913.718356354497</v>
          </cell>
          <cell r="U44">
            <v>74540.361482878026</v>
          </cell>
          <cell r="W44">
            <v>24730.509092964643</v>
          </cell>
        </row>
        <row r="45">
          <cell r="O45">
            <v>198762.05749104655</v>
          </cell>
          <cell r="P45">
            <v>50.645583832334893</v>
          </cell>
          <cell r="Q45">
            <v>20342.542000745969</v>
          </cell>
          <cell r="S45">
            <v>49479.377880875807</v>
          </cell>
          <cell r="U45">
            <v>86327.285638545072</v>
          </cell>
          <cell r="W45">
            <v>42612.85197087672</v>
          </cell>
        </row>
        <row r="51">
          <cell r="O51">
            <v>50984.872866490601</v>
          </cell>
          <cell r="P51">
            <v>12.991205089820035</v>
          </cell>
          <cell r="Q51">
            <v>2882.4721066038965</v>
          </cell>
          <cell r="S51">
            <v>2239.8827834756394</v>
          </cell>
          <cell r="U51">
            <v>41694.867223550638</v>
          </cell>
          <cell r="W51">
            <v>4167.6507528604106</v>
          </cell>
        </row>
        <row r="52">
          <cell r="O52">
            <v>110194.88906902398</v>
          </cell>
          <cell r="P52">
            <v>28.078218562873825</v>
          </cell>
          <cell r="Q52">
            <v>9932.5949660682036</v>
          </cell>
          <cell r="S52">
            <v>12172.477749543845</v>
          </cell>
          <cell r="U52">
            <v>73108.305277049367</v>
          </cell>
          <cell r="W52">
            <v>14981.511076361654</v>
          </cell>
        </row>
        <row r="53">
          <cell r="O53">
            <v>104888.93722947891</v>
          </cell>
          <cell r="P53">
            <v>26.726235029939645</v>
          </cell>
          <cell r="Q53">
            <v>15238.546805612958</v>
          </cell>
          <cell r="S53">
            <v>30458.733916279387</v>
          </cell>
          <cell r="U53">
            <v>34993.578568070217</v>
          </cell>
          <cell r="W53">
            <v>24198.077939515511</v>
          </cell>
        </row>
        <row r="54">
          <cell r="O54">
            <v>126388.14001185619</v>
          </cell>
          <cell r="P54">
            <v>32.204341317364772</v>
          </cell>
          <cell r="Q54">
            <v>16799.1208760673</v>
          </cell>
          <cell r="S54">
            <v>74522.001787931527</v>
          </cell>
          <cell r="U54">
            <v>11070.896052752545</v>
          </cell>
          <cell r="W54">
            <v>23996.121295103774</v>
          </cell>
        </row>
        <row r="55">
          <cell r="O55">
            <v>216146.88464172973</v>
          </cell>
          <cell r="P55">
            <v>100</v>
          </cell>
          <cell r="Q55">
            <v>26864.834881840914</v>
          </cell>
          <cell r="S55">
            <v>73138.777772326313</v>
          </cell>
          <cell r="U55">
            <v>66772.867124214783</v>
          </cell>
          <cell r="W55">
            <v>49370.404863344309</v>
          </cell>
        </row>
        <row r="56">
          <cell r="O56">
            <v>103636.33340444796</v>
          </cell>
          <cell r="P56">
            <v>47.947178871547671</v>
          </cell>
          <cell r="Q56">
            <v>12558.834593829015</v>
          </cell>
          <cell r="S56">
            <v>40980.549797218955</v>
          </cell>
          <cell r="U56">
            <v>34026.48436096657</v>
          </cell>
          <cell r="W56">
            <v>16070.464652434095</v>
          </cell>
        </row>
        <row r="57">
          <cell r="O57">
            <v>112510.55123727745</v>
          </cell>
          <cell r="P57">
            <v>52.052821128450333</v>
          </cell>
          <cell r="Q57">
            <v>14306.000288011841</v>
          </cell>
          <cell r="S57">
            <v>32158.227975107748</v>
          </cell>
          <cell r="U57">
            <v>32746.382763248472</v>
          </cell>
          <cell r="W57">
            <v>33299.940210910368</v>
          </cell>
        </row>
        <row r="63">
          <cell r="O63">
            <v>33299.940210910347</v>
          </cell>
          <cell r="P63">
            <v>15.406162464985812</v>
          </cell>
          <cell r="Q63">
            <v>2231.5284608869761</v>
          </cell>
          <cell r="S63">
            <v>1729.8670239433918</v>
          </cell>
          <cell r="U63">
            <v>25948.005359150913</v>
          </cell>
          <cell r="W63">
            <v>3390.5393669290488</v>
          </cell>
        </row>
        <row r="64">
          <cell r="O64">
            <v>67897.280689777908</v>
          </cell>
          <cell r="P64">
            <v>31.412565026009876</v>
          </cell>
          <cell r="Q64">
            <v>9341.2819292943132</v>
          </cell>
          <cell r="S64">
            <v>10223.514111505439</v>
          </cell>
          <cell r="U64">
            <v>29563.427439192616</v>
          </cell>
          <cell r="W64">
            <v>18769.057209785806</v>
          </cell>
        </row>
        <row r="65">
          <cell r="O65">
            <v>58054.337323540094</v>
          </cell>
          <cell r="P65">
            <v>26.858743497398535</v>
          </cell>
          <cell r="Q65">
            <v>9929.4367174350646</v>
          </cell>
          <cell r="S65">
            <v>24408.423707841295</v>
          </cell>
          <cell r="U65">
            <v>10102.423419829407</v>
          </cell>
          <cell r="W65">
            <v>13614.053478434484</v>
          </cell>
        </row>
        <row r="66">
          <cell r="O66">
            <v>56895.326417498014</v>
          </cell>
          <cell r="P66">
            <v>26.322529011604217</v>
          </cell>
          <cell r="Q66">
            <v>5362.5877742245157</v>
          </cell>
          <cell r="S66">
            <v>36776.97292903655</v>
          </cell>
          <cell r="U66">
            <v>1159.0109060420727</v>
          </cell>
          <cell r="W66">
            <v>13596.75480819505</v>
          </cell>
        </row>
        <row r="67">
          <cell r="O67">
            <v>1200241.6346498297</v>
          </cell>
          <cell r="P67">
            <v>100</v>
          </cell>
          <cell r="Q67">
            <v>103672.16813819624</v>
          </cell>
          <cell r="S67">
            <v>449250.47540074907</v>
          </cell>
          <cell r="U67">
            <v>354546.62481346331</v>
          </cell>
          <cell r="W67">
            <v>292772.36629741552</v>
          </cell>
        </row>
        <row r="68">
          <cell r="O68">
            <v>552787.13835219643</v>
          </cell>
          <cell r="P68">
            <v>46.056320860213454</v>
          </cell>
          <cell r="Q68">
            <v>51471.293841028237</v>
          </cell>
          <cell r="S68">
            <v>273608.45792535978</v>
          </cell>
          <cell r="U68">
            <v>152613.19136386376</v>
          </cell>
          <cell r="W68">
            <v>75094.195221944596</v>
          </cell>
        </row>
        <row r="69">
          <cell r="O69">
            <v>647454.49629763083</v>
          </cell>
          <cell r="P69">
            <v>53.943679139786347</v>
          </cell>
          <cell r="Q69">
            <v>52200.87429716828</v>
          </cell>
          <cell r="S69">
            <v>175642.01747539107</v>
          </cell>
          <cell r="U69">
            <v>201933.43344959978</v>
          </cell>
          <cell r="W69">
            <v>217678.17107547141</v>
          </cell>
        </row>
        <row r="75">
          <cell r="O75">
            <v>185266.11430994878</v>
          </cell>
          <cell r="P75">
            <v>15.43573468554106</v>
          </cell>
          <cell r="Q75">
            <v>19275.599070873843</v>
          </cell>
          <cell r="S75">
            <v>8153.0374232864287</v>
          </cell>
          <cell r="U75">
            <v>144054.01946281322</v>
          </cell>
          <cell r="W75">
            <v>13783.45835297504</v>
          </cell>
        </row>
        <row r="76">
          <cell r="O76">
            <v>348869.73564532533</v>
          </cell>
          <cell r="P76">
            <v>29.066625050638912</v>
          </cell>
          <cell r="Q76">
            <v>34932.351784286337</v>
          </cell>
          <cell r="S76">
            <v>72152.874798237724</v>
          </cell>
          <cell r="U76">
            <v>158927.17806144775</v>
          </cell>
          <cell r="W76">
            <v>82857.331001353668</v>
          </cell>
        </row>
        <row r="77">
          <cell r="O77">
            <v>329508.43690296845</v>
          </cell>
          <cell r="P77">
            <v>27.453508309524899</v>
          </cell>
          <cell r="Q77">
            <v>35023.673973563542</v>
          </cell>
          <cell r="S77">
            <v>157753.5011335017</v>
          </cell>
          <cell r="U77">
            <v>39483.229234203129</v>
          </cell>
          <cell r="W77">
            <v>97248.032561700238</v>
          </cell>
        </row>
        <row r="78">
          <cell r="O78">
            <v>336597.34779158339</v>
          </cell>
          <cell r="P78">
            <v>28.044131954294819</v>
          </cell>
          <cell r="Q78">
            <v>14440.543309472761</v>
          </cell>
          <cell r="S78">
            <v>211191.06204572486</v>
          </cell>
          <cell r="U78">
            <v>12082.198054999373</v>
          </cell>
          <cell r="W78">
            <v>98883.54438138663</v>
          </cell>
        </row>
        <row r="88">
          <cell r="J88">
            <v>8.4506277202524718</v>
          </cell>
          <cell r="K88">
            <v>10.024815943652003</v>
          </cell>
          <cell r="L88">
            <v>8.2415433816553598</v>
          </cell>
          <cell r="M88">
            <v>8.7381286594015481</v>
          </cell>
          <cell r="N88">
            <v>7.9542030860464275</v>
          </cell>
        </row>
        <row r="89">
          <cell r="J89">
            <v>8.0685042407497001</v>
          </cell>
          <cell r="K89">
            <v>9.4013377766360229</v>
          </cell>
          <cell r="L89">
            <v>7.6299912379689561</v>
          </cell>
          <cell r="M89">
            <v>8.3845351350868178</v>
          </cell>
          <cell r="N89">
            <v>8.3895502759103984</v>
          </cell>
        </row>
        <row r="90">
          <cell r="J90">
            <v>8.821894058711651</v>
          </cell>
          <cell r="K90">
            <v>10.860681257403185</v>
          </cell>
          <cell r="L90">
            <v>9.567602502060792</v>
          </cell>
          <cell r="M90">
            <v>9.0384933795613165</v>
          </cell>
          <cell r="N90">
            <v>7.8447100259541482</v>
          </cell>
        </row>
        <row r="96">
          <cell r="J96">
            <v>6.0901852437503816</v>
          </cell>
          <cell r="K96">
            <v>6.2488125873178797</v>
          </cell>
          <cell r="L96">
            <v>5.4213504724869583</v>
          </cell>
          <cell r="M96">
            <v>6.2685615822784753</v>
          </cell>
          <cell r="N96">
            <v>5.6500914220705472</v>
          </cell>
        </row>
        <row r="97">
          <cell r="J97">
            <v>8.3200333697265112</v>
          </cell>
          <cell r="K97">
            <v>9.0721577025168774</v>
          </cell>
          <cell r="L97">
            <v>7.0140038210606619</v>
          </cell>
          <cell r="M97">
            <v>9.6354939734689609</v>
          </cell>
          <cell r="N97">
            <v>7.5977356915611827</v>
          </cell>
        </row>
        <row r="98">
          <cell r="J98">
            <v>9.2706119082555123</v>
          </cell>
          <cell r="K98">
            <v>12.035652984607244</v>
          </cell>
          <cell r="L98">
            <v>8.3793746905684383</v>
          </cell>
          <cell r="M98">
            <v>12.969016539519775</v>
          </cell>
          <cell r="N98">
            <v>8.5541605181757294</v>
          </cell>
        </row>
        <row r="99">
          <cell r="J99">
            <v>9.3478285188865495</v>
          </cell>
          <cell r="K99">
            <v>13.351010764783933</v>
          </cell>
          <cell r="L99">
            <v>9.1597876170215837</v>
          </cell>
          <cell r="M99">
            <v>14.610340442447242</v>
          </cell>
          <cell r="N99">
            <v>8.3869569675565199</v>
          </cell>
        </row>
        <row r="100">
          <cell r="J100">
            <v>9.4789678140698559</v>
          </cell>
          <cell r="K100">
            <v>10.738972320801459</v>
          </cell>
          <cell r="L100">
            <v>9.6041308046524172</v>
          </cell>
          <cell r="M100">
            <v>9.287820393474048</v>
          </cell>
          <cell r="N100">
            <v>8.9961656816744675</v>
          </cell>
        </row>
        <row r="101">
          <cell r="J101">
            <v>9.1065412456450758</v>
          </cell>
          <cell r="K101">
            <v>10.379001796140539</v>
          </cell>
          <cell r="L101">
            <v>9.0031121208121849</v>
          </cell>
          <cell r="M101">
            <v>8.9280134200187007</v>
          </cell>
          <cell r="N101">
            <v>8.8515499548062255</v>
          </cell>
        </row>
        <row r="102">
          <cell r="J102">
            <v>9.8066631331590131</v>
          </cell>
          <cell r="K102">
            <v>11.105951249673428</v>
          </cell>
          <cell r="L102">
            <v>10.489274832536015</v>
          </cell>
          <cell r="M102">
            <v>9.5805328964733167</v>
          </cell>
          <cell r="N102">
            <v>9.0511042030700519</v>
          </cell>
        </row>
        <row r="108">
          <cell r="J108">
            <v>6.3236417882032541</v>
          </cell>
          <cell r="K108">
            <v>6.552135919902657</v>
          </cell>
          <cell r="L108">
            <v>5.4336696629417744</v>
          </cell>
          <cell r="M108">
            <v>6.4280396991483899</v>
          </cell>
          <cell r="N108">
            <v>5.4689347095431673</v>
          </cell>
        </row>
        <row r="109">
          <cell r="J109">
            <v>9.1033795937359869</v>
          </cell>
          <cell r="K109">
            <v>9.2402272480963674</v>
          </cell>
          <cell r="L109">
            <v>7.8915264045197775</v>
          </cell>
          <cell r="M109">
            <v>9.8318030895084849</v>
          </cell>
          <cell r="N109">
            <v>8.3294030589853971</v>
          </cell>
        </row>
        <row r="110">
          <cell r="J110">
            <v>10.512623900749201</v>
          </cell>
          <cell r="K110">
            <v>12.095727523713551</v>
          </cell>
          <cell r="L110">
            <v>9.5845353764433803</v>
          </cell>
          <cell r="M110">
            <v>13.206991946752407</v>
          </cell>
          <cell r="N110">
            <v>9.524252946794844</v>
          </cell>
        </row>
        <row r="111">
          <cell r="J111">
            <v>10.550760357392653</v>
          </cell>
          <cell r="K111">
            <v>13.517250480958317</v>
          </cell>
          <cell r="L111">
            <v>10.278608748310422</v>
          </cell>
          <cell r="M111">
            <v>14.757392699243283</v>
          </cell>
          <cell r="N111">
            <v>9.5762692192146961</v>
          </cell>
        </row>
        <row r="112">
          <cell r="J112">
            <v>7.1481320987091168</v>
          </cell>
          <cell r="K112">
            <v>8.6810699588477451</v>
          </cell>
          <cell r="L112">
            <v>6.893634165995163</v>
          </cell>
          <cell r="M112">
            <v>7.4967741935483865</v>
          </cell>
          <cell r="N112">
            <v>6.9770247425849057</v>
          </cell>
        </row>
        <row r="113">
          <cell r="J113">
            <v>6.894391018667597</v>
          </cell>
          <cell r="K113">
            <v>8.0758688203622135</v>
          </cell>
          <cell r="L113">
            <v>6.5823387464944885</v>
          </cell>
          <cell r="M113">
            <v>7.2458301257377462</v>
          </cell>
          <cell r="N113">
            <v>7.4806791569086677</v>
          </cell>
        </row>
        <row r="114">
          <cell r="J114">
            <v>7.427606038820981</v>
          </cell>
          <cell r="K114">
            <v>10.097365406643759</v>
          </cell>
          <cell r="L114">
            <v>7.9489277028520897</v>
          </cell>
          <cell r="M114">
            <v>7.7316838818159983</v>
          </cell>
          <cell r="N114">
            <v>6.9009375552803842</v>
          </cell>
        </row>
        <row r="120">
          <cell r="J120">
            <v>5.8644908315073199</v>
          </cell>
          <cell r="K120">
            <v>5.9922394678492239</v>
          </cell>
          <cell r="L120">
            <v>5.4183344092963202</v>
          </cell>
          <cell r="M120">
            <v>6.0396618985695705</v>
          </cell>
          <cell r="N120">
            <v>5.719800747198013</v>
          </cell>
        </row>
        <row r="121">
          <cell r="J121">
            <v>7.4398561250605288</v>
          </cell>
          <cell r="K121">
            <v>8.8644314868804663</v>
          </cell>
          <cell r="L121">
            <v>6.5756215469613268</v>
          </cell>
          <cell r="M121">
            <v>9.0940343781597655</v>
          </cell>
          <cell r="N121">
            <v>7.0106333795654185</v>
          </cell>
        </row>
        <row r="122">
          <cell r="J122">
            <v>7.6397914856646416</v>
          </cell>
          <cell r="K122">
            <v>11.750000000000002</v>
          </cell>
          <cell r="L122">
            <v>7.2405708460754363</v>
          </cell>
          <cell r="M122">
            <v>11.465227817745802</v>
          </cell>
          <cell r="N122">
            <v>7.5140992167101812</v>
          </cell>
        </row>
        <row r="123">
          <cell r="J123">
            <v>7.2843179843614285</v>
          </cell>
          <cell r="K123">
            <v>12.577235772357723</v>
          </cell>
          <cell r="L123">
            <v>7.2025495750708233</v>
          </cell>
          <cell r="M123">
            <v>12.806451612903226</v>
          </cell>
          <cell r="N123">
            <v>6.9206642066420665</v>
          </cell>
        </row>
        <row r="124">
          <cell r="J124">
            <v>10.546667299658163</v>
          </cell>
          <cell r="K124">
            <v>11.772001637331156</v>
          </cell>
          <cell r="L124">
            <v>10.655388471177943</v>
          </cell>
          <cell r="M124">
            <v>10.230084455603766</v>
          </cell>
          <cell r="N124">
            <v>10.283741007194243</v>
          </cell>
        </row>
        <row r="125">
          <cell r="J125">
            <v>10.168673528840547</v>
          </cell>
          <cell r="K125">
            <v>11.247191011235957</v>
          </cell>
          <cell r="L125">
            <v>10.106785617734522</v>
          </cell>
          <cell r="M125">
            <v>9.877832512315269</v>
          </cell>
          <cell r="N125">
            <v>10.143687707641195</v>
          </cell>
        </row>
        <row r="126">
          <cell r="J126">
            <v>10.908229611740659</v>
          </cell>
          <cell r="K126">
            <v>12.404332129963899</v>
          </cell>
          <cell r="L126">
            <v>11.411173184357535</v>
          </cell>
          <cell r="M126">
            <v>10.5342407486176</v>
          </cell>
          <cell r="N126">
            <v>10.357992073976222</v>
          </cell>
        </row>
        <row r="132">
          <cell r="J132">
            <v>6.427522935779816</v>
          </cell>
          <cell r="K132">
            <v>7.0828025477707008</v>
          </cell>
          <cell r="L132">
            <v>5.6065573770491808</v>
          </cell>
          <cell r="M132">
            <v>6.5121092029942753</v>
          </cell>
          <cell r="N132">
            <v>5.3142857142857132</v>
          </cell>
        </row>
        <row r="133">
          <cell r="J133">
            <v>9.710066202682059</v>
          </cell>
          <cell r="K133">
            <v>9.6765249537892792</v>
          </cell>
          <cell r="L133">
            <v>7.9620853080568725</v>
          </cell>
          <cell r="M133">
            <v>10.099949773982928</v>
          </cell>
          <cell r="N133">
            <v>9.1278911564625851</v>
          </cell>
        </row>
        <row r="134">
          <cell r="J134">
            <v>11.602150537634401</v>
          </cell>
          <cell r="K134">
            <v>12.450602409638554</v>
          </cell>
          <cell r="L134">
            <v>9.8107293550331516</v>
          </cell>
          <cell r="M134">
            <v>13.450682056663164</v>
          </cell>
          <cell r="N134">
            <v>10.619718309859152</v>
          </cell>
        </row>
        <row r="135">
          <cell r="J135">
            <v>12.047084870848709</v>
          </cell>
          <cell r="K135">
            <v>13.200000000000001</v>
          </cell>
          <cell r="L135">
            <v>11.592947103274561</v>
          </cell>
          <cell r="M135">
            <v>14.912106135986729</v>
          </cell>
          <cell r="N135">
            <v>11.285936285936284</v>
          </cell>
        </row>
        <row r="136">
          <cell r="J136">
            <v>9.7036643219368734</v>
          </cell>
          <cell r="K136">
            <v>11.330972311654861</v>
          </cell>
          <cell r="L136">
            <v>10.077705156136533</v>
          </cell>
          <cell r="M136">
            <v>9.2643229166666536</v>
          </cell>
          <cell r="N136">
            <v>8.8208734270910458</v>
          </cell>
        </row>
        <row r="137">
          <cell r="J137">
            <v>9.3527901403628881</v>
          </cell>
          <cell r="K137">
            <v>11.170798898071627</v>
          </cell>
          <cell r="L137">
            <v>9.4803664921465955</v>
          </cell>
          <cell r="M137">
            <v>8.9361267245784344</v>
          </cell>
          <cell r="N137">
            <v>8.4336793540945791</v>
          </cell>
        </row>
        <row r="138">
          <cell r="J138">
            <v>10.024749373433584</v>
          </cell>
          <cell r="K138">
            <v>11.471584038694077</v>
          </cell>
          <cell r="L138">
            <v>10.822185970636216</v>
          </cell>
          <cell r="M138">
            <v>9.6054168879447701</v>
          </cell>
          <cell r="N138">
            <v>9.0038147138964497</v>
          </cell>
        </row>
        <row r="144">
          <cell r="J144">
            <v>6.4924281984334193</v>
          </cell>
          <cell r="K144">
            <v>6.1550387596899228</v>
          </cell>
          <cell r="L144">
            <v>6.3000000000000007</v>
          </cell>
          <cell r="M144">
            <v>6.5420000000000025</v>
          </cell>
          <cell r="N144">
            <v>6.4301075268817192</v>
          </cell>
        </row>
        <row r="145">
          <cell r="J145">
            <v>8.8908523908523893</v>
          </cell>
          <cell r="K145">
            <v>9.1777777777777789</v>
          </cell>
          <cell r="L145">
            <v>7.8670212765957404</v>
          </cell>
          <cell r="M145">
            <v>9.6377998829724998</v>
          </cell>
          <cell r="N145">
            <v>8.0657004830917902</v>
          </cell>
        </row>
        <row r="146">
          <cell r="J146">
            <v>11.158040665434383</v>
          </cell>
          <cell r="K146">
            <v>12.81184668989547</v>
          </cell>
          <cell r="L146">
            <v>10.272390821613625</v>
          </cell>
          <cell r="M146">
            <v>14.671985815602834</v>
          </cell>
          <cell r="N146">
            <v>8.8665785997357993</v>
          </cell>
        </row>
        <row r="147">
          <cell r="J147">
            <v>11.119987566055327</v>
          </cell>
          <cell r="K147">
            <v>14.493548387096775</v>
          </cell>
          <cell r="L147">
            <v>10.721172022684311</v>
          </cell>
          <cell r="M147">
            <v>15.164179104477611</v>
          </cell>
          <cell r="N147">
            <v>10.466850828729282</v>
          </cell>
        </row>
        <row r="148">
          <cell r="J148">
            <v>9.0877898203744749</v>
          </cell>
          <cell r="K148">
            <v>10.138635961971394</v>
          </cell>
          <cell r="L148">
            <v>9.2465441408957325</v>
          </cell>
          <cell r="M148">
            <v>8.8646914514731083</v>
          </cell>
          <cell r="N148">
            <v>8.7316699884020554</v>
          </cell>
        </row>
        <row r="149">
          <cell r="J149">
            <v>8.6891888296069926</v>
          </cell>
          <cell r="K149">
            <v>9.7723814547119243</v>
          </cell>
          <cell r="L149">
            <v>8.6507282264831957</v>
          </cell>
          <cell r="M149">
            <v>8.4622966521242233</v>
          </cell>
          <cell r="N149">
            <v>8.5344282949569461</v>
          </cell>
        </row>
        <row r="150">
          <cell r="J150">
            <v>9.4265897717280751</v>
          </cell>
          <cell r="K150">
            <v>10.499771548636758</v>
          </cell>
          <cell r="L150">
            <v>10.16501890257053</v>
          </cell>
          <cell r="M150">
            <v>9.1688053045769955</v>
          </cell>
          <cell r="N150">
            <v>8.7979264757326519</v>
          </cell>
        </row>
        <row r="156">
          <cell r="J156">
            <v>6.2652643039772773</v>
          </cell>
          <cell r="K156">
            <v>6.5187518400814781</v>
          </cell>
          <cell r="L156">
            <v>5.202358999404769</v>
          </cell>
          <cell r="M156">
            <v>6.3831793799311223</v>
          </cell>
          <cell r="N156">
            <v>5.2741232742460857</v>
          </cell>
        </row>
        <row r="157">
          <cell r="J157">
            <v>8.9539910234707225</v>
          </cell>
          <cell r="K157">
            <v>9.1328708837195904</v>
          </cell>
          <cell r="L157">
            <v>7.8833576767366802</v>
          </cell>
          <cell r="M157">
            <v>9.7445407966939186</v>
          </cell>
          <cell r="N157">
            <v>8.2533174807172784</v>
          </cell>
        </row>
        <row r="158">
          <cell r="J158">
            <v>10.048816086358595</v>
          </cell>
          <cell r="K158">
            <v>11.738299644745197</v>
          </cell>
          <cell r="L158">
            <v>9.4350200774191038</v>
          </cell>
          <cell r="M158">
            <v>12.629006586795194</v>
          </cell>
          <cell r="N158">
            <v>9.3437792311582886</v>
          </cell>
        </row>
        <row r="159">
          <cell r="J159">
            <v>9.8803666881936731</v>
          </cell>
          <cell r="K159">
            <v>13.523763114183728</v>
          </cell>
          <cell r="L159">
            <v>9.7358473630413283</v>
          </cell>
          <cell r="M159">
            <v>14.576607195951256</v>
          </cell>
          <cell r="N159">
            <v>9.0159970476424363</v>
          </cell>
        </row>
        <row r="169">
          <cell r="J169">
            <v>5825.7209340328791</v>
          </cell>
          <cell r="K169">
            <v>8282.3526310828311</v>
          </cell>
          <cell r="L169">
            <v>5456.7685453189588</v>
          </cell>
          <cell r="M169">
            <v>0</v>
          </cell>
          <cell r="N169">
            <v>0</v>
          </cell>
        </row>
        <row r="170">
          <cell r="J170">
            <v>5628.2070539853539</v>
          </cell>
          <cell r="K170">
            <v>9837.6267289585994</v>
          </cell>
          <cell r="L170">
            <v>5122.7208417167285</v>
          </cell>
          <cell r="M170">
            <v>0</v>
          </cell>
          <cell r="N170">
            <v>0</v>
          </cell>
        </row>
        <row r="171">
          <cell r="J171">
            <v>6227.6546914187957</v>
          </cell>
          <cell r="K171">
            <v>6377.4214587218648</v>
          </cell>
          <cell r="L171">
            <v>6195.1961051399476</v>
          </cell>
          <cell r="M171">
            <v>0</v>
          </cell>
          <cell r="N171">
            <v>0</v>
          </cell>
        </row>
        <row r="176">
          <cell r="J176">
            <v>5825.7209340328791</v>
          </cell>
          <cell r="M176">
            <v>0</v>
          </cell>
          <cell r="N176">
            <v>0</v>
          </cell>
        </row>
        <row r="177">
          <cell r="J177">
            <v>2707.1481923221249</v>
          </cell>
          <cell r="K177">
            <v>860.44397690057883</v>
          </cell>
          <cell r="L177">
            <v>3443.3115624446896</v>
          </cell>
          <cell r="M177">
            <v>0</v>
          </cell>
          <cell r="N177">
            <v>0</v>
          </cell>
        </row>
        <row r="178">
          <cell r="J178">
            <v>3272.5263176003491</v>
          </cell>
          <cell r="K178">
            <v>3145.3046615333715</v>
          </cell>
          <cell r="L178">
            <v>3301.415711506414</v>
          </cell>
          <cell r="M178">
            <v>0</v>
          </cell>
          <cell r="N178">
            <v>0</v>
          </cell>
        </row>
        <row r="179">
          <cell r="J179">
            <v>5624.4017014818201</v>
          </cell>
          <cell r="K179">
            <v>7578.2521295611823</v>
          </cell>
          <cell r="L179">
            <v>5273.1718034140586</v>
          </cell>
          <cell r="M179">
            <v>0</v>
          </cell>
          <cell r="N179">
            <v>0</v>
          </cell>
        </row>
        <row r="180">
          <cell r="J180">
            <v>7395.4306355920826</v>
          </cell>
          <cell r="K180">
            <v>16928.244675127942</v>
          </cell>
          <cell r="L180">
            <v>6598.6145232961308</v>
          </cell>
          <cell r="M180">
            <v>0</v>
          </cell>
          <cell r="N180">
            <v>0</v>
          </cell>
        </row>
        <row r="181">
          <cell r="J181">
            <v>7479.3871551975581</v>
          </cell>
          <cell r="K181">
            <v>9510.3335320764418</v>
          </cell>
          <cell r="L181">
            <v>7052.4986008165961</v>
          </cell>
          <cell r="M181">
            <v>0</v>
          </cell>
          <cell r="N181">
            <v>0</v>
          </cell>
        </row>
        <row r="182">
          <cell r="J182">
            <v>7679.5956359028587</v>
          </cell>
          <cell r="K182">
            <v>12043.300926858883</v>
          </cell>
          <cell r="L182">
            <v>6890.2457110057267</v>
          </cell>
          <cell r="M182">
            <v>0</v>
          </cell>
          <cell r="N182">
            <v>0</v>
          </cell>
        </row>
        <row r="183">
          <cell r="J183">
            <v>7179.3711689643951</v>
          </cell>
          <cell r="K183">
            <v>6665.9129060427003</v>
          </cell>
          <cell r="L183">
            <v>7311.2935261788234</v>
          </cell>
          <cell r="M183">
            <v>0</v>
          </cell>
          <cell r="N183">
            <v>0</v>
          </cell>
        </row>
        <row r="188">
          <cell r="J188">
            <v>7479.3871551975581</v>
          </cell>
        </row>
        <row r="189">
          <cell r="J189">
            <v>4450.1621245959877</v>
          </cell>
          <cell r="K189">
            <v>946.6595659105958</v>
          </cell>
          <cell r="L189">
            <v>6932.7962867566812</v>
          </cell>
          <cell r="M189">
            <v>0</v>
          </cell>
          <cell r="N189">
            <v>0</v>
          </cell>
        </row>
        <row r="190">
          <cell r="J190">
            <v>4111.4991111566724</v>
          </cell>
          <cell r="K190">
            <v>3537.1321021038793</v>
          </cell>
          <cell r="L190">
            <v>4316.6561931897459</v>
          </cell>
          <cell r="M190">
            <v>0</v>
          </cell>
          <cell r="N190">
            <v>0</v>
          </cell>
        </row>
        <row r="191">
          <cell r="J191">
            <v>6933.0463403217409</v>
          </cell>
          <cell r="K191">
            <v>7796.5866079006073</v>
          </cell>
          <cell r="L191">
            <v>6687.5267971005796</v>
          </cell>
          <cell r="M191">
            <v>0</v>
          </cell>
          <cell r="N191">
            <v>0</v>
          </cell>
        </row>
        <row r="192">
          <cell r="J192">
            <v>9092.008709220936</v>
          </cell>
          <cell r="K192">
            <v>18623.815047451269</v>
          </cell>
          <cell r="L192">
            <v>8023.1329877876033</v>
          </cell>
          <cell r="M192">
            <v>0</v>
          </cell>
          <cell r="N192">
            <v>0</v>
          </cell>
        </row>
        <row r="193">
          <cell r="J193">
            <v>3527.5225760146186</v>
          </cell>
          <cell r="K193">
            <v>4087.7248384118202</v>
          </cell>
          <cell r="L193">
            <v>3484.926279575936</v>
          </cell>
          <cell r="M193">
            <v>0</v>
          </cell>
          <cell r="N193">
            <v>0</v>
          </cell>
        </row>
        <row r="194">
          <cell r="J194">
            <v>3404.1803445642099</v>
          </cell>
          <cell r="K194">
            <v>3452.8254437869832</v>
          </cell>
          <cell r="L194">
            <v>3401.2196812820771</v>
          </cell>
          <cell r="M194">
            <v>0</v>
          </cell>
          <cell r="N194">
            <v>0</v>
          </cell>
        </row>
        <row r="195">
          <cell r="J195">
            <v>3937.7233982500693</v>
          </cell>
          <cell r="K195">
            <v>5142.2506142506145</v>
          </cell>
          <cell r="L195">
            <v>3781.3960459183668</v>
          </cell>
          <cell r="M195">
            <v>0</v>
          </cell>
          <cell r="N195">
            <v>0</v>
          </cell>
        </row>
        <row r="200">
          <cell r="J200">
            <v>3527.5225760146186</v>
          </cell>
          <cell r="M200">
            <v>0</v>
          </cell>
          <cell r="N200">
            <v>0</v>
          </cell>
        </row>
        <row r="201">
          <cell r="J201">
            <v>1539.3679245283017</v>
          </cell>
          <cell r="K201">
            <v>739.52380952380952</v>
          </cell>
          <cell r="L201">
            <v>1736.9764705882351</v>
          </cell>
          <cell r="M201">
            <v>0</v>
          </cell>
          <cell r="N201">
            <v>0</v>
          </cell>
        </row>
        <row r="202">
          <cell r="J202">
            <v>2573.8992499999981</v>
          </cell>
          <cell r="K202">
            <v>2429.7083333333344</v>
          </cell>
          <cell r="L202">
            <v>2593.5616477272715</v>
          </cell>
          <cell r="M202">
            <v>0</v>
          </cell>
          <cell r="N202">
            <v>0</v>
          </cell>
        </row>
        <row r="203">
          <cell r="J203">
            <v>3877.8155964943671</v>
          </cell>
          <cell r="K203">
            <v>6508.0118694362018</v>
          </cell>
          <cell r="L203">
            <v>3709.1105824133965</v>
          </cell>
          <cell r="M203">
            <v>0</v>
          </cell>
          <cell r="N203">
            <v>0</v>
          </cell>
        </row>
        <row r="204">
          <cell r="J204">
            <v>4086.5479346781885</v>
          </cell>
          <cell r="K204">
            <v>6148.4223602484481</v>
          </cell>
          <cell r="L204">
            <v>4020.7347343378269</v>
          </cell>
          <cell r="M204">
            <v>0</v>
          </cell>
          <cell r="N204">
            <v>0</v>
          </cell>
        </row>
        <row r="205">
          <cell r="J205">
            <v>8550.7590193089327</v>
          </cell>
          <cell r="K205">
            <v>8680.1004016064271</v>
          </cell>
          <cell r="L205">
            <v>8506.9413265306066</v>
          </cell>
          <cell r="M205">
            <v>0</v>
          </cell>
          <cell r="N205">
            <v>0</v>
          </cell>
        </row>
        <row r="206">
          <cell r="J206">
            <v>8378.5514411950335</v>
          </cell>
          <cell r="K206">
            <v>9302.9202037351461</v>
          </cell>
          <cell r="L206">
            <v>8073.9622377622345</v>
          </cell>
          <cell r="M206">
            <v>0</v>
          </cell>
          <cell r="N206">
            <v>0</v>
          </cell>
        </row>
        <row r="207">
          <cell r="J207">
            <v>8813.183712728438</v>
          </cell>
          <cell r="K207">
            <v>7778.7714987715008</v>
          </cell>
          <cell r="L207">
            <v>9178.4815618221273</v>
          </cell>
          <cell r="M207">
            <v>0</v>
          </cell>
          <cell r="N207">
            <v>0</v>
          </cell>
        </row>
        <row r="212">
          <cell r="J212">
            <v>8550.7590193089327</v>
          </cell>
        </row>
        <row r="213">
          <cell r="J213">
            <v>4063.9473684210525</v>
          </cell>
          <cell r="K213">
            <v>733.14285714285711</v>
          </cell>
          <cell r="L213">
            <v>6907.3170731707314</v>
          </cell>
          <cell r="M213">
            <v>0</v>
          </cell>
          <cell r="N213">
            <v>0</v>
          </cell>
        </row>
        <row r="214">
          <cell r="J214">
            <v>4242.9208472686723</v>
          </cell>
          <cell r="K214">
            <v>4569.8214285714294</v>
          </cell>
          <cell r="L214">
            <v>4047.1301247771835</v>
          </cell>
          <cell r="M214">
            <v>0</v>
          </cell>
          <cell r="N214">
            <v>0</v>
          </cell>
        </row>
        <row r="215">
          <cell r="J215">
            <v>7500.3209156193943</v>
          </cell>
          <cell r="K215">
            <v>8235.3609625668432</v>
          </cell>
          <cell r="L215">
            <v>7128.8277027027043</v>
          </cell>
          <cell r="M215">
            <v>0</v>
          </cell>
          <cell r="N215">
            <v>0</v>
          </cell>
        </row>
        <row r="216">
          <cell r="J216">
            <v>10049.453754080534</v>
          </cell>
          <cell r="K216">
            <v>11388.937947494031</v>
          </cell>
          <cell r="L216">
            <v>9750.6813947298324</v>
          </cell>
          <cell r="M216">
            <v>0</v>
          </cell>
          <cell r="N216">
            <v>0</v>
          </cell>
        </row>
        <row r="217">
          <cell r="J217">
            <v>8275.5462046204502</v>
          </cell>
          <cell r="K217">
            <v>8248.5485921889212</v>
          </cell>
          <cell r="L217">
            <v>8283.4790499065857</v>
          </cell>
          <cell r="M217">
            <v>0</v>
          </cell>
          <cell r="N217">
            <v>0</v>
          </cell>
        </row>
        <row r="218">
          <cell r="J218">
            <v>8459.0771535580552</v>
          </cell>
          <cell r="K218">
            <v>9616.4561403508797</v>
          </cell>
          <cell r="L218">
            <v>8144.9314285714263</v>
          </cell>
          <cell r="M218">
            <v>0</v>
          </cell>
          <cell r="N218">
            <v>0</v>
          </cell>
        </row>
        <row r="219">
          <cell r="J219">
            <v>8050.556473829206</v>
          </cell>
          <cell r="K219">
            <v>6780.1732580037669</v>
          </cell>
          <cell r="L219">
            <v>8460.1335761991486</v>
          </cell>
          <cell r="M219">
            <v>0</v>
          </cell>
          <cell r="N219">
            <v>0</v>
          </cell>
        </row>
        <row r="224">
          <cell r="J224">
            <v>8275.5462046204502</v>
          </cell>
          <cell r="M224">
            <v>0</v>
          </cell>
          <cell r="N224">
            <v>0</v>
          </cell>
        </row>
        <row r="225">
          <cell r="J225">
            <v>3087.5</v>
          </cell>
          <cell r="K225">
            <v>700</v>
          </cell>
          <cell r="L225">
            <v>3428.5714285714284</v>
          </cell>
          <cell r="M225">
            <v>0</v>
          </cell>
          <cell r="N225">
            <v>0</v>
          </cell>
        </row>
        <row r="226">
          <cell r="J226">
            <v>4709.2992874109259</v>
          </cell>
          <cell r="K226">
            <v>3698.7707641196007</v>
          </cell>
          <cell r="L226">
            <v>5271.5341959334564</v>
          </cell>
          <cell r="M226">
            <v>0</v>
          </cell>
          <cell r="N226">
            <v>0</v>
          </cell>
        </row>
        <row r="227">
          <cell r="J227">
            <v>8608.4750593824247</v>
          </cell>
          <cell r="K227">
            <v>9741.0996015936253</v>
          </cell>
          <cell r="L227">
            <v>8127.4450084602349</v>
          </cell>
          <cell r="M227">
            <v>0</v>
          </cell>
          <cell r="N227">
            <v>0</v>
          </cell>
        </row>
        <row r="228">
          <cell r="J228">
            <v>9549.9313113291737</v>
          </cell>
          <cell r="K228">
            <v>10664.201388888887</v>
          </cell>
          <cell r="L228">
            <v>9385.6990788126986</v>
          </cell>
          <cell r="M228">
            <v>0</v>
          </cell>
          <cell r="N228">
            <v>0</v>
          </cell>
        </row>
        <row r="229">
          <cell r="J229">
            <v>6989.609199908311</v>
          </cell>
          <cell r="K229">
            <v>10378.748700733155</v>
          </cell>
          <cell r="L229">
            <v>6445.0533837589437</v>
          </cell>
          <cell r="M229">
            <v>0</v>
          </cell>
          <cell r="N229">
            <v>0</v>
          </cell>
        </row>
        <row r="230">
          <cell r="J230">
            <v>7326.7642389063403</v>
          </cell>
          <cell r="K230">
            <v>14721.504015233933</v>
          </cell>
          <cell r="L230">
            <v>6384.6988293243348</v>
          </cell>
          <cell r="M230">
            <v>0</v>
          </cell>
          <cell r="N230">
            <v>0</v>
          </cell>
        </row>
        <row r="231">
          <cell r="J231">
            <v>6467.6317079778237</v>
          </cell>
          <cell r="K231">
            <v>6105.9087812315611</v>
          </cell>
          <cell r="L231">
            <v>6545.8584535255659</v>
          </cell>
          <cell r="M231">
            <v>0</v>
          </cell>
          <cell r="N231">
            <v>0</v>
          </cell>
        </row>
        <row r="236">
          <cell r="J236">
            <v>6989.609199908311</v>
          </cell>
          <cell r="M236">
            <v>0</v>
          </cell>
          <cell r="N236">
            <v>0</v>
          </cell>
        </row>
        <row r="237">
          <cell r="J237">
            <v>4863.129790973825</v>
          </cell>
          <cell r="K237">
            <v>1044.2398379422973</v>
          </cell>
          <cell r="L237">
            <v>8023.1312258304706</v>
          </cell>
          <cell r="M237">
            <v>0</v>
          </cell>
          <cell r="N237">
            <v>0</v>
          </cell>
        </row>
        <row r="238">
          <cell r="J238">
            <v>3967.3930056979934</v>
          </cell>
          <cell r="K238">
            <v>3103.8859023904915</v>
          </cell>
          <cell r="L238">
            <v>4211.8808477363036</v>
          </cell>
          <cell r="M238">
            <v>0</v>
          </cell>
          <cell r="N238">
            <v>0</v>
          </cell>
        </row>
        <row r="239">
          <cell r="J239">
            <v>6505.673121235458</v>
          </cell>
          <cell r="K239">
            <v>7042.6339840498586</v>
          </cell>
          <cell r="L239">
            <v>6387.522886478996</v>
          </cell>
          <cell r="M239">
            <v>0</v>
          </cell>
          <cell r="N239">
            <v>0</v>
          </cell>
        </row>
        <row r="240">
          <cell r="J240">
            <v>8602.6689393593133</v>
          </cell>
          <cell r="K240">
            <v>30845.211422275916</v>
          </cell>
          <cell r="L240">
            <v>7148.9864252285188</v>
          </cell>
          <cell r="M240">
            <v>0</v>
          </cell>
          <cell r="N240">
            <v>0</v>
          </cell>
        </row>
        <row r="250">
          <cell r="O250">
            <v>1595328.493637824</v>
          </cell>
          <cell r="P250">
            <v>100</v>
          </cell>
          <cell r="Q250">
            <v>59086.039462470879</v>
          </cell>
          <cell r="S250">
            <v>813851.14539278729</v>
          </cell>
          <cell r="U250">
            <v>49431.848192115627</v>
          </cell>
          <cell r="W250">
            <v>298297.30846167344</v>
          </cell>
          <cell r="Y250">
            <v>374662.15212883032</v>
          </cell>
        </row>
        <row r="251">
          <cell r="O251">
            <v>164245.83099158498</v>
          </cell>
          <cell r="Q251">
            <v>13017.023717083841</v>
          </cell>
          <cell r="S251">
            <v>95415.334637073582</v>
          </cell>
          <cell r="U251">
            <v>4883.678855774755</v>
          </cell>
          <cell r="W251">
            <v>34185.751990423269</v>
          </cell>
          <cell r="Y251">
            <v>16744.041791227733</v>
          </cell>
        </row>
        <row r="252">
          <cell r="O252">
            <v>100003.61265416685</v>
          </cell>
          <cell r="Q252">
            <v>1764.4643644222601</v>
          </cell>
          <cell r="S252">
            <v>70301.795853059186</v>
          </cell>
          <cell r="U252">
            <v>4428.4595812950838</v>
          </cell>
          <cell r="W252">
            <v>11226.836985392605</v>
          </cell>
          <cell r="Y252">
            <v>12282.055869998074</v>
          </cell>
        </row>
        <row r="253">
          <cell r="O253">
            <v>552922.64353894722</v>
          </cell>
          <cell r="Q253">
            <v>19402.779182507966</v>
          </cell>
          <cell r="S253">
            <v>318848.83465068048</v>
          </cell>
          <cell r="U253">
            <v>21739.069172102681</v>
          </cell>
          <cell r="W253">
            <v>108940.32897282224</v>
          </cell>
          <cell r="Y253">
            <v>83991.631560833601</v>
          </cell>
        </row>
        <row r="254">
          <cell r="O254">
            <v>778156.40645318059</v>
          </cell>
          <cell r="Q254">
            <v>24901.772198456871</v>
          </cell>
          <cell r="S254">
            <v>329285.18025200017</v>
          </cell>
          <cell r="U254">
            <v>18380.640582943142</v>
          </cell>
          <cell r="W254">
            <v>143944.39051303128</v>
          </cell>
          <cell r="Y254">
            <v>261644.42290676778</v>
          </cell>
        </row>
        <row r="256">
          <cell r="O256">
            <v>57740.080381982698</v>
          </cell>
          <cell r="Q256">
            <v>319.66331448596753</v>
          </cell>
          <cell r="S256">
            <v>29424.966878014955</v>
          </cell>
          <cell r="U256">
            <v>665.63671927464588</v>
          </cell>
          <cell r="W256">
            <v>14761.683870633242</v>
          </cell>
          <cell r="Y256">
            <v>12568.129599574029</v>
          </cell>
        </row>
        <row r="257">
          <cell r="O257">
            <v>780083.024591355</v>
          </cell>
          <cell r="Q257">
            <v>9069.2468334368878</v>
          </cell>
          <cell r="S257">
            <v>358784.52115482313</v>
          </cell>
          <cell r="U257">
            <v>31487.30942734651</v>
          </cell>
          <cell r="W257">
            <v>139162.68677644987</v>
          </cell>
          <cell r="Y257">
            <v>241579.26039932005</v>
          </cell>
        </row>
        <row r="258">
          <cell r="O258">
            <v>565315.6870335131</v>
          </cell>
          <cell r="Q258">
            <v>23141.531386233375</v>
          </cell>
          <cell r="S258">
            <v>315168.48674785317</v>
          </cell>
          <cell r="U258">
            <v>15469.960537220853</v>
          </cell>
          <cell r="W258">
            <v>110939.98356983592</v>
          </cell>
          <cell r="Y258">
            <v>100595.72479237271</v>
          </cell>
        </row>
        <row r="259">
          <cell r="O259">
            <v>185814.36824011803</v>
          </cell>
          <cell r="Q259">
            <v>26015.618274470457</v>
          </cell>
          <cell r="S259">
            <v>107734.8203663746</v>
          </cell>
          <cell r="U259">
            <v>1808.9415082736086</v>
          </cell>
          <cell r="W259">
            <v>30335.950753438708</v>
          </cell>
          <cell r="Y259">
            <v>19919.037337559992</v>
          </cell>
        </row>
        <row r="260">
          <cell r="O260">
            <v>6375.3333909056228</v>
          </cell>
          <cell r="Q260">
            <v>539.97965384422719</v>
          </cell>
          <cell r="S260">
            <v>2738.3502457497752</v>
          </cell>
          <cell r="U260">
            <v>0</v>
          </cell>
          <cell r="W260">
            <v>3097.0034913116178</v>
          </cell>
          <cell r="Y260">
            <v>0</v>
          </cell>
        </row>
        <row r="266">
          <cell r="O266">
            <v>117419.17176546837</v>
          </cell>
          <cell r="Q266">
            <v>0</v>
          </cell>
          <cell r="S266">
            <v>21687.043741891488</v>
          </cell>
          <cell r="U266">
            <v>3375.6012345579193</v>
          </cell>
          <cell r="W266">
            <v>3869.7018867408515</v>
          </cell>
          <cell r="Y266">
            <v>88486.824902278124</v>
          </cell>
        </row>
        <row r="267">
          <cell r="O267">
            <v>391315.61837089405</v>
          </cell>
          <cell r="Q267">
            <v>2121.3091020283623</v>
          </cell>
          <cell r="S267">
            <v>182529.35435248079</v>
          </cell>
          <cell r="U267">
            <v>14886.355604481998</v>
          </cell>
          <cell r="W267">
            <v>40047.556519934442</v>
          </cell>
          <cell r="Y267">
            <v>151731.04279196364</v>
          </cell>
        </row>
        <row r="268">
          <cell r="O268">
            <v>517035.08852151933</v>
          </cell>
          <cell r="Q268">
            <v>23421.836027943133</v>
          </cell>
          <cell r="S268">
            <v>303195.06123677408</v>
          </cell>
          <cell r="U268">
            <v>16322.669146713441</v>
          </cell>
          <cell r="W268">
            <v>89812.722557667963</v>
          </cell>
          <cell r="Y268">
            <v>84282.79955241768</v>
          </cell>
        </row>
        <row r="269">
          <cell r="O269">
            <v>569558.61498001823</v>
          </cell>
          <cell r="Q269">
            <v>33542.894332499425</v>
          </cell>
          <cell r="S269">
            <v>306439.68606166873</v>
          </cell>
          <cell r="U269">
            <v>14847.222206362318</v>
          </cell>
          <cell r="W269">
            <v>164567.32749732677</v>
          </cell>
          <cell r="Y269">
            <v>50161.484882164375</v>
          </cell>
        </row>
        <row r="271">
          <cell r="O271">
            <v>1071836.3679624696</v>
          </cell>
          <cell r="Q271">
            <v>25631.385534767309</v>
          </cell>
          <cell r="S271">
            <v>604810.50424968894</v>
          </cell>
          <cell r="U271">
            <v>1158.3729471047454</v>
          </cell>
          <cell r="W271">
            <v>191252.45472585064</v>
          </cell>
          <cell r="Y271">
            <v>248983.6505051016</v>
          </cell>
        </row>
        <row r="272">
          <cell r="O272">
            <v>523492.12567538058</v>
          </cell>
          <cell r="Q272">
            <v>33454.653927703592</v>
          </cell>
          <cell r="S272">
            <v>209040.64114311768</v>
          </cell>
          <cell r="U272">
            <v>48273.475245010872</v>
          </cell>
          <cell r="W272">
            <v>107044.85373582026</v>
          </cell>
          <cell r="Y272">
            <v>125678.5016237253</v>
          </cell>
        </row>
        <row r="273">
          <cell r="O273">
            <v>1169863.3580125638</v>
          </cell>
          <cell r="P273">
            <v>100</v>
          </cell>
          <cell r="Q273">
            <v>58718.845563540439</v>
          </cell>
          <cell r="S273">
            <v>794946.701127926</v>
          </cell>
          <cell r="U273">
            <v>49431.848192115627</v>
          </cell>
          <cell r="W273">
            <v>266765.96312899806</v>
          </cell>
          <cell r="Y273">
            <v>0</v>
          </cell>
        </row>
        <row r="274">
          <cell r="O274">
            <v>281062.48515195824</v>
          </cell>
          <cell r="Q274">
            <v>21176.416167576921</v>
          </cell>
          <cell r="S274">
            <v>144685.08165211088</v>
          </cell>
          <cell r="U274">
            <v>8355.5848627941996</v>
          </cell>
          <cell r="W274">
            <v>106845.4024694723</v>
          </cell>
          <cell r="Y274">
            <v>0</v>
          </cell>
        </row>
        <row r="275">
          <cell r="O275">
            <v>705024.41284118127</v>
          </cell>
          <cell r="Q275">
            <v>19464.708669818196</v>
          </cell>
          <cell r="S275">
            <v>523962.99319000682</v>
          </cell>
          <cell r="U275">
            <v>38757.205714515432</v>
          </cell>
          <cell r="W275">
            <v>122839.50526685602</v>
          </cell>
          <cell r="Y275">
            <v>0</v>
          </cell>
        </row>
        <row r="276">
          <cell r="O276">
            <v>0</v>
          </cell>
          <cell r="Q276">
            <v>0</v>
          </cell>
          <cell r="S276">
            <v>0</v>
          </cell>
          <cell r="U276">
            <v>0</v>
          </cell>
          <cell r="W276">
            <v>0</v>
          </cell>
          <cell r="Y276">
            <v>0</v>
          </cell>
        </row>
        <row r="277">
          <cell r="O277">
            <v>160911.14797705723</v>
          </cell>
          <cell r="Q277">
            <v>18077.720726145384</v>
          </cell>
          <cell r="S277">
            <v>117904.21100505839</v>
          </cell>
          <cell r="U277">
            <v>1374.4385967199203</v>
          </cell>
          <cell r="W277">
            <v>23554.777649132935</v>
          </cell>
          <cell r="Y277">
            <v>0</v>
          </cell>
        </row>
        <row r="278">
          <cell r="O278">
            <v>12567.447868283962</v>
          </cell>
          <cell r="Q278">
            <v>0</v>
          </cell>
          <cell r="S278">
            <v>5960.3629011175854</v>
          </cell>
          <cell r="U278">
            <v>367.19389893043274</v>
          </cell>
          <cell r="W278">
            <v>6239.8910682359419</v>
          </cell>
          <cell r="Y278">
            <v>0</v>
          </cell>
        </row>
        <row r="279">
          <cell r="O279">
            <v>7069.5369003698506</v>
          </cell>
          <cell r="Q279">
            <v>0</v>
          </cell>
          <cell r="S279">
            <v>2261.0656772629209</v>
          </cell>
          <cell r="U279">
            <v>577.4251191556275</v>
          </cell>
          <cell r="W279">
            <v>4231.0461039513029</v>
          </cell>
          <cell r="Y279">
            <v>0</v>
          </cell>
        </row>
        <row r="280">
          <cell r="O280">
            <v>3228.3272737401221</v>
          </cell>
          <cell r="Q280">
            <v>0</v>
          </cell>
          <cell r="S280">
            <v>172.9867023943392</v>
          </cell>
          <cell r="U280">
            <v>0</v>
          </cell>
          <cell r="W280">
            <v>3055.3405713457823</v>
          </cell>
          <cell r="Y280">
            <v>0</v>
          </cell>
        </row>
        <row r="282">
          <cell r="O282">
            <v>528701.744876071</v>
          </cell>
          <cell r="Q282">
            <v>0</v>
          </cell>
          <cell r="S282">
            <v>222457.19567301776</v>
          </cell>
          <cell r="U282">
            <v>0</v>
          </cell>
          <cell r="W282">
            <v>101887.67805607799</v>
          </cell>
          <cell r="Y282">
            <v>204356.87114696897</v>
          </cell>
        </row>
        <row r="283">
          <cell r="O283">
            <v>7918.2354030635333</v>
          </cell>
          <cell r="Q283">
            <v>0</v>
          </cell>
          <cell r="S283">
            <v>6270.6556595536322</v>
          </cell>
          <cell r="U283">
            <v>0</v>
          </cell>
          <cell r="W283">
            <v>639.32662897193507</v>
          </cell>
          <cell r="Y283">
            <v>1008.2531145379642</v>
          </cell>
        </row>
        <row r="284">
          <cell r="O284">
            <v>211564.94006257542</v>
          </cell>
          <cell r="Q284">
            <v>0</v>
          </cell>
          <cell r="S284">
            <v>150316.51779162174</v>
          </cell>
          <cell r="U284">
            <v>0</v>
          </cell>
          <cell r="W284">
            <v>26635.335773128794</v>
          </cell>
          <cell r="Y284">
            <v>34613.086497823359</v>
          </cell>
        </row>
        <row r="285">
          <cell r="O285">
            <v>2380.0869203989764</v>
          </cell>
          <cell r="Q285">
            <v>0</v>
          </cell>
          <cell r="S285">
            <v>1861.1268132159587</v>
          </cell>
          <cell r="U285">
            <v>0</v>
          </cell>
          <cell r="W285">
            <v>518.96010718301761</v>
          </cell>
          <cell r="Y285">
            <v>0</v>
          </cell>
        </row>
        <row r="286">
          <cell r="O286">
            <v>12560.990332917469</v>
          </cell>
          <cell r="Q286">
            <v>0</v>
          </cell>
          <cell r="S286">
            <v>10433.679776880435</v>
          </cell>
          <cell r="U286">
            <v>0</v>
          </cell>
          <cell r="W286">
            <v>1164.9353574443198</v>
          </cell>
          <cell r="Y286">
            <v>962.37519859271254</v>
          </cell>
        </row>
        <row r="287">
          <cell r="O287">
            <v>95856.701010869554</v>
          </cell>
          <cell r="Q287">
            <v>0</v>
          </cell>
          <cell r="S287">
            <v>84609.651568492132</v>
          </cell>
          <cell r="U287">
            <v>0</v>
          </cell>
          <cell r="W287">
            <v>8252.7781813283364</v>
          </cell>
          <cell r="Y287">
            <v>2994.2712610490998</v>
          </cell>
        </row>
        <row r="288">
          <cell r="O288">
            <v>308057.48588862567</v>
          </cell>
          <cell r="Q288">
            <v>899.6925454178504</v>
          </cell>
          <cell r="S288">
            <v>147571.726063006</v>
          </cell>
          <cell r="U288">
            <v>0</v>
          </cell>
          <cell r="W288">
            <v>74203.989669883391</v>
          </cell>
          <cell r="Y288">
            <v>85382.077610316075</v>
          </cell>
        </row>
        <row r="289">
          <cell r="O289">
            <v>47400.360530155274</v>
          </cell>
          <cell r="Q289">
            <v>183.59694946521637</v>
          </cell>
          <cell r="S289">
            <v>23161.689676929615</v>
          </cell>
          <cell r="U289">
            <v>0</v>
          </cell>
          <cell r="W289">
            <v>22727.197433804697</v>
          </cell>
          <cell r="Y289">
            <v>1327.8764699557405</v>
          </cell>
        </row>
        <row r="290">
          <cell r="O290">
            <v>87206.927235031952</v>
          </cell>
          <cell r="Q290">
            <v>0</v>
          </cell>
          <cell r="S290">
            <v>47847.922341302881</v>
          </cell>
          <cell r="U290">
            <v>0</v>
          </cell>
          <cell r="W290">
            <v>13111.771995974619</v>
          </cell>
          <cell r="Y290">
            <v>26247.232897754435</v>
          </cell>
        </row>
        <row r="291">
          <cell r="O291">
            <v>15043.040857679525</v>
          </cell>
          <cell r="Q291">
            <v>0</v>
          </cell>
          <cell r="S291">
            <v>9245.0476946722338</v>
          </cell>
          <cell r="U291">
            <v>0</v>
          </cell>
          <cell r="W291">
            <v>3392.0551665255089</v>
          </cell>
          <cell r="Y291">
            <v>2405.9379964817813</v>
          </cell>
        </row>
        <row r="292">
          <cell r="O292">
            <v>17775.925913044161</v>
          </cell>
          <cell r="Q292">
            <v>0</v>
          </cell>
          <cell r="S292">
            <v>17316.866046342828</v>
          </cell>
          <cell r="U292">
            <v>0</v>
          </cell>
          <cell r="W292">
            <v>0</v>
          </cell>
          <cell r="Y292">
            <v>459.05986670133109</v>
          </cell>
        </row>
        <row r="293">
          <cell r="O293">
            <v>686.85721341640033</v>
          </cell>
          <cell r="Q293">
            <v>0</v>
          </cell>
          <cell r="S293">
            <v>686.85721341640033</v>
          </cell>
          <cell r="U293">
            <v>0</v>
          </cell>
          <cell r="W293">
            <v>0</v>
          </cell>
          <cell r="Y293">
            <v>0</v>
          </cell>
        </row>
        <row r="294">
          <cell r="O294">
            <v>16006.563470820007</v>
          </cell>
          <cell r="Q294">
            <v>0</v>
          </cell>
          <cell r="S294">
            <v>11357.972755006118</v>
          </cell>
          <cell r="U294">
            <v>0</v>
          </cell>
          <cell r="W294">
            <v>4328.9274013279246</v>
          </cell>
          <cell r="Y294">
            <v>319.66331448596753</v>
          </cell>
        </row>
        <row r="295">
          <cell r="O295">
            <v>24841.556477155664</v>
          </cell>
          <cell r="Q295">
            <v>0</v>
          </cell>
          <cell r="S295">
            <v>22147.889917466407</v>
          </cell>
          <cell r="U295">
            <v>0</v>
          </cell>
          <cell r="W295">
            <v>1588.9940831744566</v>
          </cell>
          <cell r="Y295">
            <v>1104.6724765148019</v>
          </cell>
        </row>
        <row r="296">
          <cell r="O296">
            <v>35243.879160823562</v>
          </cell>
          <cell r="Q296">
            <v>32204.571812861472</v>
          </cell>
          <cell r="S296">
            <v>1298.3180305529206</v>
          </cell>
          <cell r="U296">
            <v>0</v>
          </cell>
          <cell r="W296">
            <v>0</v>
          </cell>
          <cell r="Y296">
            <v>1740.9893174091812</v>
          </cell>
        </row>
        <row r="297">
          <cell r="O297">
            <v>35099.065250853673</v>
          </cell>
          <cell r="Q297">
            <v>16136.778914958755</v>
          </cell>
          <cell r="S297">
            <v>15986.789089851562</v>
          </cell>
          <cell r="U297">
            <v>0</v>
          </cell>
          <cell r="W297">
            <v>2791.9002965781801</v>
          </cell>
          <cell r="Y297">
            <v>183.59694946521637</v>
          </cell>
        </row>
        <row r="298">
          <cell r="O298">
            <v>31385.31358455382</v>
          </cell>
          <cell r="Q298">
            <v>8838.4756613304598</v>
          </cell>
          <cell r="S298">
            <v>18245.225394255081</v>
          </cell>
          <cell r="U298">
            <v>0</v>
          </cell>
          <cell r="W298">
            <v>391.18099233842338</v>
          </cell>
          <cell r="Y298">
            <v>3910.4315366298711</v>
          </cell>
        </row>
        <row r="299">
          <cell r="O299">
            <v>9355.9789144486331</v>
          </cell>
          <cell r="Q299">
            <v>0</v>
          </cell>
          <cell r="S299">
            <v>6529.254938710088</v>
          </cell>
          <cell r="U299">
            <v>0</v>
          </cell>
          <cell r="W299">
            <v>2249.2988565829164</v>
          </cell>
          <cell r="Y299">
            <v>577.4251191556275</v>
          </cell>
        </row>
        <row r="300">
          <cell r="O300">
            <v>49701.784701073513</v>
          </cell>
          <cell r="Q300">
            <v>0</v>
          </cell>
          <cell r="S300">
            <v>10425.071464714027</v>
          </cell>
          <cell r="U300">
            <v>663.09192119416775</v>
          </cell>
          <cell r="W300">
            <v>33401.368337281237</v>
          </cell>
          <cell r="Y300">
            <v>5212.2529778841026</v>
          </cell>
        </row>
        <row r="301">
          <cell r="O301">
            <v>55007.488436739928</v>
          </cell>
          <cell r="Q301">
            <v>639.32662897193507</v>
          </cell>
          <cell r="S301">
            <v>3051.3803501696889</v>
          </cell>
          <cell r="U301">
            <v>48768.756270921454</v>
          </cell>
          <cell r="W301">
            <v>1011.6101240633243</v>
          </cell>
          <cell r="Y301">
            <v>1536.4150626135302</v>
          </cell>
        </row>
        <row r="302">
          <cell r="O302">
            <v>2407.9311143463565</v>
          </cell>
          <cell r="Q302">
            <v>0</v>
          </cell>
          <cell r="S302">
            <v>2088.267799860389</v>
          </cell>
          <cell r="U302">
            <v>0</v>
          </cell>
          <cell r="W302">
            <v>0</v>
          </cell>
          <cell r="Y302">
            <v>319.66331448596753</v>
          </cell>
        </row>
        <row r="303">
          <cell r="O303">
            <v>0</v>
          </cell>
          <cell r="Q303">
            <v>0</v>
          </cell>
          <cell r="S303">
            <v>0</v>
          </cell>
          <cell r="U303">
            <v>0</v>
          </cell>
          <cell r="W303">
            <v>0</v>
          </cell>
          <cell r="Y303">
            <v>0</v>
          </cell>
        </row>
        <row r="304">
          <cell r="O304">
            <v>0</v>
          </cell>
          <cell r="Q304">
            <v>0</v>
          </cell>
          <cell r="S304">
            <v>0</v>
          </cell>
          <cell r="U304">
            <v>0</v>
          </cell>
          <cell r="W304">
            <v>0</v>
          </cell>
          <cell r="Y304">
            <v>0</v>
          </cell>
        </row>
        <row r="305">
          <cell r="O305">
            <v>1125.6362832375789</v>
          </cell>
          <cell r="Q305">
            <v>183.59694946521637</v>
          </cell>
          <cell r="S305">
            <v>942.03933377236262</v>
          </cell>
          <cell r="U305">
            <v>0</v>
          </cell>
          <cell r="W305">
            <v>0</v>
          </cell>
          <cell r="Y305">
            <v>0</v>
          </cell>
        </row>
        <row r="307">
          <cell r="O307">
            <v>26022.326675747598</v>
          </cell>
          <cell r="Q307">
            <v>799.15828621491892</v>
          </cell>
          <cell r="S307">
            <v>14600.806086772513</v>
          </cell>
          <cell r="U307">
            <v>0</v>
          </cell>
          <cell r="W307">
            <v>8936.4105008580227</v>
          </cell>
          <cell r="Y307">
            <v>1685.9518019021561</v>
          </cell>
        </row>
        <row r="308">
          <cell r="O308">
            <v>56632.679644569558</v>
          </cell>
          <cell r="Q308">
            <v>14938.47503788663</v>
          </cell>
          <cell r="S308">
            <v>31049.050948849141</v>
          </cell>
          <cell r="U308">
            <v>0</v>
          </cell>
          <cell r="W308">
            <v>8113.9647062908916</v>
          </cell>
          <cell r="Y308">
            <v>2531.1889515428716</v>
          </cell>
        </row>
        <row r="309">
          <cell r="O309">
            <v>94306.842306543884</v>
          </cell>
          <cell r="Q309">
            <v>22836.644792751009</v>
          </cell>
          <cell r="S309">
            <v>62034.439904457184</v>
          </cell>
          <cell r="U309">
            <v>0</v>
          </cell>
          <cell r="W309">
            <v>6135.2049501383517</v>
          </cell>
          <cell r="Y309">
            <v>3300.5526591974167</v>
          </cell>
        </row>
        <row r="310">
          <cell r="O310">
            <v>60108.057416907257</v>
          </cell>
          <cell r="Q310">
            <v>5446.617055617593</v>
          </cell>
          <cell r="S310">
            <v>50577.806837071141</v>
          </cell>
          <cell r="U310">
            <v>0</v>
          </cell>
          <cell r="W310">
            <v>846.99029188020108</v>
          </cell>
          <cell r="Y310">
            <v>3236.643232338301</v>
          </cell>
        </row>
        <row r="311">
          <cell r="O311">
            <v>325355.38724607485</v>
          </cell>
          <cell r="Q311">
            <v>6090.8604148640179</v>
          </cell>
          <cell r="S311">
            <v>141968.25242293873</v>
          </cell>
          <cell r="U311">
            <v>4757.8921634243552</v>
          </cell>
          <cell r="W311">
            <v>82692.960035307406</v>
          </cell>
          <cell r="Y311">
            <v>89845.422209537806</v>
          </cell>
        </row>
        <row r="312">
          <cell r="O312">
            <v>108951.75483722237</v>
          </cell>
          <cell r="Q312">
            <v>0</v>
          </cell>
          <cell r="S312">
            <v>15803.470441917478</v>
          </cell>
          <cell r="U312">
            <v>0</v>
          </cell>
          <cell r="W312">
            <v>90207.381902034089</v>
          </cell>
          <cell r="Y312">
            <v>2940.9024932709012</v>
          </cell>
        </row>
        <row r="313">
          <cell r="O313">
            <v>213576.93526240802</v>
          </cell>
          <cell r="Q313">
            <v>2754.3592002079868</v>
          </cell>
          <cell r="S313">
            <v>121523.89273579681</v>
          </cell>
          <cell r="U313">
            <v>0</v>
          </cell>
          <cell r="W313">
            <v>48738.910309290557</v>
          </cell>
          <cell r="Y313">
            <v>40559.773017110856</v>
          </cell>
        </row>
        <row r="314">
          <cell r="O314">
            <v>72818.030248911964</v>
          </cell>
          <cell r="Q314">
            <v>686.85721341640033</v>
          </cell>
          <cell r="S314">
            <v>50599.118230952314</v>
          </cell>
          <cell r="U314">
            <v>0</v>
          </cell>
          <cell r="W314">
            <v>19708.281284405813</v>
          </cell>
          <cell r="Y314">
            <v>1823.7735201374198</v>
          </cell>
        </row>
        <row r="315">
          <cell r="O315">
            <v>634200.57722299267</v>
          </cell>
          <cell r="Q315">
            <v>4058.7009818893321</v>
          </cell>
          <cell r="S315">
            <v>324390.1966063244</v>
          </cell>
          <cell r="U315">
            <v>44673.95602869126</v>
          </cell>
          <cell r="W315">
            <v>32339.779362308134</v>
          </cell>
          <cell r="Y315">
            <v>228737.94424378866</v>
          </cell>
        </row>
        <row r="316">
          <cell r="O316">
            <v>2411.2837584261119</v>
          </cell>
          <cell r="Q316">
            <v>1290.7695301578208</v>
          </cell>
          <cell r="S316">
            <v>1120.5142282682914</v>
          </cell>
          <cell r="U316">
            <v>0</v>
          </cell>
          <cell r="W316">
            <v>0</v>
          </cell>
          <cell r="Y316">
            <v>0</v>
          </cell>
        </row>
        <row r="317">
          <cell r="O317">
            <v>0</v>
          </cell>
          <cell r="Q317">
            <v>0</v>
          </cell>
          <cell r="S317">
            <v>0</v>
          </cell>
          <cell r="U317">
            <v>0</v>
          </cell>
          <cell r="W317">
            <v>0</v>
          </cell>
          <cell r="Y317">
            <v>0</v>
          </cell>
        </row>
        <row r="318">
          <cell r="O318">
            <v>0</v>
          </cell>
          <cell r="Q318">
            <v>0</v>
          </cell>
          <cell r="S318">
            <v>0</v>
          </cell>
          <cell r="U318">
            <v>0</v>
          </cell>
          <cell r="W318">
            <v>0</v>
          </cell>
          <cell r="Y318">
            <v>0</v>
          </cell>
        </row>
        <row r="319">
          <cell r="O319">
            <v>944.61901808606024</v>
          </cell>
          <cell r="Q319">
            <v>183.59694946521637</v>
          </cell>
          <cell r="S319">
            <v>183.59694946521637</v>
          </cell>
          <cell r="U319">
            <v>0</v>
          </cell>
          <cell r="W319">
            <v>577.4251191556275</v>
          </cell>
          <cell r="Y319">
            <v>0</v>
          </cell>
        </row>
        <row r="328">
          <cell r="O328">
            <v>1595328.493637824</v>
          </cell>
          <cell r="P328">
            <v>100</v>
          </cell>
          <cell r="Q328">
            <v>59086.039462470879</v>
          </cell>
          <cell r="S328">
            <v>813851.14539278729</v>
          </cell>
          <cell r="U328">
            <v>49431.848192115627</v>
          </cell>
          <cell r="W328">
            <v>298297.30846167344</v>
          </cell>
          <cell r="Y328">
            <v>374662.15212883032</v>
          </cell>
        </row>
        <row r="329">
          <cell r="O329">
            <v>241493.62431151787</v>
          </cell>
          <cell r="P329">
            <v>100</v>
          </cell>
          <cell r="Q329">
            <v>9298.1090365604978</v>
          </cell>
          <cell r="S329">
            <v>106844.49222062386</v>
          </cell>
          <cell r="U329">
            <v>6359.0899990155394</v>
          </cell>
          <cell r="W329">
            <v>44840.359967065204</v>
          </cell>
          <cell r="Y329">
            <v>74151.573088249395</v>
          </cell>
        </row>
        <row r="330">
          <cell r="O330">
            <v>948026.78183897363</v>
          </cell>
          <cell r="P330">
            <v>100</v>
          </cell>
          <cell r="Q330">
            <v>25338.12469880157</v>
          </cell>
          <cell r="S330">
            <v>479454.0090146967</v>
          </cell>
          <cell r="U330">
            <v>25890.524429316214</v>
          </cell>
          <cell r="W330">
            <v>170720.10993074</v>
          </cell>
          <cell r="Y330">
            <v>246624.01376546064</v>
          </cell>
        </row>
        <row r="331">
          <cell r="O331">
            <v>303171.92905505473</v>
          </cell>
          <cell r="P331">
            <v>100</v>
          </cell>
          <cell r="Q331">
            <v>16157.732679897596</v>
          </cell>
          <cell r="S331">
            <v>173595.79441054002</v>
          </cell>
          <cell r="U331">
            <v>8542.045310745485</v>
          </cell>
          <cell r="W331">
            <v>61156.314821365144</v>
          </cell>
          <cell r="Y331">
            <v>43720.041832505311</v>
          </cell>
        </row>
        <row r="332">
          <cell r="O332">
            <v>93256.646412419315</v>
          </cell>
          <cell r="P332">
            <v>100</v>
          </cell>
          <cell r="Q332">
            <v>7972.4097327252875</v>
          </cell>
          <cell r="S332">
            <v>51587.225039289231</v>
          </cell>
          <cell r="U332">
            <v>8456.5915035731778</v>
          </cell>
          <cell r="W332">
            <v>19564.07150785478</v>
          </cell>
          <cell r="Y332">
            <v>5676.348628977039</v>
          </cell>
        </row>
        <row r="333">
          <cell r="O333">
            <v>9379.5120198952263</v>
          </cell>
          <cell r="P333">
            <v>100</v>
          </cell>
          <cell r="Q333">
            <v>319.66331448596753</v>
          </cell>
          <cell r="S333">
            <v>2369.6247076642908</v>
          </cell>
          <cell r="U333">
            <v>183.59694946521637</v>
          </cell>
          <cell r="W333">
            <v>2016.4522346452961</v>
          </cell>
          <cell r="Y333">
            <v>4490.1748136344504</v>
          </cell>
        </row>
        <row r="335">
          <cell r="O335">
            <v>151799.66999207385</v>
          </cell>
          <cell r="P335">
            <v>100</v>
          </cell>
          <cell r="Q335">
            <v>2749.7935579707478</v>
          </cell>
          <cell r="S335">
            <v>94798.99711686527</v>
          </cell>
          <cell r="U335">
            <v>2182.6238671604478</v>
          </cell>
          <cell r="W335">
            <v>43388.798589108861</v>
          </cell>
          <cell r="Y335">
            <v>8679.4568609680337</v>
          </cell>
        </row>
        <row r="336">
          <cell r="O336">
            <v>199459.85046119633</v>
          </cell>
          <cell r="P336">
            <v>100</v>
          </cell>
          <cell r="Q336">
            <v>7015.059469351163</v>
          </cell>
          <cell r="S336">
            <v>108334.55777800972</v>
          </cell>
          <cell r="U336">
            <v>3834.2480452601908</v>
          </cell>
          <cell r="W336">
            <v>71964.536367117369</v>
          </cell>
          <cell r="Y336">
            <v>8311.4488014558065</v>
          </cell>
        </row>
        <row r="337">
          <cell r="O337">
            <v>205336.54009180286</v>
          </cell>
          <cell r="P337">
            <v>100</v>
          </cell>
          <cell r="Q337">
            <v>4242.3826168821133</v>
          </cell>
          <cell r="S337">
            <v>94711.694718476443</v>
          </cell>
          <cell r="U337">
            <v>6399.612996231921</v>
          </cell>
          <cell r="W337">
            <v>30732.112493988934</v>
          </cell>
          <cell r="Y337">
            <v>69250.737266221462</v>
          </cell>
        </row>
        <row r="338">
          <cell r="O338">
            <v>386501.85829161463</v>
          </cell>
          <cell r="P338">
            <v>100</v>
          </cell>
          <cell r="Q338">
            <v>13883.19815989215</v>
          </cell>
          <cell r="S338">
            <v>193424.46535737428</v>
          </cell>
          <cell r="U338">
            <v>13117.725795678258</v>
          </cell>
          <cell r="W338">
            <v>43813.13683166293</v>
          </cell>
          <cell r="Y338">
            <v>122263.3321470032</v>
          </cell>
        </row>
        <row r="339">
          <cell r="O339">
            <v>652230.5748012031</v>
          </cell>
          <cell r="P339">
            <v>100</v>
          </cell>
          <cell r="Q339">
            <v>31195.60565837473</v>
          </cell>
          <cell r="S339">
            <v>322581.43042208691</v>
          </cell>
          <cell r="U339">
            <v>23897.637487784821</v>
          </cell>
          <cell r="W339">
            <v>108398.72417979104</v>
          </cell>
          <cell r="Y339">
            <v>166157.17705317569</v>
          </cell>
        </row>
        <row r="341">
          <cell r="O341">
            <v>1094288.8547695423</v>
          </cell>
          <cell r="P341">
            <v>100</v>
          </cell>
          <cell r="Q341">
            <v>37740.996755102504</v>
          </cell>
          <cell r="S341">
            <v>536461.31261748017</v>
          </cell>
          <cell r="U341">
            <v>27582.731015963596</v>
          </cell>
          <cell r="W341">
            <v>205534.93242563403</v>
          </cell>
          <cell r="Y341">
            <v>286968.8819554146</v>
          </cell>
        </row>
        <row r="342">
          <cell r="O342">
            <v>501039.638868307</v>
          </cell>
          <cell r="P342">
            <v>100</v>
          </cell>
          <cell r="Q342">
            <v>21345.042707368375</v>
          </cell>
          <cell r="S342">
            <v>277389.83277533401</v>
          </cell>
          <cell r="U342">
            <v>21849.117176152009</v>
          </cell>
          <cell r="W342">
            <v>92762.376036037414</v>
          </cell>
          <cell r="Y342">
            <v>87693.270173413664</v>
          </cell>
        </row>
        <row r="344">
          <cell r="O344">
            <v>1315328.0894272465</v>
          </cell>
          <cell r="P344">
            <v>100</v>
          </cell>
          <cell r="Q344">
            <v>47132.712137275703</v>
          </cell>
          <cell r="S344">
            <v>640680.13761552412</v>
          </cell>
          <cell r="U344">
            <v>40740.841260111461</v>
          </cell>
          <cell r="W344">
            <v>238492.84824513385</v>
          </cell>
          <cell r="Y344">
            <v>348281.5501692564</v>
          </cell>
        </row>
        <row r="345">
          <cell r="O345">
            <v>15770.449359462416</v>
          </cell>
          <cell r="P345">
            <v>100</v>
          </cell>
          <cell r="Q345">
            <v>481.18759929635627</v>
          </cell>
          <cell r="S345">
            <v>8162.9342292262882</v>
          </cell>
          <cell r="U345">
            <v>1144.6180460040048</v>
          </cell>
          <cell r="W345">
            <v>3950.2351975974184</v>
          </cell>
          <cell r="Y345">
            <v>2031.4742873383498</v>
          </cell>
        </row>
        <row r="346">
          <cell r="O346">
            <v>264229.95485113031</v>
          </cell>
          <cell r="P346">
            <v>100</v>
          </cell>
          <cell r="Q346">
            <v>11472.139725898824</v>
          </cell>
          <cell r="S346">
            <v>165008.07354805278</v>
          </cell>
          <cell r="U346">
            <v>7546.3888860001489</v>
          </cell>
          <cell r="W346">
            <v>55854.225018941128</v>
          </cell>
          <cell r="Y346">
            <v>24349.127672235074</v>
          </cell>
        </row>
        <row r="348">
          <cell r="O348">
            <v>612845.00323963852</v>
          </cell>
          <cell r="P348">
            <v>100</v>
          </cell>
          <cell r="Q348">
            <v>6253.4967472899916</v>
          </cell>
          <cell r="S348">
            <v>234651.901656448</v>
          </cell>
          <cell r="U348">
            <v>14246.802477935258</v>
          </cell>
          <cell r="W348">
            <v>134770.64793681624</v>
          </cell>
          <cell r="Y348">
            <v>222922.15442115339</v>
          </cell>
        </row>
        <row r="349">
          <cell r="O349">
            <v>318324.27842663194</v>
          </cell>
          <cell r="P349">
            <v>100</v>
          </cell>
          <cell r="Q349">
            <v>11134.075396398404</v>
          </cell>
          <cell r="S349">
            <v>189006.63088294075</v>
          </cell>
          <cell r="U349">
            <v>9900.6258329230695</v>
          </cell>
          <cell r="W349">
            <v>58247.450435472267</v>
          </cell>
          <cell r="Y349">
            <v>50035.495878895599</v>
          </cell>
        </row>
        <row r="350">
          <cell r="O350">
            <v>641883.3772723095</v>
          </cell>
          <cell r="P350">
            <v>100</v>
          </cell>
          <cell r="Q350">
            <v>41011.610105366104</v>
          </cell>
          <cell r="S350">
            <v>378196.93703390076</v>
          </cell>
          <cell r="U350">
            <v>25100.822931792089</v>
          </cell>
          <cell r="W350">
            <v>98082.545456201173</v>
          </cell>
          <cell r="Y350">
            <v>99491.46174505449</v>
          </cell>
        </row>
        <row r="353">
          <cell r="O353">
            <v>345608.23574465077</v>
          </cell>
          <cell r="P353">
            <v>100</v>
          </cell>
          <cell r="Q353">
            <v>1758.1482296728213</v>
          </cell>
          <cell r="S353">
            <v>103405.86148835787</v>
          </cell>
          <cell r="U353">
            <v>6583.1512804587182</v>
          </cell>
          <cell r="W353">
            <v>81815.045910863206</v>
          </cell>
          <cell r="Y353">
            <v>152046.02883529189</v>
          </cell>
        </row>
        <row r="354">
          <cell r="O354">
            <v>320826.38318215049</v>
          </cell>
          <cell r="P354">
            <v>100</v>
          </cell>
          <cell r="Q354">
            <v>7851.8133197198295</v>
          </cell>
          <cell r="S354">
            <v>161869.65404287021</v>
          </cell>
          <cell r="U354">
            <v>8914.987174817803</v>
          </cell>
          <cell r="W354">
            <v>58715.173663390531</v>
          </cell>
          <cell r="Y354">
            <v>83474.754981347869</v>
          </cell>
        </row>
        <row r="355">
          <cell r="O355">
            <v>291323.25841790601</v>
          </cell>
          <cell r="P355">
            <v>100</v>
          </cell>
          <cell r="Q355">
            <v>8637.1812534303099</v>
          </cell>
          <cell r="S355">
            <v>168918.60895406312</v>
          </cell>
          <cell r="U355">
            <v>6796.8455525882782</v>
          </cell>
          <cell r="W355">
            <v>53739.930229457947</v>
          </cell>
          <cell r="Y355">
            <v>53230.692428362934</v>
          </cell>
        </row>
        <row r="356">
          <cell r="O356">
            <v>315676.44128200994</v>
          </cell>
          <cell r="P356">
            <v>100</v>
          </cell>
          <cell r="Q356">
            <v>16696.55729994339</v>
          </cell>
          <cell r="S356">
            <v>186089.15959604978</v>
          </cell>
          <cell r="U356">
            <v>12497.545566307663</v>
          </cell>
          <cell r="W356">
            <v>50991.890142963959</v>
          </cell>
          <cell r="Y356">
            <v>49401.288676743963</v>
          </cell>
        </row>
        <row r="357">
          <cell r="O357">
            <v>299618.34031187958</v>
          </cell>
          <cell r="P357">
            <v>100</v>
          </cell>
          <cell r="Q357">
            <v>23455.482146288181</v>
          </cell>
          <cell r="S357">
            <v>181572.18549194402</v>
          </cell>
          <cell r="U357">
            <v>14455.721668477983</v>
          </cell>
          <cell r="W357">
            <v>45838.603881813884</v>
          </cell>
          <cell r="Y357">
            <v>34296.347123354644</v>
          </cell>
        </row>
        <row r="358">
          <cell r="O358">
            <v>22275.834699309267</v>
          </cell>
          <cell r="P358">
            <v>100</v>
          </cell>
          <cell r="Q358">
            <v>686.85721341640033</v>
          </cell>
          <cell r="S358">
            <v>11995.675819525364</v>
          </cell>
          <cell r="U358">
            <v>183.59694946521637</v>
          </cell>
          <cell r="W358">
            <v>7196.6646331796273</v>
          </cell>
          <cell r="Y358">
            <v>2213.0400837226803</v>
          </cell>
        </row>
        <row r="360">
          <cell r="O360">
            <v>621964.55907727894</v>
          </cell>
          <cell r="P360">
            <v>100</v>
          </cell>
          <cell r="Q360">
            <v>20350.1213693674</v>
          </cell>
          <cell r="S360">
            <v>283091.53322911635</v>
          </cell>
          <cell r="U360">
            <v>12370.911250175861</v>
          </cell>
          <cell r="W360">
            <v>66447.976304742391</v>
          </cell>
          <cell r="Y360">
            <v>239704.0169238844</v>
          </cell>
        </row>
        <row r="361">
          <cell r="O361">
            <v>41056.067106533432</v>
          </cell>
          <cell r="P361">
            <v>100</v>
          </cell>
          <cell r="Q361">
            <v>1441.8151023814662</v>
          </cell>
          <cell r="S361">
            <v>19908.384761294528</v>
          </cell>
          <cell r="U361">
            <v>319.66331448596753</v>
          </cell>
          <cell r="W361">
            <v>8127.1073311099908</v>
          </cell>
          <cell r="Y361">
            <v>11259.096597261516</v>
          </cell>
        </row>
        <row r="362">
          <cell r="O362">
            <v>266716.50188481214</v>
          </cell>
          <cell r="P362">
            <v>100</v>
          </cell>
          <cell r="Q362">
            <v>13119.126848432621</v>
          </cell>
          <cell r="S362">
            <v>151925.32451675643</v>
          </cell>
          <cell r="U362">
            <v>7768.8500340090341</v>
          </cell>
          <cell r="W362">
            <v>46740.096967003687</v>
          </cell>
          <cell r="Y362">
            <v>47163.103518607735</v>
          </cell>
        </row>
        <row r="363">
          <cell r="O363">
            <v>665591.36556925706</v>
          </cell>
          <cell r="P363">
            <v>100</v>
          </cell>
          <cell r="Q363">
            <v>24174.976142289426</v>
          </cell>
          <cell r="S363">
            <v>358925.90288564796</v>
          </cell>
          <cell r="U363">
            <v>28972.423593444779</v>
          </cell>
          <cell r="W363">
            <v>176982.12785881435</v>
          </cell>
          <cell r="Y363">
            <v>76535.935089073144</v>
          </cell>
        </row>
        <row r="372">
          <cell r="Q372">
            <v>3301577.1381233539</v>
          </cell>
          <cell r="R372">
            <v>100</v>
          </cell>
          <cell r="S372">
            <v>2191219.8274232061</v>
          </cell>
          <cell r="T372">
            <v>100</v>
          </cell>
          <cell r="U372">
            <v>1325765.9434158765</v>
          </cell>
          <cell r="V372">
            <v>100</v>
          </cell>
          <cell r="W372">
            <v>518790.51223485748</v>
          </cell>
          <cell r="X372">
            <v>100</v>
          </cell>
          <cell r="Y372">
            <v>23012.669025509931</v>
          </cell>
          <cell r="Z372">
            <v>100</v>
          </cell>
          <cell r="AA372">
            <v>15560.292421112314</v>
          </cell>
          <cell r="AB372">
            <v>100</v>
          </cell>
          <cell r="AC372">
            <v>308090.41032591707</v>
          </cell>
          <cell r="AD372">
            <v>100</v>
          </cell>
        </row>
        <row r="373">
          <cell r="Q373">
            <v>392456.83917685645</v>
          </cell>
          <cell r="R373">
            <v>11.886950471190033</v>
          </cell>
          <cell r="S373">
            <v>186736.45730107487</v>
          </cell>
          <cell r="T373">
            <v>8.5220321103369212</v>
          </cell>
          <cell r="U373">
            <v>119393.09623723138</v>
          </cell>
          <cell r="V373">
            <v>9.0055938478560869</v>
          </cell>
          <cell r="W373">
            <v>25556.695365558109</v>
          </cell>
          <cell r="X373">
            <v>4.9262071612420977</v>
          </cell>
          <cell r="Y373">
            <v>3378.1838701599809</v>
          </cell>
          <cell r="Z373">
            <v>14.679669995754107</v>
          </cell>
          <cell r="AA373">
            <v>1652.3725451869473</v>
          </cell>
          <cell r="AB373">
            <v>10.619161262965706</v>
          </cell>
          <cell r="AC373">
            <v>36756.109282936297</v>
          </cell>
          <cell r="AD373">
            <v>11.930299694837439</v>
          </cell>
        </row>
        <row r="374">
          <cell r="Q374">
            <v>216146.88464172973</v>
          </cell>
          <cell r="R374">
            <v>6.5467767554445073</v>
          </cell>
          <cell r="S374">
            <v>122509.18263567018</v>
          </cell>
          <cell r="T374">
            <v>5.5909124726995776</v>
          </cell>
          <cell r="U374">
            <v>73138.777772326313</v>
          </cell>
          <cell r="V374">
            <v>5.5167187040483192</v>
          </cell>
          <cell r="W374">
            <v>20360.534871813732</v>
          </cell>
          <cell r="X374">
            <v>3.9246158886183484</v>
          </cell>
          <cell r="Y374">
            <v>1556.880321549053</v>
          </cell>
          <cell r="Z374">
            <v>6.7653183549601525</v>
          </cell>
          <cell r="AA374">
            <v>518.96010718301761</v>
          </cell>
          <cell r="AB374">
            <v>3.3351565198022173</v>
          </cell>
          <cell r="AC374">
            <v>26934.029562798678</v>
          </cell>
          <cell r="AD374">
            <v>8.7422485932964289</v>
          </cell>
        </row>
        <row r="375">
          <cell r="Q375">
            <v>1200241.6346498297</v>
          </cell>
          <cell r="R375">
            <v>36.353584497258112</v>
          </cell>
          <cell r="S375">
            <v>742022.84169817111</v>
          </cell>
          <cell r="T375">
            <v>33.863459631558861</v>
          </cell>
          <cell r="U375">
            <v>449250.47540074907</v>
          </cell>
          <cell r="V375">
            <v>33.886107697354291</v>
          </cell>
          <cell r="W375">
            <v>147903.55649104231</v>
          </cell>
          <cell r="X375">
            <v>28.509302503220429</v>
          </cell>
          <cell r="Y375">
            <v>5994.3315462313349</v>
          </cell>
          <cell r="Z375">
            <v>26.047963144068675</v>
          </cell>
          <cell r="AA375">
            <v>4086.757317200686</v>
          </cell>
          <cell r="AB375">
            <v>26.264013596915088</v>
          </cell>
          <cell r="AC375">
            <v>134787.72094294117</v>
          </cell>
          <cell r="AD375">
            <v>43.749404858253911</v>
          </cell>
        </row>
        <row r="376">
          <cell r="Q376">
            <v>1492731.7796550477</v>
          </cell>
          <cell r="R376">
            <v>45.212688276110669</v>
          </cell>
          <cell r="S376">
            <v>1139951.3457883766</v>
          </cell>
          <cell r="T376">
            <v>52.023595785408602</v>
          </cell>
          <cell r="U376">
            <v>683983.59400562302</v>
          </cell>
          <cell r="V376">
            <v>51.591579750745318</v>
          </cell>
          <cell r="W376">
            <v>324969.72550643934</v>
          </cell>
          <cell r="X376">
            <v>62.639874446918355</v>
          </cell>
          <cell r="Y376">
            <v>12083.27328756958</v>
          </cell>
          <cell r="Z376">
            <v>52.507048505217135</v>
          </cell>
          <cell r="AA376">
            <v>9302.2024515416597</v>
          </cell>
          <cell r="AB376">
            <v>59.781668620316978</v>
          </cell>
          <cell r="AC376">
            <v>109612.550537238</v>
          </cell>
          <cell r="AD376">
            <v>35.578046853611269</v>
          </cell>
        </row>
        <row r="378">
          <cell r="Q378">
            <v>113238.82641142744</v>
          </cell>
          <cell r="R378">
            <v>3.4298403966957864</v>
          </cell>
          <cell r="S378">
            <v>111320.84652451164</v>
          </cell>
          <cell r="T378">
            <v>5.0803139480268786</v>
          </cell>
          <cell r="U378">
            <v>56781.0904385248</v>
          </cell>
          <cell r="V378">
            <v>4.2828895040271275</v>
          </cell>
          <cell r="W378">
            <v>23805.304715867005</v>
          </cell>
          <cell r="X378">
            <v>4.5886160510757943</v>
          </cell>
          <cell r="Y378">
            <v>16302.669499887998</v>
          </cell>
          <cell r="Z378">
            <v>70.842149955818741</v>
          </cell>
          <cell r="AA378">
            <v>319.66331448596753</v>
          </cell>
          <cell r="AB378">
            <v>2.0543528735504104</v>
          </cell>
          <cell r="AC378">
            <v>14112.11855574597</v>
          </cell>
          <cell r="AD378">
            <v>4.5805121103306332</v>
          </cell>
        </row>
        <row r="379">
          <cell r="Q379">
            <v>1598760.6408447109</v>
          </cell>
          <cell r="R379">
            <v>48.424149246243594</v>
          </cell>
          <cell r="S379">
            <v>1179302.4774717696</v>
          </cell>
          <cell r="T379">
            <v>53.819450824273794</v>
          </cell>
          <cell r="U379">
            <v>699843.17386818212</v>
          </cell>
          <cell r="V379">
            <v>52.78783765292799</v>
          </cell>
          <cell r="W379">
            <v>334065.21906854538</v>
          </cell>
          <cell r="X379">
            <v>64.393085684904236</v>
          </cell>
          <cell r="Y379">
            <v>6023.1423122055539</v>
          </cell>
          <cell r="Z379">
            <v>26.173158383014155</v>
          </cell>
          <cell r="AA379">
            <v>14873.435207695913</v>
          </cell>
          <cell r="AB379">
            <v>95.585833512457214</v>
          </cell>
          <cell r="AC379">
            <v>124497.50701519991</v>
          </cell>
          <cell r="AD379">
            <v>40.409406733399706</v>
          </cell>
        </row>
        <row r="380">
          <cell r="Q380">
            <v>1206992.7470813829</v>
          </cell>
          <cell r="R380">
            <v>36.558065935949884</v>
          </cell>
          <cell r="S380">
            <v>775178.30107362301</v>
          </cell>
          <cell r="T380">
            <v>35.376564750475268</v>
          </cell>
          <cell r="U380">
            <v>477931.72148683801</v>
          </cell>
          <cell r="V380">
            <v>36.049479462070984</v>
          </cell>
          <cell r="W380">
            <v>149391.43166087987</v>
          </cell>
          <cell r="X380">
            <v>28.796099415412996</v>
          </cell>
          <cell r="Y380">
            <v>503.2602639511839</v>
          </cell>
          <cell r="Z380">
            <v>2.186883509224034</v>
          </cell>
          <cell r="AA380">
            <v>367.19389893043274</v>
          </cell>
          <cell r="AB380">
            <v>2.3598136139923791</v>
          </cell>
          <cell r="AC380">
            <v>146984.69376304027</v>
          </cell>
          <cell r="AD380">
            <v>47.708298874850009</v>
          </cell>
        </row>
        <row r="381">
          <cell r="Q381">
            <v>371103.66142418241</v>
          </cell>
          <cell r="R381">
            <v>11.240193577155706</v>
          </cell>
          <cell r="S381">
            <v>114282.91339641332</v>
          </cell>
          <cell r="T381">
            <v>5.2154928486023167</v>
          </cell>
          <cell r="U381">
            <v>84834.624231476177</v>
          </cell>
          <cell r="V381">
            <v>6.3989141260407685</v>
          </cell>
          <cell r="W381">
            <v>8635.0466589027474</v>
          </cell>
          <cell r="X381">
            <v>1.6644573204904034</v>
          </cell>
          <cell r="Y381">
            <v>0</v>
          </cell>
          <cell r="Z381">
            <v>0</v>
          </cell>
          <cell r="AA381">
            <v>0</v>
          </cell>
          <cell r="AB381">
            <v>0</v>
          </cell>
          <cell r="AC381">
            <v>20813.242506034581</v>
          </cell>
          <cell r="AD381">
            <v>6.755563240029784</v>
          </cell>
        </row>
        <row r="382">
          <cell r="Q382">
            <v>11481.262361713232</v>
          </cell>
          <cell r="R382">
            <v>0.34775084395693645</v>
          </cell>
          <cell r="S382">
            <v>11135.288956924554</v>
          </cell>
          <cell r="T382">
            <v>0.50817762862337934</v>
          </cell>
          <cell r="U382">
            <v>6375.3333909056228</v>
          </cell>
          <cell r="V382">
            <v>0.48087925493691458</v>
          </cell>
          <cell r="W382">
            <v>2893.5101306598731</v>
          </cell>
          <cell r="X382">
            <v>0.55774152811606847</v>
          </cell>
          <cell r="Y382">
            <v>183.59694946521637</v>
          </cell>
          <cell r="Z382">
            <v>0.79780815194315824</v>
          </cell>
          <cell r="AA382">
            <v>0</v>
          </cell>
          <cell r="AB382">
            <v>0</v>
          </cell>
          <cell r="AC382">
            <v>1682.8484858938391</v>
          </cell>
          <cell r="AD382">
            <v>0.54621904138905786</v>
          </cell>
        </row>
        <row r="384">
          <cell r="Q384">
            <v>0</v>
          </cell>
          <cell r="R384">
            <v>0</v>
          </cell>
          <cell r="S384">
            <v>0</v>
          </cell>
          <cell r="T384">
            <v>0</v>
          </cell>
          <cell r="U384">
            <v>0</v>
          </cell>
          <cell r="V384">
            <v>0</v>
          </cell>
          <cell r="W384">
            <v>0</v>
          </cell>
          <cell r="X384">
            <v>0</v>
          </cell>
          <cell r="Y384">
            <v>0</v>
          </cell>
          <cell r="Z384">
            <v>0</v>
          </cell>
          <cell r="AA384">
            <v>0</v>
          </cell>
          <cell r="AB384">
            <v>0</v>
          </cell>
          <cell r="AC384">
            <v>0</v>
          </cell>
          <cell r="AD384">
            <v>0</v>
          </cell>
        </row>
        <row r="385">
          <cell r="Q385">
            <v>556480.71846995666</v>
          </cell>
          <cell r="R385">
            <v>48.580372728034575</v>
          </cell>
          <cell r="S385">
            <v>143428.61588664289</v>
          </cell>
          <cell r="T385">
            <v>35.345694520706999</v>
          </cell>
          <cell r="U385">
            <v>63876.277845983437</v>
          </cell>
          <cell r="V385">
            <v>32.897114521555579</v>
          </cell>
          <cell r="W385">
            <v>49253.022456531959</v>
          </cell>
          <cell r="X385">
            <v>35.504273713568075</v>
          </cell>
          <cell r="Y385">
            <v>2277.8937259699733</v>
          </cell>
          <cell r="Z385">
            <v>37.901721061080728</v>
          </cell>
          <cell r="AA385">
            <v>11991.333190495585</v>
          </cell>
          <cell r="AB385">
            <v>77.063675064522954</v>
          </cell>
          <cell r="AC385">
            <v>16030.088667661579</v>
          </cell>
          <cell r="AD385">
            <v>31.233287744124492</v>
          </cell>
        </row>
        <row r="386">
          <cell r="Q386">
            <v>589003.94379333884</v>
          </cell>
          <cell r="R386">
            <v>51.41962727196907</v>
          </cell>
          <cell r="S386">
            <v>262359.46617414441</v>
          </cell>
          <cell r="T386">
            <v>64.654305479292191</v>
          </cell>
          <cell r="U386">
            <v>130293.57192648934</v>
          </cell>
          <cell r="V386">
            <v>67.102885478443412</v>
          </cell>
          <cell r="W386">
            <v>89471.185377945294</v>
          </cell>
          <cell r="X386">
            <v>64.495726286431704</v>
          </cell>
          <cell r="Y386">
            <v>3732.1070396918831</v>
          </cell>
          <cell r="Z386">
            <v>62.098278938919258</v>
          </cell>
          <cell r="AA386">
            <v>3568.9592306167278</v>
          </cell>
          <cell r="AB386">
            <v>22.936324935477042</v>
          </cell>
          <cell r="AC386">
            <v>35293.64259939699</v>
          </cell>
          <cell r="AD386">
            <v>68.766712255875603</v>
          </cell>
        </row>
        <row r="387">
          <cell r="Q387">
            <v>3301577.1381233539</v>
          </cell>
          <cell r="R387">
            <v>100</v>
          </cell>
          <cell r="S387">
            <v>2191219.8274232061</v>
          </cell>
          <cell r="T387">
            <v>100</v>
          </cell>
          <cell r="U387">
            <v>1325765.9434158765</v>
          </cell>
          <cell r="V387">
            <v>100</v>
          </cell>
          <cell r="W387">
            <v>518790.51223485748</v>
          </cell>
          <cell r="X387">
            <v>100</v>
          </cell>
          <cell r="Y387">
            <v>23012.669025509931</v>
          </cell>
          <cell r="Z387">
            <v>100</v>
          </cell>
          <cell r="AA387">
            <v>15560.292421112314</v>
          </cell>
          <cell r="AB387">
            <v>100</v>
          </cell>
          <cell r="AC387">
            <v>308090.41032591707</v>
          </cell>
          <cell r="AD387">
            <v>100</v>
          </cell>
        </row>
        <row r="393">
          <cell r="Q393">
            <v>1641029.2261435639</v>
          </cell>
          <cell r="R393">
            <v>49.704403607432887</v>
          </cell>
          <cell r="S393">
            <v>1100469.8689992924</v>
          </cell>
          <cell r="T393">
            <v>50.221792228550818</v>
          </cell>
          <cell r="U393">
            <v>917349.5049955626</v>
          </cell>
          <cell r="V393">
            <v>69.193925937785338</v>
          </cell>
          <cell r="W393">
            <v>33068.191487897777</v>
          </cell>
          <cell r="X393">
            <v>6.3740933398041291</v>
          </cell>
          <cell r="Y393">
            <v>14553.413812461451</v>
          </cell>
          <cell r="Z393">
            <v>63.240877432899012</v>
          </cell>
          <cell r="AA393">
            <v>6952.4795530680431</v>
          </cell>
          <cell r="AB393">
            <v>44.680905505573079</v>
          </cell>
          <cell r="AC393">
            <v>128546.27915031482</v>
          </cell>
          <cell r="AD393">
            <v>41.723557385096996</v>
          </cell>
        </row>
        <row r="394">
          <cell r="Q394">
            <v>1660547.9119798301</v>
          </cell>
          <cell r="R394">
            <v>50.295596392568321</v>
          </cell>
          <cell r="S394">
            <v>1090749.9584239442</v>
          </cell>
          <cell r="T394">
            <v>49.778207771450575</v>
          </cell>
          <cell r="U394">
            <v>408416.43842034409</v>
          </cell>
          <cell r="V394">
            <v>30.806074062216943</v>
          </cell>
          <cell r="W394">
            <v>485722.32074695942</v>
          </cell>
          <cell r="X394">
            <v>93.62590666019581</v>
          </cell>
          <cell r="Y394">
            <v>8459.2552130485019</v>
          </cell>
          <cell r="Z394">
            <v>36.75912256710108</v>
          </cell>
          <cell r="AA394">
            <v>8607.8128680442696</v>
          </cell>
          <cell r="AB394">
            <v>55.319094494426913</v>
          </cell>
          <cell r="AC394">
            <v>179544.13117560078</v>
          </cell>
          <cell r="AD394">
            <v>58.276442614902521</v>
          </cell>
        </row>
        <row r="403">
          <cell r="Q403">
            <v>3301577.1381233539</v>
          </cell>
          <cell r="R403">
            <v>100</v>
          </cell>
          <cell r="S403">
            <v>2191219.8274232061</v>
          </cell>
          <cell r="T403">
            <v>100</v>
          </cell>
          <cell r="U403">
            <v>1325765.9434158765</v>
          </cell>
          <cell r="V403">
            <v>100</v>
          </cell>
          <cell r="W403">
            <v>518790.51223485748</v>
          </cell>
          <cell r="X403">
            <v>100</v>
          </cell>
          <cell r="Y403">
            <v>23012.669025509931</v>
          </cell>
          <cell r="Z403">
            <v>100</v>
          </cell>
          <cell r="AA403">
            <v>15560.292421112314</v>
          </cell>
          <cell r="AB403">
            <v>100</v>
          </cell>
          <cell r="AC403">
            <v>308090.41032591707</v>
          </cell>
          <cell r="AD403">
            <v>100</v>
          </cell>
        </row>
        <row r="404">
          <cell r="Q404">
            <v>473413.60748921725</v>
          </cell>
          <cell r="R404">
            <v>14.339013982823671</v>
          </cell>
          <cell r="S404">
            <v>370874.64737252239</v>
          </cell>
          <cell r="T404">
            <v>16.925487928276798</v>
          </cell>
          <cell r="U404">
            <v>220170.08066616446</v>
          </cell>
          <cell r="V404">
            <v>16.607009839073818</v>
          </cell>
          <cell r="W404">
            <v>100912.22724297765</v>
          </cell>
          <cell r="X404">
            <v>19.451440391279647</v>
          </cell>
          <cell r="Y404">
            <v>7265.6584596426792</v>
          </cell>
          <cell r="Z404">
            <v>31.572428437520976</v>
          </cell>
          <cell r="AA404">
            <v>2170.5722731084238</v>
          </cell>
          <cell r="AB404">
            <v>13.949431118424075</v>
          </cell>
          <cell r="AC404">
            <v>40356.108730624597</v>
          </cell>
          <cell r="AD404">
            <v>13.098787686359149</v>
          </cell>
        </row>
        <row r="405">
          <cell r="Q405">
            <v>1923795.2396350279</v>
          </cell>
          <cell r="R405">
            <v>58.26897749626805</v>
          </cell>
          <cell r="S405">
            <v>1343589.5633432474</v>
          </cell>
          <cell r="T405">
            <v>61.316968134742524</v>
          </cell>
          <cell r="U405">
            <v>797973.86015898909</v>
          </cell>
          <cell r="V405">
            <v>60.189648415842164</v>
          </cell>
          <cell r="W405">
            <v>338099.17527861672</v>
          </cell>
          <cell r="X405">
            <v>65.170655072727811</v>
          </cell>
          <cell r="Y405">
            <v>13017.458520541151</v>
          </cell>
          <cell r="Z405">
            <v>56.566487381846407</v>
          </cell>
          <cell r="AA405">
            <v>11784.743201184827</v>
          </cell>
          <cell r="AB405">
            <v>75.73600085558293</v>
          </cell>
          <cell r="AC405">
            <v>182714.32618397457</v>
          </cell>
          <cell r="AD405">
            <v>59.305424661120767</v>
          </cell>
        </row>
        <row r="406">
          <cell r="Q406">
            <v>658023.34625601792</v>
          </cell>
          <cell r="R406">
            <v>19.930576167911205</v>
          </cell>
          <cell r="S406">
            <v>371111.70706971438</v>
          </cell>
          <cell r="T406">
            <v>16.936306546026834</v>
          </cell>
          <cell r="U406">
            <v>237717.7407149105</v>
          </cell>
          <cell r="V406">
            <v>17.930596414509147</v>
          </cell>
          <cell r="W406">
            <v>64161.802526639338</v>
          </cell>
          <cell r="X406">
            <v>12.367574389562693</v>
          </cell>
          <cell r="Y406">
            <v>1560.6550621002873</v>
          </cell>
          <cell r="Z406">
            <v>6.7817212352477449</v>
          </cell>
          <cell r="AA406">
            <v>1285.313632333095</v>
          </cell>
          <cell r="AB406">
            <v>8.2602151524425889</v>
          </cell>
          <cell r="AC406">
            <v>66386.195133731628</v>
          </cell>
          <cell r="AD406">
            <v>21.547634365998022</v>
          </cell>
        </row>
        <row r="407">
          <cell r="Q407">
            <v>227507.33677492119</v>
          </cell>
          <cell r="R407">
            <v>6.8908684321771867</v>
          </cell>
          <cell r="S407">
            <v>90888.041626031089</v>
          </cell>
          <cell r="T407">
            <v>4.1478285514106581</v>
          </cell>
          <cell r="U407">
            <v>61064.930457286733</v>
          </cell>
          <cell r="V407">
            <v>4.6060113974530887</v>
          </cell>
          <cell r="W407">
            <v>11869.610279920546</v>
          </cell>
          <cell r="X407">
            <v>2.2879389657278755</v>
          </cell>
          <cell r="Y407">
            <v>345.97340478867841</v>
          </cell>
          <cell r="Z407">
            <v>1.5034040788800338</v>
          </cell>
          <cell r="AA407">
            <v>0</v>
          </cell>
          <cell r="AB407">
            <v>0</v>
          </cell>
          <cell r="AC407">
            <v>17607.527484035276</v>
          </cell>
          <cell r="AD407">
            <v>5.7150521061038368</v>
          </cell>
        </row>
        <row r="408">
          <cell r="Q408">
            <v>18837.607968256027</v>
          </cell>
          <cell r="R408">
            <v>0.57056392082250396</v>
          </cell>
          <cell r="S408">
            <v>14755.868011743018</v>
          </cell>
          <cell r="T408">
            <v>0.67340883954556841</v>
          </cell>
          <cell r="U408">
            <v>8839.331418570453</v>
          </cell>
          <cell r="V408">
            <v>0.66673393312515228</v>
          </cell>
          <cell r="W408">
            <v>3747.6969066997294</v>
          </cell>
          <cell r="X408">
            <v>0.72239118070130393</v>
          </cell>
          <cell r="Y408">
            <v>822.92357843715149</v>
          </cell>
          <cell r="Z408">
            <v>3.57595886650491</v>
          </cell>
          <cell r="AA408">
            <v>319.66331448596753</v>
          </cell>
          <cell r="AB408">
            <v>2.0543528735504104</v>
          </cell>
          <cell r="AC408">
            <v>1026.2527935497085</v>
          </cell>
          <cell r="AD408">
            <v>0.33310118041781145</v>
          </cell>
        </row>
        <row r="410">
          <cell r="Q410">
            <v>271796.46569535916</v>
          </cell>
          <cell r="R410">
            <v>8.2323221395290709</v>
          </cell>
          <cell r="S410">
            <v>222980.57366312854</v>
          </cell>
          <cell r="T410">
            <v>10.176093282495783</v>
          </cell>
          <cell r="U410">
            <v>135166.97296832842</v>
          </cell>
          <cell r="V410">
            <v>10.195387326066514</v>
          </cell>
          <cell r="W410">
            <v>65845.068705854501</v>
          </cell>
          <cell r="X410">
            <v>12.692034097193803</v>
          </cell>
          <cell r="Y410">
            <v>172.9867023943392</v>
          </cell>
          <cell r="Z410">
            <v>0.7517020394400169</v>
          </cell>
          <cell r="AA410">
            <v>750.4118215499667</v>
          </cell>
          <cell r="AB410">
            <v>4.822607450048964</v>
          </cell>
          <cell r="AC410">
            <v>21045.133464998507</v>
          </cell>
          <cell r="AD410">
            <v>6.830830418491658</v>
          </cell>
        </row>
        <row r="411">
          <cell r="Q411">
            <v>314704.61696462636</v>
          </cell>
          <cell r="R411">
            <v>9.5319480296470456</v>
          </cell>
          <cell r="S411">
            <v>280244.65262537461</v>
          </cell>
          <cell r="T411">
            <v>12.789435779929576</v>
          </cell>
          <cell r="U411">
            <v>189720.27489834701</v>
          </cell>
          <cell r="V411">
            <v>14.310238986040547</v>
          </cell>
          <cell r="W411">
            <v>59576.53576981365</v>
          </cell>
          <cell r="X411">
            <v>11.483736568960852</v>
          </cell>
          <cell r="Y411">
            <v>275.39542419782452</v>
          </cell>
          <cell r="Z411">
            <v>1.1967122279147373</v>
          </cell>
          <cell r="AA411">
            <v>0</v>
          </cell>
          <cell r="AB411">
            <v>0</v>
          </cell>
          <cell r="AC411">
            <v>30672.44653301419</v>
          </cell>
          <cell r="AD411">
            <v>9.9556641508468182</v>
          </cell>
        </row>
        <row r="412">
          <cell r="Q412">
            <v>528842.60316184978</v>
          </cell>
          <cell r="R412">
            <v>16.017878154512804</v>
          </cell>
          <cell r="S412">
            <v>310227.70183424425</v>
          </cell>
          <cell r="T412">
            <v>14.157762628456162</v>
          </cell>
          <cell r="U412">
            <v>158229.46284712566</v>
          </cell>
          <cell r="V412">
            <v>11.934947011796261</v>
          </cell>
          <cell r="W412">
            <v>102473.32895084258</v>
          </cell>
          <cell r="X412">
            <v>19.752352160297932</v>
          </cell>
          <cell r="Y412">
            <v>1386.668524503611</v>
          </cell>
          <cell r="Z412">
            <v>6.025674479420295</v>
          </cell>
          <cell r="AA412">
            <v>2349.1064487434314</v>
          </cell>
          <cell r="AB412">
            <v>15.096801430004922</v>
          </cell>
          <cell r="AC412">
            <v>45789.135063024602</v>
          </cell>
          <cell r="AD412">
            <v>14.862239631082975</v>
          </cell>
        </row>
        <row r="413">
          <cell r="Q413">
            <v>844763.53150508506</v>
          </cell>
          <cell r="R413">
            <v>25.586666497977273</v>
          </cell>
          <cell r="S413">
            <v>496480.73283582693</v>
          </cell>
          <cell r="T413">
            <v>22.657732767034609</v>
          </cell>
          <cell r="U413">
            <v>303355.8606577437</v>
          </cell>
          <cell r="V413">
            <v>22.881554784560091</v>
          </cell>
          <cell r="W413">
            <v>112493.04139196278</v>
          </cell>
          <cell r="X413">
            <v>21.683712161073014</v>
          </cell>
          <cell r="Y413">
            <v>6313.9642369159919</v>
          </cell>
          <cell r="Z413">
            <v>27.436905427687925</v>
          </cell>
          <cell r="AA413">
            <v>1919.6725144832103</v>
          </cell>
          <cell r="AB413">
            <v>12.336995106072591</v>
          </cell>
          <cell r="AC413">
            <v>72398.194034718617</v>
          </cell>
          <cell r="AD413">
            <v>23.499009254501409</v>
          </cell>
        </row>
        <row r="414">
          <cell r="Q414">
            <v>1341469.9207965485</v>
          </cell>
          <cell r="R414">
            <v>40.63118517833729</v>
          </cell>
          <cell r="S414">
            <v>881286.16646473494</v>
          </cell>
          <cell r="T414">
            <v>40.218975542088586</v>
          </cell>
          <cell r="U414">
            <v>539293.37204439915</v>
          </cell>
          <cell r="V414">
            <v>40.677871891541677</v>
          </cell>
          <cell r="W414">
            <v>178402.53741637603</v>
          </cell>
          <cell r="X414">
            <v>34.388165012472868</v>
          </cell>
          <cell r="Y414">
            <v>14863.654137498186</v>
          </cell>
          <cell r="Z414">
            <v>64.589005825537129</v>
          </cell>
          <cell r="AA414">
            <v>10541.101636335703</v>
          </cell>
          <cell r="AB414">
            <v>67.743596013873514</v>
          </cell>
          <cell r="AC414">
            <v>138185.50123015849</v>
          </cell>
          <cell r="AD414">
            <v>44.852256545076273</v>
          </cell>
        </row>
        <row r="416">
          <cell r="Q416">
            <v>2244600.8147705938</v>
          </cell>
          <cell r="R416">
            <v>67.985714731670484</v>
          </cell>
          <cell r="S416">
            <v>1518990.4639813434</v>
          </cell>
          <cell r="T416">
            <v>69.321683063064484</v>
          </cell>
          <cell r="U416">
            <v>914426.7911608821</v>
          </cell>
          <cell r="V416">
            <v>68.973471199964109</v>
          </cell>
          <cell r="W416">
            <v>384356.07213051792</v>
          </cell>
          <cell r="X416">
            <v>74.086950911029604</v>
          </cell>
          <cell r="Y416">
            <v>13117.521229497414</v>
          </cell>
          <cell r="Z416">
            <v>57.001303129838696</v>
          </cell>
          <cell r="AA416">
            <v>10974.202415522341</v>
          </cell>
          <cell r="AB416">
            <v>70.526967736367638</v>
          </cell>
          <cell r="AC416">
            <v>196115.87704497919</v>
          </cell>
          <cell r="AD416">
            <v>63.655300675381518</v>
          </cell>
        </row>
        <row r="417">
          <cell r="Q417">
            <v>1056976.3233527979</v>
          </cell>
          <cell r="R417">
            <v>32.01428526833066</v>
          </cell>
          <cell r="S417">
            <v>672229.36344189045</v>
          </cell>
          <cell r="T417">
            <v>30.678316936936788</v>
          </cell>
          <cell r="U417">
            <v>411339.15225502505</v>
          </cell>
          <cell r="V417">
            <v>31.0265288000382</v>
          </cell>
          <cell r="W417">
            <v>134434.4401043375</v>
          </cell>
          <cell r="X417">
            <v>25.913049088969991</v>
          </cell>
          <cell r="Y417">
            <v>9895.1477960125394</v>
          </cell>
          <cell r="Z417">
            <v>42.998696870161396</v>
          </cell>
          <cell r="AA417">
            <v>4586.090005589972</v>
          </cell>
          <cell r="AB417">
            <v>29.473032263632355</v>
          </cell>
          <cell r="AC417">
            <v>111974.53328093658</v>
          </cell>
          <cell r="AD417">
            <v>36.344699324618055</v>
          </cell>
        </row>
        <row r="419">
          <cell r="Q419">
            <v>2637406.6160205775</v>
          </cell>
          <cell r="R419">
            <v>79.883234759727685</v>
          </cell>
          <cell r="S419">
            <v>1761240.5619351836</v>
          </cell>
          <cell r="T419">
            <v>80.377173476306922</v>
          </cell>
          <cell r="U419">
            <v>1087857.9388917661</v>
          </cell>
          <cell r="V419">
            <v>82.055052348747694</v>
          </cell>
          <cell r="W419">
            <v>418337.64217837859</v>
          </cell>
          <cell r="X419">
            <v>80.637103476749076</v>
          </cell>
          <cell r="Y419">
            <v>14643.29892770048</v>
          </cell>
          <cell r="Z419">
            <v>63.631467134334294</v>
          </cell>
          <cell r="AA419">
            <v>12856.021740166714</v>
          </cell>
          <cell r="AB419">
            <v>82.620694985934676</v>
          </cell>
          <cell r="AC419">
            <v>227545.66019722409</v>
          </cell>
          <cell r="AD419">
            <v>73.856781182027774</v>
          </cell>
        </row>
        <row r="420">
          <cell r="Q420">
            <v>51476.802005351972</v>
          </cell>
          <cell r="R420">
            <v>1.5591579373066489</v>
          </cell>
          <cell r="S420">
            <v>30122.739463193007</v>
          </cell>
          <cell r="T420">
            <v>1.374701848085057</v>
          </cell>
          <cell r="U420">
            <v>12583.838716769593</v>
          </cell>
          <cell r="V420">
            <v>0.94917498667577371</v>
          </cell>
          <cell r="W420">
            <v>3377.2700098303649</v>
          </cell>
          <cell r="X420">
            <v>0.65098916232713755</v>
          </cell>
          <cell r="Y420">
            <v>172.9867023943392</v>
          </cell>
          <cell r="Z420">
            <v>0.7517020394400169</v>
          </cell>
          <cell r="AA420">
            <v>0</v>
          </cell>
          <cell r="AB420">
            <v>0</v>
          </cell>
          <cell r="AC420">
            <v>13988.644034198744</v>
          </cell>
          <cell r="AD420">
            <v>4.5404347442689605</v>
          </cell>
        </row>
        <row r="421">
          <cell r="Q421">
            <v>612693.72009745555</v>
          </cell>
          <cell r="R421">
            <v>18.557607302966613</v>
          </cell>
          <cell r="S421">
            <v>399856.52602486068</v>
          </cell>
          <cell r="T421">
            <v>18.248124675609443</v>
          </cell>
          <cell r="U421">
            <v>225324.16580735712</v>
          </cell>
          <cell r="V421">
            <v>16.995772664577768</v>
          </cell>
          <cell r="W421">
            <v>97075.600046647189</v>
          </cell>
          <cell r="X421">
            <v>18.711907360923529</v>
          </cell>
          <cell r="Y421">
            <v>8196.3833954151341</v>
          </cell>
          <cell r="Z421">
            <v>35.616830826225787</v>
          </cell>
          <cell r="AA421">
            <v>2704.2706809455995</v>
          </cell>
          <cell r="AB421">
            <v>17.379305014065327</v>
          </cell>
          <cell r="AC421">
            <v>66556.106094493589</v>
          </cell>
          <cell r="AD421">
            <v>21.602784073703049</v>
          </cell>
        </row>
        <row r="423">
          <cell r="Q423">
            <v>1339432.9427242822</v>
          </cell>
          <cell r="R423">
            <v>41.33430672508959</v>
          </cell>
          <cell r="S423">
            <v>988656.42359769472</v>
          </cell>
          <cell r="T423">
            <v>45.940650355755849</v>
          </cell>
          <cell r="U423">
            <v>537831.50124345534</v>
          </cell>
          <cell r="V423">
            <v>41.203535046517601</v>
          </cell>
          <cell r="W423">
            <v>296654.2259054333</v>
          </cell>
          <cell r="X423">
            <v>58.632843754904549</v>
          </cell>
          <cell r="Y423">
            <v>13957.510574159031</v>
          </cell>
          <cell r="Z423">
            <v>61.505781789754955</v>
          </cell>
          <cell r="AA423">
            <v>9831.4773007657805</v>
          </cell>
          <cell r="AB423">
            <v>63.183114010289188</v>
          </cell>
          <cell r="AC423">
            <v>130381.70857392727</v>
          </cell>
          <cell r="AD423">
            <v>43.098571500820732</v>
          </cell>
        </row>
        <row r="424">
          <cell r="Q424">
            <v>752379.84588236827</v>
          </cell>
          <cell r="R424">
            <v>23.218108448359327</v>
          </cell>
          <cell r="S424">
            <v>465910.8007626991</v>
          </cell>
          <cell r="T424">
            <v>21.649831714965146</v>
          </cell>
          <cell r="U424">
            <v>263136.39601954928</v>
          </cell>
          <cell r="V424">
            <v>20.159008333165701</v>
          </cell>
          <cell r="W424">
            <v>103180.06728364906</v>
          </cell>
          <cell r="X424">
            <v>20.39323979019013</v>
          </cell>
          <cell r="Y424">
            <v>5363.5682144987804</v>
          </cell>
          <cell r="Z424">
            <v>23.635336291715774</v>
          </cell>
          <cell r="AA424">
            <v>3406.720997126703</v>
          </cell>
          <cell r="AB424">
            <v>21.893682361036095</v>
          </cell>
          <cell r="AC424">
            <v>90824.048247875558</v>
          </cell>
          <cell r="AD424">
            <v>30.022514509276998</v>
          </cell>
        </row>
        <row r="425">
          <cell r="Q425">
            <v>1148674.4696719164</v>
          </cell>
          <cell r="R425">
            <v>35.44758482655309</v>
          </cell>
          <cell r="S425">
            <v>697462.43987325369</v>
          </cell>
          <cell r="T425">
            <v>32.409517929282231</v>
          </cell>
          <cell r="U425">
            <v>504336.37004388403</v>
          </cell>
          <cell r="V425">
            <v>38.63745662032197</v>
          </cell>
          <cell r="W425">
            <v>106118.01426763437</v>
          </cell>
          <cell r="X425">
            <v>20.973916454904547</v>
          </cell>
          <cell r="Y425">
            <v>3371.9269223661713</v>
          </cell>
          <cell r="Z425">
            <v>14.858881918529343</v>
          </cell>
          <cell r="AA425">
            <v>2322.0941232198261</v>
          </cell>
          <cell r="AB425">
            <v>14.923203628674694</v>
          </cell>
          <cell r="AC425">
            <v>81314.034516161366</v>
          </cell>
          <cell r="AD425">
            <v>26.878913989901431</v>
          </cell>
        </row>
        <row r="428">
          <cell r="Q428">
            <v>716275.90490389802</v>
          </cell>
          <cell r="R428">
            <v>21.694961981443683</v>
          </cell>
          <cell r="S428">
            <v>560504.860503676</v>
          </cell>
          <cell r="T428">
            <v>25.579581449972967</v>
          </cell>
          <cell r="U428">
            <v>308628.75136604375</v>
          </cell>
          <cell r="V428">
            <v>23.279278887708664</v>
          </cell>
          <cell r="W428">
            <v>180373.49879882156</v>
          </cell>
          <cell r="X428">
            <v>34.768079705583766</v>
          </cell>
          <cell r="Y428">
            <v>6893.9995522387171</v>
          </cell>
          <cell r="Z428">
            <v>29.957409740680678</v>
          </cell>
          <cell r="AA428">
            <v>4283.4884141119646</v>
          </cell>
          <cell r="AB428">
            <v>27.528328505575494</v>
          </cell>
          <cell r="AC428">
            <v>60325.122372458682</v>
          </cell>
          <cell r="AD428">
            <v>19.58033108159486</v>
          </cell>
        </row>
        <row r="429">
          <cell r="Q429">
            <v>739731.0566472389</v>
          </cell>
          <cell r="R429">
            <v>22.405384629835083</v>
          </cell>
          <cell r="S429">
            <v>510474.04723096028</v>
          </cell>
          <cell r="T429">
            <v>23.29634119052578</v>
          </cell>
          <cell r="U429">
            <v>276077.97628716793</v>
          </cell>
          <cell r="V429">
            <v>20.824035921140393</v>
          </cell>
          <cell r="W429">
            <v>139781.5744280302</v>
          </cell>
          <cell r="X429">
            <v>26.943741477822325</v>
          </cell>
          <cell r="Y429">
            <v>9117.5572738568662</v>
          </cell>
          <cell r="Z429">
            <v>39.61972973995281</v>
          </cell>
          <cell r="AA429">
            <v>4970.5637674981845</v>
          </cell>
          <cell r="AB429">
            <v>31.943896894598772</v>
          </cell>
          <cell r="AC429">
            <v>80526.375474404136</v>
          </cell>
          <cell r="AD429">
            <v>26.137254771811421</v>
          </cell>
        </row>
        <row r="430">
          <cell r="Q430">
            <v>638075.9452167846</v>
          </cell>
          <cell r="R430">
            <v>19.326398218866778</v>
          </cell>
          <cell r="S430">
            <v>412822.01378595701</v>
          </cell>
          <cell r="T430">
            <v>18.839826503004058</v>
          </cell>
          <cell r="U430">
            <v>243907.08669363224</v>
          </cell>
          <cell r="V430">
            <v>18.397446993184801</v>
          </cell>
          <cell r="W430">
            <v>92691.737209607061</v>
          </cell>
          <cell r="X430">
            <v>17.866891360504553</v>
          </cell>
          <cell r="Y430">
            <v>2511.5795565677913</v>
          </cell>
          <cell r="Z430">
            <v>10.91389944288367</v>
          </cell>
          <cell r="AA430">
            <v>5582.4626887121685</v>
          </cell>
          <cell r="AB430">
            <v>35.87633533890304</v>
          </cell>
          <cell r="AC430">
            <v>68129.147637436079</v>
          </cell>
          <cell r="AD430">
            <v>22.113361972339501</v>
          </cell>
        </row>
        <row r="431">
          <cell r="Q431">
            <v>633283.96316376131</v>
          </cell>
          <cell r="R431">
            <v>19.181256007961263</v>
          </cell>
          <cell r="S431">
            <v>387134.50056034676</v>
          </cell>
          <cell r="T431">
            <v>17.667533659350038</v>
          </cell>
          <cell r="U431">
            <v>255314.44922369946</v>
          </cell>
          <cell r="V431">
            <v>19.257882621865665</v>
          </cell>
          <cell r="W431">
            <v>68418.689737459616</v>
          </cell>
          <cell r="X431">
            <v>13.188115072252197</v>
          </cell>
          <cell r="Y431">
            <v>2987.0319108692838</v>
          </cell>
          <cell r="Z431">
            <v>12.979945557632227</v>
          </cell>
          <cell r="AA431">
            <v>550.79084839564916</v>
          </cell>
          <cell r="AB431">
            <v>3.5397204209885689</v>
          </cell>
          <cell r="AC431">
            <v>59863.538839922359</v>
          </cell>
          <cell r="AD431">
            <v>19.430510276705792</v>
          </cell>
        </row>
        <row r="432">
          <cell r="Q432">
            <v>513120.38834696775</v>
          </cell>
          <cell r="R432">
            <v>15.54167498986954</v>
          </cell>
          <cell r="S432">
            <v>281094.24215276906</v>
          </cell>
          <cell r="T432">
            <v>12.828208226069474</v>
          </cell>
          <cell r="U432">
            <v>221376.00373634533</v>
          </cell>
          <cell r="V432">
            <v>16.697970319403687</v>
          </cell>
          <cell r="W432">
            <v>24686.807282794744</v>
          </cell>
          <cell r="X432">
            <v>4.7585309870931054</v>
          </cell>
          <cell r="Y432">
            <v>1182.8374174913195</v>
          </cell>
          <cell r="Z432">
            <v>5.1399401615698048</v>
          </cell>
          <cell r="AA432">
            <v>172.9867023943392</v>
          </cell>
          <cell r="AB432">
            <v>1.1117188399340723</v>
          </cell>
          <cell r="AC432">
            <v>33675.607013742941</v>
          </cell>
          <cell r="AD432">
            <v>10.930430122157585</v>
          </cell>
        </row>
        <row r="433">
          <cell r="Q433">
            <v>61089.879844852076</v>
          </cell>
          <cell r="R433">
            <v>1.8503241720281633</v>
          </cell>
          <cell r="S433">
            <v>39190.163189630861</v>
          </cell>
          <cell r="T433">
            <v>1.7885089710837936</v>
          </cell>
          <cell r="U433">
            <v>20461.676109057986</v>
          </cell>
          <cell r="V433">
            <v>1.543385256702088</v>
          </cell>
          <cell r="W433">
            <v>12838.204778136789</v>
          </cell>
          <cell r="X433">
            <v>2.4746413967426042</v>
          </cell>
          <cell r="Y433">
            <v>319.66331448596753</v>
          </cell>
          <cell r="Z433">
            <v>1.3890753572808758</v>
          </cell>
          <cell r="AA433">
            <v>0</v>
          </cell>
          <cell r="AB433">
            <v>0</v>
          </cell>
          <cell r="AC433">
            <v>5570.6189879501999</v>
          </cell>
          <cell r="AD433">
            <v>1.8081117753899756</v>
          </cell>
        </row>
        <row r="435">
          <cell r="Q435">
            <v>1283545.4461933868</v>
          </cell>
          <cell r="R435">
            <v>38.876736556364868</v>
          </cell>
          <cell r="S435">
            <v>742775.9771587213</v>
          </cell>
          <cell r="T435">
            <v>33.897830234230696</v>
          </cell>
          <cell r="U435">
            <v>484499.59392369224</v>
          </cell>
          <cell r="V435">
            <v>36.544881570525504</v>
          </cell>
          <cell r="W435">
            <v>137574.83984984251</v>
          </cell>
          <cell r="X435">
            <v>26.51838007931072</v>
          </cell>
          <cell r="Y435">
            <v>10397.796204375327</v>
          </cell>
          <cell r="Z435">
            <v>45.182921602223516</v>
          </cell>
          <cell r="AA435">
            <v>5365.5278992727017</v>
          </cell>
          <cell r="AB435">
            <v>34.482179088053101</v>
          </cell>
          <cell r="AC435">
            <v>104938.2192815547</v>
          </cell>
          <cell r="AD435">
            <v>34.060852192882138</v>
          </cell>
        </row>
        <row r="436">
          <cell r="Q436">
            <v>88288.356050039831</v>
          </cell>
          <cell r="R436">
            <v>2.6741267084319502</v>
          </cell>
          <cell r="S436">
            <v>55860.020039385032</v>
          </cell>
          <cell r="T436">
            <v>2.5492659084357756</v>
          </cell>
          <cell r="U436">
            <v>35535.670055114155</v>
          </cell>
          <cell r="V436">
            <v>2.6803879094642764</v>
          </cell>
          <cell r="W436">
            <v>9402.2251403464488</v>
          </cell>
          <cell r="X436">
            <v>1.8123355995550749</v>
          </cell>
          <cell r="Y436">
            <v>639.32662897193507</v>
          </cell>
          <cell r="Z436">
            <v>2.7781507145617517</v>
          </cell>
          <cell r="AA436">
            <v>0</v>
          </cell>
          <cell r="AB436">
            <v>0</v>
          </cell>
          <cell r="AC436">
            <v>10282.798214952521</v>
          </cell>
          <cell r="AD436">
            <v>3.3375911324454215</v>
          </cell>
        </row>
        <row r="437">
          <cell r="Q437">
            <v>526685.89792878274</v>
          </cell>
          <cell r="R437">
            <v>15.952554669922259</v>
          </cell>
          <cell r="S437">
            <v>330992.36921553651</v>
          </cell>
          <cell r="T437">
            <v>15.105393127296196</v>
          </cell>
          <cell r="U437">
            <v>212139.97260453855</v>
          </cell>
          <cell r="V437">
            <v>16.001314082480761</v>
          </cell>
          <cell r="W437">
            <v>51492.917990890601</v>
          </cell>
          <cell r="X437">
            <v>9.9255704906915589</v>
          </cell>
          <cell r="Y437">
            <v>7533.5885373386454</v>
          </cell>
          <cell r="Z437">
            <v>32.736700506088781</v>
          </cell>
          <cell r="AA437">
            <v>1118.8216007008864</v>
          </cell>
          <cell r="AB437">
            <v>7.1902350574264364</v>
          </cell>
          <cell r="AC437">
            <v>58707.068482066039</v>
          </cell>
          <cell r="AD437">
            <v>19.055143073087564</v>
          </cell>
        </row>
        <row r="438">
          <cell r="Q438">
            <v>1403057.4379512223</v>
          </cell>
          <cell r="R438">
            <v>42.496582065283285</v>
          </cell>
          <cell r="S438">
            <v>1061591.4610096363</v>
          </cell>
          <cell r="T438">
            <v>48.447510730040669</v>
          </cell>
          <cell r="U438">
            <v>593590.70683259517</v>
          </cell>
          <cell r="V438">
            <v>44.773416437534259</v>
          </cell>
          <cell r="W438">
            <v>320320.52925377438</v>
          </cell>
          <cell r="X438">
            <v>61.743713830441962</v>
          </cell>
          <cell r="Y438">
            <v>4441.9576548240402</v>
          </cell>
          <cell r="Z438">
            <v>19.302227177126021</v>
          </cell>
          <cell r="AA438">
            <v>9075.9429211387232</v>
          </cell>
          <cell r="AB438">
            <v>58.32758585452045</v>
          </cell>
          <cell r="AC438">
            <v>134162.32434734105</v>
          </cell>
          <cell r="AD438">
            <v>43.546413601583986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Resumen"/>
    </sheetNames>
    <sheetDataSet>
      <sheetData sheetId="0"/>
      <sheetData sheetId="1">
        <row r="49">
          <cell r="A49" t="str">
            <v>Fuente: Instituto Nacional de Estadística (INE). LXV Encuesta Permanente de Hogares de Propósitos Múltiples, 2019.</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8">
          <cell r="C38">
            <v>8.5543629136969113</v>
          </cell>
          <cell r="D38">
            <v>5825.7209340328791</v>
          </cell>
        </row>
        <row r="39">
          <cell r="C39">
            <v>7.8977030834034192</v>
          </cell>
          <cell r="D39">
            <v>5628.2070539853539</v>
          </cell>
        </row>
        <row r="40">
          <cell r="C40">
            <v>9.8567107831197394</v>
          </cell>
          <cell r="D40">
            <v>6227.6546914187957</v>
          </cell>
        </row>
        <row r="41">
          <cell r="C41">
            <v>5.8047693457470455</v>
          </cell>
          <cell r="D41">
            <v>2707.1481923221249</v>
          </cell>
        </row>
        <row r="42">
          <cell r="C42">
            <v>7.5512058896571048</v>
          </cell>
          <cell r="D42">
            <v>3272.5263176003491</v>
          </cell>
        </row>
        <row r="43">
          <cell r="C43">
            <v>8.912321268765945</v>
          </cell>
          <cell r="D43">
            <v>5624.4017014818201</v>
          </cell>
        </row>
        <row r="44">
          <cell r="C44">
            <v>9.5043662234943067</v>
          </cell>
          <cell r="D44">
            <v>7395.4306355920826</v>
          </cell>
        </row>
        <row r="45">
          <cell r="C45">
            <v>9.8519156387771911</v>
          </cell>
          <cell r="D45">
            <v>7479.3871551975581</v>
          </cell>
        </row>
        <row r="46">
          <cell r="C46">
            <v>9.2665086388670073</v>
          </cell>
          <cell r="D46">
            <v>7679.5956359028587</v>
          </cell>
        </row>
        <row r="47">
          <cell r="C47">
            <v>10.646441162868749</v>
          </cell>
          <cell r="D47">
            <v>7179.3711689643951</v>
          </cell>
        </row>
        <row r="48">
          <cell r="C48">
            <v>6.1807844520711699</v>
          </cell>
          <cell r="D48">
            <v>4450.1621245959877</v>
          </cell>
        </row>
        <row r="49">
          <cell r="C49">
            <v>8.3898741202074856</v>
          </cell>
          <cell r="D49">
            <v>4111.4991111566724</v>
          </cell>
        </row>
        <row r="50">
          <cell r="C50">
            <v>10.149343585703033</v>
          </cell>
          <cell r="D50">
            <v>6933.0463403217409</v>
          </cell>
        </row>
        <row r="51">
          <cell r="C51">
            <v>10.614949701382077</v>
          </cell>
          <cell r="D51">
            <v>9092.008709220936</v>
          </cell>
        </row>
        <row r="52">
          <cell r="C52">
            <v>7.1225188828385848</v>
          </cell>
          <cell r="D52">
            <v>3527.5225760146186</v>
          </cell>
        </row>
        <row r="53">
          <cell r="C53">
            <v>6.7579419889502761</v>
          </cell>
          <cell r="D53">
            <v>3404.1803445642099</v>
          </cell>
        </row>
        <row r="54">
          <cell r="C54">
            <v>8.2965159377316535</v>
          </cell>
          <cell r="D54">
            <v>3937.7233982500693</v>
          </cell>
        </row>
        <row r="55">
          <cell r="C55">
            <v>5.6295389636882911</v>
          </cell>
          <cell r="D55">
            <v>1539.3679245283017</v>
          </cell>
        </row>
        <row r="56">
          <cell r="C56">
            <v>7.0139586823003945</v>
          </cell>
          <cell r="D56">
            <v>2573.8992499999981</v>
          </cell>
        </row>
        <row r="57">
          <cell r="C57">
            <v>7.4864381109734266</v>
          </cell>
          <cell r="D57">
            <v>3877.8155964943671</v>
          </cell>
        </row>
        <row r="58">
          <cell r="C58">
            <v>7.426874787919914</v>
          </cell>
          <cell r="D58">
            <v>4086.5479346781885</v>
          </cell>
        </row>
        <row r="106">
          <cell r="C106">
            <v>10.964427325252069</v>
          </cell>
          <cell r="D106">
            <v>8550.7590193089327</v>
          </cell>
        </row>
        <row r="107">
          <cell r="C107">
            <v>10.409217322208965</v>
          </cell>
          <cell r="D107">
            <v>8378.5514411950335</v>
          </cell>
        </row>
        <row r="108">
          <cell r="C108">
            <v>11.701291853414187</v>
          </cell>
          <cell r="D108">
            <v>8813.183712728438</v>
          </cell>
        </row>
        <row r="109">
          <cell r="C109">
            <v>6.4372759856630823</v>
          </cell>
          <cell r="D109">
            <v>4063.9473684210525</v>
          </cell>
        </row>
        <row r="110">
          <cell r="C110">
            <v>8.7521294718909743</v>
          </cell>
          <cell r="D110">
            <v>4242.9208472686723</v>
          </cell>
        </row>
        <row r="111">
          <cell r="C111">
            <v>10.691040578545596</v>
          </cell>
          <cell r="D111">
            <v>7500.3209156193943</v>
          </cell>
        </row>
        <row r="112">
          <cell r="C112">
            <v>11.89396110542476</v>
          </cell>
          <cell r="D112">
            <v>10049.453754080534</v>
          </cell>
        </row>
        <row r="113">
          <cell r="C113">
            <v>10.420126671358185</v>
          </cell>
          <cell r="D113">
            <v>8275.5462046204502</v>
          </cell>
        </row>
        <row r="114">
          <cell r="C114">
            <v>9.8870112657388987</v>
          </cell>
          <cell r="D114">
            <v>8459.0771535580552</v>
          </cell>
        </row>
        <row r="115">
          <cell r="C115">
            <v>11.023630907726938</v>
          </cell>
          <cell r="D115">
            <v>8050.556473829206</v>
          </cell>
        </row>
        <row r="116">
          <cell r="C116">
            <v>6.218340611353713</v>
          </cell>
          <cell r="D116">
            <v>3087.5</v>
          </cell>
        </row>
        <row r="117">
          <cell r="C117">
            <v>8.5081521739130377</v>
          </cell>
          <cell r="D117">
            <v>4709.2992874109259</v>
          </cell>
        </row>
        <row r="118">
          <cell r="C118">
            <v>11.029610389610392</v>
          </cell>
          <cell r="D118">
            <v>8608.4750593824247</v>
          </cell>
        </row>
        <row r="119">
          <cell r="C119">
            <v>11.203215169002469</v>
          </cell>
          <cell r="D119">
            <v>9549.9313113291737</v>
          </cell>
        </row>
        <row r="120">
          <cell r="C120">
            <v>9.4169013857990578</v>
          </cell>
          <cell r="D120">
            <v>6989.609199908311</v>
          </cell>
        </row>
        <row r="121">
          <cell r="C121">
            <v>8.832350874580289</v>
          </cell>
          <cell r="D121">
            <v>7326.7642389063403</v>
          </cell>
        </row>
        <row r="122">
          <cell r="C122">
            <v>10.242677269553676</v>
          </cell>
          <cell r="D122">
            <v>6467.6317079778237</v>
          </cell>
        </row>
        <row r="123">
          <cell r="C123">
            <v>6.1274600565446393</v>
          </cell>
          <cell r="D123">
            <v>4863.129790973825</v>
          </cell>
        </row>
        <row r="124">
          <cell r="C124">
            <v>8.294946105305181</v>
          </cell>
          <cell r="D124">
            <v>3967.3930056979934</v>
          </cell>
        </row>
        <row r="125">
          <cell r="C125">
            <v>9.8627000631667521</v>
          </cell>
          <cell r="D125">
            <v>6505.673121235458</v>
          </cell>
        </row>
        <row r="126">
          <cell r="C126">
            <v>9.9835909828901706</v>
          </cell>
          <cell r="D126">
            <v>8602.6689393593133</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E26"/>
  <sheetViews>
    <sheetView workbookViewId="0">
      <selection activeCell="E22" sqref="E22"/>
    </sheetView>
  </sheetViews>
  <sheetFormatPr baseColWidth="10" defaultRowHeight="11.25" x14ac:dyDescent="0.2"/>
  <cols>
    <col min="5" max="5" width="14.1640625" bestFit="1" customWidth="1"/>
    <col min="8" max="8" width="11" customWidth="1"/>
    <col min="9" max="9" width="13.6640625" customWidth="1"/>
    <col min="10" max="10" width="15.6640625" customWidth="1"/>
  </cols>
  <sheetData>
    <row r="26" spans="5:5" x14ac:dyDescent="0.2">
      <c r="E26" s="47"/>
    </row>
  </sheetData>
  <phoneticPr fontId="0" type="noConversion"/>
  <printOptions horizontalCentered="1" verticalCentered="1"/>
  <pageMargins left="0.54" right="0" top="0" bottom="0" header="0" footer="0"/>
  <pageSetup paperSize="9" scale="96"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P1013"/>
  <sheetViews>
    <sheetView workbookViewId="0">
      <selection activeCell="I15" sqref="I15"/>
    </sheetView>
  </sheetViews>
  <sheetFormatPr baseColWidth="10" defaultColWidth="12" defaultRowHeight="11.25" x14ac:dyDescent="0.2"/>
  <cols>
    <col min="1" max="1" width="22.5" style="2" customWidth="1"/>
    <col min="2" max="2" width="11.6640625" style="2" customWidth="1"/>
    <col min="3" max="3" width="8.5" style="26" customWidth="1"/>
    <col min="4" max="4" width="11" style="2" customWidth="1"/>
    <col min="5" max="5" width="7.5" style="26" customWidth="1"/>
    <col min="6" max="6" width="12.1640625" style="2" bestFit="1" customWidth="1"/>
    <col min="7" max="7" width="7" style="32" customWidth="1"/>
    <col min="8" max="8" width="13.1640625" style="3" bestFit="1" customWidth="1"/>
    <col min="9" max="9" width="7.6640625" style="32" customWidth="1"/>
    <col min="10" max="10" width="10.33203125" style="3" customWidth="1"/>
    <col min="11" max="11" width="8.6640625" style="32" bestFit="1" customWidth="1"/>
    <col min="12" max="12" width="12.1640625" style="3" customWidth="1"/>
    <col min="13" max="13" width="8.6640625" style="32" bestFit="1" customWidth="1"/>
    <col min="14" max="14" width="9.33203125" style="3" hidden="1" customWidth="1"/>
    <col min="15" max="15" width="9.6640625" style="3" hidden="1" customWidth="1"/>
    <col min="16" max="16384" width="12" style="3"/>
  </cols>
  <sheetData>
    <row r="1" spans="1:15" x14ac:dyDescent="0.2">
      <c r="A1" s="194" t="s">
        <v>91</v>
      </c>
      <c r="B1" s="194"/>
      <c r="C1" s="194"/>
      <c r="D1" s="194"/>
      <c r="E1" s="194"/>
      <c r="F1" s="194"/>
      <c r="G1" s="194"/>
      <c r="H1" s="194"/>
      <c r="I1" s="194"/>
      <c r="J1" s="194"/>
      <c r="K1" s="194"/>
      <c r="L1" s="194"/>
      <c r="M1" s="194"/>
      <c r="N1" s="194"/>
      <c r="O1" s="194"/>
    </row>
    <row r="3" spans="1:15" s="13" customFormat="1" x14ac:dyDescent="0.2">
      <c r="A3" s="190" t="s">
        <v>11</v>
      </c>
      <c r="B3" s="190" t="s">
        <v>0</v>
      </c>
      <c r="C3" s="190"/>
      <c r="D3" s="195" t="s">
        <v>9</v>
      </c>
      <c r="E3" s="195"/>
      <c r="F3" s="195"/>
      <c r="G3" s="195"/>
      <c r="H3" s="195"/>
      <c r="I3" s="195"/>
      <c r="J3" s="190" t="s">
        <v>6</v>
      </c>
      <c r="K3" s="190"/>
      <c r="L3" s="190" t="s">
        <v>10</v>
      </c>
      <c r="M3" s="190"/>
      <c r="N3" s="190"/>
      <c r="O3" s="190"/>
    </row>
    <row r="4" spans="1:15" s="13" customFormat="1" x14ac:dyDescent="0.2">
      <c r="A4" s="191"/>
      <c r="B4" s="191"/>
      <c r="C4" s="191"/>
      <c r="D4" s="192" t="s">
        <v>0</v>
      </c>
      <c r="E4" s="192"/>
      <c r="F4" s="192" t="s">
        <v>4</v>
      </c>
      <c r="G4" s="192"/>
      <c r="H4" s="192" t="s">
        <v>5</v>
      </c>
      <c r="I4" s="192"/>
      <c r="J4" s="191"/>
      <c r="K4" s="191"/>
      <c r="L4" s="191"/>
      <c r="M4" s="191"/>
      <c r="N4" s="193"/>
      <c r="O4" s="193"/>
    </row>
    <row r="5" spans="1:15" s="13" customFormat="1" x14ac:dyDescent="0.2">
      <c r="A5" s="193"/>
      <c r="B5" s="54" t="s">
        <v>3</v>
      </c>
      <c r="C5" s="55" t="s">
        <v>38</v>
      </c>
      <c r="D5" s="54" t="s">
        <v>3</v>
      </c>
      <c r="E5" s="55" t="s">
        <v>39</v>
      </c>
      <c r="F5" s="54" t="s">
        <v>3</v>
      </c>
      <c r="G5" s="55" t="s">
        <v>39</v>
      </c>
      <c r="H5" s="54" t="s">
        <v>3</v>
      </c>
      <c r="I5" s="55" t="s">
        <v>39</v>
      </c>
      <c r="J5" s="54" t="s">
        <v>3</v>
      </c>
      <c r="K5" s="55" t="s">
        <v>39</v>
      </c>
      <c r="L5" s="54" t="s">
        <v>3</v>
      </c>
      <c r="M5" s="55" t="s">
        <v>39</v>
      </c>
      <c r="N5" s="68"/>
      <c r="O5" s="27"/>
    </row>
    <row r="6" spans="1:15" s="13" customFormat="1" x14ac:dyDescent="0.2">
      <c r="A6" s="9"/>
      <c r="B6" s="9"/>
      <c r="C6" s="28"/>
      <c r="D6" s="9"/>
      <c r="E6" s="28"/>
      <c r="F6" s="9"/>
      <c r="G6" s="28"/>
      <c r="H6" s="9"/>
      <c r="I6" s="28"/>
      <c r="J6" s="9"/>
      <c r="K6" s="28"/>
      <c r="L6" s="9"/>
      <c r="M6" s="28"/>
      <c r="N6" s="9"/>
      <c r="O6" s="28"/>
    </row>
    <row r="7" spans="1:15" s="14" customFormat="1" x14ac:dyDescent="0.2">
      <c r="A7" s="10" t="s">
        <v>32</v>
      </c>
      <c r="B7" s="4">
        <f>[1]InfJuv!O7</f>
        <v>3301577.1381233539</v>
      </c>
      <c r="C7" s="48">
        <f>[1]InfJuv!P7</f>
        <v>100</v>
      </c>
      <c r="D7" s="4">
        <f>+F7+H7</f>
        <v>1595328.4936378347</v>
      </c>
      <c r="E7" s="48">
        <f>+D7/$B7*100</f>
        <v>48.320194467563873</v>
      </c>
      <c r="F7" s="4">
        <f>[1]InfJuv!Q7</f>
        <v>269562.5502219582</v>
      </c>
      <c r="G7" s="48">
        <f>+F7/D7*100</f>
        <v>16.896993396468055</v>
      </c>
      <c r="H7" s="4">
        <f>[1]InfJuv!S7</f>
        <v>1325765.9434158765</v>
      </c>
      <c r="I7" s="48">
        <f>+H7/D7*100</f>
        <v>83.103006603531952</v>
      </c>
      <c r="J7" s="4">
        <f>[1]InfJuv!U7</f>
        <v>840794.76047823729</v>
      </c>
      <c r="K7" s="48">
        <f>+J7/$B7*100</f>
        <v>25.466458159331467</v>
      </c>
      <c r="L7" s="4">
        <f>[1]InfJuv!W7</f>
        <v>865453.88400735823</v>
      </c>
      <c r="M7" s="48">
        <f>+L7/$B7*100</f>
        <v>26.213347373106959</v>
      </c>
      <c r="N7" s="10"/>
      <c r="O7" s="6"/>
    </row>
    <row r="8" spans="1:15" s="13" customFormat="1" x14ac:dyDescent="0.2">
      <c r="A8" s="15" t="s">
        <v>7</v>
      </c>
      <c r="N8" s="50"/>
      <c r="O8" s="51"/>
    </row>
    <row r="9" spans="1:15" s="13" customFormat="1" x14ac:dyDescent="0.2">
      <c r="A9" s="23" t="s">
        <v>110</v>
      </c>
      <c r="B9" s="11">
        <f>[1]InfJuv!O8</f>
        <v>1641029.2261435639</v>
      </c>
      <c r="C9" s="12">
        <f>[1]InfJuv!P8</f>
        <v>49.704403607432887</v>
      </c>
      <c r="D9" s="11">
        <f t="shared" ref="D9:D91" si="0">+F9+H9</f>
        <v>1071836.3679624817</v>
      </c>
      <c r="E9" s="147">
        <f>+D9/$B9*100</f>
        <v>65.314885980508009</v>
      </c>
      <c r="F9" s="11">
        <f>[1]InfJuv!Q8</f>
        <v>154486.86296691903</v>
      </c>
      <c r="G9" s="147">
        <f t="shared" ref="G9:G10" si="1">+F9/D9*100</f>
        <v>14.413288033936785</v>
      </c>
      <c r="H9" s="11">
        <f>[1]InfJuv!S8</f>
        <v>917349.5049955626</v>
      </c>
      <c r="I9" s="147">
        <f t="shared" ref="I9:I10" si="2">+H9/D9*100</f>
        <v>85.586711966063206</v>
      </c>
      <c r="J9" s="11">
        <f>[1]InfJuv!U8</f>
        <v>386072.49417737871</v>
      </c>
      <c r="K9" s="147">
        <f>+J9/$B9*100</f>
        <v>23.526241216596315</v>
      </c>
      <c r="L9" s="11">
        <f>[1]InfJuv!W8</f>
        <v>183120.36400374328</v>
      </c>
      <c r="M9" s="147">
        <f>+L9/$B9*100</f>
        <v>11.158872802898099</v>
      </c>
      <c r="N9" s="11"/>
      <c r="O9" s="12"/>
    </row>
    <row r="10" spans="1:15" s="13" customFormat="1" x14ac:dyDescent="0.2">
      <c r="A10" s="23" t="s">
        <v>111</v>
      </c>
      <c r="B10" s="11">
        <f>[1]InfJuv!O9</f>
        <v>1660547.9119798301</v>
      </c>
      <c r="C10" s="12">
        <f>[1]InfJuv!P9</f>
        <v>50.295596392568321</v>
      </c>
      <c r="D10" s="11">
        <f t="shared" si="0"/>
        <v>523492.12567538099</v>
      </c>
      <c r="E10" s="147">
        <f>+D10/$B10*100</f>
        <v>31.525264757415776</v>
      </c>
      <c r="F10" s="11">
        <f>[1]InfJuv!Q9</f>
        <v>115075.68725503692</v>
      </c>
      <c r="G10" s="147">
        <f t="shared" si="1"/>
        <v>21.982314845055701</v>
      </c>
      <c r="H10" s="11">
        <f>[1]InfJuv!S9</f>
        <v>408416.43842034409</v>
      </c>
      <c r="I10" s="147">
        <f t="shared" si="2"/>
        <v>78.017685154944303</v>
      </c>
      <c r="J10" s="11">
        <f>[1]InfJuv!U9</f>
        <v>454722.26630087598</v>
      </c>
      <c r="K10" s="147">
        <f>+J10/$B10*100</f>
        <v>27.38386908443502</v>
      </c>
      <c r="L10" s="11">
        <f>[1]InfJuv!W9</f>
        <v>682333.52000363567</v>
      </c>
      <c r="M10" s="147">
        <f>+L10/$B10*100</f>
        <v>41.090866158152963</v>
      </c>
      <c r="N10" s="11"/>
      <c r="O10" s="12"/>
    </row>
    <row r="11" spans="1:15" s="13" customFormat="1" x14ac:dyDescent="0.2">
      <c r="A11" s="19"/>
      <c r="B11" s="11"/>
      <c r="C11" s="12"/>
      <c r="D11" s="11"/>
      <c r="E11" s="12"/>
      <c r="F11" s="11"/>
      <c r="G11" s="12"/>
      <c r="H11" s="11"/>
      <c r="I11" s="12"/>
      <c r="J11" s="11"/>
      <c r="K11" s="12"/>
      <c r="L11" s="11"/>
      <c r="M11" s="12"/>
      <c r="N11" s="11"/>
      <c r="O11" s="12"/>
    </row>
    <row r="12" spans="1:15" s="13" customFormat="1" x14ac:dyDescent="0.2">
      <c r="A12" s="15" t="s">
        <v>8</v>
      </c>
      <c r="B12" s="4"/>
      <c r="C12" s="48"/>
      <c r="D12" s="4"/>
      <c r="E12" s="48"/>
      <c r="F12" s="4"/>
      <c r="G12" s="48"/>
      <c r="H12" s="4"/>
      <c r="I12" s="48"/>
      <c r="J12" s="4"/>
      <c r="K12" s="48"/>
      <c r="L12" s="4"/>
      <c r="M12" s="48"/>
      <c r="N12" s="50"/>
      <c r="O12" s="51"/>
    </row>
    <row r="13" spans="1:15" s="13" customFormat="1" x14ac:dyDescent="0.2">
      <c r="A13" s="23" t="s">
        <v>86</v>
      </c>
      <c r="B13" s="11">
        <f>[1]InfJuv!O15</f>
        <v>556480.71846995666</v>
      </c>
      <c r="C13" s="12">
        <f>[1]InfJuv!P15</f>
        <v>16.854996723967663</v>
      </c>
      <c r="D13" s="11">
        <f t="shared" si="0"/>
        <v>117419.17176546829</v>
      </c>
      <c r="E13" s="147">
        <f t="shared" ref="E13:E16" si="3">+D13/$B13*100</f>
        <v>21.100312709542248</v>
      </c>
      <c r="F13" s="11">
        <f>[1]InfJuv!Q15</f>
        <v>53542.893919484857</v>
      </c>
      <c r="G13" s="147">
        <f t="shared" ref="G13:G16" si="4">+F13/D13*100</f>
        <v>45.599788445477046</v>
      </c>
      <c r="H13" s="11">
        <f>[1]InfJuv!S15</f>
        <v>63876.277845983437</v>
      </c>
      <c r="I13" s="147">
        <f t="shared" ref="I13:I16" si="5">+H13/D13*100</f>
        <v>54.400211554522961</v>
      </c>
      <c r="J13" s="11">
        <f>[1]InfJuv!U15</f>
        <v>359509.20866382937</v>
      </c>
      <c r="K13" s="147">
        <f t="shared" ref="K13" si="6">+J13/$B13*100</f>
        <v>64.604072833340879</v>
      </c>
      <c r="L13" s="11">
        <f>[1]InfJuv!W15</f>
        <v>79552.338040659</v>
      </c>
      <c r="M13" s="147">
        <f t="shared" ref="M13" si="7">+L13/$B13*100</f>
        <v>14.295614457116878</v>
      </c>
      <c r="N13" s="11"/>
      <c r="O13" s="12"/>
    </row>
    <row r="14" spans="1:15" s="13" customFormat="1" x14ac:dyDescent="0.2">
      <c r="A14" s="23" t="s">
        <v>87</v>
      </c>
      <c r="B14" s="11">
        <f>[1]InfJuv!O16</f>
        <v>1014000.9313549148</v>
      </c>
      <c r="C14" s="12">
        <f>[1]InfJuv!P16</f>
        <v>30.712622753720726</v>
      </c>
      <c r="D14" s="11">
        <f t="shared" si="0"/>
        <v>391315.61837089236</v>
      </c>
      <c r="E14" s="147">
        <f t="shared" si="3"/>
        <v>38.591248417100942</v>
      </c>
      <c r="F14" s="11">
        <f>[1]InfJuv!Q16</f>
        <v>98064.035427123468</v>
      </c>
      <c r="G14" s="147">
        <f t="shared" si="4"/>
        <v>25.06008726034991</v>
      </c>
      <c r="H14" s="11">
        <f>[1]InfJuv!S16</f>
        <v>293251.58294376888</v>
      </c>
      <c r="I14" s="147">
        <f t="shared" si="5"/>
        <v>74.939912739650083</v>
      </c>
      <c r="J14" s="11">
        <f>[1]InfJuv!U16</f>
        <v>356443.01618567837</v>
      </c>
      <c r="K14" s="147">
        <f t="shared" ref="K14" si="8">+J14/$B14*100</f>
        <v>35.152138934369304</v>
      </c>
      <c r="L14" s="11">
        <f>[1]InfJuv!W16</f>
        <v>266242.29679838609</v>
      </c>
      <c r="M14" s="147">
        <f t="shared" ref="M14" si="9">+L14/$B14*100</f>
        <v>26.256612648533899</v>
      </c>
      <c r="N14" s="11"/>
      <c r="O14" s="12"/>
    </row>
    <row r="15" spans="1:15" s="13" customFormat="1" x14ac:dyDescent="0.2">
      <c r="A15" s="23" t="s">
        <v>88</v>
      </c>
      <c r="B15" s="11">
        <f>[1]InfJuv!O17</f>
        <v>882313.08980304759</v>
      </c>
      <c r="C15" s="12">
        <f>[1]InfJuv!P17</f>
        <v>26.723988351353871</v>
      </c>
      <c r="D15" s="11">
        <f t="shared" si="0"/>
        <v>517035.08852151956</v>
      </c>
      <c r="E15" s="147">
        <f t="shared" si="3"/>
        <v>58.599956693029867</v>
      </c>
      <c r="F15" s="11">
        <f>[1]InfJuv!Q17</f>
        <v>73169.988064741876</v>
      </c>
      <c r="G15" s="147">
        <f t="shared" si="4"/>
        <v>14.151841855448167</v>
      </c>
      <c r="H15" s="11">
        <f>[1]InfJuv!S17</f>
        <v>443865.10045677767</v>
      </c>
      <c r="I15" s="147">
        <f t="shared" si="5"/>
        <v>85.848158144551832</v>
      </c>
      <c r="J15" s="11">
        <f>[1]InfJuv!U17</f>
        <v>98548.518065139389</v>
      </c>
      <c r="K15" s="147">
        <f t="shared" ref="K15" si="10">+J15/$B15*100</f>
        <v>11.169336509235929</v>
      </c>
      <c r="L15" s="11">
        <f>[1]InfJuv!W17</f>
        <v>266729.4832164236</v>
      </c>
      <c r="M15" s="147">
        <f t="shared" ref="M15" si="11">+L15/$B15*100</f>
        <v>30.230706797738172</v>
      </c>
      <c r="N15" s="11"/>
      <c r="O15" s="12"/>
    </row>
    <row r="16" spans="1:15" s="13" customFormat="1" x14ac:dyDescent="0.2">
      <c r="A16" s="23" t="s">
        <v>89</v>
      </c>
      <c r="B16" s="11">
        <f>[1]InfJuv!O18</f>
        <v>848782.39849552698</v>
      </c>
      <c r="C16" s="12">
        <f>[1]InfJuv!P18</f>
        <v>25.708392170960526</v>
      </c>
      <c r="D16" s="11">
        <f t="shared" si="0"/>
        <v>569558.61498002242</v>
      </c>
      <c r="E16" s="147">
        <f t="shared" si="3"/>
        <v>67.103019100015416</v>
      </c>
      <c r="F16" s="11">
        <f>[1]InfJuv!Q18</f>
        <v>44785.632810605362</v>
      </c>
      <c r="G16" s="147">
        <f t="shared" si="4"/>
        <v>7.8632175219009266</v>
      </c>
      <c r="H16" s="11">
        <f>[1]InfJuv!S18</f>
        <v>524772.98216941708</v>
      </c>
      <c r="I16" s="147">
        <f t="shared" si="5"/>
        <v>92.136782478099079</v>
      </c>
      <c r="J16" s="11">
        <f>[1]InfJuv!U18</f>
        <v>26294.017563606987</v>
      </c>
      <c r="K16" s="147">
        <f t="shared" ref="K16" si="12">+J16/$B16*100</f>
        <v>3.0978514175380316</v>
      </c>
      <c r="L16" s="11">
        <f>[1]InfJuv!W18</f>
        <v>252929.76595192665</v>
      </c>
      <c r="M16" s="147">
        <f t="shared" ref="M16" si="13">+L16/$B16*100</f>
        <v>29.799129482449978</v>
      </c>
      <c r="N16" s="11"/>
      <c r="O16" s="12"/>
    </row>
    <row r="17" spans="1:16" s="13" customFormat="1" x14ac:dyDescent="0.2">
      <c r="A17" s="23"/>
      <c r="B17" s="11"/>
      <c r="C17" s="8"/>
      <c r="D17" s="11"/>
      <c r="E17" s="8"/>
      <c r="F17" s="11"/>
      <c r="G17" s="8"/>
      <c r="H17" s="11"/>
      <c r="I17" s="8"/>
      <c r="J17" s="11"/>
      <c r="K17" s="8"/>
      <c r="L17" s="11"/>
      <c r="M17" s="8"/>
      <c r="N17" s="11"/>
      <c r="O17" s="8"/>
    </row>
    <row r="18" spans="1:16" s="13" customFormat="1" x14ac:dyDescent="0.2">
      <c r="A18" s="18" t="s">
        <v>33</v>
      </c>
      <c r="B18" s="10"/>
      <c r="C18" s="6"/>
      <c r="D18" s="10"/>
      <c r="E18" s="6"/>
      <c r="F18" s="10"/>
      <c r="G18" s="6"/>
      <c r="H18" s="10"/>
      <c r="I18" s="6"/>
      <c r="J18" s="10"/>
      <c r="K18" s="6"/>
      <c r="L18" s="10"/>
      <c r="M18" s="6"/>
      <c r="N18" s="10"/>
      <c r="O18" s="6"/>
    </row>
    <row r="19" spans="1:16" s="13" customFormat="1" x14ac:dyDescent="0.2">
      <c r="A19" s="15" t="s">
        <v>7</v>
      </c>
      <c r="B19" s="4">
        <f>[1]InfJuv!O19</f>
        <v>1808845.3584683903</v>
      </c>
      <c r="C19" s="48">
        <f>[1]InfJuv!P19</f>
        <v>100</v>
      </c>
      <c r="D19" s="4">
        <f t="shared" si="0"/>
        <v>817172.0871846996</v>
      </c>
      <c r="E19" s="48">
        <f t="shared" ref="E19:E21" si="14">+D19/$B19*100</f>
        <v>45.176448244123335</v>
      </c>
      <c r="F19" s="4">
        <f>[1]InfJuv!Q19</f>
        <v>175389.73777438968</v>
      </c>
      <c r="G19" s="48">
        <f t="shared" ref="G19:G21" si="15">+F19/D19*100</f>
        <v>21.463011344236918</v>
      </c>
      <c r="H19" s="4">
        <f>[1]InfJuv!S19</f>
        <v>641782.34941030992</v>
      </c>
      <c r="I19" s="48">
        <f t="shared" ref="I19:I21" si="16">+H19/D19*100</f>
        <v>78.536988655763082</v>
      </c>
      <c r="J19" s="4">
        <f>[1]InfJuv!U19</f>
        <v>582187.13905910263</v>
      </c>
      <c r="K19" s="48">
        <f t="shared" ref="K19" si="17">+J19/$B19*100</f>
        <v>32.185567236773622</v>
      </c>
      <c r="L19" s="4">
        <f>[1]InfJuv!W19</f>
        <v>409486.13222459954</v>
      </c>
      <c r="M19" s="48">
        <f t="shared" ref="M19" si="18">+L19/$B19*100</f>
        <v>22.637984519103675</v>
      </c>
      <c r="N19" s="50"/>
      <c r="O19" s="51"/>
    </row>
    <row r="20" spans="1:16" s="13" customFormat="1" x14ac:dyDescent="0.2">
      <c r="A20" s="23" t="s">
        <v>110</v>
      </c>
      <c r="B20" s="11">
        <f>[1]InfJuv!O20</f>
        <v>850118.25344245567</v>
      </c>
      <c r="C20" s="12">
        <f>[1]InfJuv!P20</f>
        <v>46.997840332922607</v>
      </c>
      <c r="D20" s="11">
        <f t="shared" si="0"/>
        <v>473043.04726739519</v>
      </c>
      <c r="E20" s="147">
        <f t="shared" si="14"/>
        <v>55.644381867094609</v>
      </c>
      <c r="F20" s="11">
        <f>[1]InfJuv!Q20</f>
        <v>88540.321188463451</v>
      </c>
      <c r="G20" s="147">
        <f t="shared" si="15"/>
        <v>18.717180539895899</v>
      </c>
      <c r="H20" s="11">
        <f>[1]InfJuv!S20</f>
        <v>384502.72607893171</v>
      </c>
      <c r="I20" s="147">
        <f t="shared" si="16"/>
        <v>81.282819460104093</v>
      </c>
      <c r="J20" s="11">
        <f>[1]InfJuv!U20</f>
        <v>261180.03720770919</v>
      </c>
      <c r="K20" s="147">
        <f t="shared" ref="K20" si="19">+J20/$B20*100</f>
        <v>30.722788994365292</v>
      </c>
      <c r="L20" s="11">
        <f>[1]InfJuv!W20</f>
        <v>115895.16896734308</v>
      </c>
      <c r="M20" s="147">
        <f t="shared" ref="M20" si="20">+L20/$B20*100</f>
        <v>13.632829138539137</v>
      </c>
      <c r="N20" s="11"/>
      <c r="O20" s="12"/>
    </row>
    <row r="21" spans="1:16" s="13" customFormat="1" x14ac:dyDescent="0.2">
      <c r="A21" s="23" t="s">
        <v>111</v>
      </c>
      <c r="B21" s="11">
        <f>[1]InfJuv!O21</f>
        <v>958727.10502595932</v>
      </c>
      <c r="C21" s="12">
        <f>[1]InfJuv!P21</f>
        <v>53.00215966707875</v>
      </c>
      <c r="D21" s="11">
        <f t="shared" si="0"/>
        <v>344129.03991730127</v>
      </c>
      <c r="E21" s="147">
        <f t="shared" si="14"/>
        <v>35.894368492688365</v>
      </c>
      <c r="F21" s="11">
        <f>[1]InfJuv!Q21</f>
        <v>86849.416585926025</v>
      </c>
      <c r="G21" s="147">
        <f t="shared" si="15"/>
        <v>25.237456451451202</v>
      </c>
      <c r="H21" s="11">
        <f>[1]InfJuv!S21</f>
        <v>257279.62333137525</v>
      </c>
      <c r="I21" s="147">
        <f t="shared" si="16"/>
        <v>74.762543548548805</v>
      </c>
      <c r="J21" s="11">
        <f>[1]InfJuv!U21</f>
        <v>321007.10185139341</v>
      </c>
      <c r="K21" s="147">
        <f t="shared" ref="K21" si="21">+J21/$B21*100</f>
        <v>33.482635482878266</v>
      </c>
      <c r="L21" s="11">
        <f>[1]InfJuv!W21</f>
        <v>293590.96325725794</v>
      </c>
      <c r="M21" s="147">
        <f t="shared" ref="M21" si="22">+L21/$B21*100</f>
        <v>30.62299602443267</v>
      </c>
      <c r="N21" s="11"/>
      <c r="O21" s="12"/>
    </row>
    <row r="22" spans="1:16" s="13" customFormat="1" x14ac:dyDescent="0.2">
      <c r="A22" s="69"/>
      <c r="B22" s="11"/>
      <c r="C22" s="12"/>
      <c r="D22" s="11"/>
      <c r="E22" s="12"/>
      <c r="F22" s="11"/>
      <c r="G22" s="12"/>
      <c r="H22" s="11"/>
      <c r="I22" s="12"/>
      <c r="J22" s="11"/>
      <c r="K22" s="12"/>
      <c r="L22" s="11"/>
      <c r="M22" s="12"/>
      <c r="N22" s="11"/>
      <c r="O22" s="12"/>
    </row>
    <row r="23" spans="1:16" s="13" customFormat="1" x14ac:dyDescent="0.2">
      <c r="A23" s="15" t="s">
        <v>8</v>
      </c>
      <c r="B23" s="4"/>
      <c r="C23" s="48"/>
      <c r="D23" s="4"/>
      <c r="E23" s="48"/>
      <c r="F23" s="4"/>
      <c r="G23" s="48"/>
      <c r="H23" s="4"/>
      <c r="I23" s="48"/>
      <c r="J23" s="4"/>
      <c r="K23" s="48"/>
      <c r="L23" s="4"/>
      <c r="M23" s="48"/>
      <c r="N23" s="4"/>
      <c r="O23" s="48"/>
      <c r="P23" s="148"/>
    </row>
    <row r="24" spans="1:16" s="13" customFormat="1" x14ac:dyDescent="0.2">
      <c r="A24" s="23" t="s">
        <v>86</v>
      </c>
      <c r="B24" s="11">
        <f>[1]InfJuv!O27</f>
        <v>269550.92738734983</v>
      </c>
      <c r="C24" s="12">
        <f>[1]InfJuv!P27</f>
        <v>14.901822653075639</v>
      </c>
      <c r="D24" s="11">
        <f t="shared" si="0"/>
        <v>36512.386869070178</v>
      </c>
      <c r="E24" s="147">
        <f t="shared" ref="E24:E27" si="23">+D24/$B24*100</f>
        <v>13.545635781323497</v>
      </c>
      <c r="F24" s="11">
        <f>[1]InfJuv!Q27</f>
        <v>24389.599638364714</v>
      </c>
      <c r="G24" s="147">
        <f t="shared" ref="G24:G27" si="24">+F24/D24*100</f>
        <v>66.79815188698403</v>
      </c>
      <c r="H24" s="11">
        <f>[1]InfJuv!S27</f>
        <v>12122.787230705462</v>
      </c>
      <c r="I24" s="147">
        <f t="shared" ref="I24:I27" si="25">+H24/D24*100</f>
        <v>33.201848113015956</v>
      </c>
      <c r="J24" s="11">
        <f>[1]InfJuv!U27</f>
        <v>211696.89204551498</v>
      </c>
      <c r="K24" s="147">
        <f t="shared" ref="K24" si="26">+J24/$B24*100</f>
        <v>78.536881359455506</v>
      </c>
      <c r="L24" s="11">
        <f>[1]InfJuv!W27</f>
        <v>21341.6484727645</v>
      </c>
      <c r="M24" s="147">
        <f t="shared" ref="M24" si="27">+L24/$B24*100</f>
        <v>7.9174828592209385</v>
      </c>
      <c r="N24" s="11"/>
      <c r="O24" s="12"/>
    </row>
    <row r="25" spans="1:16" s="13" customFormat="1" x14ac:dyDescent="0.2">
      <c r="A25" s="23" t="s">
        <v>87</v>
      </c>
      <c r="B25" s="11">
        <f>[1]InfJuv!O28</f>
        <v>526961.90540412627</v>
      </c>
      <c r="C25" s="12">
        <f>[1]InfJuv!P28</f>
        <v>29.132501733057076</v>
      </c>
      <c r="D25" s="11">
        <f t="shared" si="0"/>
        <v>148755.09533893576</v>
      </c>
      <c r="E25" s="147">
        <f t="shared" si="23"/>
        <v>28.228813850377993</v>
      </c>
      <c r="F25" s="11">
        <f>[1]InfJuv!Q28</f>
        <v>54206.228679648892</v>
      </c>
      <c r="G25" s="147">
        <f t="shared" si="24"/>
        <v>36.439913910942671</v>
      </c>
      <c r="H25" s="11">
        <f>[1]InfJuv!S28</f>
        <v>94548.866659286869</v>
      </c>
      <c r="I25" s="147">
        <f t="shared" si="25"/>
        <v>63.560086089057322</v>
      </c>
      <c r="J25" s="11">
        <f>[1]InfJuv!U28</f>
        <v>261598.91077769041</v>
      </c>
      <c r="K25" s="147">
        <f t="shared" ref="K25" si="28">+J25/$B25*100</f>
        <v>49.642850478360593</v>
      </c>
      <c r="L25" s="11">
        <f>[1]InfJuv!W28</f>
        <v>116607.89928750093</v>
      </c>
      <c r="M25" s="147">
        <f t="shared" ref="M25" si="29">+L25/$B25*100</f>
        <v>22.128335671261571</v>
      </c>
      <c r="N25" s="11"/>
      <c r="O25" s="12"/>
    </row>
    <row r="26" spans="1:16" s="13" customFormat="1" x14ac:dyDescent="0.2">
      <c r="A26" s="23" t="s">
        <v>88</v>
      </c>
      <c r="B26" s="11">
        <f>[1]InfJuv!O29</f>
        <v>492451.71145598649</v>
      </c>
      <c r="C26" s="12">
        <f>[1]InfJuv!P29</f>
        <v>27.224644116231239</v>
      </c>
      <c r="D26" s="11">
        <f t="shared" si="0"/>
        <v>272812.31625423452</v>
      </c>
      <c r="E26" s="147">
        <f t="shared" si="23"/>
        <v>55.398795436741509</v>
      </c>
      <c r="F26" s="11">
        <f>[1]InfJuv!Q29</f>
        <v>60191.657496611639</v>
      </c>
      <c r="G26" s="147">
        <f t="shared" si="24"/>
        <v>22.063394469521995</v>
      </c>
      <c r="H26" s="11">
        <f>[1]InfJuv!S29</f>
        <v>212620.65875762288</v>
      </c>
      <c r="I26" s="147">
        <f t="shared" si="25"/>
        <v>77.936605530478005</v>
      </c>
      <c r="J26" s="11">
        <f>[1]InfJuv!U29</f>
        <v>84579.231222102651</v>
      </c>
      <c r="K26" s="147">
        <f t="shared" ref="K26" si="30">+J26/$B26*100</f>
        <v>17.175131947868564</v>
      </c>
      <c r="L26" s="11">
        <f>[1]InfJuv!W29</f>
        <v>135060.1639796501</v>
      </c>
      <c r="M26" s="147">
        <f t="shared" ref="M26" si="31">+L26/$B26*100</f>
        <v>27.426072615390083</v>
      </c>
      <c r="N26" s="11"/>
      <c r="O26" s="12"/>
    </row>
    <row r="27" spans="1:16" s="13" customFormat="1" x14ac:dyDescent="0.2">
      <c r="A27" s="23" t="s">
        <v>89</v>
      </c>
      <c r="B27" s="11">
        <f>[1]InfJuv!O30</f>
        <v>519880.81422093685</v>
      </c>
      <c r="C27" s="12">
        <f>[1]InfJuv!P30</f>
        <v>28.741031497636556</v>
      </c>
      <c r="D27" s="11">
        <f t="shared" si="0"/>
        <v>359092.28872245725</v>
      </c>
      <c r="E27" s="147">
        <f t="shared" si="23"/>
        <v>69.072040917796144</v>
      </c>
      <c r="F27" s="11">
        <f>[1]InfJuv!Q30</f>
        <v>36602.251959764617</v>
      </c>
      <c r="G27" s="147">
        <f t="shared" si="24"/>
        <v>10.192993029726274</v>
      </c>
      <c r="H27" s="11">
        <f>[1]InfJuv!S30</f>
        <v>322490.03676269262</v>
      </c>
      <c r="I27" s="147">
        <f t="shared" si="25"/>
        <v>89.807006970273719</v>
      </c>
      <c r="J27" s="11">
        <f>[1]InfJuv!U30</f>
        <v>24312.105013793996</v>
      </c>
      <c r="K27" s="147">
        <f t="shared" ref="K27" si="32">+J27/$B27*100</f>
        <v>4.6764766747983773</v>
      </c>
      <c r="L27" s="11">
        <f>[1]InfJuv!W30</f>
        <v>136476.42048468534</v>
      </c>
      <c r="M27" s="147">
        <f t="shared" ref="M27" si="33">+L27/$B27*100</f>
        <v>26.25148240740543</v>
      </c>
      <c r="N27" s="11"/>
      <c r="O27" s="12"/>
    </row>
    <row r="28" spans="1:16" s="13" customFormat="1" x14ac:dyDescent="0.2">
      <c r="A28" s="23"/>
      <c r="B28" s="11"/>
      <c r="C28" s="8"/>
      <c r="D28" s="11"/>
      <c r="E28" s="8"/>
      <c r="F28" s="11"/>
      <c r="G28" s="8"/>
      <c r="H28" s="11"/>
      <c r="I28" s="8"/>
      <c r="J28" s="11"/>
      <c r="K28" s="8"/>
      <c r="L28" s="11"/>
      <c r="M28" s="8"/>
      <c r="N28" s="11"/>
      <c r="O28" s="8"/>
    </row>
    <row r="29" spans="1:16" s="13" customFormat="1" x14ac:dyDescent="0.2">
      <c r="A29" s="10" t="s">
        <v>34</v>
      </c>
      <c r="B29" s="10"/>
      <c r="C29" s="6"/>
      <c r="D29" s="10"/>
      <c r="E29" s="6"/>
      <c r="F29" s="10"/>
      <c r="G29" s="6"/>
      <c r="H29" s="10"/>
      <c r="I29" s="6"/>
      <c r="J29" s="10"/>
      <c r="K29" s="6"/>
      <c r="L29" s="10"/>
      <c r="M29" s="6"/>
      <c r="N29" s="10"/>
      <c r="O29" s="12"/>
    </row>
    <row r="30" spans="1:16" s="13" customFormat="1" x14ac:dyDescent="0.2">
      <c r="A30" s="15" t="s">
        <v>7</v>
      </c>
      <c r="B30" s="4">
        <f>[1]InfJuv!O31</f>
        <v>1492731.7796550477</v>
      </c>
      <c r="C30" s="48">
        <f>[1]InfJuv!P31</f>
        <v>100</v>
      </c>
      <c r="D30" s="4">
        <f t="shared" si="0"/>
        <v>778156.40645318886</v>
      </c>
      <c r="E30" s="48">
        <f t="shared" ref="E30:E32" si="34">+D30/$B30*100</f>
        <v>52.129687131938162</v>
      </c>
      <c r="F30" s="4">
        <f>[1]InfJuv!Q31</f>
        <v>94172.812447565826</v>
      </c>
      <c r="G30" s="48">
        <f t="shared" ref="G30:G32" si="35">+F30/D30*100</f>
        <v>12.102041654685127</v>
      </c>
      <c r="H30" s="4">
        <f>[1]InfJuv!S31</f>
        <v>683983.59400562302</v>
      </c>
      <c r="I30" s="48">
        <f t="shared" ref="I30:I32" si="36">+H30/D30*100</f>
        <v>87.897958345314876</v>
      </c>
      <c r="J30" s="4">
        <f>[1]InfJuv!U31</f>
        <v>258607.6214191505</v>
      </c>
      <c r="K30" s="48">
        <f t="shared" ref="K30" si="37">+J30/$B30*100</f>
        <v>17.324453391011183</v>
      </c>
      <c r="L30" s="4">
        <f>[1]InfJuv!W31</f>
        <v>455967.75178279239</v>
      </c>
      <c r="M30" s="48">
        <f t="shared" ref="M30" si="38">+L30/$B30*100</f>
        <v>30.545859477056286</v>
      </c>
      <c r="N30" s="50"/>
      <c r="O30" s="52"/>
    </row>
    <row r="31" spans="1:16" s="13" customFormat="1" x14ac:dyDescent="0.2">
      <c r="A31" s="23" t="s">
        <v>110</v>
      </c>
      <c r="B31" s="86">
        <f>[1]InfJuv!O32</f>
        <v>790910.9727011713</v>
      </c>
      <c r="C31" s="70">
        <f>[1]InfJuv!P32</f>
        <v>52.984131742940534</v>
      </c>
      <c r="D31" s="86">
        <f t="shared" si="0"/>
        <v>598793.32069512294</v>
      </c>
      <c r="E31" s="147">
        <f t="shared" si="34"/>
        <v>75.709320184303991</v>
      </c>
      <c r="F31" s="86">
        <f>[1]InfJuv!Q32</f>
        <v>65946.541778454979</v>
      </c>
      <c r="G31" s="147">
        <f t="shared" si="35"/>
        <v>11.013239376467897</v>
      </c>
      <c r="H31" s="86">
        <f>[1]InfJuv!S32</f>
        <v>532846.77891666791</v>
      </c>
      <c r="I31" s="147">
        <f t="shared" si="36"/>
        <v>88.986760623532092</v>
      </c>
      <c r="J31" s="86">
        <f>[1]InfJuv!U32</f>
        <v>124892.45696966717</v>
      </c>
      <c r="K31" s="147">
        <f t="shared" ref="K31" si="39">+J31/$B31*100</f>
        <v>15.790962735429781</v>
      </c>
      <c r="L31" s="86">
        <f>[1]InfJuv!W32</f>
        <v>67225.195036398858</v>
      </c>
      <c r="M31" s="147">
        <f t="shared" ref="M31" si="40">+L31/$B31*100</f>
        <v>8.499717080268459</v>
      </c>
      <c r="N31" s="11"/>
      <c r="O31" s="12"/>
    </row>
    <row r="32" spans="1:16" s="13" customFormat="1" x14ac:dyDescent="0.2">
      <c r="A32" s="23" t="s">
        <v>111</v>
      </c>
      <c r="B32" s="86">
        <f>[1]InfJuv!O33</f>
        <v>701820.8069539381</v>
      </c>
      <c r="C32" s="70">
        <f>[1]InfJuv!P33</f>
        <v>47.015868257063595</v>
      </c>
      <c r="D32" s="86">
        <f t="shared" si="0"/>
        <v>179363.08575807657</v>
      </c>
      <c r="E32" s="147">
        <f t="shared" si="34"/>
        <v>25.556820769756477</v>
      </c>
      <c r="F32" s="86">
        <f>[1]InfJuv!Q33</f>
        <v>28226.270669110905</v>
      </c>
      <c r="G32" s="147">
        <f t="shared" si="35"/>
        <v>15.736945286045238</v>
      </c>
      <c r="H32" s="86">
        <f>[1]InfJuv!S33</f>
        <v>151136.81508896567</v>
      </c>
      <c r="I32" s="147">
        <f t="shared" si="36"/>
        <v>84.263054713954773</v>
      </c>
      <c r="J32" s="86">
        <f>[1]InfJuv!U33</f>
        <v>133715.16444948007</v>
      </c>
      <c r="K32" s="147">
        <f t="shared" ref="K32" si="41">+J32/$B32*100</f>
        <v>19.052607606467852</v>
      </c>
      <c r="L32" s="86">
        <f>[1]InfJuv!W33</f>
        <v>388742.55674639181</v>
      </c>
      <c r="M32" s="147">
        <f t="shared" ref="M32" si="42">+L32/$B32*100</f>
        <v>55.390571623777141</v>
      </c>
      <c r="N32" s="11"/>
      <c r="O32" s="12"/>
    </row>
    <row r="33" spans="1:15" s="13" customFormat="1" x14ac:dyDescent="0.2">
      <c r="A33" s="9"/>
      <c r="B33" s="86"/>
      <c r="C33" s="70"/>
      <c r="D33" s="86"/>
      <c r="E33" s="70"/>
      <c r="F33" s="86"/>
      <c r="G33" s="70"/>
      <c r="H33" s="86"/>
      <c r="I33" s="70"/>
      <c r="J33" s="86"/>
      <c r="K33" s="70"/>
      <c r="L33" s="86"/>
      <c r="M33" s="70"/>
      <c r="N33" s="11"/>
      <c r="O33" s="12"/>
    </row>
    <row r="34" spans="1:15" s="13" customFormat="1" x14ac:dyDescent="0.2">
      <c r="A34" s="15" t="s">
        <v>8</v>
      </c>
      <c r="B34" s="4"/>
      <c r="C34" s="48"/>
      <c r="D34" s="4"/>
      <c r="E34" s="48"/>
      <c r="F34" s="4"/>
      <c r="G34" s="48"/>
      <c r="H34" s="4"/>
      <c r="I34" s="48"/>
      <c r="J34" s="4"/>
      <c r="K34" s="48"/>
      <c r="L34" s="4"/>
      <c r="M34" s="48"/>
      <c r="N34" s="50"/>
      <c r="O34" s="51"/>
    </row>
    <row r="35" spans="1:15" s="13" customFormat="1" x14ac:dyDescent="0.2">
      <c r="A35" s="23" t="s">
        <v>86</v>
      </c>
      <c r="B35" s="86">
        <f>[1]InfJuv!O39</f>
        <v>286929.79108260805</v>
      </c>
      <c r="C35" s="70">
        <f>[1]InfJuv!P39</f>
        <v>19.221791549779564</v>
      </c>
      <c r="D35" s="86">
        <f t="shared" si="0"/>
        <v>80906.784896398254</v>
      </c>
      <c r="E35" s="147">
        <f t="shared" ref="E35:E38" si="43">+D35/$B35*100</f>
        <v>28.197415329767871</v>
      </c>
      <c r="F35" s="86">
        <f>[1]InfJuv!Q39</f>
        <v>29153.294281120223</v>
      </c>
      <c r="G35" s="147">
        <f t="shared" ref="G35:G38" si="44">+F35/D35*100</f>
        <v>36.033188463058117</v>
      </c>
      <c r="H35" s="86">
        <f>[1]InfJuv!S39</f>
        <v>51753.490615278039</v>
      </c>
      <c r="I35" s="147">
        <f t="shared" ref="I35:I38" si="45">+H35/D35*100</f>
        <v>63.96681153694189</v>
      </c>
      <c r="J35" s="86">
        <f>[1]InfJuv!U39</f>
        <v>147812.31661831163</v>
      </c>
      <c r="K35" s="147">
        <f t="shared" ref="K35" si="46">+J35/$B35*100</f>
        <v>51.515151515150961</v>
      </c>
      <c r="L35" s="86">
        <f>[1]InfJuv!W39</f>
        <v>58210.689567894551</v>
      </c>
      <c r="M35" s="147">
        <f t="shared" ref="M35" si="47">+L35/$B35*100</f>
        <v>20.287433155079913</v>
      </c>
      <c r="N35" s="11"/>
      <c r="O35" s="12"/>
    </row>
    <row r="36" spans="1:15" s="13" customFormat="1" x14ac:dyDescent="0.2">
      <c r="A36" s="23" t="s">
        <v>87</v>
      </c>
      <c r="B36" s="86">
        <f>[1]InfJuv!O40</f>
        <v>487039.02595082833</v>
      </c>
      <c r="C36" s="70">
        <f>[1]InfJuv!P40</f>
        <v>32.627363642206184</v>
      </c>
      <c r="D36" s="86">
        <f t="shared" si="0"/>
        <v>242560.52303195361</v>
      </c>
      <c r="E36" s="147">
        <f t="shared" si="43"/>
        <v>49.803097925964281</v>
      </c>
      <c r="F36" s="86">
        <f>[1]InfJuv!Q40</f>
        <v>43857.806747474664</v>
      </c>
      <c r="G36" s="147">
        <f t="shared" si="44"/>
        <v>18.081180811807975</v>
      </c>
      <c r="H36" s="86">
        <f>[1]InfJuv!S40</f>
        <v>198702.71628447896</v>
      </c>
      <c r="I36" s="147">
        <f t="shared" si="45"/>
        <v>81.918819188192032</v>
      </c>
      <c r="J36" s="86">
        <f>[1]InfJuv!U40</f>
        <v>94844.105407986397</v>
      </c>
      <c r="K36" s="147">
        <f t="shared" ref="K36" si="48">+J36/$B36*100</f>
        <v>19.473615122078925</v>
      </c>
      <c r="L36" s="86">
        <f>[1]InfJuv!W40</f>
        <v>149634.39751088165</v>
      </c>
      <c r="M36" s="147">
        <f t="shared" ref="M36" si="49">+L36/$B36*100</f>
        <v>30.723286951955426</v>
      </c>
      <c r="N36" s="11"/>
      <c r="O36" s="12"/>
    </row>
    <row r="37" spans="1:15" s="13" customFormat="1" x14ac:dyDescent="0.2">
      <c r="A37" s="23" t="s">
        <v>88</v>
      </c>
      <c r="B37" s="11">
        <f>[1]InfJuv!O41</f>
        <v>389861.37834709248</v>
      </c>
      <c r="C37" s="12">
        <f>[1]InfJuv!P41</f>
        <v>26.117309463136422</v>
      </c>
      <c r="D37" s="11">
        <f t="shared" si="0"/>
        <v>244222.77226728172</v>
      </c>
      <c r="E37" s="147">
        <f t="shared" si="43"/>
        <v>62.643489668743456</v>
      </c>
      <c r="F37" s="11">
        <f>[1]InfJuv!Q41</f>
        <v>12978.330568130288</v>
      </c>
      <c r="G37" s="147">
        <f t="shared" si="44"/>
        <v>5.3141361256543975</v>
      </c>
      <c r="H37" s="11">
        <f>[1]InfJuv!S41</f>
        <v>231244.44169915144</v>
      </c>
      <c r="I37" s="147">
        <f t="shared" si="45"/>
        <v>94.685863874345614</v>
      </c>
      <c r="J37" s="11">
        <f>[1]InfJuv!U41</f>
        <v>13969.286843036791</v>
      </c>
      <c r="K37" s="147">
        <f t="shared" ref="K37" si="50">+J37/$B37*100</f>
        <v>3.583142013774951</v>
      </c>
      <c r="L37" s="11">
        <f>[1]InfJuv!W41</f>
        <v>131669.31923676969</v>
      </c>
      <c r="M37" s="147">
        <f t="shared" ref="M37" si="51">+L37/$B37*100</f>
        <v>33.773368317480497</v>
      </c>
      <c r="N37" s="11"/>
      <c r="O37" s="12"/>
    </row>
    <row r="38" spans="1:15" s="13" customFormat="1" x14ac:dyDescent="0.2">
      <c r="A38" s="23" t="s">
        <v>89</v>
      </c>
      <c r="B38" s="11">
        <f>[1]InfJuv!O42</f>
        <v>328901.58427461673</v>
      </c>
      <c r="C38" s="12">
        <f>[1]InfJuv!P42</f>
        <v>22.033535344884392</v>
      </c>
      <c r="D38" s="11">
        <f t="shared" si="0"/>
        <v>210466.32625756261</v>
      </c>
      <c r="E38" s="147">
        <f t="shared" si="43"/>
        <v>63.990669647195595</v>
      </c>
      <c r="F38" s="11">
        <f>[1]InfJuv!Q42</f>
        <v>8183.380850840771</v>
      </c>
      <c r="G38" s="147">
        <f t="shared" si="44"/>
        <v>3.8882138517618188</v>
      </c>
      <c r="H38" s="11">
        <f>[1]InfJuv!S42</f>
        <v>202282.94540672185</v>
      </c>
      <c r="I38" s="147">
        <f t="shared" si="45"/>
        <v>96.111786148238181</v>
      </c>
      <c r="J38" s="11">
        <f>[1]InfJuv!U42</f>
        <v>1981.9125498129986</v>
      </c>
      <c r="K38" s="147">
        <f t="shared" ref="K38" si="52">+J38/$B38*100</f>
        <v>0.60258528525609001</v>
      </c>
      <c r="L38" s="11">
        <f>[1]InfJuv!W42</f>
        <v>116453.34546723762</v>
      </c>
      <c r="M38" s="147">
        <f t="shared" ref="M38" si="53">+L38/$B38*100</f>
        <v>35.406745067547249</v>
      </c>
      <c r="N38" s="11"/>
      <c r="O38" s="12"/>
    </row>
    <row r="39" spans="1:15" s="13" customFormat="1" x14ac:dyDescent="0.2">
      <c r="A39" s="94"/>
      <c r="B39" s="95"/>
      <c r="C39" s="96"/>
      <c r="D39" s="95"/>
      <c r="E39" s="96"/>
      <c r="F39" s="95"/>
      <c r="G39" s="96"/>
      <c r="H39" s="95"/>
      <c r="I39" s="96"/>
      <c r="J39" s="95"/>
      <c r="K39" s="96"/>
      <c r="L39" s="95"/>
      <c r="M39" s="96"/>
      <c r="N39" s="14"/>
    </row>
    <row r="40" spans="1:15" s="13" customFormat="1" x14ac:dyDescent="0.2">
      <c r="A40" s="65" t="str">
        <f>[2]Resumen!A49</f>
        <v>Fuente: Instituto Nacional de Estadística (INE). LXV Encuesta Permanente de Hogares de Propósitos Múltiples, 2019.</v>
      </c>
      <c r="B40" s="9"/>
      <c r="C40" s="28"/>
      <c r="D40" s="9"/>
      <c r="E40" s="28"/>
      <c r="F40" s="9"/>
      <c r="G40" s="28"/>
      <c r="H40" s="9"/>
      <c r="I40" s="28"/>
      <c r="J40" s="9"/>
      <c r="K40" s="28"/>
      <c r="L40" s="9"/>
      <c r="M40" s="28"/>
      <c r="N40" s="14"/>
    </row>
    <row r="41" spans="1:15" s="13" customFormat="1" x14ac:dyDescent="0.2">
      <c r="A41" s="66" t="s">
        <v>92</v>
      </c>
      <c r="C41" s="30"/>
      <c r="E41" s="30"/>
      <c r="G41" s="30"/>
      <c r="I41" s="30"/>
      <c r="K41" s="30"/>
      <c r="M41" s="30"/>
      <c r="N41" s="14"/>
    </row>
    <row r="42" spans="1:15" s="13" customFormat="1" x14ac:dyDescent="0.2">
      <c r="A42" s="66" t="s">
        <v>93</v>
      </c>
      <c r="C42" s="30"/>
      <c r="E42" s="30"/>
      <c r="F42" s="9"/>
      <c r="G42" s="30"/>
      <c r="I42" s="30"/>
      <c r="K42" s="30"/>
      <c r="M42" s="30"/>
      <c r="N42" s="14"/>
    </row>
    <row r="43" spans="1:15" s="13" customFormat="1" x14ac:dyDescent="0.2">
      <c r="A43" s="66"/>
      <c r="C43" s="30"/>
      <c r="E43" s="30"/>
      <c r="F43" s="9"/>
      <c r="G43" s="30"/>
      <c r="I43" s="30"/>
      <c r="K43" s="30"/>
      <c r="M43" s="30"/>
      <c r="N43" s="14"/>
    </row>
    <row r="44" spans="1:15" s="13" customFormat="1" x14ac:dyDescent="0.2">
      <c r="A44" s="66"/>
      <c r="C44" s="30"/>
      <c r="E44" s="30"/>
      <c r="F44" s="9"/>
      <c r="G44" s="30"/>
      <c r="I44" s="30"/>
      <c r="K44" s="30"/>
      <c r="M44" s="30"/>
      <c r="N44" s="14"/>
    </row>
    <row r="45" spans="1:15" s="13" customFormat="1" x14ac:dyDescent="0.2">
      <c r="A45" s="66"/>
      <c r="C45" s="30"/>
      <c r="E45" s="30"/>
      <c r="F45" s="9"/>
      <c r="G45" s="30"/>
      <c r="I45" s="30"/>
      <c r="K45" s="30"/>
      <c r="M45" s="30"/>
      <c r="N45" s="14"/>
    </row>
    <row r="46" spans="1:15" s="13" customFormat="1" x14ac:dyDescent="0.2">
      <c r="A46" s="66"/>
      <c r="C46" s="30"/>
      <c r="E46" s="30"/>
      <c r="F46" s="9"/>
      <c r="G46" s="30"/>
      <c r="I46" s="30"/>
      <c r="K46" s="30"/>
      <c r="M46" s="30"/>
      <c r="N46" s="14"/>
    </row>
    <row r="47" spans="1:15" s="13" customFormat="1" x14ac:dyDescent="0.2">
      <c r="A47" s="66"/>
      <c r="C47" s="30"/>
      <c r="E47" s="30"/>
      <c r="F47" s="9"/>
      <c r="G47" s="30"/>
      <c r="I47" s="30"/>
      <c r="K47" s="30"/>
      <c r="M47" s="30"/>
      <c r="N47" s="14"/>
    </row>
    <row r="48" spans="1:15" s="13" customFormat="1" x14ac:dyDescent="0.2">
      <c r="A48" s="66"/>
      <c r="C48" s="30"/>
      <c r="E48" s="30"/>
      <c r="F48" s="9"/>
      <c r="G48" s="30"/>
      <c r="I48" s="30"/>
      <c r="K48" s="30"/>
      <c r="M48" s="30"/>
      <c r="N48" s="14"/>
    </row>
    <row r="49" spans="1:14" s="13" customFormat="1" x14ac:dyDescent="0.2">
      <c r="A49" s="66"/>
      <c r="C49" s="30"/>
      <c r="E49" s="30"/>
      <c r="F49" s="9"/>
      <c r="G49" s="30"/>
      <c r="I49" s="30"/>
      <c r="K49" s="30"/>
      <c r="M49" s="30"/>
      <c r="N49" s="14"/>
    </row>
    <row r="50" spans="1:14" s="13" customFormat="1" x14ac:dyDescent="0.2">
      <c r="A50" s="66"/>
      <c r="C50" s="30"/>
      <c r="E50" s="30"/>
      <c r="F50" s="9"/>
      <c r="G50" s="30"/>
      <c r="I50" s="30"/>
      <c r="K50" s="30"/>
      <c r="M50" s="30"/>
      <c r="N50" s="14"/>
    </row>
    <row r="51" spans="1:14" s="13" customFormat="1" x14ac:dyDescent="0.2">
      <c r="A51" s="66"/>
      <c r="C51" s="30"/>
      <c r="E51" s="30"/>
      <c r="F51" s="9"/>
      <c r="G51" s="30"/>
      <c r="I51" s="30"/>
      <c r="K51" s="30"/>
      <c r="M51" s="30"/>
      <c r="N51" s="14"/>
    </row>
    <row r="52" spans="1:14" s="13" customFormat="1" x14ac:dyDescent="0.2">
      <c r="A52" s="66"/>
      <c r="C52" s="30"/>
      <c r="E52" s="30"/>
      <c r="F52" s="9"/>
      <c r="G52" s="30"/>
      <c r="I52" s="30"/>
      <c r="K52" s="30"/>
      <c r="M52" s="30"/>
      <c r="N52" s="14"/>
    </row>
    <row r="53" spans="1:14" s="13" customFormat="1" x14ac:dyDescent="0.2">
      <c r="A53" s="66"/>
      <c r="C53" s="30"/>
      <c r="E53" s="30"/>
      <c r="F53" s="9"/>
      <c r="G53" s="30"/>
      <c r="I53" s="30"/>
      <c r="K53" s="30"/>
      <c r="M53" s="30"/>
      <c r="N53" s="14"/>
    </row>
    <row r="54" spans="1:14" s="13" customFormat="1" x14ac:dyDescent="0.2">
      <c r="A54" s="66"/>
      <c r="C54" s="30"/>
      <c r="E54" s="30"/>
      <c r="F54" s="9"/>
      <c r="G54" s="30"/>
      <c r="I54" s="30"/>
      <c r="K54" s="30"/>
      <c r="M54" s="30"/>
      <c r="N54" s="14"/>
    </row>
    <row r="55" spans="1:14" s="13" customFormat="1" x14ac:dyDescent="0.2">
      <c r="A55" s="66"/>
      <c r="C55" s="30"/>
      <c r="E55" s="30"/>
      <c r="F55" s="9"/>
      <c r="G55" s="30"/>
      <c r="I55" s="30"/>
      <c r="K55" s="30"/>
      <c r="M55" s="30"/>
      <c r="N55" s="14"/>
    </row>
    <row r="56" spans="1:14" s="13" customFormat="1" x14ac:dyDescent="0.2">
      <c r="A56" s="66"/>
      <c r="C56" s="30"/>
      <c r="E56" s="30"/>
      <c r="F56" s="9"/>
      <c r="G56" s="30"/>
      <c r="I56" s="30"/>
      <c r="K56" s="30"/>
      <c r="M56" s="30"/>
      <c r="N56" s="14"/>
    </row>
    <row r="57" spans="1:14" s="13" customFormat="1" x14ac:dyDescent="0.2">
      <c r="A57" s="66"/>
      <c r="C57" s="30"/>
      <c r="E57" s="30"/>
      <c r="F57" s="9"/>
      <c r="G57" s="30"/>
      <c r="I57" s="30"/>
      <c r="K57" s="30"/>
      <c r="M57" s="30"/>
      <c r="N57" s="14"/>
    </row>
    <row r="58" spans="1:14" s="13" customFormat="1" x14ac:dyDescent="0.2">
      <c r="A58" s="66"/>
      <c r="C58" s="30"/>
      <c r="E58" s="30"/>
      <c r="F58" s="9"/>
      <c r="G58" s="30"/>
      <c r="I58" s="30"/>
      <c r="K58" s="30"/>
      <c r="M58" s="30"/>
      <c r="N58" s="14"/>
    </row>
    <row r="59" spans="1:14" s="13" customFormat="1" x14ac:dyDescent="0.2">
      <c r="A59" s="66"/>
      <c r="C59" s="30"/>
      <c r="E59" s="30"/>
      <c r="F59" s="9"/>
      <c r="G59" s="30"/>
      <c r="I59" s="30"/>
      <c r="K59" s="30"/>
      <c r="M59" s="30"/>
      <c r="N59" s="14"/>
    </row>
    <row r="60" spans="1:14" s="13" customFormat="1" x14ac:dyDescent="0.2">
      <c r="A60" s="66"/>
      <c r="C60" s="30"/>
      <c r="E60" s="30"/>
      <c r="F60" s="9"/>
      <c r="G60" s="30"/>
      <c r="I60" s="30"/>
      <c r="K60" s="30"/>
      <c r="M60" s="30"/>
      <c r="N60" s="14"/>
    </row>
    <row r="61" spans="1:14" s="13" customFormat="1" x14ac:dyDescent="0.2">
      <c r="A61" s="66"/>
      <c r="C61" s="30"/>
      <c r="E61" s="30"/>
      <c r="F61" s="9"/>
      <c r="G61" s="30"/>
      <c r="I61" s="30"/>
      <c r="K61" s="30"/>
      <c r="M61" s="30"/>
      <c r="N61" s="14"/>
    </row>
    <row r="62" spans="1:14" s="13" customFormat="1" x14ac:dyDescent="0.2">
      <c r="A62" s="66"/>
      <c r="C62" s="30"/>
      <c r="E62" s="30"/>
      <c r="F62" s="9"/>
      <c r="G62" s="30"/>
      <c r="I62" s="30"/>
      <c r="K62" s="30"/>
      <c r="M62" s="30"/>
      <c r="N62" s="14"/>
    </row>
    <row r="63" spans="1:14" s="13" customFormat="1" x14ac:dyDescent="0.2">
      <c r="A63" s="66"/>
      <c r="C63" s="30"/>
      <c r="E63" s="30"/>
      <c r="F63" s="9"/>
      <c r="G63" s="30"/>
      <c r="I63" s="30"/>
      <c r="K63" s="30"/>
      <c r="M63" s="30"/>
      <c r="N63" s="14"/>
    </row>
    <row r="64" spans="1:14" s="13" customFormat="1" x14ac:dyDescent="0.2">
      <c r="A64" s="4"/>
      <c r="C64" s="30"/>
      <c r="E64" s="30"/>
      <c r="F64" s="14"/>
      <c r="G64" s="30"/>
      <c r="I64" s="30"/>
      <c r="K64" s="30"/>
      <c r="M64" s="30"/>
      <c r="N64" s="14"/>
    </row>
    <row r="65" spans="1:16" s="13" customFormat="1" x14ac:dyDescent="0.2">
      <c r="A65" s="194" t="s">
        <v>91</v>
      </c>
      <c r="B65" s="194"/>
      <c r="C65" s="194"/>
      <c r="D65" s="194"/>
      <c r="E65" s="194"/>
      <c r="F65" s="194"/>
      <c r="G65" s="194"/>
      <c r="H65" s="194"/>
      <c r="I65" s="194"/>
      <c r="J65" s="194"/>
      <c r="K65" s="194"/>
      <c r="L65" s="194"/>
      <c r="M65" s="194"/>
      <c r="N65" s="194"/>
      <c r="O65" s="194"/>
    </row>
    <row r="66" spans="1:16" s="13" customFormat="1" x14ac:dyDescent="0.2">
      <c r="A66" s="9" t="s">
        <v>94</v>
      </c>
      <c r="B66" s="9"/>
      <c r="C66" s="28"/>
      <c r="D66" s="9"/>
      <c r="E66" s="28"/>
      <c r="F66" s="9"/>
      <c r="G66" s="30"/>
      <c r="I66" s="30"/>
      <c r="K66" s="30"/>
      <c r="M66" s="30"/>
      <c r="N66" s="14"/>
    </row>
    <row r="67" spans="1:16" s="13" customFormat="1" ht="11.25" customHeight="1" x14ac:dyDescent="0.2">
      <c r="A67" s="190" t="s">
        <v>11</v>
      </c>
      <c r="B67" s="190" t="s">
        <v>0</v>
      </c>
      <c r="C67" s="190"/>
      <c r="D67" s="195" t="s">
        <v>9</v>
      </c>
      <c r="E67" s="195"/>
      <c r="F67" s="195"/>
      <c r="G67" s="195"/>
      <c r="H67" s="195"/>
      <c r="I67" s="195"/>
      <c r="J67" s="190" t="s">
        <v>6</v>
      </c>
      <c r="K67" s="190"/>
      <c r="L67" s="190" t="s">
        <v>10</v>
      </c>
      <c r="M67" s="190"/>
      <c r="N67" s="190"/>
      <c r="O67" s="190"/>
    </row>
    <row r="68" spans="1:16" s="13" customFormat="1" ht="11.25" customHeight="1" x14ac:dyDescent="0.2">
      <c r="A68" s="191"/>
      <c r="B68" s="191"/>
      <c r="C68" s="191"/>
      <c r="D68" s="192" t="s">
        <v>0</v>
      </c>
      <c r="E68" s="192"/>
      <c r="F68" s="192" t="s">
        <v>4</v>
      </c>
      <c r="G68" s="192"/>
      <c r="H68" s="192" t="s">
        <v>5</v>
      </c>
      <c r="I68" s="192"/>
      <c r="J68" s="191"/>
      <c r="K68" s="191"/>
      <c r="L68" s="191"/>
      <c r="M68" s="191"/>
      <c r="N68" s="193"/>
      <c r="O68" s="193"/>
    </row>
    <row r="69" spans="1:16" s="13" customFormat="1" x14ac:dyDescent="0.2">
      <c r="A69" s="193"/>
      <c r="B69" s="54" t="s">
        <v>3</v>
      </c>
      <c r="C69" s="55" t="s">
        <v>38</v>
      </c>
      <c r="D69" s="54" t="s">
        <v>3</v>
      </c>
      <c r="E69" s="55" t="s">
        <v>39</v>
      </c>
      <c r="F69" s="54" t="s">
        <v>3</v>
      </c>
      <c r="G69" s="55" t="s">
        <v>39</v>
      </c>
      <c r="H69" s="54" t="s">
        <v>3</v>
      </c>
      <c r="I69" s="55" t="s">
        <v>39</v>
      </c>
      <c r="J69" s="54" t="s">
        <v>3</v>
      </c>
      <c r="K69" s="55" t="s">
        <v>39</v>
      </c>
      <c r="L69" s="54" t="s">
        <v>3</v>
      </c>
      <c r="M69" s="55" t="s">
        <v>39</v>
      </c>
      <c r="N69" s="68"/>
      <c r="O69" s="27"/>
    </row>
    <row r="70" spans="1:16" s="13" customFormat="1" x14ac:dyDescent="0.2">
      <c r="A70" s="63"/>
      <c r="B70" s="64"/>
      <c r="C70" s="35"/>
      <c r="D70" s="64"/>
      <c r="E70" s="35"/>
      <c r="F70" s="64"/>
      <c r="G70" s="35"/>
      <c r="H70" s="64"/>
      <c r="I70" s="35"/>
      <c r="J70" s="64"/>
      <c r="K70" s="35"/>
      <c r="L70" s="64"/>
      <c r="M70" s="35"/>
      <c r="N70" s="64"/>
      <c r="O70" s="35"/>
    </row>
    <row r="71" spans="1:16" s="13" customFormat="1" x14ac:dyDescent="0.2">
      <c r="A71" s="10" t="s">
        <v>35</v>
      </c>
      <c r="B71" s="4"/>
      <c r="C71" s="48"/>
      <c r="D71" s="4"/>
      <c r="E71" s="48"/>
      <c r="F71" s="4"/>
      <c r="G71" s="48"/>
      <c r="H71" s="4"/>
      <c r="I71" s="48"/>
      <c r="J71" s="4"/>
      <c r="K71" s="48"/>
      <c r="L71" s="4"/>
      <c r="M71" s="48"/>
      <c r="N71" s="10"/>
      <c r="O71" s="6"/>
    </row>
    <row r="72" spans="1:16" s="13" customFormat="1" x14ac:dyDescent="0.2">
      <c r="A72" s="15" t="s">
        <v>7</v>
      </c>
      <c r="B72" s="4">
        <f>[1]InfJuv!O43</f>
        <v>392456.83917685645</v>
      </c>
      <c r="C72" s="48">
        <f>[1]InfJuv!P43</f>
        <v>100</v>
      </c>
      <c r="D72" s="4">
        <f t="shared" si="0"/>
        <v>164245.83099158376</v>
      </c>
      <c r="E72" s="48">
        <f>+D72/B72*100</f>
        <v>41.850673652693857</v>
      </c>
      <c r="F72" s="4">
        <f>[1]InfJuv!Q43</f>
        <v>44852.734754352372</v>
      </c>
      <c r="G72" s="48">
        <f t="shared" ref="G72:I74" si="54">+F72/$D72*100</f>
        <v>27.308294209702471</v>
      </c>
      <c r="H72" s="4">
        <f>[1]InfJuv!S43</f>
        <v>119393.09623723138</v>
      </c>
      <c r="I72" s="48">
        <f t="shared" si="54"/>
        <v>72.691705790297519</v>
      </c>
      <c r="J72" s="4">
        <f>[1]InfJuv!U43</f>
        <v>160867.64712142473</v>
      </c>
      <c r="K72" s="48">
        <f t="shared" ref="K72:K74" si="55">+J72/$B72*100</f>
        <v>40.989895209580347</v>
      </c>
      <c r="L72" s="4">
        <f>[1]InfJuv!W43</f>
        <v>67343.361063841396</v>
      </c>
      <c r="M72" s="48">
        <f t="shared" ref="M72" si="56">+L72/$B72*100</f>
        <v>17.159431137724123</v>
      </c>
      <c r="N72" s="50"/>
      <c r="O72" s="51"/>
    </row>
    <row r="73" spans="1:16" s="13" customFormat="1" x14ac:dyDescent="0.2">
      <c r="A73" s="23" t="s">
        <v>110</v>
      </c>
      <c r="B73" s="11">
        <f>[1]InfJuv!O44</f>
        <v>193694.78168580652</v>
      </c>
      <c r="C73" s="12">
        <f>[1]InfJuv!P44</f>
        <v>49.354416167664247</v>
      </c>
      <c r="D73" s="11">
        <f t="shared" si="0"/>
        <v>94423.911109960871</v>
      </c>
      <c r="E73" s="12">
        <f>+D73/B73*100</f>
        <v>48.74881516587601</v>
      </c>
      <c r="F73" s="11">
        <f>[1]InfJuv!Q44</f>
        <v>24510.192753606378</v>
      </c>
      <c r="G73" s="12">
        <f t="shared" si="54"/>
        <v>25.957612288547505</v>
      </c>
      <c r="H73" s="11">
        <f>[1]InfJuv!S44</f>
        <v>69913.718356354497</v>
      </c>
      <c r="I73" s="12">
        <f t="shared" si="54"/>
        <v>74.042387711452491</v>
      </c>
      <c r="J73" s="11">
        <f>[1]InfJuv!U44</f>
        <v>74540.361482878026</v>
      </c>
      <c r="K73" s="12">
        <f t="shared" si="55"/>
        <v>38.483412322274333</v>
      </c>
      <c r="L73" s="11">
        <f>[1]InfJuv!W44</f>
        <v>24730.509092964643</v>
      </c>
      <c r="M73" s="12">
        <f t="shared" ref="M73" si="57">+L73/$B73*100</f>
        <v>12.767772511848127</v>
      </c>
      <c r="N73" s="11"/>
      <c r="O73" s="12"/>
    </row>
    <row r="74" spans="1:16" s="13" customFormat="1" x14ac:dyDescent="0.2">
      <c r="A74" s="23" t="s">
        <v>111</v>
      </c>
      <c r="B74" s="11">
        <f>[1]InfJuv!O45</f>
        <v>198762.05749104655</v>
      </c>
      <c r="C74" s="12">
        <f>[1]InfJuv!P45</f>
        <v>50.645583832334893</v>
      </c>
      <c r="D74" s="11">
        <f t="shared" si="0"/>
        <v>69821.919881621783</v>
      </c>
      <c r="E74" s="12">
        <f>+D74/B74*100</f>
        <v>35.128394605578578</v>
      </c>
      <c r="F74" s="11">
        <f>[1]InfJuv!Q45</f>
        <v>20342.542000745969</v>
      </c>
      <c r="G74" s="12">
        <f t="shared" si="54"/>
        <v>29.134893505127522</v>
      </c>
      <c r="H74" s="11">
        <f>[1]InfJuv!S45</f>
        <v>49479.377880875807</v>
      </c>
      <c r="I74" s="12">
        <f t="shared" si="54"/>
        <v>70.865106494872464</v>
      </c>
      <c r="J74" s="11">
        <f>[1]InfJuv!U45</f>
        <v>86327.285638545072</v>
      </c>
      <c r="K74" s="12">
        <f t="shared" si="55"/>
        <v>43.432477369295583</v>
      </c>
      <c r="L74" s="11">
        <f>[1]InfJuv!W45</f>
        <v>42612.85197087672</v>
      </c>
      <c r="M74" s="12">
        <f t="shared" ref="M74" si="58">+L74/$B74*100</f>
        <v>21.439128025124344</v>
      </c>
      <c r="N74" s="11"/>
      <c r="O74" s="12"/>
    </row>
    <row r="75" spans="1:16" s="13" customFormat="1" x14ac:dyDescent="0.2">
      <c r="A75" s="10"/>
      <c r="B75" s="9"/>
      <c r="C75" s="70"/>
      <c r="D75" s="9"/>
      <c r="E75" s="70"/>
      <c r="F75" s="9"/>
      <c r="G75" s="70"/>
      <c r="H75" s="9"/>
      <c r="I75" s="70"/>
      <c r="J75" s="9"/>
      <c r="K75" s="70"/>
      <c r="L75" s="9"/>
      <c r="M75" s="70"/>
      <c r="N75" s="9"/>
      <c r="O75" s="70"/>
    </row>
    <row r="76" spans="1:16" s="13" customFormat="1" x14ac:dyDescent="0.2">
      <c r="A76" s="15" t="s">
        <v>8</v>
      </c>
      <c r="B76" s="4"/>
      <c r="C76" s="48"/>
      <c r="D76" s="4"/>
      <c r="E76" s="48"/>
      <c r="F76" s="4"/>
      <c r="G76" s="70"/>
      <c r="H76" s="4"/>
      <c r="I76" s="70"/>
      <c r="J76" s="4"/>
      <c r="K76" s="70"/>
      <c r="L76" s="4"/>
      <c r="M76" s="70"/>
      <c r="N76" s="4"/>
      <c r="O76" s="48"/>
      <c r="P76" s="148"/>
    </row>
    <row r="77" spans="1:16" s="13" customFormat="1" x14ac:dyDescent="0.2">
      <c r="A77" s="23" t="s">
        <v>86</v>
      </c>
      <c r="B77" s="11">
        <f>[1]InfJuv!O51</f>
        <v>50984.872866490601</v>
      </c>
      <c r="C77" s="12">
        <f>[1]InfJuv!P51</f>
        <v>12.991205089820035</v>
      </c>
      <c r="D77" s="11">
        <f t="shared" si="0"/>
        <v>5122.3548900795358</v>
      </c>
      <c r="E77" s="12">
        <f>+D77/B77*100</f>
        <v>10.046813107670143</v>
      </c>
      <c r="F77" s="11">
        <f>[1]InfJuv!Q51</f>
        <v>2882.4721066038965</v>
      </c>
      <c r="G77" s="12">
        <f t="shared" ref="G77:I80" si="59">+F77/$D77*100</f>
        <v>56.272401433691755</v>
      </c>
      <c r="H77" s="11">
        <f>[1]InfJuv!S51</f>
        <v>2239.8827834756394</v>
      </c>
      <c r="I77" s="12">
        <f t="shared" si="59"/>
        <v>43.727598566308245</v>
      </c>
      <c r="J77" s="11">
        <f>[1]InfJuv!U51</f>
        <v>41694.867223550638</v>
      </c>
      <c r="K77" s="12">
        <f t="shared" ref="K77:M77" si="60">+J77/$B77*100</f>
        <v>81.778898091465592</v>
      </c>
      <c r="L77" s="11">
        <f>[1]InfJuv!W51</f>
        <v>4167.6507528604106</v>
      </c>
      <c r="M77" s="12">
        <f t="shared" si="60"/>
        <v>8.1742888008642378</v>
      </c>
      <c r="N77" s="11"/>
      <c r="O77" s="12"/>
    </row>
    <row r="78" spans="1:16" s="13" customFormat="1" x14ac:dyDescent="0.2">
      <c r="A78" s="23" t="s">
        <v>87</v>
      </c>
      <c r="B78" s="11">
        <f>[1]InfJuv!O52</f>
        <v>110194.88906902398</v>
      </c>
      <c r="C78" s="12">
        <f>[1]InfJuv!P52</f>
        <v>28.078218562873825</v>
      </c>
      <c r="D78" s="11">
        <f t="shared" si="0"/>
        <v>22105.072715612048</v>
      </c>
      <c r="E78" s="12">
        <f>+D78/B78*100</f>
        <v>20.05998000666424</v>
      </c>
      <c r="F78" s="11">
        <f>[1]InfJuv!Q52</f>
        <v>9932.5949660682036</v>
      </c>
      <c r="G78" s="12">
        <f t="shared" si="59"/>
        <v>44.933554817275748</v>
      </c>
      <c r="H78" s="11">
        <f>[1]InfJuv!S52</f>
        <v>12172.477749543845</v>
      </c>
      <c r="I78" s="12">
        <f t="shared" si="59"/>
        <v>55.066445182724252</v>
      </c>
      <c r="J78" s="11">
        <f>[1]InfJuv!U52</f>
        <v>73108.305277049367</v>
      </c>
      <c r="K78" s="12">
        <f t="shared" ref="K78:M78" si="61">+J78/$B78*100</f>
        <v>66.344551816060829</v>
      </c>
      <c r="L78" s="11">
        <f>[1]InfJuv!W52</f>
        <v>14981.511076361654</v>
      </c>
      <c r="M78" s="12">
        <f t="shared" si="61"/>
        <v>13.595468177274103</v>
      </c>
      <c r="N78" s="11"/>
      <c r="O78" s="12"/>
    </row>
    <row r="79" spans="1:16" s="13" customFormat="1" x14ac:dyDescent="0.2">
      <c r="A79" s="23" t="s">
        <v>88</v>
      </c>
      <c r="B79" s="11">
        <f>[1]InfJuv!O53</f>
        <v>104888.93722947891</v>
      </c>
      <c r="C79" s="12">
        <f>[1]InfJuv!P53</f>
        <v>26.726235029939645</v>
      </c>
      <c r="D79" s="11">
        <f t="shared" si="0"/>
        <v>45697.280721892341</v>
      </c>
      <c r="E79" s="12">
        <f>+D79/B79*100</f>
        <v>43.567302643094351</v>
      </c>
      <c r="F79" s="11">
        <f>[1]InfJuv!Q53</f>
        <v>15238.546805612958</v>
      </c>
      <c r="G79" s="12">
        <f t="shared" si="59"/>
        <v>33.346725592607477</v>
      </c>
      <c r="H79" s="11">
        <f>[1]InfJuv!S53</f>
        <v>30458.733916279387</v>
      </c>
      <c r="I79" s="12">
        <f t="shared" si="59"/>
        <v>66.65327440739253</v>
      </c>
      <c r="J79" s="11">
        <f>[1]InfJuv!U53</f>
        <v>34993.578568070217</v>
      </c>
      <c r="K79" s="12">
        <f t="shared" ref="K79:M79" si="62">+J79/$B79*100</f>
        <v>33.362506563976616</v>
      </c>
      <c r="L79" s="11">
        <f>[1]InfJuv!W53</f>
        <v>24198.077939515511</v>
      </c>
      <c r="M79" s="12">
        <f t="shared" si="62"/>
        <v>23.070190792928226</v>
      </c>
      <c r="N79" s="11"/>
      <c r="O79" s="12"/>
    </row>
    <row r="80" spans="1:16" s="13" customFormat="1" x14ac:dyDescent="0.2">
      <c r="A80" s="23" t="s">
        <v>89</v>
      </c>
      <c r="B80" s="11">
        <f>[1]InfJuv!O54</f>
        <v>126388.14001185619</v>
      </c>
      <c r="C80" s="12">
        <f>[1]InfJuv!P54</f>
        <v>32.204341317364772</v>
      </c>
      <c r="D80" s="11">
        <f t="shared" si="0"/>
        <v>91321.122663998831</v>
      </c>
      <c r="E80" s="12">
        <f>+D80/B80*100</f>
        <v>72.254503195815843</v>
      </c>
      <c r="F80" s="11">
        <f>[1]InfJuv!Q54</f>
        <v>16799.1208760673</v>
      </c>
      <c r="G80" s="12">
        <f t="shared" si="59"/>
        <v>18.395657418576558</v>
      </c>
      <c r="H80" s="11">
        <f>[1]InfJuv!S54</f>
        <v>74522.001787931527</v>
      </c>
      <c r="I80" s="12">
        <f t="shared" si="59"/>
        <v>81.604342581423438</v>
      </c>
      <c r="J80" s="11">
        <f>[1]InfJuv!U54</f>
        <v>11070.896052752545</v>
      </c>
      <c r="K80" s="12">
        <f t="shared" ref="K80:M80" si="63">+J80/$B80*100</f>
        <v>8.7594421847762067</v>
      </c>
      <c r="L80" s="11">
        <f>[1]InfJuv!W54</f>
        <v>23996.121295103774</v>
      </c>
      <c r="M80" s="12">
        <f t="shared" si="63"/>
        <v>18.986054619407131</v>
      </c>
      <c r="N80" s="11"/>
      <c r="O80" s="12"/>
    </row>
    <row r="81" spans="1:15" s="13" customFormat="1" x14ac:dyDescent="0.2">
      <c r="A81" s="23"/>
      <c r="B81" s="11"/>
      <c r="C81" s="12"/>
      <c r="D81" s="11"/>
      <c r="E81" s="12"/>
      <c r="F81" s="11"/>
      <c r="G81" s="12"/>
      <c r="H81" s="11"/>
      <c r="I81" s="12"/>
      <c r="J81" s="11"/>
      <c r="K81" s="12"/>
      <c r="L81" s="11"/>
      <c r="M81" s="12"/>
      <c r="N81" s="11"/>
      <c r="O81" s="12"/>
    </row>
    <row r="82" spans="1:15" s="13" customFormat="1" x14ac:dyDescent="0.2">
      <c r="A82" s="10" t="s">
        <v>36</v>
      </c>
      <c r="B82" s="10"/>
      <c r="C82" s="6"/>
      <c r="D82" s="10"/>
      <c r="E82" s="6"/>
      <c r="F82" s="10"/>
      <c r="G82" s="6"/>
      <c r="H82" s="10"/>
      <c r="I82" s="6"/>
      <c r="J82" s="10"/>
      <c r="K82" s="6"/>
      <c r="L82" s="10"/>
      <c r="M82" s="6"/>
      <c r="N82" s="10"/>
      <c r="O82" s="6"/>
    </row>
    <row r="83" spans="1:15" s="13" customFormat="1" x14ac:dyDescent="0.2">
      <c r="A83" s="15" t="s">
        <v>7</v>
      </c>
      <c r="B83" s="4">
        <f>[1]InfJuv!O55</f>
        <v>216146.88464172973</v>
      </c>
      <c r="C83" s="48">
        <f>[1]InfJuv!P55</f>
        <v>100</v>
      </c>
      <c r="D83" s="4">
        <f t="shared" si="0"/>
        <v>100003.61265416723</v>
      </c>
      <c r="E83" s="48">
        <f>+D83/B83*100</f>
        <v>46.266506602640312</v>
      </c>
      <c r="F83" s="4">
        <f>[1]InfJuv!Q55</f>
        <v>26864.834881840914</v>
      </c>
      <c r="G83" s="48">
        <f t="shared" ref="G83:I85" si="64">+F83/$D83*100</f>
        <v>26.863864383324792</v>
      </c>
      <c r="H83" s="4">
        <f>[1]InfJuv!S55</f>
        <v>73138.777772326313</v>
      </c>
      <c r="I83" s="48">
        <f t="shared" si="64"/>
        <v>73.136135616675219</v>
      </c>
      <c r="J83" s="4">
        <f>[1]InfJuv!U55</f>
        <v>66772.867124214783</v>
      </c>
      <c r="K83" s="48">
        <f t="shared" ref="K83:M91" si="65">+J83/$B83*100</f>
        <v>30.892356942776626</v>
      </c>
      <c r="L83" s="4">
        <f>[1]InfJuv!W55</f>
        <v>49370.404863344309</v>
      </c>
      <c r="M83" s="48">
        <f t="shared" si="65"/>
        <v>22.841136454581481</v>
      </c>
      <c r="N83" s="50"/>
      <c r="O83" s="51"/>
    </row>
    <row r="84" spans="1:15" s="13" customFormat="1" x14ac:dyDescent="0.2">
      <c r="A84" s="23" t="s">
        <v>110</v>
      </c>
      <c r="B84" s="86">
        <f>[1]InfJuv!O56</f>
        <v>103636.33340444796</v>
      </c>
      <c r="C84" s="70">
        <f>[1]InfJuv!P56</f>
        <v>47.947178871547671</v>
      </c>
      <c r="D84" s="86">
        <f t="shared" si="0"/>
        <v>53539.38439104797</v>
      </c>
      <c r="E84" s="70">
        <f>+D84/B84*100</f>
        <v>51.660824570188936</v>
      </c>
      <c r="F84" s="86">
        <f>[1]InfJuv!Q56</f>
        <v>12558.834593829015</v>
      </c>
      <c r="G84" s="70">
        <f t="shared" si="64"/>
        <v>23.457189014539566</v>
      </c>
      <c r="H84" s="86">
        <f>[1]InfJuv!S56</f>
        <v>40980.549797218955</v>
      </c>
      <c r="I84" s="70">
        <f t="shared" si="64"/>
        <v>76.542810985460434</v>
      </c>
      <c r="J84" s="86">
        <f>[1]InfJuv!U56</f>
        <v>34026.48436096657</v>
      </c>
      <c r="K84" s="70">
        <f t="shared" si="65"/>
        <v>32.832582206643551</v>
      </c>
      <c r="L84" s="86">
        <f>[1]InfJuv!W56</f>
        <v>16070.464652434095</v>
      </c>
      <c r="M84" s="70">
        <f t="shared" si="65"/>
        <v>15.506593223168169</v>
      </c>
      <c r="N84" s="11"/>
      <c r="O84" s="12"/>
    </row>
    <row r="85" spans="1:15" s="13" customFormat="1" x14ac:dyDescent="0.2">
      <c r="A85" s="23" t="s">
        <v>111</v>
      </c>
      <c r="B85" s="86">
        <f>[1]InfJuv!O57</f>
        <v>112510.55123727745</v>
      </c>
      <c r="C85" s="70">
        <f>[1]InfJuv!P57</f>
        <v>52.052821128450333</v>
      </c>
      <c r="D85" s="86">
        <f t="shared" si="0"/>
        <v>46464.228263119585</v>
      </c>
      <c r="E85" s="70">
        <f>+D85/B85*100</f>
        <v>41.297662976630114</v>
      </c>
      <c r="F85" s="86">
        <f>[1]InfJuv!Q57</f>
        <v>14306.000288011841</v>
      </c>
      <c r="G85" s="70">
        <f t="shared" si="64"/>
        <v>30.789277736410948</v>
      </c>
      <c r="H85" s="86">
        <f>[1]InfJuv!S57</f>
        <v>32158.227975107748</v>
      </c>
      <c r="I85" s="70">
        <f t="shared" si="64"/>
        <v>69.210722263589062</v>
      </c>
      <c r="J85" s="86">
        <f>[1]InfJuv!U57</f>
        <v>32746.382763248472</v>
      </c>
      <c r="K85" s="70">
        <f t="shared" si="65"/>
        <v>29.10516605166077</v>
      </c>
      <c r="L85" s="86">
        <f>[1]InfJuv!W57</f>
        <v>33299.940210910368</v>
      </c>
      <c r="M85" s="70">
        <f t="shared" si="65"/>
        <v>29.597170971709978</v>
      </c>
      <c r="N85" s="11"/>
      <c r="O85" s="12"/>
    </row>
    <row r="86" spans="1:15" s="13" customFormat="1" x14ac:dyDescent="0.2">
      <c r="A86" s="9"/>
      <c r="B86" s="149"/>
      <c r="C86" s="70"/>
      <c r="D86" s="149"/>
      <c r="E86" s="70"/>
      <c r="F86" s="149"/>
      <c r="G86" s="70"/>
      <c r="H86" s="149"/>
      <c r="I86" s="70"/>
      <c r="J86" s="149"/>
      <c r="K86" s="70"/>
      <c r="L86" s="149"/>
      <c r="M86" s="70"/>
      <c r="N86" s="9"/>
      <c r="O86" s="70"/>
    </row>
    <row r="87" spans="1:15" s="13" customFormat="1" x14ac:dyDescent="0.2">
      <c r="A87" s="15" t="s">
        <v>8</v>
      </c>
      <c r="B87" s="4"/>
      <c r="C87" s="48"/>
      <c r="D87" s="4"/>
      <c r="E87" s="48"/>
      <c r="F87" s="4"/>
      <c r="G87" s="70"/>
      <c r="H87" s="4"/>
      <c r="I87" s="70"/>
      <c r="J87" s="4"/>
      <c r="K87" s="70"/>
      <c r="L87" s="4"/>
      <c r="M87" s="70"/>
      <c r="N87" s="50"/>
      <c r="O87" s="51"/>
    </row>
    <row r="88" spans="1:15" s="13" customFormat="1" x14ac:dyDescent="0.2">
      <c r="A88" s="23" t="s">
        <v>86</v>
      </c>
      <c r="B88" s="86">
        <f>[1]InfJuv!O63</f>
        <v>33299.940210910347</v>
      </c>
      <c r="C88" s="70">
        <f>[1]InfJuv!P63</f>
        <v>15.406162464985812</v>
      </c>
      <c r="D88" s="86">
        <f t="shared" si="0"/>
        <v>3961.3954848303679</v>
      </c>
      <c r="E88" s="70">
        <f>+D88/B88*100</f>
        <v>11.896103896103877</v>
      </c>
      <c r="F88" s="86">
        <f>[1]InfJuv!Q63</f>
        <v>2231.5284608869761</v>
      </c>
      <c r="G88" s="70">
        <f t="shared" ref="G88:I91" si="66">+F88/$D88*100</f>
        <v>56.331877729257648</v>
      </c>
      <c r="H88" s="86">
        <f>[1]InfJuv!S63</f>
        <v>1729.8670239433918</v>
      </c>
      <c r="I88" s="70">
        <f t="shared" si="66"/>
        <v>43.668122270742352</v>
      </c>
      <c r="J88" s="86">
        <f>[1]InfJuv!U63</f>
        <v>25948.005359150913</v>
      </c>
      <c r="K88" s="70">
        <f t="shared" si="65"/>
        <v>77.922077922077904</v>
      </c>
      <c r="L88" s="86">
        <f>[1]InfJuv!W63</f>
        <v>3390.5393669290488</v>
      </c>
      <c r="M88" s="70">
        <f t="shared" si="65"/>
        <v>10.181818181818167</v>
      </c>
      <c r="N88" s="11"/>
      <c r="O88" s="12"/>
    </row>
    <row r="89" spans="1:15" s="13" customFormat="1" x14ac:dyDescent="0.2">
      <c r="A89" s="23" t="s">
        <v>87</v>
      </c>
      <c r="B89" s="86">
        <f>[1]InfJuv!O64</f>
        <v>67897.280689777908</v>
      </c>
      <c r="C89" s="70">
        <f>[1]InfJuv!P64</f>
        <v>31.412565026009876</v>
      </c>
      <c r="D89" s="86">
        <f t="shared" si="0"/>
        <v>19564.796040799753</v>
      </c>
      <c r="E89" s="70">
        <f>+D89/B89*100</f>
        <v>28.8152866242039</v>
      </c>
      <c r="F89" s="86">
        <f>[1]InfJuv!Q64</f>
        <v>9341.2819292943132</v>
      </c>
      <c r="G89" s="70">
        <f t="shared" si="66"/>
        <v>47.745358090185682</v>
      </c>
      <c r="H89" s="86">
        <f>[1]InfJuv!S64</f>
        <v>10223.514111505439</v>
      </c>
      <c r="I89" s="70">
        <f t="shared" si="66"/>
        <v>52.254641909814318</v>
      </c>
      <c r="J89" s="86">
        <f>[1]InfJuv!U64</f>
        <v>29563.427439192616</v>
      </c>
      <c r="K89" s="70">
        <f t="shared" si="65"/>
        <v>43.541401273885569</v>
      </c>
      <c r="L89" s="86">
        <f>[1]InfJuv!W64</f>
        <v>18769.057209785806</v>
      </c>
      <c r="M89" s="70">
        <f t="shared" si="65"/>
        <v>27.643312101910922</v>
      </c>
      <c r="N89" s="11"/>
      <c r="O89" s="12"/>
    </row>
    <row r="90" spans="1:15" s="13" customFormat="1" x14ac:dyDescent="0.2">
      <c r="A90" s="23" t="s">
        <v>88</v>
      </c>
      <c r="B90" s="86">
        <f>[1]InfJuv!O65</f>
        <v>58054.337323540094</v>
      </c>
      <c r="C90" s="70">
        <f>[1]InfJuv!P65</f>
        <v>26.858743497398535</v>
      </c>
      <c r="D90" s="86">
        <f t="shared" si="0"/>
        <v>34337.860425276362</v>
      </c>
      <c r="E90" s="70">
        <f>+D90/B90*100</f>
        <v>59.147794994040723</v>
      </c>
      <c r="F90" s="86">
        <f>[1]InfJuv!Q65</f>
        <v>9929.4367174350646</v>
      </c>
      <c r="G90" s="70">
        <f t="shared" si="66"/>
        <v>28.916876574307267</v>
      </c>
      <c r="H90" s="86">
        <f>[1]InfJuv!S65</f>
        <v>24408.423707841295</v>
      </c>
      <c r="I90" s="70">
        <f t="shared" si="66"/>
        <v>71.083123425692733</v>
      </c>
      <c r="J90" s="86">
        <f>[1]InfJuv!U65</f>
        <v>10102.423419829407</v>
      </c>
      <c r="K90" s="70">
        <f t="shared" si="65"/>
        <v>17.401668653158563</v>
      </c>
      <c r="L90" s="86">
        <f>[1]InfJuv!W65</f>
        <v>13614.053478434484</v>
      </c>
      <c r="M90" s="70">
        <f t="shared" si="65"/>
        <v>23.450536352800992</v>
      </c>
      <c r="N90" s="11"/>
      <c r="O90" s="12"/>
    </row>
    <row r="91" spans="1:15" s="13" customFormat="1" x14ac:dyDescent="0.2">
      <c r="A91" s="23" t="s">
        <v>89</v>
      </c>
      <c r="B91" s="86">
        <f>[1]InfJuv!O66</f>
        <v>56895.326417498014</v>
      </c>
      <c r="C91" s="70">
        <f>[1]InfJuv!P66</f>
        <v>26.322529011604217</v>
      </c>
      <c r="D91" s="86">
        <f t="shared" si="0"/>
        <v>42139.560703261064</v>
      </c>
      <c r="E91" s="70">
        <f>+D91/B91*100</f>
        <v>74.065065369413446</v>
      </c>
      <c r="F91" s="86">
        <f>[1]InfJuv!Q66</f>
        <v>5362.5877742245157</v>
      </c>
      <c r="G91" s="70">
        <f t="shared" si="66"/>
        <v>12.725779967159268</v>
      </c>
      <c r="H91" s="86">
        <f>[1]InfJuv!S66</f>
        <v>36776.97292903655</v>
      </c>
      <c r="I91" s="70">
        <f t="shared" si="66"/>
        <v>87.274220032840731</v>
      </c>
      <c r="J91" s="86">
        <f>[1]InfJuv!U66</f>
        <v>1159.0109060420727</v>
      </c>
      <c r="K91" s="70">
        <f t="shared" si="65"/>
        <v>2.0370933414411732</v>
      </c>
      <c r="L91" s="86">
        <f>[1]InfJuv!W66</f>
        <v>13596.75480819505</v>
      </c>
      <c r="M91" s="70">
        <f t="shared" si="65"/>
        <v>23.897841289145681</v>
      </c>
      <c r="N91" s="11"/>
      <c r="O91" s="12"/>
    </row>
    <row r="92" spans="1:15" s="13" customFormat="1" x14ac:dyDescent="0.2">
      <c r="A92" s="23"/>
      <c r="B92" s="149"/>
      <c r="C92" s="150"/>
      <c r="D92" s="149"/>
      <c r="E92" s="150"/>
      <c r="F92" s="149"/>
      <c r="G92" s="150"/>
      <c r="H92" s="149"/>
      <c r="I92" s="150"/>
      <c r="J92" s="149"/>
      <c r="K92" s="150"/>
      <c r="L92" s="149"/>
      <c r="M92" s="150"/>
      <c r="N92" s="9"/>
      <c r="O92" s="8"/>
    </row>
    <row r="93" spans="1:15" s="13" customFormat="1" x14ac:dyDescent="0.2">
      <c r="A93" s="10" t="s">
        <v>37</v>
      </c>
      <c r="B93" s="4"/>
      <c r="C93" s="48"/>
      <c r="D93" s="4"/>
      <c r="E93" s="48"/>
      <c r="F93" s="4"/>
      <c r="G93" s="48"/>
      <c r="H93" s="4"/>
      <c r="I93" s="48"/>
      <c r="J93" s="4"/>
      <c r="K93" s="48"/>
      <c r="L93" s="4"/>
      <c r="M93" s="48"/>
      <c r="N93" s="10"/>
      <c r="O93" s="6"/>
    </row>
    <row r="94" spans="1:15" s="13" customFormat="1" x14ac:dyDescent="0.2">
      <c r="A94" s="15" t="s">
        <v>7</v>
      </c>
      <c r="B94" s="4">
        <f>[1]InfJuv!O67</f>
        <v>1200241.6346498297</v>
      </c>
      <c r="C94" s="48">
        <f>[1]InfJuv!P67</f>
        <v>100</v>
      </c>
      <c r="D94" s="4">
        <f t="shared" ref="D94:D102" si="67">+F94+H94</f>
        <v>552922.64353894535</v>
      </c>
      <c r="E94" s="48">
        <f>+D94/B94*100</f>
        <v>46.06761068576499</v>
      </c>
      <c r="F94" s="4">
        <f>[1]InfJuv!Q67</f>
        <v>103672.16813819624</v>
      </c>
      <c r="G94" s="48">
        <f t="shared" ref="G94:I96" si="68">+F94/$D94*100</f>
        <v>18.749850336142735</v>
      </c>
      <c r="H94" s="4">
        <f>[1]InfJuv!S67</f>
        <v>449250.47540074907</v>
      </c>
      <c r="I94" s="48">
        <f t="shared" si="68"/>
        <v>81.250149663857258</v>
      </c>
      <c r="J94" s="4">
        <f>[1]InfJuv!U67</f>
        <v>354546.62481346331</v>
      </c>
      <c r="K94" s="48">
        <f t="shared" ref="K94:M102" si="69">+J94/$B94*100</f>
        <v>29.539603907916611</v>
      </c>
      <c r="L94" s="4">
        <f>[1]InfJuv!W67</f>
        <v>292772.36629741552</v>
      </c>
      <c r="M94" s="48">
        <f t="shared" si="69"/>
        <v>24.392785406317937</v>
      </c>
      <c r="N94" s="50"/>
      <c r="O94" s="51"/>
    </row>
    <row r="95" spans="1:15" s="13" customFormat="1" x14ac:dyDescent="0.2">
      <c r="A95" s="23" t="s">
        <v>110</v>
      </c>
      <c r="B95" s="86">
        <f>[1]InfJuv!O68</f>
        <v>552787.13835219643</v>
      </c>
      <c r="C95" s="70">
        <f>[1]InfJuv!P68</f>
        <v>46.056320860213454</v>
      </c>
      <c r="D95" s="86">
        <f t="shared" si="67"/>
        <v>325079.75176638801</v>
      </c>
      <c r="E95" s="70">
        <f>+D95/B95*100</f>
        <v>58.807401477432798</v>
      </c>
      <c r="F95" s="86">
        <f>[1]InfJuv!Q68</f>
        <v>51471.293841028237</v>
      </c>
      <c r="G95" s="70">
        <f t="shared" si="68"/>
        <v>15.833435814241989</v>
      </c>
      <c r="H95" s="86">
        <f>[1]InfJuv!S68</f>
        <v>273608.45792535978</v>
      </c>
      <c r="I95" s="70">
        <f t="shared" si="68"/>
        <v>84.166564185758006</v>
      </c>
      <c r="J95" s="86">
        <f>[1]InfJuv!U68</f>
        <v>152613.19136386376</v>
      </c>
      <c r="K95" s="70">
        <f t="shared" si="69"/>
        <v>27.607949023341703</v>
      </c>
      <c r="L95" s="86">
        <f>[1]InfJuv!W68</f>
        <v>75094.195221944596</v>
      </c>
      <c r="M95" s="70">
        <f t="shared" si="69"/>
        <v>13.584649499225495</v>
      </c>
      <c r="N95" s="11"/>
      <c r="O95" s="12"/>
    </row>
    <row r="96" spans="1:15" s="13" customFormat="1" x14ac:dyDescent="0.2">
      <c r="A96" s="23" t="s">
        <v>111</v>
      </c>
      <c r="B96" s="86">
        <f>[1]InfJuv!O69</f>
        <v>647454.49629763083</v>
      </c>
      <c r="C96" s="70">
        <f>[1]InfJuv!P69</f>
        <v>53.943679139786347</v>
      </c>
      <c r="D96" s="86">
        <f t="shared" si="67"/>
        <v>227842.89177255935</v>
      </c>
      <c r="E96" s="70">
        <f>+D96/B96*100</f>
        <v>35.190564445137682</v>
      </c>
      <c r="F96" s="86">
        <f>[1]InfJuv!Q69</f>
        <v>52200.87429716828</v>
      </c>
      <c r="G96" s="70">
        <f t="shared" si="68"/>
        <v>22.910907551716381</v>
      </c>
      <c r="H96" s="86">
        <f>[1]InfJuv!S69</f>
        <v>175642.01747539107</v>
      </c>
      <c r="I96" s="70">
        <f t="shared" si="68"/>
        <v>77.089092448283608</v>
      </c>
      <c r="J96" s="86">
        <f>[1]InfJuv!U69</f>
        <v>201933.43344959978</v>
      </c>
      <c r="K96" s="70">
        <f t="shared" si="69"/>
        <v>31.18882247390745</v>
      </c>
      <c r="L96" s="86">
        <f>[1]InfJuv!W69</f>
        <v>217678.17107547141</v>
      </c>
      <c r="M96" s="70">
        <f t="shared" si="69"/>
        <v>33.620613080954818</v>
      </c>
      <c r="N96" s="11"/>
      <c r="O96" s="12"/>
    </row>
    <row r="97" spans="1:15" s="13" customFormat="1" x14ac:dyDescent="0.2">
      <c r="A97" s="9"/>
      <c r="B97" s="149"/>
      <c r="C97" s="150"/>
      <c r="D97" s="149"/>
      <c r="E97" s="150"/>
      <c r="F97" s="149"/>
      <c r="G97" s="150"/>
      <c r="H97" s="149"/>
      <c r="I97" s="150"/>
      <c r="J97" s="149"/>
      <c r="K97" s="150"/>
      <c r="L97" s="149"/>
      <c r="M97" s="150"/>
      <c r="N97" s="9"/>
      <c r="O97" s="8"/>
    </row>
    <row r="98" spans="1:15" s="13" customFormat="1" x14ac:dyDescent="0.2">
      <c r="A98" s="15" t="s">
        <v>8</v>
      </c>
      <c r="B98" s="4"/>
      <c r="C98" s="48"/>
      <c r="D98" s="4"/>
      <c r="E98" s="48"/>
      <c r="F98" s="4"/>
      <c r="G98" s="70"/>
      <c r="H98" s="4"/>
      <c r="I98" s="70"/>
      <c r="J98" s="4"/>
      <c r="K98" s="70"/>
      <c r="L98" s="4"/>
      <c r="M98" s="70"/>
      <c r="N98" s="50"/>
      <c r="O98" s="51"/>
    </row>
    <row r="99" spans="1:15" s="13" customFormat="1" x14ac:dyDescent="0.2">
      <c r="A99" s="23" t="s">
        <v>86</v>
      </c>
      <c r="B99" s="86">
        <f>[1]InfJuv!O75</f>
        <v>185266.11430994878</v>
      </c>
      <c r="C99" s="70">
        <f>[1]InfJuv!P75</f>
        <v>15.43573468554106</v>
      </c>
      <c r="D99" s="86">
        <f t="shared" si="67"/>
        <v>27428.636494160273</v>
      </c>
      <c r="E99" s="70">
        <f>+D99/B99*100</f>
        <v>14.804993668875882</v>
      </c>
      <c r="F99" s="86">
        <f>[1]InfJuv!Q75</f>
        <v>19275.599070873843</v>
      </c>
      <c r="G99" s="70">
        <f t="shared" ref="G99:I102" si="70">+F99/$D99*100</f>
        <v>70.275454906326601</v>
      </c>
      <c r="H99" s="86">
        <f>[1]InfJuv!S75</f>
        <v>8153.0374232864287</v>
      </c>
      <c r="I99" s="70">
        <f t="shared" si="70"/>
        <v>29.724545093673399</v>
      </c>
      <c r="J99" s="86">
        <f>[1]InfJuv!U75</f>
        <v>144054.01946281322</v>
      </c>
      <c r="K99" s="70">
        <f t="shared" si="69"/>
        <v>77.755190148702496</v>
      </c>
      <c r="L99" s="86">
        <f>[1]InfJuv!W75</f>
        <v>13783.45835297504</v>
      </c>
      <c r="M99" s="70">
        <f t="shared" si="69"/>
        <v>7.4398161824214757</v>
      </c>
      <c r="N99" s="11"/>
      <c r="O99" s="12"/>
    </row>
    <row r="100" spans="1:15" s="13" customFormat="1" x14ac:dyDescent="0.2">
      <c r="A100" s="23" t="s">
        <v>87</v>
      </c>
      <c r="B100" s="11">
        <f>[1]InfJuv!O76</f>
        <v>348869.73564532533</v>
      </c>
      <c r="C100" s="12">
        <f>[1]InfJuv!P76</f>
        <v>29.066625050638912</v>
      </c>
      <c r="D100" s="11">
        <f t="shared" si="67"/>
        <v>107085.22658252406</v>
      </c>
      <c r="E100" s="12">
        <f>+D100/B100*100</f>
        <v>30.694902893895936</v>
      </c>
      <c r="F100" s="11">
        <f>[1]InfJuv!Q76</f>
        <v>34932.351784286337</v>
      </c>
      <c r="G100" s="12">
        <f t="shared" si="70"/>
        <v>32.621074726275246</v>
      </c>
      <c r="H100" s="11">
        <f>[1]InfJuv!S76</f>
        <v>72152.874798237724</v>
      </c>
      <c r="I100" s="12">
        <f t="shared" si="70"/>
        <v>67.378925273724761</v>
      </c>
      <c r="J100" s="11">
        <f>[1]InfJuv!U76</f>
        <v>158927.17806144775</v>
      </c>
      <c r="K100" s="12">
        <f t="shared" si="69"/>
        <v>45.554876741449235</v>
      </c>
      <c r="L100" s="11">
        <f>[1]InfJuv!W76</f>
        <v>82857.331001353668</v>
      </c>
      <c r="M100" s="12">
        <f t="shared" si="69"/>
        <v>23.750220364654869</v>
      </c>
      <c r="N100" s="11"/>
      <c r="O100" s="12"/>
    </row>
    <row r="101" spans="1:15" s="13" customFormat="1" x14ac:dyDescent="0.2">
      <c r="A101" s="23" t="s">
        <v>88</v>
      </c>
      <c r="B101" s="11">
        <f>[1]InfJuv!O77</f>
        <v>329508.43690296845</v>
      </c>
      <c r="C101" s="12">
        <f>[1]InfJuv!P77</f>
        <v>27.453508309524899</v>
      </c>
      <c r="D101" s="11">
        <f t="shared" si="67"/>
        <v>192777.17510706524</v>
      </c>
      <c r="E101" s="12">
        <f>+D101/B101*100</f>
        <v>58.504473184045679</v>
      </c>
      <c r="F101" s="11">
        <f>[1]InfJuv!Q77</f>
        <v>35023.673973563542</v>
      </c>
      <c r="G101" s="12">
        <f t="shared" si="70"/>
        <v>18.167956841421695</v>
      </c>
      <c r="H101" s="11">
        <f>[1]InfJuv!S77</f>
        <v>157753.5011335017</v>
      </c>
      <c r="I101" s="12">
        <f t="shared" si="70"/>
        <v>81.832043158578301</v>
      </c>
      <c r="J101" s="11">
        <f>[1]InfJuv!U77</f>
        <v>39483.229234203129</v>
      </c>
      <c r="K101" s="12">
        <f t="shared" si="69"/>
        <v>11.98246381953185</v>
      </c>
      <c r="L101" s="11">
        <f>[1]InfJuv!W77</f>
        <v>97248.032561700238</v>
      </c>
      <c r="M101" s="12">
        <f t="shared" si="69"/>
        <v>29.513062996422523</v>
      </c>
      <c r="N101" s="11"/>
      <c r="O101" s="12"/>
    </row>
    <row r="102" spans="1:15" s="13" customFormat="1" x14ac:dyDescent="0.2">
      <c r="A102" s="23" t="s">
        <v>89</v>
      </c>
      <c r="B102" s="11">
        <f>[1]InfJuv!O78</f>
        <v>336597.34779158339</v>
      </c>
      <c r="C102" s="12">
        <f>[1]InfJuv!P78</f>
        <v>28.044131954294819</v>
      </c>
      <c r="D102" s="11">
        <f t="shared" si="67"/>
        <v>225631.60535519762</v>
      </c>
      <c r="E102" s="12">
        <f>+D102/B102*100</f>
        <v>67.03309067512491</v>
      </c>
      <c r="F102" s="11">
        <f>[1]InfJuv!Q78</f>
        <v>14440.543309472761</v>
      </c>
      <c r="G102" s="12">
        <f t="shared" si="70"/>
        <v>6.4000534352179628</v>
      </c>
      <c r="H102" s="11">
        <f>[1]InfJuv!S78</f>
        <v>211191.06204572486</v>
      </c>
      <c r="I102" s="12">
        <f t="shared" si="70"/>
        <v>93.59994656478203</v>
      </c>
      <c r="J102" s="11">
        <f>[1]InfJuv!U78</f>
        <v>12082.198054999373</v>
      </c>
      <c r="K102" s="12">
        <f t="shared" si="69"/>
        <v>3.5895107713327885</v>
      </c>
      <c r="L102" s="11">
        <f>[1]InfJuv!W78</f>
        <v>98883.54438138663</v>
      </c>
      <c r="M102" s="12">
        <f t="shared" si="69"/>
        <v>29.377398553542378</v>
      </c>
      <c r="N102" s="11"/>
      <c r="O102" s="12"/>
    </row>
    <row r="103" spans="1:15" s="13" customFormat="1" x14ac:dyDescent="0.2">
      <c r="A103" s="95"/>
      <c r="B103" s="95"/>
      <c r="C103" s="96"/>
      <c r="D103" s="95"/>
      <c r="E103" s="96"/>
      <c r="F103" s="95"/>
      <c r="G103" s="96"/>
      <c r="H103" s="95"/>
      <c r="I103" s="96"/>
      <c r="J103" s="95"/>
      <c r="K103" s="96"/>
      <c r="L103" s="95"/>
      <c r="M103" s="96"/>
    </row>
    <row r="104" spans="1:15" s="13" customFormat="1" x14ac:dyDescent="0.2">
      <c r="A104" s="66" t="str">
        <f>A40</f>
        <v>Fuente: Instituto Nacional de Estadística (INE). LXV Encuesta Permanente de Hogares de Propósitos Múltiples, 2019.</v>
      </c>
      <c r="B104" s="9"/>
      <c r="C104" s="28"/>
      <c r="D104" s="9"/>
      <c r="E104" s="28"/>
      <c r="F104" s="9"/>
      <c r="G104" s="28"/>
      <c r="H104" s="9"/>
      <c r="I104" s="28"/>
      <c r="J104" s="9"/>
      <c r="K104" s="28"/>
      <c r="L104" s="9"/>
      <c r="M104" s="28"/>
    </row>
    <row r="105" spans="1:15" s="13" customFormat="1" x14ac:dyDescent="0.2">
      <c r="A105" s="66" t="s">
        <v>92</v>
      </c>
      <c r="B105" s="9"/>
      <c r="C105" s="28"/>
      <c r="D105" s="9"/>
      <c r="E105" s="28"/>
      <c r="F105" s="9"/>
      <c r="G105" s="28"/>
      <c r="H105" s="9"/>
      <c r="I105" s="28"/>
      <c r="J105" s="9"/>
      <c r="K105" s="28"/>
      <c r="L105" s="9"/>
      <c r="M105" s="28"/>
    </row>
    <row r="106" spans="1:15" s="13" customFormat="1" x14ac:dyDescent="0.2">
      <c r="A106" s="66" t="s">
        <v>93</v>
      </c>
      <c r="B106" s="9"/>
      <c r="C106" s="28"/>
      <c r="D106" s="9"/>
      <c r="E106" s="28"/>
      <c r="F106" s="9"/>
      <c r="G106" s="28"/>
      <c r="H106" s="9"/>
      <c r="I106" s="28"/>
      <c r="J106" s="9"/>
      <c r="K106" s="28"/>
      <c r="L106" s="9"/>
      <c r="M106" s="28"/>
    </row>
    <row r="107" spans="1:15" s="13" customFormat="1" x14ac:dyDescent="0.2">
      <c r="A107" s="66"/>
      <c r="B107" s="9"/>
      <c r="C107" s="28"/>
      <c r="D107" s="9"/>
      <c r="E107" s="28"/>
      <c r="F107" s="9"/>
      <c r="G107" s="28"/>
      <c r="H107" s="9"/>
      <c r="I107" s="28"/>
      <c r="J107" s="9"/>
      <c r="K107" s="28"/>
      <c r="L107" s="9"/>
      <c r="M107" s="28"/>
    </row>
    <row r="108" spans="1:15" s="13" customFormat="1" x14ac:dyDescent="0.2">
      <c r="A108" s="4"/>
      <c r="B108" s="9"/>
      <c r="C108" s="28"/>
      <c r="D108" s="9"/>
      <c r="E108" s="28"/>
      <c r="F108" s="10"/>
      <c r="G108" s="28"/>
      <c r="H108" s="9"/>
      <c r="I108" s="28"/>
      <c r="J108" s="9"/>
      <c r="K108" s="28"/>
      <c r="L108" s="9"/>
      <c r="M108" s="28"/>
    </row>
    <row r="109" spans="1:15" s="13" customFormat="1" x14ac:dyDescent="0.2">
      <c r="A109" s="4"/>
      <c r="B109" s="9"/>
      <c r="C109" s="28"/>
      <c r="D109" s="9"/>
      <c r="E109" s="28"/>
      <c r="F109" s="10"/>
      <c r="G109" s="28"/>
      <c r="H109" s="9"/>
      <c r="I109" s="28"/>
      <c r="J109" s="9"/>
      <c r="K109" s="28"/>
      <c r="L109" s="9"/>
      <c r="M109" s="28"/>
    </row>
    <row r="110" spans="1:15" s="13" customFormat="1" x14ac:dyDescent="0.2">
      <c r="A110" s="4"/>
      <c r="B110" s="9"/>
      <c r="C110" s="28"/>
      <c r="D110" s="9"/>
      <c r="E110" s="28"/>
      <c r="F110" s="10"/>
      <c r="G110" s="28"/>
      <c r="H110" s="9"/>
      <c r="I110" s="28"/>
      <c r="J110" s="9"/>
      <c r="K110" s="28"/>
      <c r="L110" s="9"/>
      <c r="M110" s="28"/>
    </row>
    <row r="111" spans="1:15" s="13" customFormat="1" x14ac:dyDescent="0.2">
      <c r="A111" s="4"/>
      <c r="B111" s="9"/>
      <c r="C111" s="28"/>
      <c r="D111" s="9"/>
      <c r="E111" s="28"/>
      <c r="F111" s="10"/>
      <c r="G111" s="28"/>
      <c r="H111" s="9"/>
      <c r="I111" s="28"/>
      <c r="J111" s="9"/>
      <c r="K111" s="28"/>
      <c r="L111" s="9"/>
      <c r="M111" s="28"/>
    </row>
    <row r="112" spans="1:15" s="13" customFormat="1" x14ac:dyDescent="0.2">
      <c r="A112" s="4"/>
      <c r="B112" s="9"/>
      <c r="C112" s="28"/>
      <c r="D112" s="9"/>
      <c r="E112" s="28"/>
      <c r="F112" s="10"/>
      <c r="G112" s="28"/>
      <c r="H112" s="9"/>
      <c r="I112" s="28"/>
      <c r="J112" s="9"/>
      <c r="K112" s="28"/>
      <c r="L112" s="9"/>
      <c r="M112" s="28"/>
    </row>
    <row r="113" spans="1:13" s="13" customFormat="1" x14ac:dyDescent="0.2">
      <c r="A113" s="4"/>
      <c r="B113" s="9"/>
      <c r="C113" s="28"/>
      <c r="D113" s="9"/>
      <c r="E113" s="28"/>
      <c r="F113" s="10"/>
      <c r="G113" s="28"/>
      <c r="H113" s="9"/>
      <c r="I113" s="28"/>
      <c r="J113" s="9"/>
      <c r="K113" s="28"/>
      <c r="L113" s="9"/>
      <c r="M113" s="28"/>
    </row>
    <row r="114" spans="1:13" s="13" customFormat="1" x14ac:dyDescent="0.2">
      <c r="A114" s="4"/>
      <c r="B114" s="9"/>
      <c r="C114" s="28"/>
      <c r="D114" s="9"/>
      <c r="E114" s="28"/>
      <c r="F114" s="10"/>
      <c r="G114" s="28"/>
      <c r="H114" s="9"/>
      <c r="I114" s="28"/>
      <c r="J114" s="9"/>
      <c r="K114" s="28"/>
      <c r="L114" s="9"/>
      <c r="M114" s="28"/>
    </row>
    <row r="115" spans="1:13" s="13" customFormat="1" x14ac:dyDescent="0.2">
      <c r="A115" s="4"/>
      <c r="B115" s="9"/>
      <c r="C115" s="28"/>
      <c r="D115" s="9"/>
      <c r="E115" s="28"/>
      <c r="F115" s="10"/>
      <c r="G115" s="28"/>
      <c r="H115" s="9"/>
      <c r="I115" s="28"/>
      <c r="J115" s="9"/>
      <c r="K115" s="28"/>
      <c r="L115" s="9"/>
      <c r="M115" s="28"/>
    </row>
    <row r="116" spans="1:13" s="13" customFormat="1" x14ac:dyDescent="0.2">
      <c r="A116" s="4"/>
      <c r="B116" s="9"/>
      <c r="C116" s="28"/>
      <c r="D116" s="9"/>
      <c r="E116" s="28"/>
      <c r="F116" s="10"/>
      <c r="G116" s="28"/>
      <c r="H116" s="9"/>
      <c r="I116" s="28"/>
      <c r="J116" s="9"/>
      <c r="K116" s="28"/>
      <c r="L116" s="9"/>
      <c r="M116" s="28"/>
    </row>
    <row r="117" spans="1:13" s="13" customFormat="1" x14ac:dyDescent="0.2">
      <c r="A117" s="4"/>
      <c r="B117" s="9"/>
      <c r="C117" s="28"/>
      <c r="D117" s="9"/>
      <c r="E117" s="28"/>
      <c r="F117" s="10"/>
      <c r="G117" s="28"/>
      <c r="H117" s="9"/>
      <c r="I117" s="28"/>
      <c r="J117" s="9"/>
      <c r="K117" s="28"/>
      <c r="L117" s="9"/>
      <c r="M117" s="28"/>
    </row>
    <row r="118" spans="1:13" s="13" customFormat="1" x14ac:dyDescent="0.2">
      <c r="A118" s="4"/>
      <c r="B118" s="9"/>
      <c r="C118" s="28"/>
      <c r="D118" s="9"/>
      <c r="E118" s="28"/>
      <c r="F118" s="10"/>
      <c r="G118" s="28"/>
      <c r="H118" s="9"/>
      <c r="I118" s="28"/>
      <c r="J118" s="9"/>
      <c r="K118" s="28"/>
      <c r="L118" s="9"/>
      <c r="M118" s="28"/>
    </row>
    <row r="119" spans="1:13" s="13" customFormat="1" x14ac:dyDescent="0.2">
      <c r="A119" s="4"/>
      <c r="B119" s="9"/>
      <c r="C119" s="28"/>
      <c r="D119" s="9"/>
      <c r="E119" s="28"/>
      <c r="F119" s="9"/>
      <c r="G119" s="30"/>
      <c r="I119" s="30"/>
      <c r="K119" s="30"/>
      <c r="M119" s="30"/>
    </row>
    <row r="120" spans="1:13" s="13" customFormat="1" x14ac:dyDescent="0.2">
      <c r="A120" s="9"/>
      <c r="B120" s="9"/>
      <c r="C120" s="28"/>
      <c r="D120" s="9"/>
      <c r="E120" s="28"/>
      <c r="F120" s="9"/>
      <c r="G120" s="30"/>
      <c r="I120" s="30"/>
      <c r="K120" s="30"/>
      <c r="M120" s="30"/>
    </row>
    <row r="121" spans="1:13" s="13" customFormat="1" x14ac:dyDescent="0.2">
      <c r="A121" s="9"/>
      <c r="B121" s="9"/>
      <c r="C121" s="28"/>
      <c r="D121" s="9"/>
      <c r="E121" s="28"/>
      <c r="F121" s="9"/>
      <c r="G121" s="30"/>
      <c r="I121" s="30"/>
      <c r="K121" s="30"/>
      <c r="M121" s="30"/>
    </row>
    <row r="122" spans="1:13" s="13" customFormat="1" x14ac:dyDescent="0.2">
      <c r="A122" s="9"/>
      <c r="B122" s="9"/>
      <c r="C122" s="28"/>
      <c r="D122" s="9"/>
      <c r="E122" s="28"/>
      <c r="F122" s="9"/>
      <c r="G122" s="30"/>
      <c r="I122" s="30"/>
      <c r="K122" s="30"/>
      <c r="M122" s="30"/>
    </row>
    <row r="123" spans="1:13" s="13" customFormat="1" x14ac:dyDescent="0.2">
      <c r="A123" s="9"/>
      <c r="B123" s="9"/>
      <c r="C123" s="28"/>
      <c r="D123" s="9"/>
      <c r="E123" s="28"/>
      <c r="F123" s="9"/>
      <c r="G123" s="30"/>
      <c r="I123" s="30"/>
      <c r="K123" s="30"/>
      <c r="M123" s="30"/>
    </row>
    <row r="124" spans="1:13" s="13" customFormat="1" x14ac:dyDescent="0.2">
      <c r="A124" s="9"/>
      <c r="B124" s="9"/>
      <c r="C124" s="28"/>
      <c r="D124" s="9"/>
      <c r="E124" s="28"/>
      <c r="F124" s="9"/>
      <c r="G124" s="30"/>
      <c r="I124" s="30"/>
      <c r="K124" s="30"/>
      <c r="M124" s="30"/>
    </row>
    <row r="125" spans="1:13" s="13" customFormat="1" x14ac:dyDescent="0.2">
      <c r="A125" s="9"/>
      <c r="B125" s="9"/>
      <c r="C125" s="28"/>
      <c r="D125" s="9"/>
      <c r="E125" s="28"/>
      <c r="F125" s="9"/>
      <c r="G125" s="30"/>
      <c r="I125" s="30"/>
      <c r="K125" s="30"/>
      <c r="M125" s="30"/>
    </row>
    <row r="126" spans="1:13" s="13" customFormat="1" x14ac:dyDescent="0.2">
      <c r="A126" s="9"/>
      <c r="B126" s="9"/>
      <c r="C126" s="28"/>
      <c r="D126" s="9"/>
      <c r="E126" s="28"/>
      <c r="F126" s="9"/>
      <c r="G126" s="30"/>
      <c r="I126" s="30"/>
      <c r="K126" s="30"/>
      <c r="M126" s="30"/>
    </row>
    <row r="127" spans="1:13" s="13" customFormat="1" x14ac:dyDescent="0.2">
      <c r="A127" s="9"/>
      <c r="B127" s="9"/>
      <c r="C127" s="28"/>
      <c r="D127" s="9"/>
      <c r="E127" s="28"/>
      <c r="F127" s="9"/>
      <c r="G127" s="30"/>
      <c r="I127" s="30"/>
      <c r="K127" s="30"/>
      <c r="M127" s="30"/>
    </row>
    <row r="128" spans="1:13" s="13" customFormat="1" x14ac:dyDescent="0.2">
      <c r="A128" s="9"/>
      <c r="B128" s="9"/>
      <c r="C128" s="28"/>
      <c r="D128" s="9"/>
      <c r="E128" s="28"/>
      <c r="F128" s="9"/>
      <c r="G128" s="30"/>
      <c r="I128" s="30"/>
      <c r="K128" s="30"/>
      <c r="M128" s="30"/>
    </row>
    <row r="129" spans="1:13" s="13" customFormat="1" x14ac:dyDescent="0.2">
      <c r="A129" s="9"/>
      <c r="B129" s="9"/>
      <c r="C129" s="28"/>
      <c r="D129" s="9"/>
      <c r="E129" s="28"/>
      <c r="F129" s="9"/>
      <c r="G129" s="30"/>
      <c r="I129" s="30"/>
      <c r="K129" s="30"/>
      <c r="M129" s="30"/>
    </row>
    <row r="130" spans="1:13" s="13" customFormat="1" x14ac:dyDescent="0.2">
      <c r="A130" s="9"/>
      <c r="B130" s="9"/>
      <c r="C130" s="28"/>
      <c r="D130" s="9"/>
      <c r="E130" s="28"/>
      <c r="F130" s="9"/>
      <c r="G130" s="30"/>
      <c r="I130" s="30"/>
      <c r="K130" s="30"/>
      <c r="M130" s="30"/>
    </row>
    <row r="131" spans="1:13" s="13" customFormat="1" x14ac:dyDescent="0.2">
      <c r="A131" s="9"/>
      <c r="B131" s="9"/>
      <c r="C131" s="28"/>
      <c r="D131" s="9"/>
      <c r="E131" s="28"/>
      <c r="F131" s="9"/>
      <c r="G131" s="30"/>
      <c r="I131" s="30"/>
      <c r="K131" s="30"/>
      <c r="M131" s="30"/>
    </row>
    <row r="132" spans="1:13" s="13" customFormat="1" x14ac:dyDescent="0.2">
      <c r="A132" s="9"/>
      <c r="B132" s="9"/>
      <c r="C132" s="28"/>
      <c r="D132" s="9"/>
      <c r="E132" s="28"/>
      <c r="F132" s="10"/>
      <c r="G132" s="30"/>
      <c r="I132" s="30"/>
      <c r="K132" s="30"/>
      <c r="M132" s="30"/>
    </row>
    <row r="133" spans="1:13" s="13" customFormat="1" x14ac:dyDescent="0.2">
      <c r="A133" s="9"/>
      <c r="B133" s="9"/>
      <c r="C133" s="28"/>
      <c r="D133" s="9"/>
      <c r="E133" s="28"/>
      <c r="F133" s="9"/>
      <c r="G133" s="30"/>
      <c r="I133" s="30"/>
      <c r="K133" s="30"/>
      <c r="M133" s="30"/>
    </row>
    <row r="134" spans="1:13" s="13" customFormat="1" x14ac:dyDescent="0.2">
      <c r="A134" s="9"/>
      <c r="B134" s="9"/>
      <c r="C134" s="28"/>
      <c r="D134" s="9"/>
      <c r="E134" s="28"/>
      <c r="F134" s="9"/>
      <c r="G134" s="30"/>
      <c r="I134" s="30"/>
      <c r="K134" s="30"/>
      <c r="M134" s="30"/>
    </row>
    <row r="135" spans="1:13" s="13" customFormat="1" x14ac:dyDescent="0.2">
      <c r="A135" s="9"/>
      <c r="B135" s="9"/>
      <c r="C135" s="28"/>
      <c r="D135" s="9"/>
      <c r="E135" s="28"/>
      <c r="F135" s="9"/>
      <c r="G135" s="30"/>
      <c r="I135" s="30"/>
      <c r="K135" s="30"/>
      <c r="M135" s="30"/>
    </row>
    <row r="136" spans="1:13" s="13" customFormat="1" x14ac:dyDescent="0.2">
      <c r="A136" s="9"/>
      <c r="B136" s="9"/>
      <c r="C136" s="28"/>
      <c r="D136" s="9"/>
      <c r="E136" s="28"/>
      <c r="F136" s="9"/>
      <c r="G136" s="30"/>
      <c r="I136" s="30"/>
      <c r="K136" s="30"/>
      <c r="M136" s="30"/>
    </row>
    <row r="137" spans="1:13" s="13" customFormat="1" x14ac:dyDescent="0.2">
      <c r="A137" s="9"/>
      <c r="B137" s="9"/>
      <c r="C137" s="28"/>
      <c r="D137" s="9"/>
      <c r="E137" s="28"/>
      <c r="F137" s="9"/>
      <c r="G137" s="30"/>
      <c r="I137" s="30"/>
      <c r="K137" s="30"/>
      <c r="M137" s="30"/>
    </row>
    <row r="138" spans="1:13" s="13" customFormat="1" x14ac:dyDescent="0.2">
      <c r="A138" s="9"/>
      <c r="B138" s="9"/>
      <c r="C138" s="28"/>
      <c r="D138" s="9"/>
      <c r="E138" s="28"/>
      <c r="F138" s="9"/>
      <c r="G138" s="30"/>
      <c r="I138" s="30"/>
      <c r="K138" s="30"/>
      <c r="M138" s="30"/>
    </row>
    <row r="139" spans="1:13" s="13" customFormat="1" x14ac:dyDescent="0.2">
      <c r="A139" s="9"/>
      <c r="B139" s="9"/>
      <c r="C139" s="28"/>
      <c r="D139" s="9"/>
      <c r="E139" s="28"/>
      <c r="F139" s="9"/>
      <c r="G139" s="30"/>
      <c r="I139" s="30"/>
      <c r="K139" s="30"/>
      <c r="M139" s="30"/>
    </row>
    <row r="140" spans="1:13" s="13" customFormat="1" x14ac:dyDescent="0.2">
      <c r="A140" s="9"/>
      <c r="B140" s="9"/>
      <c r="C140" s="28"/>
      <c r="D140" s="9"/>
      <c r="E140" s="28"/>
      <c r="F140" s="9"/>
      <c r="G140" s="30"/>
      <c r="I140" s="30"/>
      <c r="K140" s="30"/>
      <c r="M140" s="30"/>
    </row>
    <row r="141" spans="1:13" s="13" customFormat="1" x14ac:dyDescent="0.2">
      <c r="A141" s="9"/>
      <c r="B141" s="9"/>
      <c r="C141" s="28"/>
      <c r="D141" s="9"/>
      <c r="E141" s="28"/>
      <c r="F141" s="9"/>
      <c r="G141" s="30"/>
      <c r="I141" s="30"/>
      <c r="K141" s="30"/>
      <c r="M141" s="30"/>
    </row>
    <row r="142" spans="1:13" s="13" customFormat="1" x14ac:dyDescent="0.2">
      <c r="A142" s="9"/>
      <c r="B142" s="9"/>
      <c r="C142" s="28"/>
      <c r="D142" s="9"/>
      <c r="E142" s="28"/>
      <c r="F142" s="9"/>
      <c r="G142" s="30"/>
      <c r="I142" s="30"/>
      <c r="K142" s="30"/>
      <c r="M142" s="30"/>
    </row>
    <row r="143" spans="1:13" s="13" customFormat="1" x14ac:dyDescent="0.2">
      <c r="A143" s="9"/>
      <c r="B143" s="9"/>
      <c r="C143" s="28"/>
      <c r="D143" s="9"/>
      <c r="E143" s="28"/>
      <c r="F143" s="9"/>
      <c r="G143" s="30"/>
      <c r="I143" s="30"/>
      <c r="K143" s="30"/>
      <c r="M143" s="30"/>
    </row>
    <row r="144" spans="1:13" s="13" customFormat="1" x14ac:dyDescent="0.2">
      <c r="A144" s="9"/>
      <c r="B144" s="9"/>
      <c r="C144" s="28"/>
      <c r="D144" s="9"/>
      <c r="E144" s="28"/>
      <c r="F144" s="9"/>
      <c r="G144" s="30"/>
      <c r="I144" s="30"/>
      <c r="K144" s="30"/>
      <c r="M144" s="30"/>
    </row>
    <row r="145" spans="1:13" s="13" customFormat="1" x14ac:dyDescent="0.2">
      <c r="A145" s="9"/>
      <c r="B145" s="9"/>
      <c r="C145" s="28"/>
      <c r="D145" s="9"/>
      <c r="E145" s="28"/>
      <c r="F145" s="9"/>
      <c r="G145" s="30"/>
      <c r="I145" s="30"/>
      <c r="K145" s="30"/>
      <c r="M145" s="30"/>
    </row>
    <row r="146" spans="1:13" s="13" customFormat="1" x14ac:dyDescent="0.2">
      <c r="A146" s="9"/>
      <c r="B146" s="9"/>
      <c r="C146" s="28"/>
      <c r="D146" s="9"/>
      <c r="E146" s="28"/>
      <c r="F146" s="9"/>
      <c r="G146" s="30"/>
      <c r="I146" s="30"/>
      <c r="K146" s="30"/>
      <c r="M146" s="30"/>
    </row>
    <row r="147" spans="1:13" s="13" customFormat="1" x14ac:dyDescent="0.2">
      <c r="A147" s="9"/>
      <c r="B147" s="9"/>
      <c r="C147" s="28"/>
      <c r="D147" s="9"/>
      <c r="E147" s="28"/>
      <c r="F147" s="9"/>
      <c r="G147" s="30"/>
      <c r="I147" s="30"/>
      <c r="K147" s="30"/>
      <c r="M147" s="30"/>
    </row>
    <row r="148" spans="1:13" s="13" customFormat="1" x14ac:dyDescent="0.2">
      <c r="A148" s="9"/>
      <c r="B148" s="9"/>
      <c r="C148" s="28"/>
      <c r="D148" s="9"/>
      <c r="E148" s="28"/>
      <c r="F148" s="9"/>
      <c r="G148" s="30"/>
      <c r="I148" s="30"/>
      <c r="K148" s="30"/>
      <c r="M148" s="30"/>
    </row>
    <row r="149" spans="1:13" s="13" customFormat="1" x14ac:dyDescent="0.2">
      <c r="A149" s="9"/>
      <c r="B149" s="9"/>
      <c r="C149" s="28"/>
      <c r="D149" s="9"/>
      <c r="E149" s="28"/>
      <c r="F149" s="9"/>
      <c r="G149" s="30"/>
      <c r="I149" s="30"/>
      <c r="K149" s="30"/>
      <c r="M149" s="30"/>
    </row>
    <row r="150" spans="1:13" s="13" customFormat="1" x14ac:dyDescent="0.2">
      <c r="A150" s="9"/>
      <c r="B150" s="9"/>
      <c r="C150" s="28"/>
      <c r="D150" s="9"/>
      <c r="E150" s="28"/>
      <c r="F150" s="9"/>
      <c r="G150" s="30"/>
      <c r="I150" s="30"/>
      <c r="K150" s="30"/>
      <c r="M150" s="30"/>
    </row>
    <row r="151" spans="1:13" s="13" customFormat="1" x14ac:dyDescent="0.2">
      <c r="A151" s="9"/>
      <c r="B151" s="9"/>
      <c r="C151" s="28"/>
      <c r="D151" s="9"/>
      <c r="E151" s="28"/>
      <c r="F151" s="9"/>
      <c r="G151" s="30"/>
      <c r="I151" s="30"/>
      <c r="K151" s="30"/>
      <c r="M151" s="30"/>
    </row>
    <row r="152" spans="1:13" s="13" customFormat="1" x14ac:dyDescent="0.2">
      <c r="A152" s="9"/>
      <c r="B152" s="9"/>
      <c r="C152" s="28"/>
      <c r="D152" s="9"/>
      <c r="E152" s="28"/>
      <c r="F152" s="9"/>
      <c r="G152" s="30"/>
      <c r="I152" s="30"/>
      <c r="K152" s="30"/>
      <c r="M152" s="30"/>
    </row>
    <row r="153" spans="1:13" s="13" customFormat="1" x14ac:dyDescent="0.2">
      <c r="A153" s="9"/>
      <c r="B153" s="9"/>
      <c r="C153" s="28"/>
      <c r="D153" s="9"/>
      <c r="E153" s="28"/>
      <c r="F153" s="9"/>
      <c r="G153" s="30"/>
      <c r="I153" s="30"/>
      <c r="K153" s="30"/>
      <c r="M153" s="30"/>
    </row>
    <row r="154" spans="1:13" s="13" customFormat="1" x14ac:dyDescent="0.2">
      <c r="A154" s="9"/>
      <c r="B154" s="9"/>
      <c r="C154" s="28"/>
      <c r="D154" s="9"/>
      <c r="E154" s="28"/>
      <c r="F154" s="9"/>
      <c r="G154" s="30"/>
      <c r="I154" s="30"/>
      <c r="K154" s="30"/>
      <c r="M154" s="30"/>
    </row>
    <row r="155" spans="1:13" s="13" customFormat="1" x14ac:dyDescent="0.2">
      <c r="A155" s="9"/>
      <c r="B155" s="9"/>
      <c r="C155" s="28"/>
      <c r="D155" s="9"/>
      <c r="E155" s="28"/>
      <c r="F155" s="9"/>
      <c r="G155" s="30"/>
      <c r="I155" s="30"/>
      <c r="K155" s="30"/>
      <c r="M155" s="30"/>
    </row>
    <row r="156" spans="1:13" s="13" customFormat="1" x14ac:dyDescent="0.2">
      <c r="A156" s="9"/>
      <c r="B156" s="9"/>
      <c r="C156" s="28"/>
      <c r="D156" s="9"/>
      <c r="E156" s="28"/>
      <c r="F156" s="9"/>
      <c r="G156" s="30"/>
      <c r="I156" s="30"/>
      <c r="K156" s="30"/>
      <c r="M156" s="30"/>
    </row>
    <row r="157" spans="1:13" s="13" customFormat="1" x14ac:dyDescent="0.2">
      <c r="A157" s="9"/>
      <c r="B157" s="9"/>
      <c r="C157" s="28"/>
      <c r="D157" s="9"/>
      <c r="E157" s="28"/>
      <c r="F157" s="9"/>
      <c r="G157" s="30"/>
      <c r="I157" s="30"/>
      <c r="K157" s="30"/>
      <c r="M157" s="30"/>
    </row>
    <row r="158" spans="1:13" s="13" customFormat="1" x14ac:dyDescent="0.2">
      <c r="A158" s="9"/>
      <c r="B158" s="9"/>
      <c r="C158" s="28"/>
      <c r="D158" s="9"/>
      <c r="E158" s="28"/>
      <c r="F158" s="9"/>
      <c r="G158" s="30"/>
      <c r="I158" s="30"/>
      <c r="K158" s="30"/>
      <c r="M158" s="30"/>
    </row>
    <row r="159" spans="1:13" s="13" customFormat="1" x14ac:dyDescent="0.2">
      <c r="A159" s="9"/>
      <c r="B159" s="9"/>
      <c r="C159" s="28"/>
      <c r="D159" s="9"/>
      <c r="E159" s="28"/>
      <c r="F159" s="9"/>
      <c r="G159" s="30"/>
      <c r="I159" s="30"/>
      <c r="K159" s="30"/>
      <c r="M159" s="30"/>
    </row>
    <row r="160" spans="1:13" s="13" customFormat="1" x14ac:dyDescent="0.2">
      <c r="A160" s="9"/>
      <c r="B160" s="9"/>
      <c r="C160" s="28"/>
      <c r="D160" s="9"/>
      <c r="E160" s="28"/>
      <c r="F160" s="9"/>
      <c r="G160" s="30"/>
      <c r="I160" s="30"/>
      <c r="K160" s="30"/>
      <c r="M160" s="30"/>
    </row>
    <row r="161" spans="1:13" s="13" customFormat="1" x14ac:dyDescent="0.2">
      <c r="A161" s="9"/>
      <c r="B161" s="9"/>
      <c r="C161" s="28"/>
      <c r="D161" s="9"/>
      <c r="E161" s="28"/>
      <c r="F161" s="9"/>
      <c r="G161" s="30"/>
      <c r="I161" s="30"/>
      <c r="K161" s="30"/>
      <c r="M161" s="30"/>
    </row>
    <row r="162" spans="1:13" s="13" customFormat="1" x14ac:dyDescent="0.2">
      <c r="A162" s="9"/>
      <c r="B162" s="9"/>
      <c r="C162" s="28"/>
      <c r="D162" s="9"/>
      <c r="E162" s="28"/>
      <c r="F162" s="9"/>
      <c r="G162" s="30"/>
      <c r="I162" s="30"/>
      <c r="K162" s="30"/>
      <c r="M162" s="30"/>
    </row>
    <row r="163" spans="1:13" s="13" customFormat="1" x14ac:dyDescent="0.2">
      <c r="A163" s="9"/>
      <c r="B163" s="9"/>
      <c r="C163" s="28"/>
      <c r="D163" s="9"/>
      <c r="E163" s="28"/>
      <c r="F163" s="9"/>
      <c r="G163" s="30"/>
      <c r="I163" s="30"/>
      <c r="K163" s="30"/>
      <c r="M163" s="30"/>
    </row>
    <row r="164" spans="1:13" s="13" customFormat="1" x14ac:dyDescent="0.2">
      <c r="A164" s="9"/>
      <c r="B164" s="9"/>
      <c r="C164" s="28"/>
      <c r="D164" s="9"/>
      <c r="E164" s="28"/>
      <c r="F164" s="9"/>
      <c r="G164" s="30"/>
      <c r="I164" s="30"/>
      <c r="K164" s="30"/>
      <c r="M164" s="30"/>
    </row>
    <row r="165" spans="1:13" s="13" customFormat="1" x14ac:dyDescent="0.2">
      <c r="A165" s="9"/>
      <c r="B165" s="9"/>
      <c r="C165" s="28"/>
      <c r="D165" s="9"/>
      <c r="E165" s="28"/>
      <c r="F165" s="9"/>
      <c r="G165" s="30"/>
      <c r="I165" s="30"/>
      <c r="K165" s="30"/>
      <c r="M165" s="30"/>
    </row>
    <row r="166" spans="1:13" s="13" customFormat="1" x14ac:dyDescent="0.2">
      <c r="A166" s="9"/>
      <c r="B166" s="9"/>
      <c r="C166" s="28"/>
      <c r="D166" s="9"/>
      <c r="E166" s="28"/>
      <c r="F166" s="9"/>
      <c r="G166" s="30"/>
      <c r="I166" s="30"/>
      <c r="K166" s="30"/>
      <c r="M166" s="30"/>
    </row>
    <row r="167" spans="1:13" s="13" customFormat="1" x14ac:dyDescent="0.2">
      <c r="A167" s="9"/>
      <c r="B167" s="9"/>
      <c r="C167" s="28"/>
      <c r="D167" s="9"/>
      <c r="E167" s="28"/>
      <c r="F167" s="9"/>
      <c r="G167" s="30"/>
      <c r="I167" s="30"/>
      <c r="K167" s="30"/>
      <c r="M167" s="30"/>
    </row>
    <row r="168" spans="1:13" s="13" customFormat="1" x14ac:dyDescent="0.2">
      <c r="A168" s="9"/>
      <c r="B168" s="9"/>
      <c r="C168" s="28"/>
      <c r="D168" s="9"/>
      <c r="E168" s="28"/>
      <c r="F168" s="9"/>
      <c r="G168" s="30"/>
      <c r="I168" s="30"/>
      <c r="K168" s="30"/>
      <c r="M168" s="30"/>
    </row>
    <row r="169" spans="1:13" s="13" customFormat="1" x14ac:dyDescent="0.2">
      <c r="A169" s="9"/>
      <c r="B169" s="9"/>
      <c r="C169" s="28"/>
      <c r="D169" s="9"/>
      <c r="E169" s="28"/>
      <c r="F169" s="9"/>
      <c r="G169" s="30"/>
      <c r="I169" s="30"/>
      <c r="K169" s="30"/>
      <c r="M169" s="30"/>
    </row>
    <row r="170" spans="1:13" s="13" customFormat="1" x14ac:dyDescent="0.2">
      <c r="A170" s="9"/>
      <c r="B170" s="9"/>
      <c r="C170" s="28"/>
      <c r="D170" s="9"/>
      <c r="E170" s="28"/>
      <c r="F170" s="9"/>
      <c r="G170" s="30"/>
      <c r="I170" s="30"/>
      <c r="K170" s="30"/>
      <c r="M170" s="30"/>
    </row>
    <row r="171" spans="1:13" s="13" customFormat="1" x14ac:dyDescent="0.2">
      <c r="A171" s="9"/>
      <c r="B171" s="9"/>
      <c r="C171" s="28"/>
      <c r="D171" s="9"/>
      <c r="E171" s="28"/>
      <c r="F171" s="9"/>
      <c r="G171" s="30"/>
      <c r="I171" s="30"/>
      <c r="K171" s="30"/>
      <c r="M171" s="30"/>
    </row>
    <row r="172" spans="1:13" s="13" customFormat="1" x14ac:dyDescent="0.2">
      <c r="A172" s="9"/>
      <c r="B172" s="9"/>
      <c r="C172" s="28"/>
      <c r="D172" s="9"/>
      <c r="E172" s="28"/>
      <c r="F172" s="9"/>
      <c r="G172" s="30"/>
      <c r="I172" s="30"/>
      <c r="K172" s="30"/>
      <c r="M172" s="30"/>
    </row>
    <row r="173" spans="1:13" s="13" customFormat="1" x14ac:dyDescent="0.2">
      <c r="A173" s="9"/>
      <c r="B173" s="9"/>
      <c r="C173" s="28"/>
      <c r="D173" s="9"/>
      <c r="E173" s="28"/>
      <c r="F173" s="9"/>
      <c r="G173" s="30"/>
      <c r="I173" s="30"/>
      <c r="K173" s="30"/>
      <c r="M173" s="30"/>
    </row>
    <row r="174" spans="1:13" s="13" customFormat="1" x14ac:dyDescent="0.2">
      <c r="A174" s="9"/>
      <c r="B174" s="9"/>
      <c r="C174" s="28"/>
      <c r="D174" s="9"/>
      <c r="E174" s="28"/>
      <c r="F174" s="9"/>
      <c r="G174" s="30"/>
      <c r="I174" s="30"/>
      <c r="K174" s="30"/>
      <c r="M174" s="30"/>
    </row>
    <row r="175" spans="1:13" s="13" customFormat="1" x14ac:dyDescent="0.2">
      <c r="A175" s="9"/>
      <c r="B175" s="9"/>
      <c r="C175" s="28"/>
      <c r="D175" s="9"/>
      <c r="E175" s="28"/>
      <c r="F175" s="9"/>
      <c r="G175" s="30"/>
      <c r="I175" s="30"/>
      <c r="K175" s="30"/>
      <c r="M175" s="30"/>
    </row>
    <row r="176" spans="1:13" s="13" customFormat="1" x14ac:dyDescent="0.2">
      <c r="A176" s="9"/>
      <c r="B176" s="9"/>
      <c r="C176" s="28"/>
      <c r="D176" s="9"/>
      <c r="E176" s="28"/>
      <c r="F176" s="9"/>
      <c r="G176" s="30"/>
      <c r="I176" s="30"/>
      <c r="K176" s="30"/>
      <c r="M176" s="30"/>
    </row>
    <row r="177" spans="1:13" s="13" customFormat="1" x14ac:dyDescent="0.2">
      <c r="A177" s="9"/>
      <c r="B177" s="9"/>
      <c r="C177" s="28"/>
      <c r="D177" s="9"/>
      <c r="E177" s="28"/>
      <c r="F177" s="9"/>
      <c r="G177" s="30"/>
      <c r="I177" s="30"/>
      <c r="K177" s="30"/>
      <c r="M177" s="30"/>
    </row>
    <row r="178" spans="1:13" s="13" customFormat="1" x14ac:dyDescent="0.2">
      <c r="A178" s="9"/>
      <c r="B178" s="9"/>
      <c r="C178" s="28"/>
      <c r="D178" s="9"/>
      <c r="E178" s="28"/>
      <c r="F178" s="9"/>
      <c r="G178" s="30"/>
      <c r="I178" s="30"/>
      <c r="K178" s="30"/>
      <c r="M178" s="30"/>
    </row>
    <row r="179" spans="1:13" s="13" customFormat="1" x14ac:dyDescent="0.2">
      <c r="A179" s="9"/>
      <c r="B179" s="9"/>
      <c r="C179" s="28"/>
      <c r="D179" s="9"/>
      <c r="E179" s="28"/>
      <c r="F179" s="9"/>
      <c r="G179" s="30"/>
      <c r="I179" s="30"/>
      <c r="K179" s="30"/>
      <c r="M179" s="30"/>
    </row>
    <row r="180" spans="1:13" s="13" customFormat="1" x14ac:dyDescent="0.2">
      <c r="A180" s="9"/>
      <c r="B180" s="9"/>
      <c r="C180" s="28"/>
      <c r="D180" s="9"/>
      <c r="E180" s="28"/>
      <c r="F180" s="9"/>
      <c r="G180" s="30"/>
      <c r="I180" s="30"/>
      <c r="K180" s="30"/>
      <c r="M180" s="30"/>
    </row>
    <row r="181" spans="1:13" s="13" customFormat="1" x14ac:dyDescent="0.2">
      <c r="A181" s="9"/>
      <c r="B181" s="9"/>
      <c r="C181" s="28"/>
      <c r="D181" s="9"/>
      <c r="E181" s="28"/>
      <c r="F181" s="9"/>
      <c r="G181" s="30"/>
      <c r="I181" s="30"/>
      <c r="K181" s="30"/>
      <c r="M181" s="30"/>
    </row>
    <row r="182" spans="1:13" s="13" customFormat="1" x14ac:dyDescent="0.2">
      <c r="A182" s="9"/>
      <c r="B182" s="9"/>
      <c r="C182" s="28"/>
      <c r="D182" s="9"/>
      <c r="E182" s="28"/>
      <c r="F182" s="9"/>
      <c r="G182" s="30"/>
      <c r="I182" s="30"/>
      <c r="K182" s="30"/>
      <c r="M182" s="30"/>
    </row>
    <row r="183" spans="1:13" s="13" customFormat="1" x14ac:dyDescent="0.2">
      <c r="A183" s="9"/>
      <c r="B183" s="9"/>
      <c r="C183" s="28"/>
      <c r="D183" s="9"/>
      <c r="E183" s="28"/>
      <c r="F183" s="9"/>
      <c r="G183" s="30"/>
      <c r="I183" s="30"/>
      <c r="K183" s="30"/>
      <c r="M183" s="30"/>
    </row>
    <row r="184" spans="1:13" s="13" customFormat="1" x14ac:dyDescent="0.2">
      <c r="A184" s="9"/>
      <c r="B184" s="9"/>
      <c r="C184" s="28"/>
      <c r="D184" s="9"/>
      <c r="E184" s="28"/>
      <c r="F184" s="9"/>
      <c r="G184" s="30"/>
      <c r="I184" s="30"/>
      <c r="K184" s="30"/>
      <c r="M184" s="30"/>
    </row>
    <row r="185" spans="1:13" s="13" customFormat="1" x14ac:dyDescent="0.2">
      <c r="A185" s="9"/>
      <c r="B185" s="9"/>
      <c r="C185" s="28"/>
      <c r="D185" s="9"/>
      <c r="E185" s="28"/>
      <c r="F185" s="9"/>
      <c r="G185" s="30"/>
      <c r="I185" s="30"/>
      <c r="K185" s="30"/>
      <c r="M185" s="30"/>
    </row>
    <row r="186" spans="1:13" s="13" customFormat="1" x14ac:dyDescent="0.2">
      <c r="A186" s="9"/>
      <c r="B186" s="9"/>
      <c r="C186" s="28"/>
      <c r="D186" s="9"/>
      <c r="E186" s="28"/>
      <c r="F186" s="9"/>
      <c r="G186" s="30"/>
      <c r="I186" s="30"/>
      <c r="K186" s="30"/>
      <c r="M186" s="30"/>
    </row>
    <row r="187" spans="1:13" s="13" customFormat="1" x14ac:dyDescent="0.2">
      <c r="A187" s="9"/>
      <c r="B187" s="9"/>
      <c r="C187" s="28"/>
      <c r="D187" s="9"/>
      <c r="E187" s="28"/>
      <c r="F187" s="9"/>
      <c r="G187" s="30"/>
      <c r="I187" s="30"/>
      <c r="K187" s="30"/>
      <c r="M187" s="30"/>
    </row>
    <row r="188" spans="1:13" s="13" customFormat="1" x14ac:dyDescent="0.2">
      <c r="A188" s="9"/>
      <c r="B188" s="9"/>
      <c r="C188" s="28"/>
      <c r="D188" s="9"/>
      <c r="E188" s="28"/>
      <c r="F188" s="9"/>
      <c r="G188" s="30"/>
      <c r="I188" s="30"/>
      <c r="K188" s="30"/>
      <c r="M188" s="30"/>
    </row>
    <row r="189" spans="1:13" s="13" customFormat="1" x14ac:dyDescent="0.2">
      <c r="A189" s="9"/>
      <c r="B189" s="9"/>
      <c r="C189" s="28"/>
      <c r="D189" s="9"/>
      <c r="E189" s="28"/>
      <c r="F189" s="9"/>
      <c r="G189" s="30"/>
      <c r="I189" s="30"/>
      <c r="K189" s="30"/>
      <c r="M189" s="30"/>
    </row>
    <row r="190" spans="1:13" s="13" customFormat="1" x14ac:dyDescent="0.2">
      <c r="A190" s="9"/>
      <c r="B190" s="9"/>
      <c r="C190" s="28"/>
      <c r="D190" s="9"/>
      <c r="E190" s="28"/>
      <c r="F190" s="9"/>
      <c r="G190" s="30"/>
      <c r="I190" s="30"/>
      <c r="K190" s="30"/>
      <c r="M190" s="30"/>
    </row>
    <row r="191" spans="1:13" s="13" customFormat="1" x14ac:dyDescent="0.2">
      <c r="A191" s="9"/>
      <c r="B191" s="9"/>
      <c r="C191" s="28"/>
      <c r="D191" s="9"/>
      <c r="E191" s="28"/>
      <c r="F191" s="9"/>
      <c r="G191" s="30"/>
      <c r="I191" s="30"/>
      <c r="K191" s="30"/>
      <c r="M191" s="30"/>
    </row>
    <row r="192" spans="1:13" s="13" customFormat="1" x14ac:dyDescent="0.2">
      <c r="A192" s="9"/>
      <c r="B192" s="9"/>
      <c r="C192" s="28"/>
      <c r="D192" s="9"/>
      <c r="E192" s="28"/>
      <c r="F192" s="9"/>
      <c r="G192" s="30"/>
      <c r="I192" s="30"/>
      <c r="K192" s="30"/>
      <c r="M192" s="30"/>
    </row>
    <row r="193" spans="1:13" s="13" customFormat="1" x14ac:dyDescent="0.2">
      <c r="A193" s="9"/>
      <c r="B193" s="9"/>
      <c r="C193" s="28"/>
      <c r="D193" s="9"/>
      <c r="E193" s="28"/>
      <c r="F193" s="9"/>
      <c r="G193" s="30"/>
      <c r="I193" s="30"/>
      <c r="K193" s="30"/>
      <c r="M193" s="30"/>
    </row>
    <row r="194" spans="1:13" s="13" customFormat="1" x14ac:dyDescent="0.2">
      <c r="A194" s="9"/>
      <c r="B194" s="9"/>
      <c r="C194" s="28"/>
      <c r="D194" s="9"/>
      <c r="E194" s="28"/>
      <c r="F194" s="9"/>
      <c r="G194" s="30"/>
      <c r="I194" s="30"/>
      <c r="K194" s="30"/>
      <c r="M194" s="30"/>
    </row>
    <row r="195" spans="1:13" s="13" customFormat="1" x14ac:dyDescent="0.2">
      <c r="A195" s="9"/>
      <c r="B195" s="9"/>
      <c r="C195" s="28"/>
      <c r="D195" s="9"/>
      <c r="E195" s="28"/>
      <c r="F195" s="9"/>
      <c r="G195" s="30"/>
      <c r="I195" s="30"/>
      <c r="K195" s="30"/>
      <c r="M195" s="30"/>
    </row>
    <row r="196" spans="1:13" s="13" customFormat="1" x14ac:dyDescent="0.2">
      <c r="A196" s="9"/>
      <c r="B196" s="9"/>
      <c r="C196" s="28"/>
      <c r="D196" s="9"/>
      <c r="E196" s="28"/>
      <c r="F196" s="9"/>
      <c r="G196" s="30"/>
      <c r="I196" s="30"/>
      <c r="K196" s="30"/>
      <c r="M196" s="30"/>
    </row>
    <row r="197" spans="1:13" s="13" customFormat="1" x14ac:dyDescent="0.2">
      <c r="A197" s="9"/>
      <c r="B197" s="9"/>
      <c r="C197" s="28"/>
      <c r="D197" s="9"/>
      <c r="E197" s="28"/>
      <c r="F197" s="9"/>
      <c r="G197" s="30"/>
      <c r="I197" s="30"/>
      <c r="K197" s="30"/>
      <c r="M197" s="30"/>
    </row>
    <row r="198" spans="1:13" s="13" customFormat="1" x14ac:dyDescent="0.2">
      <c r="A198" s="9"/>
      <c r="B198" s="9"/>
      <c r="C198" s="28"/>
      <c r="D198" s="9"/>
      <c r="E198" s="28"/>
      <c r="F198" s="9"/>
      <c r="G198" s="30"/>
      <c r="I198" s="30"/>
      <c r="K198" s="30"/>
      <c r="M198" s="30"/>
    </row>
    <row r="199" spans="1:13" s="13" customFormat="1" x14ac:dyDescent="0.2">
      <c r="A199" s="9"/>
      <c r="B199" s="9"/>
      <c r="C199" s="28"/>
      <c r="D199" s="9"/>
      <c r="E199" s="28"/>
      <c r="F199" s="9"/>
      <c r="G199" s="30"/>
      <c r="I199" s="30"/>
      <c r="K199" s="30"/>
      <c r="M199" s="30"/>
    </row>
    <row r="200" spans="1:13" s="13" customFormat="1" x14ac:dyDescent="0.2">
      <c r="A200" s="9"/>
      <c r="B200" s="9"/>
      <c r="C200" s="28"/>
      <c r="D200" s="9"/>
      <c r="E200" s="28"/>
      <c r="F200" s="9"/>
      <c r="G200" s="30"/>
      <c r="I200" s="30"/>
      <c r="K200" s="30"/>
      <c r="M200" s="30"/>
    </row>
    <row r="201" spans="1:13" s="13" customFormat="1" x14ac:dyDescent="0.2">
      <c r="A201" s="9"/>
      <c r="B201" s="9"/>
      <c r="C201" s="28"/>
      <c r="D201" s="9"/>
      <c r="E201" s="28"/>
      <c r="F201" s="9"/>
      <c r="G201" s="30"/>
      <c r="I201" s="30"/>
      <c r="K201" s="30"/>
      <c r="M201" s="30"/>
    </row>
    <row r="202" spans="1:13" s="13" customFormat="1" x14ac:dyDescent="0.2">
      <c r="A202" s="9"/>
      <c r="B202" s="9"/>
      <c r="C202" s="28"/>
      <c r="D202" s="9"/>
      <c r="E202" s="28"/>
      <c r="F202" s="9"/>
      <c r="G202" s="30"/>
      <c r="I202" s="30"/>
      <c r="K202" s="30"/>
      <c r="M202" s="30"/>
    </row>
    <row r="203" spans="1:13" s="13" customFormat="1" x14ac:dyDescent="0.2">
      <c r="A203" s="9"/>
      <c r="B203" s="9"/>
      <c r="C203" s="28"/>
      <c r="D203" s="9"/>
      <c r="E203" s="28"/>
      <c r="F203" s="9"/>
      <c r="G203" s="30"/>
      <c r="I203" s="30"/>
      <c r="K203" s="30"/>
      <c r="M203" s="30"/>
    </row>
    <row r="204" spans="1:13" s="13" customFormat="1" x14ac:dyDescent="0.2">
      <c r="A204" s="9"/>
      <c r="B204" s="9"/>
      <c r="C204" s="28"/>
      <c r="D204" s="9"/>
      <c r="E204" s="28"/>
      <c r="F204" s="9"/>
      <c r="G204" s="30"/>
      <c r="I204" s="30"/>
      <c r="K204" s="30"/>
      <c r="M204" s="30"/>
    </row>
    <row r="205" spans="1:13" s="13" customFormat="1" x14ac:dyDescent="0.2">
      <c r="A205" s="9"/>
      <c r="B205" s="9"/>
      <c r="C205" s="28"/>
      <c r="D205" s="9"/>
      <c r="E205" s="28"/>
      <c r="F205" s="9"/>
      <c r="G205" s="30"/>
      <c r="I205" s="30"/>
      <c r="K205" s="30"/>
      <c r="M205" s="30"/>
    </row>
    <row r="206" spans="1:13" s="13" customFormat="1" x14ac:dyDescent="0.2">
      <c r="A206" s="9"/>
      <c r="B206" s="9"/>
      <c r="C206" s="28"/>
      <c r="D206" s="9"/>
      <c r="E206" s="28"/>
      <c r="F206" s="9"/>
      <c r="G206" s="30"/>
      <c r="I206" s="30"/>
      <c r="K206" s="30"/>
      <c r="M206" s="30"/>
    </row>
    <row r="207" spans="1:13" s="13" customFormat="1" x14ac:dyDescent="0.2">
      <c r="A207" s="9"/>
      <c r="B207" s="9"/>
      <c r="C207" s="28"/>
      <c r="D207" s="9"/>
      <c r="E207" s="28"/>
      <c r="F207" s="9"/>
      <c r="G207" s="30"/>
      <c r="I207" s="30"/>
      <c r="K207" s="30"/>
      <c r="M207" s="30"/>
    </row>
    <row r="208" spans="1:13" s="13" customFormat="1" x14ac:dyDescent="0.2">
      <c r="A208" s="9"/>
      <c r="B208" s="9"/>
      <c r="C208" s="28"/>
      <c r="D208" s="9"/>
      <c r="E208" s="28"/>
      <c r="F208" s="9"/>
      <c r="G208" s="30"/>
      <c r="I208" s="30"/>
      <c r="K208" s="30"/>
      <c r="M208" s="30"/>
    </row>
    <row r="209" spans="1:13" s="13" customFormat="1" x14ac:dyDescent="0.2">
      <c r="A209" s="9"/>
      <c r="B209" s="9"/>
      <c r="C209" s="28"/>
      <c r="D209" s="9"/>
      <c r="E209" s="28"/>
      <c r="F209" s="9"/>
      <c r="G209" s="30"/>
      <c r="I209" s="30"/>
      <c r="K209" s="30"/>
      <c r="M209" s="30"/>
    </row>
    <row r="210" spans="1:13" s="13" customFormat="1" x14ac:dyDescent="0.2">
      <c r="A210" s="9"/>
      <c r="B210" s="9"/>
      <c r="C210" s="28"/>
      <c r="D210" s="9"/>
      <c r="E210" s="28"/>
      <c r="F210" s="9"/>
      <c r="G210" s="30"/>
      <c r="I210" s="30"/>
      <c r="K210" s="30"/>
      <c r="M210" s="30"/>
    </row>
    <row r="211" spans="1:13" s="13" customFormat="1" x14ac:dyDescent="0.2">
      <c r="A211" s="9"/>
      <c r="B211" s="9"/>
      <c r="C211" s="28"/>
      <c r="D211" s="9"/>
      <c r="E211" s="28"/>
      <c r="F211" s="9"/>
      <c r="G211" s="30"/>
      <c r="I211" s="30"/>
      <c r="K211" s="30"/>
      <c r="M211" s="30"/>
    </row>
    <row r="212" spans="1:13" s="13" customFormat="1" x14ac:dyDescent="0.2">
      <c r="A212" s="9"/>
      <c r="B212" s="9"/>
      <c r="C212" s="28"/>
      <c r="D212" s="9"/>
      <c r="E212" s="28"/>
      <c r="F212" s="9"/>
      <c r="G212" s="30"/>
      <c r="I212" s="30"/>
      <c r="K212" s="30"/>
      <c r="M212" s="30"/>
    </row>
    <row r="213" spans="1:13" s="13" customFormat="1" x14ac:dyDescent="0.2">
      <c r="A213" s="9"/>
      <c r="B213" s="9"/>
      <c r="C213" s="28"/>
      <c r="D213" s="9"/>
      <c r="E213" s="28"/>
      <c r="F213" s="9"/>
      <c r="G213" s="30"/>
      <c r="I213" s="30"/>
      <c r="K213" s="30"/>
      <c r="M213" s="30"/>
    </row>
    <row r="214" spans="1:13" s="13" customFormat="1" x14ac:dyDescent="0.2">
      <c r="A214" s="9"/>
      <c r="B214" s="9"/>
      <c r="C214" s="28"/>
      <c r="D214" s="9"/>
      <c r="E214" s="28"/>
      <c r="F214" s="9"/>
      <c r="G214" s="30"/>
      <c r="I214" s="30"/>
      <c r="K214" s="30"/>
      <c r="M214" s="30"/>
    </row>
    <row r="215" spans="1:13" s="13" customFormat="1" x14ac:dyDescent="0.2">
      <c r="A215" s="9"/>
      <c r="B215" s="9"/>
      <c r="C215" s="28"/>
      <c r="D215" s="9"/>
      <c r="E215" s="28"/>
      <c r="F215" s="9"/>
      <c r="G215" s="30"/>
      <c r="I215" s="30"/>
      <c r="K215" s="30"/>
      <c r="M215" s="30"/>
    </row>
    <row r="216" spans="1:13" s="13" customFormat="1" x14ac:dyDescent="0.2">
      <c r="A216" s="9"/>
      <c r="B216" s="9"/>
      <c r="C216" s="28"/>
      <c r="D216" s="9"/>
      <c r="E216" s="28"/>
      <c r="F216" s="9"/>
      <c r="G216" s="30"/>
      <c r="I216" s="30"/>
      <c r="K216" s="30"/>
      <c r="M216" s="30"/>
    </row>
    <row r="217" spans="1:13" s="13" customFormat="1" x14ac:dyDescent="0.2">
      <c r="A217" s="9"/>
      <c r="B217" s="9"/>
      <c r="C217" s="28"/>
      <c r="D217" s="9"/>
      <c r="E217" s="28"/>
      <c r="F217" s="9"/>
      <c r="G217" s="30"/>
      <c r="I217" s="30"/>
      <c r="K217" s="30"/>
      <c r="M217" s="30"/>
    </row>
    <row r="218" spans="1:13" s="13" customFormat="1" x14ac:dyDescent="0.2">
      <c r="A218" s="9"/>
      <c r="B218" s="9"/>
      <c r="C218" s="28"/>
      <c r="D218" s="9"/>
      <c r="E218" s="28"/>
      <c r="F218" s="9"/>
      <c r="G218" s="30"/>
      <c r="I218" s="30"/>
      <c r="K218" s="30"/>
      <c r="M218" s="30"/>
    </row>
    <row r="219" spans="1:13" s="13" customFormat="1" x14ac:dyDescent="0.2">
      <c r="A219" s="9"/>
      <c r="B219" s="9"/>
      <c r="C219" s="28"/>
      <c r="D219" s="9"/>
      <c r="E219" s="28"/>
      <c r="F219" s="9"/>
      <c r="G219" s="30"/>
      <c r="I219" s="30"/>
      <c r="K219" s="30"/>
      <c r="M219" s="30"/>
    </row>
    <row r="220" spans="1:13" s="13" customFormat="1" x14ac:dyDescent="0.2">
      <c r="A220" s="9"/>
      <c r="B220" s="9"/>
      <c r="C220" s="28"/>
      <c r="D220" s="9"/>
      <c r="E220" s="28"/>
      <c r="F220" s="9"/>
      <c r="G220" s="30"/>
      <c r="I220" s="30"/>
      <c r="K220" s="30"/>
      <c r="M220" s="30"/>
    </row>
    <row r="221" spans="1:13" s="13" customFormat="1" x14ac:dyDescent="0.2">
      <c r="A221" s="9"/>
      <c r="B221" s="9"/>
      <c r="C221" s="28"/>
      <c r="D221" s="9"/>
      <c r="E221" s="28"/>
      <c r="F221" s="9"/>
      <c r="G221" s="30"/>
      <c r="I221" s="30"/>
      <c r="K221" s="30"/>
      <c r="M221" s="30"/>
    </row>
    <row r="222" spans="1:13" s="13" customFormat="1" x14ac:dyDescent="0.2">
      <c r="A222" s="9"/>
      <c r="B222" s="9"/>
      <c r="C222" s="28"/>
      <c r="D222" s="9"/>
      <c r="E222" s="28"/>
      <c r="F222" s="9"/>
      <c r="G222" s="30"/>
      <c r="I222" s="30"/>
      <c r="K222" s="30"/>
      <c r="M222" s="30"/>
    </row>
    <row r="223" spans="1:13" s="13" customFormat="1" x14ac:dyDescent="0.2">
      <c r="A223" s="9"/>
      <c r="B223" s="9"/>
      <c r="C223" s="28"/>
      <c r="D223" s="9"/>
      <c r="E223" s="28"/>
      <c r="F223" s="9"/>
      <c r="G223" s="30"/>
      <c r="I223" s="30"/>
      <c r="K223" s="30"/>
      <c r="M223" s="30"/>
    </row>
    <row r="224" spans="1:13" s="13" customFormat="1" x14ac:dyDescent="0.2">
      <c r="A224" s="9"/>
      <c r="B224" s="9"/>
      <c r="C224" s="28"/>
      <c r="D224" s="9"/>
      <c r="E224" s="28"/>
      <c r="F224" s="9"/>
      <c r="G224" s="30"/>
      <c r="I224" s="30"/>
      <c r="K224" s="30"/>
      <c r="M224" s="30"/>
    </row>
    <row r="225" spans="1:13" s="13" customFormat="1" x14ac:dyDescent="0.2">
      <c r="A225" s="9"/>
      <c r="B225" s="9"/>
      <c r="C225" s="28"/>
      <c r="D225" s="9"/>
      <c r="E225" s="28"/>
      <c r="F225" s="9"/>
      <c r="G225" s="30"/>
      <c r="I225" s="30"/>
      <c r="K225" s="30"/>
      <c r="M225" s="30"/>
    </row>
    <row r="226" spans="1:13" s="13" customFormat="1" x14ac:dyDescent="0.2">
      <c r="A226" s="9"/>
      <c r="B226" s="9"/>
      <c r="C226" s="28"/>
      <c r="D226" s="9"/>
      <c r="E226" s="28"/>
      <c r="F226" s="9"/>
      <c r="G226" s="30"/>
      <c r="I226" s="30"/>
      <c r="K226" s="30"/>
      <c r="M226" s="30"/>
    </row>
    <row r="227" spans="1:13" s="13" customFormat="1" x14ac:dyDescent="0.2">
      <c r="A227" s="9"/>
      <c r="B227" s="9"/>
      <c r="C227" s="28"/>
      <c r="D227" s="9"/>
      <c r="E227" s="28"/>
      <c r="F227" s="9"/>
      <c r="G227" s="30"/>
      <c r="I227" s="30"/>
      <c r="K227" s="30"/>
      <c r="M227" s="30"/>
    </row>
    <row r="228" spans="1:13" s="13" customFormat="1" x14ac:dyDescent="0.2">
      <c r="A228" s="9"/>
      <c r="B228" s="9"/>
      <c r="C228" s="28"/>
      <c r="D228" s="9"/>
      <c r="E228" s="28"/>
      <c r="F228" s="9"/>
      <c r="G228" s="30"/>
      <c r="I228" s="30"/>
      <c r="K228" s="30"/>
      <c r="M228" s="30"/>
    </row>
    <row r="229" spans="1:13" s="13" customFormat="1" x14ac:dyDescent="0.2">
      <c r="A229" s="9"/>
      <c r="B229" s="9"/>
      <c r="C229" s="28"/>
      <c r="D229" s="9"/>
      <c r="E229" s="28"/>
      <c r="F229" s="9"/>
      <c r="G229" s="30"/>
      <c r="I229" s="30"/>
      <c r="K229" s="30"/>
      <c r="M229" s="30"/>
    </row>
    <row r="230" spans="1:13" s="13" customFormat="1" x14ac:dyDescent="0.2">
      <c r="A230" s="9"/>
      <c r="B230" s="9"/>
      <c r="C230" s="28"/>
      <c r="D230" s="9"/>
      <c r="E230" s="28"/>
      <c r="F230" s="9"/>
      <c r="G230" s="30"/>
      <c r="I230" s="30"/>
      <c r="K230" s="30"/>
      <c r="M230" s="30"/>
    </row>
    <row r="231" spans="1:13" s="13" customFormat="1" x14ac:dyDescent="0.2">
      <c r="A231" s="9"/>
      <c r="B231" s="9"/>
      <c r="C231" s="28"/>
      <c r="D231" s="9"/>
      <c r="E231" s="28"/>
      <c r="F231" s="9"/>
      <c r="G231" s="30"/>
      <c r="I231" s="30"/>
      <c r="K231" s="30"/>
      <c r="M231" s="30"/>
    </row>
    <row r="232" spans="1:13" s="13" customFormat="1" x14ac:dyDescent="0.2">
      <c r="A232" s="9"/>
      <c r="B232" s="9"/>
      <c r="C232" s="28"/>
      <c r="D232" s="9"/>
      <c r="E232" s="28"/>
      <c r="F232" s="9"/>
      <c r="G232" s="30"/>
      <c r="I232" s="30"/>
      <c r="K232" s="30"/>
      <c r="M232" s="30"/>
    </row>
    <row r="233" spans="1:13" s="13" customFormat="1" x14ac:dyDescent="0.2">
      <c r="A233" s="9"/>
      <c r="B233" s="9"/>
      <c r="C233" s="28"/>
      <c r="D233" s="9"/>
      <c r="E233" s="28"/>
      <c r="F233" s="9"/>
      <c r="G233" s="30"/>
      <c r="I233" s="30"/>
      <c r="K233" s="30"/>
      <c r="M233" s="30"/>
    </row>
    <row r="234" spans="1:13" s="13" customFormat="1" x14ac:dyDescent="0.2">
      <c r="A234" s="9"/>
      <c r="B234" s="9"/>
      <c r="C234" s="28"/>
      <c r="D234" s="9"/>
      <c r="E234" s="28"/>
      <c r="F234" s="9"/>
      <c r="G234" s="30"/>
      <c r="I234" s="30"/>
      <c r="K234" s="30"/>
      <c r="M234" s="30"/>
    </row>
    <row r="235" spans="1:13" s="13" customFormat="1" x14ac:dyDescent="0.2">
      <c r="A235" s="9"/>
      <c r="B235" s="9"/>
      <c r="C235" s="28"/>
      <c r="D235" s="9"/>
      <c r="E235" s="28"/>
      <c r="F235" s="9"/>
      <c r="G235" s="30"/>
      <c r="I235" s="30"/>
      <c r="K235" s="30"/>
      <c r="M235" s="30"/>
    </row>
    <row r="236" spans="1:13" s="13" customFormat="1" x14ac:dyDescent="0.2">
      <c r="A236" s="9"/>
      <c r="B236" s="9"/>
      <c r="C236" s="28"/>
      <c r="D236" s="9"/>
      <c r="E236" s="28"/>
      <c r="F236" s="9"/>
      <c r="G236" s="30"/>
      <c r="I236" s="30"/>
      <c r="K236" s="30"/>
      <c r="M236" s="30"/>
    </row>
    <row r="237" spans="1:13" s="13" customFormat="1" x14ac:dyDescent="0.2">
      <c r="A237" s="9"/>
      <c r="B237" s="9"/>
      <c r="C237" s="28"/>
      <c r="D237" s="9"/>
      <c r="E237" s="28"/>
      <c r="F237" s="9"/>
      <c r="G237" s="30"/>
      <c r="I237" s="30"/>
      <c r="K237" s="30"/>
      <c r="M237" s="30"/>
    </row>
    <row r="238" spans="1:13" s="13" customFormat="1" x14ac:dyDescent="0.2">
      <c r="A238" s="9"/>
      <c r="B238" s="9"/>
      <c r="C238" s="28"/>
      <c r="D238" s="9"/>
      <c r="E238" s="28"/>
      <c r="F238" s="9"/>
      <c r="G238" s="30"/>
      <c r="I238" s="30"/>
      <c r="K238" s="30"/>
      <c r="M238" s="30"/>
    </row>
    <row r="239" spans="1:13" s="13" customFormat="1" x14ac:dyDescent="0.2">
      <c r="A239" s="9"/>
      <c r="B239" s="9"/>
      <c r="C239" s="28"/>
      <c r="D239" s="9"/>
      <c r="E239" s="28"/>
      <c r="F239" s="9"/>
      <c r="G239" s="30"/>
      <c r="I239" s="30"/>
      <c r="K239" s="30"/>
      <c r="M239" s="30"/>
    </row>
    <row r="240" spans="1:13" s="13" customFormat="1" x14ac:dyDescent="0.2">
      <c r="A240" s="9"/>
      <c r="B240" s="9"/>
      <c r="C240" s="28"/>
      <c r="D240" s="9"/>
      <c r="E240" s="28"/>
      <c r="F240" s="9"/>
      <c r="G240" s="30"/>
      <c r="I240" s="30"/>
      <c r="K240" s="30"/>
      <c r="M240" s="30"/>
    </row>
    <row r="241" spans="1:13" s="13" customFormat="1" x14ac:dyDescent="0.2">
      <c r="A241" s="9"/>
      <c r="B241" s="9"/>
      <c r="C241" s="28"/>
      <c r="D241" s="9"/>
      <c r="E241" s="28"/>
      <c r="F241" s="9"/>
      <c r="G241" s="30"/>
      <c r="I241" s="30"/>
      <c r="K241" s="30"/>
      <c r="M241" s="30"/>
    </row>
    <row r="242" spans="1:13" s="13" customFormat="1" x14ac:dyDescent="0.2">
      <c r="A242" s="9"/>
      <c r="B242" s="9"/>
      <c r="C242" s="28"/>
      <c r="D242" s="9"/>
      <c r="E242" s="28"/>
      <c r="F242" s="9"/>
      <c r="G242" s="30"/>
      <c r="I242" s="30"/>
      <c r="K242" s="30"/>
      <c r="M242" s="30"/>
    </row>
    <row r="243" spans="1:13" s="13" customFormat="1" x14ac:dyDescent="0.2">
      <c r="A243" s="9"/>
      <c r="B243" s="9"/>
      <c r="C243" s="28"/>
      <c r="D243" s="9"/>
      <c r="E243" s="28"/>
      <c r="F243" s="9"/>
      <c r="G243" s="30"/>
      <c r="I243" s="30"/>
      <c r="K243" s="30"/>
      <c r="M243" s="30"/>
    </row>
    <row r="244" spans="1:13" s="13" customFormat="1" x14ac:dyDescent="0.2">
      <c r="A244" s="9"/>
      <c r="B244" s="9"/>
      <c r="C244" s="28"/>
      <c r="D244" s="9"/>
      <c r="E244" s="28"/>
      <c r="F244" s="9"/>
      <c r="G244" s="30"/>
      <c r="I244" s="30"/>
      <c r="K244" s="30"/>
      <c r="M244" s="30"/>
    </row>
    <row r="245" spans="1:13" s="13" customFormat="1" x14ac:dyDescent="0.2">
      <c r="A245" s="9"/>
      <c r="B245" s="9"/>
      <c r="C245" s="28"/>
      <c r="D245" s="9"/>
      <c r="E245" s="28"/>
      <c r="F245" s="9"/>
      <c r="G245" s="30"/>
      <c r="I245" s="30"/>
      <c r="K245" s="30"/>
      <c r="M245" s="30"/>
    </row>
    <row r="246" spans="1:13" s="13" customFormat="1" x14ac:dyDescent="0.2">
      <c r="A246" s="9"/>
      <c r="B246" s="9"/>
      <c r="C246" s="28"/>
      <c r="D246" s="9"/>
      <c r="E246" s="28"/>
      <c r="F246" s="9"/>
      <c r="G246" s="30"/>
      <c r="I246" s="30"/>
      <c r="K246" s="30"/>
      <c r="M246" s="30"/>
    </row>
    <row r="247" spans="1:13" s="13" customFormat="1" x14ac:dyDescent="0.2">
      <c r="A247" s="9"/>
      <c r="B247" s="9"/>
      <c r="C247" s="28"/>
      <c r="D247" s="9"/>
      <c r="E247" s="28"/>
      <c r="F247" s="9"/>
      <c r="G247" s="30"/>
      <c r="I247" s="30"/>
      <c r="K247" s="30"/>
      <c r="M247" s="30"/>
    </row>
    <row r="248" spans="1:13" s="13" customFormat="1" x14ac:dyDescent="0.2">
      <c r="A248" s="9"/>
      <c r="B248" s="9"/>
      <c r="C248" s="28"/>
      <c r="D248" s="9"/>
      <c r="E248" s="28"/>
      <c r="F248" s="9"/>
      <c r="G248" s="30"/>
      <c r="I248" s="30"/>
      <c r="K248" s="30"/>
      <c r="M248" s="30"/>
    </row>
    <row r="249" spans="1:13" s="13" customFormat="1" x14ac:dyDescent="0.2">
      <c r="A249" s="9"/>
      <c r="B249" s="9"/>
      <c r="C249" s="28"/>
      <c r="D249" s="9"/>
      <c r="E249" s="28"/>
      <c r="F249" s="9"/>
      <c r="G249" s="30"/>
      <c r="I249" s="30"/>
      <c r="K249" s="30"/>
      <c r="M249" s="30"/>
    </row>
    <row r="250" spans="1:13" s="13" customFormat="1" x14ac:dyDescent="0.2">
      <c r="A250" s="9"/>
      <c r="B250" s="9"/>
      <c r="C250" s="28"/>
      <c r="D250" s="9"/>
      <c r="E250" s="28"/>
      <c r="F250" s="9"/>
      <c r="G250" s="30"/>
      <c r="I250" s="30"/>
      <c r="K250" s="30"/>
      <c r="M250" s="30"/>
    </row>
    <row r="251" spans="1:13" s="13" customFormat="1" x14ac:dyDescent="0.2">
      <c r="A251" s="9"/>
      <c r="B251" s="9"/>
      <c r="C251" s="28"/>
      <c r="D251" s="9"/>
      <c r="E251" s="28"/>
      <c r="F251" s="9"/>
      <c r="G251" s="30"/>
      <c r="I251" s="30"/>
      <c r="K251" s="30"/>
      <c r="M251" s="30"/>
    </row>
    <row r="252" spans="1:13" s="13" customFormat="1" x14ac:dyDescent="0.2">
      <c r="A252" s="9"/>
      <c r="B252" s="9"/>
      <c r="C252" s="28"/>
      <c r="D252" s="9"/>
      <c r="E252" s="28"/>
      <c r="F252" s="9"/>
      <c r="G252" s="30"/>
      <c r="I252" s="30"/>
      <c r="K252" s="30"/>
      <c r="M252" s="30"/>
    </row>
    <row r="253" spans="1:13" s="13" customFormat="1" x14ac:dyDescent="0.2">
      <c r="A253" s="9"/>
      <c r="B253" s="9"/>
      <c r="C253" s="28"/>
      <c r="D253" s="9"/>
      <c r="E253" s="28"/>
      <c r="F253" s="9"/>
      <c r="G253" s="30"/>
      <c r="I253" s="30"/>
      <c r="K253" s="30"/>
      <c r="M253" s="30"/>
    </row>
    <row r="254" spans="1:13" s="13" customFormat="1" x14ac:dyDescent="0.2">
      <c r="A254" s="9"/>
      <c r="B254" s="9"/>
      <c r="C254" s="28"/>
      <c r="D254" s="9"/>
      <c r="E254" s="28"/>
      <c r="F254" s="9"/>
      <c r="G254" s="30"/>
      <c r="I254" s="30"/>
      <c r="K254" s="30"/>
      <c r="M254" s="30"/>
    </row>
    <row r="255" spans="1:13" s="13" customFormat="1" x14ac:dyDescent="0.2">
      <c r="A255" s="9"/>
      <c r="B255" s="9"/>
      <c r="C255" s="28"/>
      <c r="D255" s="9"/>
      <c r="E255" s="28"/>
      <c r="F255" s="9"/>
      <c r="G255" s="30"/>
      <c r="I255" s="30"/>
      <c r="K255" s="30"/>
      <c r="M255" s="30"/>
    </row>
    <row r="256" spans="1:13" s="13" customFormat="1" x14ac:dyDescent="0.2">
      <c r="A256" s="9"/>
      <c r="B256" s="9"/>
      <c r="C256" s="28"/>
      <c r="D256" s="9"/>
      <c r="E256" s="28"/>
      <c r="F256" s="9"/>
      <c r="G256" s="30"/>
      <c r="I256" s="30"/>
      <c r="K256" s="30"/>
      <c r="M256" s="30"/>
    </row>
    <row r="257" spans="1:13" s="13" customFormat="1" x14ac:dyDescent="0.2">
      <c r="A257" s="9"/>
      <c r="B257" s="9"/>
      <c r="C257" s="28"/>
      <c r="D257" s="9"/>
      <c r="E257" s="28"/>
      <c r="F257" s="9"/>
      <c r="G257" s="30"/>
      <c r="I257" s="30"/>
      <c r="K257" s="30"/>
      <c r="M257" s="30"/>
    </row>
    <row r="258" spans="1:13" s="13" customFormat="1" x14ac:dyDescent="0.2">
      <c r="A258" s="9"/>
      <c r="B258" s="9"/>
      <c r="C258" s="28"/>
      <c r="D258" s="9"/>
      <c r="E258" s="28"/>
      <c r="F258" s="9"/>
      <c r="G258" s="30"/>
      <c r="I258" s="30"/>
      <c r="K258" s="30"/>
      <c r="M258" s="30"/>
    </row>
    <row r="259" spans="1:13" s="13" customFormat="1" x14ac:dyDescent="0.2">
      <c r="A259" s="9"/>
      <c r="B259" s="9"/>
      <c r="C259" s="28"/>
      <c r="D259" s="9"/>
      <c r="E259" s="28"/>
      <c r="F259" s="9"/>
      <c r="G259" s="30"/>
      <c r="I259" s="30"/>
      <c r="K259" s="30"/>
      <c r="M259" s="30"/>
    </row>
    <row r="260" spans="1:13" s="13" customFormat="1" x14ac:dyDescent="0.2">
      <c r="A260" s="9"/>
      <c r="B260" s="9"/>
      <c r="C260" s="28"/>
      <c r="D260" s="9"/>
      <c r="E260" s="28"/>
      <c r="F260" s="9"/>
      <c r="G260" s="30"/>
      <c r="I260" s="30"/>
      <c r="K260" s="30"/>
      <c r="M260" s="30"/>
    </row>
    <row r="261" spans="1:13" s="13" customFormat="1" x14ac:dyDescent="0.2">
      <c r="A261" s="9"/>
      <c r="B261" s="9"/>
      <c r="C261" s="28"/>
      <c r="D261" s="9"/>
      <c r="E261" s="28"/>
      <c r="F261" s="9"/>
      <c r="G261" s="30"/>
      <c r="I261" s="30"/>
      <c r="K261" s="30"/>
      <c r="M261" s="30"/>
    </row>
    <row r="262" spans="1:13" s="13" customFormat="1" x14ac:dyDescent="0.2">
      <c r="A262" s="9"/>
      <c r="B262" s="9"/>
      <c r="C262" s="28"/>
      <c r="D262" s="9"/>
      <c r="E262" s="28"/>
      <c r="F262" s="9"/>
      <c r="G262" s="30"/>
      <c r="I262" s="30"/>
      <c r="K262" s="30"/>
      <c r="M262" s="30"/>
    </row>
    <row r="263" spans="1:13" s="13" customFormat="1" x14ac:dyDescent="0.2">
      <c r="A263" s="9"/>
      <c r="B263" s="9"/>
      <c r="C263" s="28"/>
      <c r="D263" s="9"/>
      <c r="E263" s="28"/>
      <c r="F263" s="9"/>
      <c r="G263" s="30"/>
      <c r="I263" s="30"/>
      <c r="K263" s="30"/>
      <c r="M263" s="30"/>
    </row>
    <row r="264" spans="1:13" s="13" customFormat="1" x14ac:dyDescent="0.2">
      <c r="A264" s="9"/>
      <c r="B264" s="9"/>
      <c r="C264" s="28"/>
      <c r="D264" s="9"/>
      <c r="E264" s="28"/>
      <c r="F264" s="9"/>
      <c r="G264" s="30"/>
      <c r="I264" s="30"/>
      <c r="K264" s="30"/>
      <c r="M264" s="30"/>
    </row>
    <row r="265" spans="1:13" s="13" customFormat="1" x14ac:dyDescent="0.2">
      <c r="A265" s="9"/>
      <c r="B265" s="9"/>
      <c r="C265" s="28"/>
      <c r="D265" s="9"/>
      <c r="E265" s="28"/>
      <c r="F265" s="9"/>
      <c r="G265" s="30"/>
      <c r="I265" s="30"/>
      <c r="K265" s="30"/>
      <c r="M265" s="30"/>
    </row>
    <row r="266" spans="1:13" s="13" customFormat="1" x14ac:dyDescent="0.2">
      <c r="A266" s="9"/>
      <c r="B266" s="9"/>
      <c r="C266" s="28"/>
      <c r="D266" s="9"/>
      <c r="E266" s="28"/>
      <c r="F266" s="9"/>
      <c r="G266" s="30"/>
      <c r="I266" s="30"/>
      <c r="K266" s="30"/>
      <c r="M266" s="30"/>
    </row>
    <row r="267" spans="1:13" s="13" customFormat="1" x14ac:dyDescent="0.2">
      <c r="A267" s="9"/>
      <c r="B267" s="9"/>
      <c r="C267" s="28"/>
      <c r="D267" s="9"/>
      <c r="E267" s="28"/>
      <c r="F267" s="9"/>
      <c r="G267" s="30"/>
      <c r="I267" s="30"/>
      <c r="K267" s="30"/>
      <c r="M267" s="30"/>
    </row>
    <row r="268" spans="1:13" s="13" customFormat="1" x14ac:dyDescent="0.2">
      <c r="A268" s="9"/>
      <c r="B268" s="9"/>
      <c r="C268" s="28"/>
      <c r="D268" s="9"/>
      <c r="E268" s="28"/>
      <c r="F268" s="9"/>
      <c r="G268" s="30"/>
      <c r="I268" s="30"/>
      <c r="K268" s="30"/>
      <c r="M268" s="30"/>
    </row>
    <row r="269" spans="1:13" s="13" customFormat="1" x14ac:dyDescent="0.2">
      <c r="A269" s="9"/>
      <c r="B269" s="9"/>
      <c r="C269" s="28"/>
      <c r="D269" s="9"/>
      <c r="E269" s="28"/>
      <c r="F269" s="9"/>
      <c r="G269" s="30"/>
      <c r="I269" s="30"/>
      <c r="K269" s="30"/>
      <c r="M269" s="30"/>
    </row>
    <row r="270" spans="1:13" s="13" customFormat="1" x14ac:dyDescent="0.2">
      <c r="A270" s="9"/>
      <c r="B270" s="9"/>
      <c r="C270" s="28"/>
      <c r="D270" s="9"/>
      <c r="E270" s="28"/>
      <c r="F270" s="9"/>
      <c r="G270" s="30"/>
      <c r="I270" s="30"/>
      <c r="K270" s="30"/>
      <c r="M270" s="30"/>
    </row>
    <row r="271" spans="1:13" s="13" customFormat="1" x14ac:dyDescent="0.2">
      <c r="A271" s="9"/>
      <c r="B271" s="9"/>
      <c r="C271" s="28"/>
      <c r="D271" s="9"/>
      <c r="E271" s="28"/>
      <c r="F271" s="9"/>
      <c r="G271" s="30"/>
      <c r="I271" s="30"/>
      <c r="K271" s="30"/>
      <c r="M271" s="30"/>
    </row>
    <row r="272" spans="1:13" s="13" customFormat="1" x14ac:dyDescent="0.2">
      <c r="A272" s="9"/>
      <c r="B272" s="9"/>
      <c r="C272" s="28"/>
      <c r="D272" s="9"/>
      <c r="E272" s="28"/>
      <c r="F272" s="9"/>
      <c r="G272" s="30"/>
      <c r="I272" s="30"/>
      <c r="K272" s="30"/>
      <c r="M272" s="30"/>
    </row>
    <row r="273" spans="1:13" s="13" customFormat="1" x14ac:dyDescent="0.2">
      <c r="A273" s="9"/>
      <c r="B273" s="9"/>
      <c r="C273" s="28"/>
      <c r="D273" s="9"/>
      <c r="E273" s="28"/>
      <c r="F273" s="9"/>
      <c r="G273" s="30"/>
      <c r="I273" s="30"/>
      <c r="K273" s="30"/>
      <c r="M273" s="30"/>
    </row>
    <row r="274" spans="1:13" s="13" customFormat="1" x14ac:dyDescent="0.2">
      <c r="A274" s="9"/>
      <c r="B274" s="9"/>
      <c r="C274" s="28"/>
      <c r="D274" s="9"/>
      <c r="E274" s="28"/>
      <c r="F274" s="9"/>
      <c r="G274" s="30"/>
      <c r="I274" s="30"/>
      <c r="K274" s="30"/>
      <c r="M274" s="30"/>
    </row>
    <row r="275" spans="1:13" s="13" customFormat="1" x14ac:dyDescent="0.2">
      <c r="A275" s="9"/>
      <c r="B275" s="9"/>
      <c r="C275" s="28"/>
      <c r="D275" s="9"/>
      <c r="E275" s="28"/>
      <c r="F275" s="9"/>
      <c r="G275" s="30"/>
      <c r="I275" s="30"/>
      <c r="K275" s="30"/>
      <c r="M275" s="30"/>
    </row>
    <row r="276" spans="1:13" s="13" customFormat="1" x14ac:dyDescent="0.2">
      <c r="A276" s="9"/>
      <c r="B276" s="9"/>
      <c r="C276" s="28"/>
      <c r="D276" s="9"/>
      <c r="E276" s="28"/>
      <c r="F276" s="9"/>
      <c r="G276" s="30"/>
      <c r="I276" s="30"/>
      <c r="K276" s="30"/>
      <c r="M276" s="30"/>
    </row>
    <row r="277" spans="1:13" s="13" customFormat="1" x14ac:dyDescent="0.2">
      <c r="A277" s="9"/>
      <c r="B277" s="9"/>
      <c r="C277" s="28"/>
      <c r="D277" s="9"/>
      <c r="E277" s="28"/>
      <c r="F277" s="9"/>
      <c r="G277" s="30"/>
      <c r="I277" s="30"/>
      <c r="K277" s="30"/>
      <c r="M277" s="30"/>
    </row>
    <row r="278" spans="1:13" s="13" customFormat="1" x14ac:dyDescent="0.2">
      <c r="A278" s="9"/>
      <c r="B278" s="9"/>
      <c r="C278" s="28"/>
      <c r="D278" s="9"/>
      <c r="E278" s="28"/>
      <c r="F278" s="9"/>
      <c r="G278" s="30"/>
      <c r="I278" s="30"/>
      <c r="K278" s="30"/>
      <c r="M278" s="30"/>
    </row>
    <row r="279" spans="1:13" s="13" customFormat="1" x14ac:dyDescent="0.2">
      <c r="A279" s="9"/>
      <c r="B279" s="9"/>
      <c r="C279" s="28"/>
      <c r="D279" s="9"/>
      <c r="E279" s="28"/>
      <c r="F279" s="9"/>
      <c r="G279" s="30"/>
      <c r="I279" s="30"/>
      <c r="K279" s="30"/>
      <c r="M279" s="30"/>
    </row>
    <row r="280" spans="1:13" s="13" customFormat="1" x14ac:dyDescent="0.2">
      <c r="A280" s="9"/>
      <c r="B280" s="9"/>
      <c r="C280" s="28"/>
      <c r="D280" s="9"/>
      <c r="E280" s="28"/>
      <c r="F280" s="9"/>
      <c r="G280" s="30"/>
      <c r="I280" s="30"/>
      <c r="K280" s="30"/>
      <c r="M280" s="30"/>
    </row>
    <row r="281" spans="1:13" s="13" customFormat="1" x14ac:dyDescent="0.2">
      <c r="A281" s="9"/>
      <c r="B281" s="9"/>
      <c r="C281" s="28"/>
      <c r="D281" s="9"/>
      <c r="E281" s="28"/>
      <c r="F281" s="9"/>
      <c r="G281" s="30"/>
      <c r="I281" s="30"/>
      <c r="K281" s="30"/>
      <c r="M281" s="30"/>
    </row>
    <row r="282" spans="1:13" s="13" customFormat="1" x14ac:dyDescent="0.2">
      <c r="A282" s="9"/>
      <c r="B282" s="9"/>
      <c r="C282" s="28"/>
      <c r="D282" s="9"/>
      <c r="E282" s="28"/>
      <c r="F282" s="9"/>
      <c r="G282" s="30"/>
      <c r="I282" s="30"/>
      <c r="K282" s="30"/>
      <c r="M282" s="30"/>
    </row>
    <row r="283" spans="1:13" s="13" customFormat="1" x14ac:dyDescent="0.2">
      <c r="A283" s="9"/>
      <c r="B283" s="9"/>
      <c r="C283" s="28"/>
      <c r="D283" s="9"/>
      <c r="E283" s="28"/>
      <c r="F283" s="9"/>
      <c r="G283" s="30"/>
      <c r="I283" s="30"/>
      <c r="K283" s="30"/>
      <c r="M283" s="30"/>
    </row>
    <row r="284" spans="1:13" s="13" customFormat="1" x14ac:dyDescent="0.2">
      <c r="A284" s="9"/>
      <c r="B284" s="9"/>
      <c r="C284" s="28"/>
      <c r="D284" s="9"/>
      <c r="E284" s="28"/>
      <c r="F284" s="9"/>
      <c r="G284" s="30"/>
      <c r="I284" s="30"/>
      <c r="K284" s="30"/>
      <c r="M284" s="30"/>
    </row>
    <row r="285" spans="1:13" s="13" customFormat="1" x14ac:dyDescent="0.2">
      <c r="A285" s="9"/>
      <c r="B285" s="9"/>
      <c r="C285" s="28"/>
      <c r="D285" s="9"/>
      <c r="E285" s="28"/>
      <c r="F285" s="9"/>
      <c r="G285" s="30"/>
      <c r="I285" s="30"/>
      <c r="K285" s="30"/>
      <c r="M285" s="30"/>
    </row>
    <row r="286" spans="1:13" s="13" customFormat="1" x14ac:dyDescent="0.2">
      <c r="A286" s="9"/>
      <c r="B286" s="9"/>
      <c r="C286" s="28"/>
      <c r="D286" s="9"/>
      <c r="E286" s="28"/>
      <c r="F286" s="9"/>
      <c r="G286" s="30"/>
      <c r="I286" s="30"/>
      <c r="K286" s="30"/>
      <c r="M286" s="30"/>
    </row>
    <row r="287" spans="1:13" s="13" customFormat="1" x14ac:dyDescent="0.2">
      <c r="A287" s="9"/>
      <c r="B287" s="9"/>
      <c r="C287" s="28"/>
      <c r="D287" s="9"/>
      <c r="E287" s="28"/>
      <c r="F287" s="9"/>
      <c r="G287" s="30"/>
      <c r="I287" s="30"/>
      <c r="K287" s="30"/>
      <c r="M287" s="30"/>
    </row>
    <row r="288" spans="1:13" s="13" customFormat="1" x14ac:dyDescent="0.2">
      <c r="A288" s="9"/>
      <c r="B288" s="9"/>
      <c r="C288" s="28"/>
      <c r="D288" s="9"/>
      <c r="E288" s="28"/>
      <c r="F288" s="9"/>
      <c r="G288" s="30"/>
      <c r="I288" s="30"/>
      <c r="K288" s="30"/>
      <c r="M288" s="30"/>
    </row>
    <row r="289" spans="1:13" s="13" customFormat="1" x14ac:dyDescent="0.2">
      <c r="A289" s="9"/>
      <c r="B289" s="9"/>
      <c r="C289" s="28"/>
      <c r="D289" s="9"/>
      <c r="E289" s="28"/>
      <c r="F289" s="9"/>
      <c r="G289" s="30"/>
      <c r="I289" s="30"/>
      <c r="K289" s="30"/>
      <c r="M289" s="30"/>
    </row>
    <row r="290" spans="1:13" s="13" customFormat="1" x14ac:dyDescent="0.2">
      <c r="A290" s="9"/>
      <c r="B290" s="9"/>
      <c r="C290" s="28"/>
      <c r="D290" s="9"/>
      <c r="E290" s="28"/>
      <c r="F290" s="9"/>
      <c r="G290" s="30"/>
      <c r="I290" s="30"/>
      <c r="K290" s="30"/>
      <c r="M290" s="30"/>
    </row>
    <row r="291" spans="1:13" s="13" customFormat="1" x14ac:dyDescent="0.2">
      <c r="A291" s="9"/>
      <c r="B291" s="9"/>
      <c r="C291" s="28"/>
      <c r="D291" s="9"/>
      <c r="E291" s="28"/>
      <c r="F291" s="9"/>
      <c r="G291" s="30"/>
      <c r="I291" s="30"/>
      <c r="K291" s="30"/>
      <c r="M291" s="30"/>
    </row>
    <row r="292" spans="1:13" s="13" customFormat="1" x14ac:dyDescent="0.2">
      <c r="A292" s="9"/>
      <c r="B292" s="9"/>
      <c r="C292" s="28"/>
      <c r="D292" s="9"/>
      <c r="E292" s="28"/>
      <c r="F292" s="9"/>
      <c r="G292" s="30"/>
      <c r="I292" s="30"/>
      <c r="K292" s="30"/>
      <c r="M292" s="30"/>
    </row>
    <row r="293" spans="1:13" s="13" customFormat="1" x14ac:dyDescent="0.2">
      <c r="A293" s="9"/>
      <c r="B293" s="9"/>
      <c r="C293" s="28"/>
      <c r="D293" s="9"/>
      <c r="E293" s="28"/>
      <c r="F293" s="9"/>
      <c r="G293" s="30"/>
      <c r="I293" s="30"/>
      <c r="K293" s="30"/>
      <c r="M293" s="30"/>
    </row>
    <row r="294" spans="1:13" s="13" customFormat="1" x14ac:dyDescent="0.2">
      <c r="A294" s="9"/>
      <c r="B294" s="9"/>
      <c r="C294" s="28"/>
      <c r="D294" s="9"/>
      <c r="E294" s="28"/>
      <c r="F294" s="9"/>
      <c r="G294" s="30"/>
      <c r="I294" s="30"/>
      <c r="K294" s="30"/>
      <c r="M294" s="30"/>
    </row>
    <row r="295" spans="1:13" s="13" customFormat="1" x14ac:dyDescent="0.2">
      <c r="A295" s="9"/>
      <c r="B295" s="9"/>
      <c r="C295" s="28"/>
      <c r="D295" s="9"/>
      <c r="E295" s="28"/>
      <c r="F295" s="9"/>
      <c r="G295" s="30"/>
      <c r="I295" s="30"/>
      <c r="K295" s="30"/>
      <c r="M295" s="30"/>
    </row>
    <row r="296" spans="1:13" s="13" customFormat="1" x14ac:dyDescent="0.2">
      <c r="A296" s="9"/>
      <c r="B296" s="9"/>
      <c r="C296" s="28"/>
      <c r="D296" s="9"/>
      <c r="E296" s="28"/>
      <c r="F296" s="9"/>
      <c r="G296" s="30"/>
      <c r="I296" s="30"/>
      <c r="K296" s="30"/>
      <c r="M296" s="30"/>
    </row>
    <row r="297" spans="1:13" s="13" customFormat="1" x14ac:dyDescent="0.2">
      <c r="A297" s="9"/>
      <c r="B297" s="9"/>
      <c r="C297" s="28"/>
      <c r="D297" s="9"/>
      <c r="E297" s="28"/>
      <c r="F297" s="9"/>
      <c r="G297" s="30"/>
      <c r="I297" s="30"/>
      <c r="K297" s="30"/>
      <c r="M297" s="30"/>
    </row>
    <row r="298" spans="1:13" s="13" customFormat="1" x14ac:dyDescent="0.2">
      <c r="A298" s="9"/>
      <c r="B298" s="9"/>
      <c r="C298" s="28"/>
      <c r="D298" s="9"/>
      <c r="E298" s="28"/>
      <c r="F298" s="9"/>
      <c r="G298" s="30"/>
      <c r="I298" s="30"/>
      <c r="K298" s="30"/>
      <c r="M298" s="30"/>
    </row>
    <row r="299" spans="1:13" s="13" customFormat="1" x14ac:dyDescent="0.2">
      <c r="A299" s="9"/>
      <c r="B299" s="9"/>
      <c r="C299" s="28"/>
      <c r="D299" s="9"/>
      <c r="E299" s="28"/>
      <c r="F299" s="9"/>
      <c r="G299" s="30"/>
      <c r="I299" s="30"/>
      <c r="K299" s="30"/>
      <c r="M299" s="30"/>
    </row>
    <row r="300" spans="1:13" s="13" customFormat="1" x14ac:dyDescent="0.2">
      <c r="A300" s="9"/>
      <c r="B300" s="9"/>
      <c r="C300" s="28"/>
      <c r="D300" s="9"/>
      <c r="E300" s="28"/>
      <c r="F300" s="9"/>
      <c r="G300" s="30"/>
      <c r="I300" s="30"/>
      <c r="K300" s="30"/>
      <c r="M300" s="30"/>
    </row>
    <row r="301" spans="1:13" s="13" customFormat="1" x14ac:dyDescent="0.2">
      <c r="A301" s="9"/>
      <c r="B301" s="9"/>
      <c r="C301" s="28"/>
      <c r="D301" s="9"/>
      <c r="E301" s="28"/>
      <c r="F301" s="9"/>
      <c r="G301" s="30"/>
      <c r="I301" s="30"/>
      <c r="K301" s="30"/>
      <c r="M301" s="30"/>
    </row>
    <row r="302" spans="1:13" s="13" customFormat="1" x14ac:dyDescent="0.2">
      <c r="A302" s="9"/>
      <c r="B302" s="9"/>
      <c r="C302" s="28"/>
      <c r="D302" s="9"/>
      <c r="E302" s="28"/>
      <c r="F302" s="9"/>
      <c r="G302" s="30"/>
      <c r="I302" s="30"/>
      <c r="K302" s="30"/>
      <c r="M302" s="30"/>
    </row>
    <row r="303" spans="1:13" s="13" customFormat="1" x14ac:dyDescent="0.2">
      <c r="A303" s="9"/>
      <c r="B303" s="9"/>
      <c r="C303" s="28"/>
      <c r="D303" s="9"/>
      <c r="E303" s="28"/>
      <c r="F303" s="9"/>
      <c r="G303" s="30"/>
      <c r="I303" s="30"/>
      <c r="K303" s="30"/>
      <c r="M303" s="30"/>
    </row>
    <row r="304" spans="1:13" s="13" customFormat="1" x14ac:dyDescent="0.2">
      <c r="A304" s="9"/>
      <c r="B304" s="9"/>
      <c r="C304" s="28"/>
      <c r="D304" s="9"/>
      <c r="E304" s="28"/>
      <c r="F304" s="9"/>
      <c r="G304" s="30"/>
      <c r="I304" s="30"/>
      <c r="K304" s="30"/>
      <c r="M304" s="30"/>
    </row>
    <row r="305" spans="1:13" s="13" customFormat="1" x14ac:dyDescent="0.2">
      <c r="A305" s="9"/>
      <c r="B305" s="9"/>
      <c r="C305" s="28"/>
      <c r="D305" s="9"/>
      <c r="E305" s="28"/>
      <c r="F305" s="9"/>
      <c r="G305" s="30"/>
      <c r="I305" s="30"/>
      <c r="K305" s="30"/>
      <c r="M305" s="30"/>
    </row>
    <row r="306" spans="1:13" s="13" customFormat="1" x14ac:dyDescent="0.2">
      <c r="A306" s="9"/>
      <c r="B306" s="9"/>
      <c r="C306" s="28"/>
      <c r="D306" s="9"/>
      <c r="E306" s="28"/>
      <c r="F306" s="9"/>
      <c r="G306" s="30"/>
      <c r="I306" s="30"/>
      <c r="K306" s="30"/>
      <c r="M306" s="30"/>
    </row>
    <row r="307" spans="1:13" s="13" customFormat="1" x14ac:dyDescent="0.2">
      <c r="A307" s="9"/>
      <c r="B307" s="9"/>
      <c r="C307" s="28"/>
      <c r="D307" s="9"/>
      <c r="E307" s="28"/>
      <c r="F307" s="9"/>
      <c r="G307" s="30"/>
      <c r="I307" s="30"/>
      <c r="K307" s="30"/>
      <c r="M307" s="30"/>
    </row>
    <row r="308" spans="1:13" s="13" customFormat="1" x14ac:dyDescent="0.2">
      <c r="A308" s="9"/>
      <c r="B308" s="9"/>
      <c r="C308" s="28"/>
      <c r="D308" s="9"/>
      <c r="E308" s="28"/>
      <c r="F308" s="9"/>
      <c r="G308" s="30"/>
      <c r="I308" s="30"/>
      <c r="K308" s="30"/>
      <c r="M308" s="30"/>
    </row>
    <row r="309" spans="1:13" s="13" customFormat="1" x14ac:dyDescent="0.2">
      <c r="A309" s="9"/>
      <c r="B309" s="9"/>
      <c r="C309" s="28"/>
      <c r="D309" s="9"/>
      <c r="E309" s="28"/>
      <c r="F309" s="9"/>
      <c r="G309" s="30"/>
      <c r="I309" s="30"/>
      <c r="K309" s="30"/>
      <c r="M309" s="30"/>
    </row>
    <row r="310" spans="1:13" s="13" customFormat="1" x14ac:dyDescent="0.2">
      <c r="A310" s="9"/>
      <c r="B310" s="9"/>
      <c r="C310" s="28"/>
      <c r="D310" s="9"/>
      <c r="E310" s="28"/>
      <c r="F310" s="9"/>
      <c r="G310" s="30"/>
      <c r="I310" s="30"/>
      <c r="K310" s="30"/>
      <c r="M310" s="30"/>
    </row>
    <row r="311" spans="1:13" s="13" customFormat="1" x14ac:dyDescent="0.2">
      <c r="A311" s="9"/>
      <c r="B311" s="9"/>
      <c r="C311" s="28"/>
      <c r="D311" s="9"/>
      <c r="E311" s="28"/>
      <c r="F311" s="9"/>
      <c r="G311" s="30"/>
      <c r="I311" s="30"/>
      <c r="K311" s="30"/>
      <c r="M311" s="30"/>
    </row>
    <row r="312" spans="1:13" s="13" customFormat="1" x14ac:dyDescent="0.2">
      <c r="A312" s="9"/>
      <c r="B312" s="9"/>
      <c r="C312" s="28"/>
      <c r="D312" s="9"/>
      <c r="E312" s="28"/>
      <c r="F312" s="9"/>
      <c r="G312" s="30"/>
      <c r="I312" s="30"/>
      <c r="K312" s="30"/>
      <c r="M312" s="30"/>
    </row>
    <row r="313" spans="1:13" s="13" customFormat="1" x14ac:dyDescent="0.2">
      <c r="A313" s="9"/>
      <c r="B313" s="9"/>
      <c r="C313" s="28"/>
      <c r="D313" s="9"/>
      <c r="E313" s="28"/>
      <c r="F313" s="9"/>
      <c r="G313" s="30"/>
      <c r="I313" s="30"/>
      <c r="K313" s="30"/>
      <c r="M313" s="30"/>
    </row>
    <row r="314" spans="1:13" s="13" customFormat="1" x14ac:dyDescent="0.2">
      <c r="A314" s="9"/>
      <c r="B314" s="9"/>
      <c r="C314" s="28"/>
      <c r="D314" s="9"/>
      <c r="E314" s="28"/>
      <c r="F314" s="9"/>
      <c r="G314" s="30"/>
      <c r="I314" s="30"/>
      <c r="K314" s="30"/>
      <c r="M314" s="30"/>
    </row>
    <row r="315" spans="1:13" s="13" customFormat="1" x14ac:dyDescent="0.2">
      <c r="A315" s="9"/>
      <c r="B315" s="9"/>
      <c r="C315" s="28"/>
      <c r="D315" s="9"/>
      <c r="E315" s="28"/>
      <c r="F315" s="9"/>
      <c r="G315" s="30"/>
      <c r="I315" s="30"/>
      <c r="K315" s="30"/>
      <c r="M315" s="30"/>
    </row>
    <row r="316" spans="1:13" s="13" customFormat="1" x14ac:dyDescent="0.2">
      <c r="A316" s="9"/>
      <c r="B316" s="9"/>
      <c r="C316" s="28"/>
      <c r="D316" s="9"/>
      <c r="E316" s="28"/>
      <c r="F316" s="9"/>
      <c r="G316" s="30"/>
      <c r="I316" s="30"/>
      <c r="K316" s="30"/>
      <c r="M316" s="30"/>
    </row>
    <row r="317" spans="1:13" s="13" customFormat="1" x14ac:dyDescent="0.2">
      <c r="A317" s="9"/>
      <c r="B317" s="9"/>
      <c r="C317" s="28"/>
      <c r="D317" s="9"/>
      <c r="E317" s="28"/>
      <c r="F317" s="9"/>
      <c r="G317" s="30"/>
      <c r="I317" s="30"/>
      <c r="K317" s="30"/>
      <c r="M317" s="30"/>
    </row>
    <row r="318" spans="1:13" s="13" customFormat="1" x14ac:dyDescent="0.2">
      <c r="A318" s="9"/>
      <c r="B318" s="9"/>
      <c r="C318" s="28"/>
      <c r="D318" s="9"/>
      <c r="E318" s="28"/>
      <c r="F318" s="9"/>
      <c r="G318" s="30"/>
      <c r="I318" s="30"/>
      <c r="K318" s="30"/>
      <c r="M318" s="30"/>
    </row>
    <row r="319" spans="1:13" s="13" customFormat="1" x14ac:dyDescent="0.2">
      <c r="A319" s="9"/>
      <c r="B319" s="9"/>
      <c r="C319" s="28"/>
      <c r="D319" s="9"/>
      <c r="E319" s="28"/>
      <c r="F319" s="9"/>
      <c r="G319" s="30"/>
      <c r="I319" s="30"/>
      <c r="K319" s="30"/>
      <c r="M319" s="30"/>
    </row>
    <row r="320" spans="1:13" s="13" customFormat="1" x14ac:dyDescent="0.2">
      <c r="A320" s="9"/>
      <c r="B320" s="9"/>
      <c r="C320" s="28"/>
      <c r="D320" s="9"/>
      <c r="E320" s="28"/>
      <c r="F320" s="9"/>
      <c r="G320" s="30"/>
      <c r="I320" s="30"/>
      <c r="K320" s="30"/>
      <c r="M320" s="30"/>
    </row>
    <row r="321" spans="1:13" s="13" customFormat="1" x14ac:dyDescent="0.2">
      <c r="A321" s="9"/>
      <c r="B321" s="9"/>
      <c r="C321" s="28"/>
      <c r="D321" s="9"/>
      <c r="E321" s="28"/>
      <c r="F321" s="9"/>
      <c r="G321" s="30"/>
      <c r="I321" s="30"/>
      <c r="K321" s="30"/>
      <c r="M321" s="30"/>
    </row>
    <row r="322" spans="1:13" s="13" customFormat="1" x14ac:dyDescent="0.2">
      <c r="A322" s="9"/>
      <c r="B322" s="9"/>
      <c r="C322" s="28"/>
      <c r="D322" s="9"/>
      <c r="E322" s="28"/>
      <c r="F322" s="9"/>
      <c r="G322" s="30"/>
      <c r="I322" s="30"/>
      <c r="K322" s="30"/>
      <c r="M322" s="30"/>
    </row>
    <row r="323" spans="1:13" s="13" customFormat="1" x14ac:dyDescent="0.2">
      <c r="A323" s="9"/>
      <c r="B323" s="9"/>
      <c r="C323" s="28"/>
      <c r="D323" s="9"/>
      <c r="E323" s="28"/>
      <c r="F323" s="9"/>
      <c r="G323" s="30"/>
      <c r="I323" s="30"/>
      <c r="K323" s="30"/>
      <c r="M323" s="30"/>
    </row>
    <row r="324" spans="1:13" s="13" customFormat="1" x14ac:dyDescent="0.2">
      <c r="A324" s="9"/>
      <c r="B324" s="9"/>
      <c r="C324" s="28"/>
      <c r="D324" s="9"/>
      <c r="E324" s="28"/>
      <c r="F324" s="9"/>
      <c r="G324" s="30"/>
      <c r="I324" s="30"/>
      <c r="K324" s="30"/>
      <c r="M324" s="30"/>
    </row>
    <row r="325" spans="1:13" s="13" customFormat="1" x14ac:dyDescent="0.2">
      <c r="A325" s="9"/>
      <c r="B325" s="9"/>
      <c r="C325" s="28"/>
      <c r="D325" s="9"/>
      <c r="E325" s="28"/>
      <c r="F325" s="9"/>
      <c r="G325" s="30"/>
      <c r="I325" s="30"/>
      <c r="K325" s="30"/>
      <c r="M325" s="30"/>
    </row>
    <row r="326" spans="1:13" s="13" customFormat="1" x14ac:dyDescent="0.2">
      <c r="A326" s="9"/>
      <c r="B326" s="9"/>
      <c r="C326" s="28"/>
      <c r="D326" s="9"/>
      <c r="E326" s="28"/>
      <c r="F326" s="9"/>
      <c r="G326" s="30"/>
      <c r="I326" s="30"/>
      <c r="K326" s="30"/>
      <c r="M326" s="30"/>
    </row>
    <row r="327" spans="1:13" s="13" customFormat="1" x14ac:dyDescent="0.2">
      <c r="A327" s="9"/>
      <c r="B327" s="9"/>
      <c r="C327" s="28"/>
      <c r="D327" s="9"/>
      <c r="E327" s="28"/>
      <c r="F327" s="9"/>
      <c r="G327" s="30"/>
      <c r="I327" s="30"/>
      <c r="K327" s="30"/>
      <c r="M327" s="30"/>
    </row>
    <row r="328" spans="1:13" s="13" customFormat="1" x14ac:dyDescent="0.2">
      <c r="A328" s="9"/>
      <c r="B328" s="9"/>
      <c r="C328" s="28"/>
      <c r="D328" s="9"/>
      <c r="E328" s="28"/>
      <c r="F328" s="9"/>
      <c r="G328" s="30"/>
      <c r="I328" s="30"/>
      <c r="K328" s="30"/>
      <c r="M328" s="30"/>
    </row>
    <row r="329" spans="1:13" s="13" customFormat="1" x14ac:dyDescent="0.2">
      <c r="A329" s="9"/>
      <c r="B329" s="9"/>
      <c r="C329" s="28"/>
      <c r="D329" s="9"/>
      <c r="E329" s="28"/>
      <c r="F329" s="9"/>
      <c r="G329" s="30"/>
      <c r="I329" s="30"/>
      <c r="K329" s="30"/>
      <c r="M329" s="30"/>
    </row>
    <row r="330" spans="1:13" s="13" customFormat="1" x14ac:dyDescent="0.2">
      <c r="A330" s="9"/>
      <c r="B330" s="9"/>
      <c r="C330" s="28"/>
      <c r="D330" s="9"/>
      <c r="E330" s="28"/>
      <c r="F330" s="9"/>
      <c r="G330" s="30"/>
      <c r="I330" s="30"/>
      <c r="K330" s="30"/>
      <c r="M330" s="30"/>
    </row>
    <row r="331" spans="1:13" s="13" customFormat="1" x14ac:dyDescent="0.2">
      <c r="A331" s="9"/>
      <c r="B331" s="9"/>
      <c r="C331" s="28"/>
      <c r="D331" s="9"/>
      <c r="E331" s="28"/>
      <c r="F331" s="9"/>
      <c r="G331" s="30"/>
      <c r="I331" s="30"/>
      <c r="K331" s="30"/>
      <c r="M331" s="30"/>
    </row>
    <row r="332" spans="1:13" s="13" customFormat="1" x14ac:dyDescent="0.2">
      <c r="A332" s="9"/>
      <c r="B332" s="9"/>
      <c r="C332" s="28"/>
      <c r="D332" s="9"/>
      <c r="E332" s="28"/>
      <c r="F332" s="9"/>
      <c r="G332" s="30"/>
      <c r="I332" s="30"/>
      <c r="K332" s="30"/>
      <c r="M332" s="30"/>
    </row>
    <row r="333" spans="1:13" s="13" customFormat="1" x14ac:dyDescent="0.2">
      <c r="A333" s="9"/>
      <c r="B333" s="9"/>
      <c r="C333" s="28"/>
      <c r="D333" s="9"/>
      <c r="E333" s="28"/>
      <c r="F333" s="9"/>
      <c r="G333" s="30"/>
      <c r="I333" s="30"/>
      <c r="K333" s="30"/>
      <c r="M333" s="30"/>
    </row>
    <row r="334" spans="1:13" s="13" customFormat="1" x14ac:dyDescent="0.2">
      <c r="A334" s="9"/>
      <c r="B334" s="9"/>
      <c r="C334" s="28"/>
      <c r="D334" s="9"/>
      <c r="E334" s="28"/>
      <c r="F334" s="9"/>
      <c r="G334" s="30"/>
      <c r="I334" s="30"/>
      <c r="K334" s="30"/>
      <c r="M334" s="30"/>
    </row>
    <row r="335" spans="1:13" s="13" customFormat="1" x14ac:dyDescent="0.2">
      <c r="A335" s="9"/>
      <c r="B335" s="9"/>
      <c r="C335" s="28"/>
      <c r="D335" s="9"/>
      <c r="E335" s="28"/>
      <c r="F335" s="9"/>
      <c r="G335" s="30"/>
      <c r="I335" s="30"/>
      <c r="K335" s="30"/>
      <c r="M335" s="30"/>
    </row>
    <row r="336" spans="1:13" s="13" customFormat="1" x14ac:dyDescent="0.2">
      <c r="A336" s="9"/>
      <c r="B336" s="9"/>
      <c r="C336" s="28"/>
      <c r="D336" s="9"/>
      <c r="E336" s="28"/>
      <c r="F336" s="9"/>
      <c r="G336" s="30"/>
      <c r="I336" s="30"/>
      <c r="K336" s="30"/>
      <c r="M336" s="30"/>
    </row>
    <row r="337" spans="1:13" s="13" customFormat="1" x14ac:dyDescent="0.2">
      <c r="A337" s="9"/>
      <c r="B337" s="9"/>
      <c r="C337" s="28"/>
      <c r="D337" s="9"/>
      <c r="E337" s="28"/>
      <c r="F337" s="9"/>
      <c r="G337" s="30"/>
      <c r="I337" s="30"/>
      <c r="K337" s="30"/>
      <c r="M337" s="30"/>
    </row>
    <row r="338" spans="1:13" s="13" customFormat="1" x14ac:dyDescent="0.2">
      <c r="A338" s="9"/>
      <c r="B338" s="9"/>
      <c r="C338" s="28"/>
      <c r="D338" s="9"/>
      <c r="E338" s="28"/>
      <c r="F338" s="9"/>
      <c r="G338" s="30"/>
      <c r="I338" s="30"/>
      <c r="K338" s="30"/>
      <c r="M338" s="30"/>
    </row>
    <row r="339" spans="1:13" s="13" customFormat="1" x14ac:dyDescent="0.2">
      <c r="A339" s="9"/>
      <c r="B339" s="9"/>
      <c r="C339" s="28"/>
      <c r="D339" s="9"/>
      <c r="E339" s="28"/>
      <c r="F339" s="9"/>
      <c r="G339" s="30"/>
      <c r="I339" s="30"/>
      <c r="K339" s="30"/>
      <c r="M339" s="30"/>
    </row>
    <row r="340" spans="1:13" s="13" customFormat="1" x14ac:dyDescent="0.2">
      <c r="A340" s="9"/>
      <c r="B340" s="9"/>
      <c r="C340" s="28"/>
      <c r="D340" s="9"/>
      <c r="E340" s="28"/>
      <c r="F340" s="9"/>
      <c r="G340" s="30"/>
      <c r="I340" s="30"/>
      <c r="K340" s="30"/>
      <c r="M340" s="30"/>
    </row>
    <row r="341" spans="1:13" s="13" customFormat="1" x14ac:dyDescent="0.2">
      <c r="A341" s="9"/>
      <c r="B341" s="9"/>
      <c r="C341" s="28"/>
      <c r="D341" s="9"/>
      <c r="E341" s="28"/>
      <c r="F341" s="9"/>
      <c r="G341" s="30"/>
      <c r="I341" s="30"/>
      <c r="K341" s="30"/>
      <c r="M341" s="30"/>
    </row>
    <row r="342" spans="1:13" s="13" customFormat="1" x14ac:dyDescent="0.2">
      <c r="A342" s="9"/>
      <c r="B342" s="9"/>
      <c r="C342" s="28"/>
      <c r="D342" s="9"/>
      <c r="E342" s="28"/>
      <c r="F342" s="9"/>
      <c r="G342" s="30"/>
      <c r="I342" s="30"/>
      <c r="K342" s="30"/>
      <c r="M342" s="30"/>
    </row>
    <row r="343" spans="1:13" s="13" customFormat="1" x14ac:dyDescent="0.2">
      <c r="A343" s="9"/>
      <c r="B343" s="9"/>
      <c r="C343" s="28"/>
      <c r="D343" s="9"/>
      <c r="E343" s="28"/>
      <c r="F343" s="9"/>
      <c r="G343" s="30"/>
      <c r="I343" s="30"/>
      <c r="K343" s="30"/>
      <c r="M343" s="30"/>
    </row>
    <row r="344" spans="1:13" s="13" customFormat="1" x14ac:dyDescent="0.2">
      <c r="A344" s="9"/>
      <c r="B344" s="9"/>
      <c r="C344" s="28"/>
      <c r="D344" s="9"/>
      <c r="E344" s="28"/>
      <c r="F344" s="9"/>
      <c r="G344" s="30"/>
      <c r="I344" s="30"/>
      <c r="K344" s="30"/>
      <c r="M344" s="30"/>
    </row>
    <row r="345" spans="1:13" s="13" customFormat="1" x14ac:dyDescent="0.2">
      <c r="A345" s="9"/>
      <c r="B345" s="9"/>
      <c r="C345" s="28"/>
      <c r="D345" s="9"/>
      <c r="E345" s="28"/>
      <c r="F345" s="9"/>
      <c r="G345" s="30"/>
      <c r="I345" s="30"/>
      <c r="K345" s="30"/>
      <c r="M345" s="30"/>
    </row>
    <row r="346" spans="1:13" s="13" customFormat="1" x14ac:dyDescent="0.2">
      <c r="A346" s="9"/>
      <c r="B346" s="9"/>
      <c r="C346" s="28"/>
      <c r="D346" s="9"/>
      <c r="E346" s="28"/>
      <c r="F346" s="9"/>
      <c r="G346" s="30"/>
      <c r="I346" s="30"/>
      <c r="K346" s="30"/>
      <c r="M346" s="30"/>
    </row>
    <row r="347" spans="1:13" s="13" customFormat="1" x14ac:dyDescent="0.2">
      <c r="A347" s="9"/>
      <c r="B347" s="9"/>
      <c r="C347" s="28"/>
      <c r="D347" s="9"/>
      <c r="E347" s="28"/>
      <c r="F347" s="9"/>
      <c r="G347" s="30"/>
      <c r="I347" s="30"/>
      <c r="K347" s="30"/>
      <c r="M347" s="30"/>
    </row>
    <row r="348" spans="1:13" s="13" customFormat="1" x14ac:dyDescent="0.2">
      <c r="A348" s="9"/>
      <c r="B348" s="9"/>
      <c r="C348" s="28"/>
      <c r="D348" s="9"/>
      <c r="E348" s="28"/>
      <c r="F348" s="9"/>
      <c r="G348" s="30"/>
      <c r="I348" s="30"/>
      <c r="K348" s="30"/>
      <c r="M348" s="30"/>
    </row>
    <row r="349" spans="1:13" s="13" customFormat="1" x14ac:dyDescent="0.2">
      <c r="A349" s="9"/>
      <c r="B349" s="9"/>
      <c r="C349" s="28"/>
      <c r="D349" s="9"/>
      <c r="E349" s="28"/>
      <c r="F349" s="9"/>
      <c r="G349" s="30"/>
      <c r="I349" s="30"/>
      <c r="K349" s="30"/>
      <c r="M349" s="30"/>
    </row>
    <row r="350" spans="1:13" s="13" customFormat="1" x14ac:dyDescent="0.2">
      <c r="A350" s="9"/>
      <c r="B350" s="9"/>
      <c r="C350" s="28"/>
      <c r="D350" s="9"/>
      <c r="E350" s="28"/>
      <c r="F350" s="9"/>
      <c r="G350" s="30"/>
      <c r="I350" s="30"/>
      <c r="K350" s="30"/>
      <c r="M350" s="30"/>
    </row>
    <row r="351" spans="1:13" s="13" customFormat="1" x14ac:dyDescent="0.2">
      <c r="A351" s="9"/>
      <c r="B351" s="9"/>
      <c r="C351" s="28"/>
      <c r="D351" s="9"/>
      <c r="E351" s="28"/>
      <c r="F351" s="9"/>
      <c r="G351" s="30"/>
      <c r="I351" s="30"/>
      <c r="K351" s="30"/>
      <c r="M351" s="30"/>
    </row>
    <row r="352" spans="1:13" s="13" customFormat="1" x14ac:dyDescent="0.2">
      <c r="A352" s="9"/>
      <c r="B352" s="9"/>
      <c r="C352" s="28"/>
      <c r="D352" s="9"/>
      <c r="E352" s="28"/>
      <c r="F352" s="9"/>
      <c r="G352" s="30"/>
      <c r="I352" s="30"/>
      <c r="K352" s="30"/>
      <c r="M352" s="30"/>
    </row>
    <row r="353" spans="1:13" s="13" customFormat="1" x14ac:dyDescent="0.2">
      <c r="A353" s="9"/>
      <c r="B353" s="9"/>
      <c r="C353" s="28"/>
      <c r="D353" s="9"/>
      <c r="E353" s="28"/>
      <c r="F353" s="9"/>
      <c r="G353" s="30"/>
      <c r="I353" s="30"/>
      <c r="K353" s="30"/>
      <c r="M353" s="30"/>
    </row>
    <row r="354" spans="1:13" s="13" customFormat="1" x14ac:dyDescent="0.2">
      <c r="A354" s="9"/>
      <c r="B354" s="9"/>
      <c r="C354" s="28"/>
      <c r="D354" s="9"/>
      <c r="E354" s="28"/>
      <c r="F354" s="9"/>
      <c r="G354" s="30"/>
      <c r="I354" s="30"/>
      <c r="K354" s="30"/>
      <c r="M354" s="30"/>
    </row>
    <row r="355" spans="1:13" s="13" customFormat="1" x14ac:dyDescent="0.2">
      <c r="A355" s="9"/>
      <c r="B355" s="9"/>
      <c r="C355" s="28"/>
      <c r="D355" s="9"/>
      <c r="E355" s="28"/>
      <c r="F355" s="9"/>
      <c r="G355" s="30"/>
      <c r="I355" s="30"/>
      <c r="K355" s="30"/>
      <c r="M355" s="30"/>
    </row>
    <row r="356" spans="1:13" s="13" customFormat="1" x14ac:dyDescent="0.2">
      <c r="A356" s="9"/>
      <c r="B356" s="9"/>
      <c r="C356" s="28"/>
      <c r="D356" s="9"/>
      <c r="E356" s="28"/>
      <c r="F356" s="9"/>
      <c r="G356" s="30"/>
      <c r="I356" s="30"/>
      <c r="K356" s="30"/>
      <c r="M356" s="30"/>
    </row>
    <row r="357" spans="1:13" s="13" customFormat="1" x14ac:dyDescent="0.2">
      <c r="A357" s="9"/>
      <c r="B357" s="9"/>
      <c r="C357" s="28"/>
      <c r="D357" s="9"/>
      <c r="E357" s="28"/>
      <c r="F357" s="9"/>
      <c r="G357" s="30"/>
      <c r="I357" s="30"/>
      <c r="K357" s="30"/>
      <c r="M357" s="30"/>
    </row>
    <row r="358" spans="1:13" s="13" customFormat="1" x14ac:dyDescent="0.2">
      <c r="A358" s="9"/>
      <c r="B358" s="9"/>
      <c r="C358" s="28"/>
      <c r="D358" s="9"/>
      <c r="E358" s="28"/>
      <c r="F358" s="9"/>
      <c r="G358" s="30"/>
      <c r="I358" s="30"/>
      <c r="K358" s="30"/>
      <c r="M358" s="30"/>
    </row>
    <row r="359" spans="1:13" s="13" customFormat="1" x14ac:dyDescent="0.2">
      <c r="A359" s="9"/>
      <c r="B359" s="9"/>
      <c r="C359" s="28"/>
      <c r="D359" s="9"/>
      <c r="E359" s="28"/>
      <c r="F359" s="9"/>
      <c r="G359" s="30"/>
      <c r="I359" s="30"/>
      <c r="K359" s="30"/>
      <c r="M359" s="30"/>
    </row>
    <row r="360" spans="1:13" s="13" customFormat="1" x14ac:dyDescent="0.2">
      <c r="A360" s="9"/>
      <c r="B360" s="9"/>
      <c r="C360" s="28"/>
      <c r="D360" s="9"/>
      <c r="E360" s="28"/>
      <c r="F360" s="9"/>
      <c r="G360" s="30"/>
      <c r="I360" s="30"/>
      <c r="K360" s="30"/>
      <c r="M360" s="30"/>
    </row>
    <row r="361" spans="1:13" s="13" customFormat="1" x14ac:dyDescent="0.2">
      <c r="A361" s="9"/>
      <c r="B361" s="9"/>
      <c r="C361" s="28"/>
      <c r="D361" s="9"/>
      <c r="E361" s="28"/>
      <c r="F361" s="9"/>
      <c r="G361" s="30"/>
      <c r="I361" s="30"/>
      <c r="K361" s="30"/>
      <c r="M361" s="30"/>
    </row>
    <row r="362" spans="1:13" s="13" customFormat="1" x14ac:dyDescent="0.2">
      <c r="A362" s="9"/>
      <c r="B362" s="9"/>
      <c r="C362" s="28"/>
      <c r="D362" s="9"/>
      <c r="E362" s="28"/>
      <c r="F362" s="9"/>
      <c r="G362" s="30"/>
      <c r="I362" s="30"/>
      <c r="K362" s="30"/>
      <c r="M362" s="30"/>
    </row>
    <row r="363" spans="1:13" s="13" customFormat="1" x14ac:dyDescent="0.2">
      <c r="A363" s="9"/>
      <c r="B363" s="9"/>
      <c r="C363" s="28"/>
      <c r="D363" s="9"/>
      <c r="E363" s="28"/>
      <c r="F363" s="9"/>
      <c r="G363" s="30"/>
      <c r="I363" s="30"/>
      <c r="K363" s="30"/>
      <c r="M363" s="30"/>
    </row>
    <row r="364" spans="1:13" s="13" customFormat="1" x14ac:dyDescent="0.2">
      <c r="A364" s="9"/>
      <c r="B364" s="9"/>
      <c r="C364" s="28"/>
      <c r="D364" s="9"/>
      <c r="E364" s="28"/>
      <c r="F364" s="9"/>
      <c r="G364" s="30"/>
      <c r="I364" s="30"/>
      <c r="K364" s="30"/>
      <c r="M364" s="30"/>
    </row>
    <row r="365" spans="1:13" s="13" customFormat="1" x14ac:dyDescent="0.2">
      <c r="A365" s="9"/>
      <c r="B365" s="9"/>
      <c r="C365" s="28"/>
      <c r="D365" s="9"/>
      <c r="E365" s="28"/>
      <c r="F365" s="9"/>
      <c r="G365" s="30"/>
      <c r="I365" s="30"/>
      <c r="K365" s="30"/>
      <c r="M365" s="30"/>
    </row>
    <row r="366" spans="1:13" s="13" customFormat="1" x14ac:dyDescent="0.2">
      <c r="A366" s="9"/>
      <c r="B366" s="9"/>
      <c r="C366" s="28"/>
      <c r="D366" s="9"/>
      <c r="E366" s="28"/>
      <c r="F366" s="9"/>
      <c r="G366" s="30"/>
      <c r="I366" s="30"/>
      <c r="K366" s="30"/>
      <c r="M366" s="30"/>
    </row>
    <row r="367" spans="1:13" s="13" customFormat="1" x14ac:dyDescent="0.2">
      <c r="A367" s="9"/>
      <c r="B367" s="9"/>
      <c r="C367" s="28"/>
      <c r="D367" s="9"/>
      <c r="E367" s="28"/>
      <c r="F367" s="9"/>
      <c r="G367" s="30"/>
      <c r="I367" s="30"/>
      <c r="K367" s="30"/>
      <c r="M367" s="30"/>
    </row>
    <row r="368" spans="1:13" s="13" customFormat="1" x14ac:dyDescent="0.2">
      <c r="A368" s="9"/>
      <c r="B368" s="9"/>
      <c r="C368" s="28"/>
      <c r="D368" s="9"/>
      <c r="E368" s="28"/>
      <c r="F368" s="9"/>
      <c r="G368" s="30"/>
      <c r="I368" s="30"/>
      <c r="K368" s="30"/>
      <c r="M368" s="30"/>
    </row>
    <row r="369" spans="1:13" s="13" customFormat="1" x14ac:dyDescent="0.2">
      <c r="A369" s="9"/>
      <c r="B369" s="9"/>
      <c r="C369" s="28"/>
      <c r="D369" s="9"/>
      <c r="E369" s="28"/>
      <c r="F369" s="9"/>
      <c r="G369" s="30"/>
      <c r="I369" s="30"/>
      <c r="K369" s="30"/>
      <c r="M369" s="30"/>
    </row>
    <row r="370" spans="1:13" s="13" customFormat="1" x14ac:dyDescent="0.2">
      <c r="A370" s="9"/>
      <c r="B370" s="9"/>
      <c r="C370" s="28"/>
      <c r="D370" s="9"/>
      <c r="E370" s="28"/>
      <c r="F370" s="9"/>
      <c r="G370" s="30"/>
      <c r="I370" s="30"/>
      <c r="K370" s="30"/>
      <c r="M370" s="30"/>
    </row>
    <row r="371" spans="1:13" s="13" customFormat="1" x14ac:dyDescent="0.2">
      <c r="A371" s="9"/>
      <c r="B371" s="9"/>
      <c r="C371" s="28"/>
      <c r="D371" s="9"/>
      <c r="E371" s="28"/>
      <c r="F371" s="9"/>
      <c r="G371" s="30"/>
      <c r="I371" s="30"/>
      <c r="K371" s="30"/>
      <c r="M371" s="30"/>
    </row>
    <row r="372" spans="1:13" s="13" customFormat="1" x14ac:dyDescent="0.2">
      <c r="A372" s="9"/>
      <c r="B372" s="9"/>
      <c r="C372" s="28"/>
      <c r="D372" s="9"/>
      <c r="E372" s="28"/>
      <c r="F372" s="9"/>
      <c r="G372" s="30"/>
      <c r="I372" s="30"/>
      <c r="K372" s="30"/>
      <c r="M372" s="30"/>
    </row>
    <row r="373" spans="1:13" s="13" customFormat="1" x14ac:dyDescent="0.2">
      <c r="A373" s="9"/>
      <c r="B373" s="9"/>
      <c r="C373" s="28"/>
      <c r="D373" s="9"/>
      <c r="E373" s="28"/>
      <c r="F373" s="9"/>
      <c r="G373" s="30"/>
      <c r="I373" s="30"/>
      <c r="K373" s="30"/>
      <c r="M373" s="30"/>
    </row>
    <row r="374" spans="1:13" s="13" customFormat="1" x14ac:dyDescent="0.2">
      <c r="A374" s="9"/>
      <c r="B374" s="9"/>
      <c r="C374" s="28"/>
      <c r="D374" s="9"/>
      <c r="E374" s="28"/>
      <c r="F374" s="9"/>
      <c r="G374" s="30"/>
      <c r="I374" s="30"/>
      <c r="K374" s="30"/>
      <c r="M374" s="30"/>
    </row>
    <row r="375" spans="1:13" s="13" customFormat="1" x14ac:dyDescent="0.2">
      <c r="A375" s="9"/>
      <c r="B375" s="9"/>
      <c r="C375" s="28"/>
      <c r="D375" s="9"/>
      <c r="E375" s="28"/>
      <c r="F375" s="9"/>
      <c r="G375" s="30"/>
      <c r="I375" s="30"/>
      <c r="K375" s="30"/>
      <c r="M375" s="30"/>
    </row>
    <row r="376" spans="1:13" s="13" customFormat="1" x14ac:dyDescent="0.2">
      <c r="A376" s="9"/>
      <c r="B376" s="9"/>
      <c r="C376" s="28"/>
      <c r="D376" s="9"/>
      <c r="E376" s="28"/>
      <c r="F376" s="9"/>
      <c r="G376" s="30"/>
      <c r="I376" s="30"/>
      <c r="K376" s="30"/>
      <c r="M376" s="30"/>
    </row>
    <row r="377" spans="1:13" s="13" customFormat="1" x14ac:dyDescent="0.2">
      <c r="A377" s="9"/>
      <c r="B377" s="9"/>
      <c r="C377" s="28"/>
      <c r="D377" s="9"/>
      <c r="E377" s="28"/>
      <c r="F377" s="9"/>
      <c r="G377" s="30"/>
      <c r="I377" s="30"/>
      <c r="K377" s="30"/>
      <c r="M377" s="30"/>
    </row>
    <row r="378" spans="1:13" s="13" customFormat="1" x14ac:dyDescent="0.2">
      <c r="A378" s="9"/>
      <c r="B378" s="9"/>
      <c r="C378" s="28"/>
      <c r="D378" s="9"/>
      <c r="E378" s="28"/>
      <c r="F378" s="9"/>
      <c r="G378" s="30"/>
      <c r="I378" s="30"/>
      <c r="K378" s="30"/>
      <c r="M378" s="30"/>
    </row>
    <row r="379" spans="1:13" s="13" customFormat="1" x14ac:dyDescent="0.2">
      <c r="A379" s="9"/>
      <c r="B379" s="9"/>
      <c r="C379" s="28"/>
      <c r="D379" s="9"/>
      <c r="E379" s="28"/>
      <c r="F379" s="9"/>
      <c r="G379" s="30"/>
      <c r="I379" s="30"/>
      <c r="K379" s="30"/>
      <c r="M379" s="30"/>
    </row>
    <row r="380" spans="1:13" s="13" customFormat="1" x14ac:dyDescent="0.2">
      <c r="A380" s="9"/>
      <c r="B380" s="9"/>
      <c r="C380" s="28"/>
      <c r="D380" s="9"/>
      <c r="E380" s="28"/>
      <c r="F380" s="9"/>
      <c r="G380" s="30"/>
      <c r="I380" s="30"/>
      <c r="K380" s="30"/>
      <c r="M380" s="30"/>
    </row>
    <row r="381" spans="1:13" s="13" customFormat="1" x14ac:dyDescent="0.2">
      <c r="A381" s="9"/>
      <c r="B381" s="9"/>
      <c r="C381" s="28"/>
      <c r="D381" s="9"/>
      <c r="E381" s="28"/>
      <c r="F381" s="9"/>
      <c r="G381" s="30"/>
      <c r="I381" s="30"/>
      <c r="K381" s="30"/>
      <c r="M381" s="30"/>
    </row>
    <row r="382" spans="1:13" s="13" customFormat="1" x14ac:dyDescent="0.2">
      <c r="A382" s="9"/>
      <c r="B382" s="9"/>
      <c r="C382" s="28"/>
      <c r="D382" s="9"/>
      <c r="E382" s="28"/>
      <c r="F382" s="9"/>
      <c r="G382" s="30"/>
      <c r="I382" s="30"/>
      <c r="K382" s="30"/>
      <c r="M382" s="30"/>
    </row>
    <row r="383" spans="1:13" s="13" customFormat="1" x14ac:dyDescent="0.2">
      <c r="A383" s="9"/>
      <c r="B383" s="9"/>
      <c r="C383" s="28"/>
      <c r="D383" s="9"/>
      <c r="E383" s="28"/>
      <c r="F383" s="9"/>
      <c r="G383" s="30"/>
      <c r="I383" s="30"/>
      <c r="K383" s="30"/>
      <c r="M383" s="30"/>
    </row>
    <row r="384" spans="1:13" s="13" customFormat="1" x14ac:dyDescent="0.2">
      <c r="A384" s="9"/>
      <c r="B384" s="9"/>
      <c r="C384" s="28"/>
      <c r="D384" s="9"/>
      <c r="E384" s="28"/>
      <c r="F384" s="9"/>
      <c r="G384" s="30"/>
      <c r="I384" s="30"/>
      <c r="K384" s="30"/>
      <c r="M384" s="30"/>
    </row>
    <row r="385" spans="1:13" s="13" customFormat="1" x14ac:dyDescent="0.2">
      <c r="A385" s="9"/>
      <c r="B385" s="9"/>
      <c r="C385" s="28"/>
      <c r="D385" s="9"/>
      <c r="E385" s="28"/>
      <c r="F385" s="9"/>
      <c r="G385" s="30"/>
      <c r="I385" s="30"/>
      <c r="K385" s="30"/>
      <c r="M385" s="30"/>
    </row>
    <row r="386" spans="1:13" s="13" customFormat="1" x14ac:dyDescent="0.2">
      <c r="A386" s="9"/>
      <c r="B386" s="9"/>
      <c r="C386" s="28"/>
      <c r="D386" s="9"/>
      <c r="E386" s="28"/>
      <c r="F386" s="9"/>
      <c r="G386" s="30"/>
      <c r="I386" s="30"/>
      <c r="K386" s="30"/>
      <c r="M386" s="30"/>
    </row>
    <row r="387" spans="1:13" s="13" customFormat="1" x14ac:dyDescent="0.2">
      <c r="A387" s="9"/>
      <c r="B387" s="9"/>
      <c r="C387" s="28"/>
      <c r="D387" s="9"/>
      <c r="E387" s="28"/>
      <c r="F387" s="9"/>
      <c r="G387" s="30"/>
      <c r="I387" s="30"/>
      <c r="K387" s="30"/>
      <c r="M387" s="30"/>
    </row>
    <row r="388" spans="1:13" s="13" customFormat="1" x14ac:dyDescent="0.2">
      <c r="A388" s="9"/>
      <c r="B388" s="9"/>
      <c r="C388" s="28"/>
      <c r="D388" s="9"/>
      <c r="E388" s="28"/>
      <c r="F388" s="9"/>
      <c r="G388" s="30"/>
      <c r="I388" s="30"/>
      <c r="K388" s="30"/>
      <c r="M388" s="30"/>
    </row>
    <row r="389" spans="1:13" s="13" customFormat="1" x14ac:dyDescent="0.2">
      <c r="A389" s="9"/>
      <c r="B389" s="9"/>
      <c r="C389" s="28"/>
      <c r="D389" s="9"/>
      <c r="E389" s="28"/>
      <c r="F389" s="9"/>
      <c r="G389" s="30"/>
      <c r="I389" s="30"/>
      <c r="K389" s="30"/>
      <c r="M389" s="30"/>
    </row>
    <row r="390" spans="1:13" s="13" customFormat="1" x14ac:dyDescent="0.2">
      <c r="A390" s="9"/>
      <c r="B390" s="9"/>
      <c r="C390" s="28"/>
      <c r="D390" s="9"/>
      <c r="E390" s="28"/>
      <c r="F390" s="9"/>
      <c r="G390" s="30"/>
      <c r="I390" s="30"/>
      <c r="K390" s="30"/>
      <c r="M390" s="30"/>
    </row>
    <row r="391" spans="1:13" s="13" customFormat="1" x14ac:dyDescent="0.2">
      <c r="A391" s="9"/>
      <c r="B391" s="9"/>
      <c r="C391" s="28"/>
      <c r="D391" s="9"/>
      <c r="E391" s="28"/>
      <c r="F391" s="9"/>
      <c r="G391" s="30"/>
      <c r="I391" s="30"/>
      <c r="K391" s="30"/>
      <c r="M391" s="30"/>
    </row>
    <row r="392" spans="1:13" s="13" customFormat="1" x14ac:dyDescent="0.2">
      <c r="A392" s="9"/>
      <c r="B392" s="9"/>
      <c r="C392" s="28"/>
      <c r="D392" s="9"/>
      <c r="E392" s="28"/>
      <c r="F392" s="9"/>
      <c r="G392" s="30"/>
      <c r="I392" s="30"/>
      <c r="K392" s="30"/>
      <c r="M392" s="30"/>
    </row>
    <row r="393" spans="1:13" s="13" customFormat="1" x14ac:dyDescent="0.2">
      <c r="A393" s="9"/>
      <c r="B393" s="9"/>
      <c r="C393" s="28"/>
      <c r="D393" s="9"/>
      <c r="E393" s="28"/>
      <c r="F393" s="9"/>
      <c r="G393" s="30"/>
      <c r="I393" s="30"/>
      <c r="K393" s="30"/>
      <c r="M393" s="30"/>
    </row>
    <row r="394" spans="1:13" s="13" customFormat="1" x14ac:dyDescent="0.2">
      <c r="A394" s="9"/>
      <c r="B394" s="9"/>
      <c r="C394" s="28"/>
      <c r="D394" s="9"/>
      <c r="E394" s="28"/>
      <c r="F394" s="9"/>
      <c r="G394" s="30"/>
      <c r="I394" s="30"/>
      <c r="K394" s="30"/>
      <c r="M394" s="30"/>
    </row>
    <row r="395" spans="1:13" s="13" customFormat="1" x14ac:dyDescent="0.2">
      <c r="A395" s="9"/>
      <c r="B395" s="9"/>
      <c r="C395" s="28"/>
      <c r="D395" s="9"/>
      <c r="E395" s="28"/>
      <c r="F395" s="9"/>
      <c r="G395" s="30"/>
      <c r="I395" s="30"/>
      <c r="K395" s="30"/>
      <c r="M395" s="30"/>
    </row>
    <row r="396" spans="1:13" s="13" customFormat="1" x14ac:dyDescent="0.2">
      <c r="A396" s="9"/>
      <c r="B396" s="9"/>
      <c r="C396" s="28"/>
      <c r="D396" s="9"/>
      <c r="E396" s="28"/>
      <c r="F396" s="9"/>
      <c r="G396" s="30"/>
      <c r="I396" s="30"/>
      <c r="K396" s="30"/>
      <c r="M396" s="30"/>
    </row>
    <row r="397" spans="1:13" s="13" customFormat="1" x14ac:dyDescent="0.2">
      <c r="A397" s="9"/>
      <c r="B397" s="9"/>
      <c r="C397" s="28"/>
      <c r="D397" s="9"/>
      <c r="E397" s="28"/>
      <c r="F397" s="9"/>
      <c r="G397" s="30"/>
      <c r="I397" s="30"/>
      <c r="K397" s="30"/>
      <c r="M397" s="30"/>
    </row>
    <row r="398" spans="1:13" s="13" customFormat="1" x14ac:dyDescent="0.2">
      <c r="A398" s="9"/>
      <c r="B398" s="9"/>
      <c r="C398" s="28"/>
      <c r="D398" s="9"/>
      <c r="E398" s="28"/>
      <c r="F398" s="9"/>
      <c r="G398" s="30"/>
      <c r="I398" s="30"/>
      <c r="K398" s="30"/>
      <c r="M398" s="30"/>
    </row>
    <row r="399" spans="1:13" s="13" customFormat="1" x14ac:dyDescent="0.2">
      <c r="A399" s="9"/>
      <c r="B399" s="9"/>
      <c r="C399" s="28"/>
      <c r="D399" s="9"/>
      <c r="E399" s="28"/>
      <c r="F399" s="9"/>
      <c r="G399" s="30"/>
      <c r="I399" s="30"/>
      <c r="K399" s="30"/>
      <c r="M399" s="30"/>
    </row>
    <row r="400" spans="1:13" s="13" customFormat="1" x14ac:dyDescent="0.2">
      <c r="A400" s="9"/>
      <c r="B400" s="9"/>
      <c r="C400" s="28"/>
      <c r="D400" s="9"/>
      <c r="E400" s="28"/>
      <c r="F400" s="9"/>
      <c r="G400" s="30"/>
      <c r="I400" s="30"/>
      <c r="K400" s="30"/>
      <c r="M400" s="30"/>
    </row>
    <row r="401" spans="1:13" s="13" customFormat="1" x14ac:dyDescent="0.2">
      <c r="A401" s="9"/>
      <c r="B401" s="9"/>
      <c r="C401" s="28"/>
      <c r="D401" s="9"/>
      <c r="E401" s="28"/>
      <c r="F401" s="9"/>
      <c r="G401" s="30"/>
      <c r="I401" s="30"/>
      <c r="K401" s="30"/>
      <c r="M401" s="30"/>
    </row>
    <row r="402" spans="1:13" s="13" customFormat="1" x14ac:dyDescent="0.2">
      <c r="A402" s="9"/>
      <c r="B402" s="9"/>
      <c r="C402" s="28"/>
      <c r="D402" s="9"/>
      <c r="E402" s="28"/>
      <c r="F402" s="9"/>
      <c r="G402" s="30"/>
      <c r="I402" s="30"/>
      <c r="K402" s="30"/>
      <c r="M402" s="30"/>
    </row>
    <row r="403" spans="1:13" s="13" customFormat="1" x14ac:dyDescent="0.2">
      <c r="A403" s="9"/>
      <c r="B403" s="9"/>
      <c r="C403" s="28"/>
      <c r="D403" s="9"/>
      <c r="E403" s="28"/>
      <c r="F403" s="9"/>
      <c r="G403" s="30"/>
      <c r="I403" s="30"/>
      <c r="K403" s="30"/>
      <c r="M403" s="30"/>
    </row>
    <row r="404" spans="1:13" s="13" customFormat="1" x14ac:dyDescent="0.2">
      <c r="A404" s="9"/>
      <c r="B404" s="9"/>
      <c r="C404" s="28"/>
      <c r="D404" s="9"/>
      <c r="E404" s="28"/>
      <c r="F404" s="9"/>
      <c r="G404" s="30"/>
      <c r="I404" s="30"/>
      <c r="K404" s="30"/>
      <c r="M404" s="30"/>
    </row>
    <row r="405" spans="1:13" s="13" customFormat="1" x14ac:dyDescent="0.2">
      <c r="A405" s="9"/>
      <c r="B405" s="9"/>
      <c r="C405" s="28"/>
      <c r="D405" s="9"/>
      <c r="E405" s="28"/>
      <c r="F405" s="9"/>
      <c r="G405" s="30"/>
      <c r="I405" s="30"/>
      <c r="K405" s="30"/>
      <c r="M405" s="30"/>
    </row>
    <row r="406" spans="1:13" s="13" customFormat="1" x14ac:dyDescent="0.2">
      <c r="A406" s="9"/>
      <c r="B406" s="9"/>
      <c r="C406" s="28"/>
      <c r="D406" s="9"/>
      <c r="E406" s="28"/>
      <c r="F406" s="9"/>
      <c r="G406" s="30"/>
      <c r="I406" s="30"/>
      <c r="K406" s="30"/>
      <c r="M406" s="30"/>
    </row>
    <row r="407" spans="1:13" s="13" customFormat="1" x14ac:dyDescent="0.2">
      <c r="A407" s="9"/>
      <c r="B407" s="9"/>
      <c r="C407" s="28"/>
      <c r="D407" s="9"/>
      <c r="E407" s="28"/>
      <c r="F407" s="9"/>
      <c r="G407" s="30"/>
      <c r="I407" s="30"/>
      <c r="K407" s="30"/>
      <c r="M407" s="30"/>
    </row>
    <row r="408" spans="1:13" s="13" customFormat="1" x14ac:dyDescent="0.2">
      <c r="A408" s="9"/>
      <c r="B408" s="9"/>
      <c r="C408" s="28"/>
      <c r="D408" s="9"/>
      <c r="E408" s="28"/>
      <c r="F408" s="9"/>
      <c r="G408" s="30"/>
      <c r="I408" s="30"/>
      <c r="K408" s="30"/>
      <c r="M408" s="30"/>
    </row>
    <row r="409" spans="1:13" s="13" customFormat="1" x14ac:dyDescent="0.2">
      <c r="A409" s="9"/>
      <c r="B409" s="9"/>
      <c r="C409" s="28"/>
      <c r="D409" s="9"/>
      <c r="E409" s="28"/>
      <c r="F409" s="9"/>
      <c r="G409" s="30"/>
      <c r="I409" s="30"/>
      <c r="K409" s="30"/>
      <c r="M409" s="30"/>
    </row>
    <row r="410" spans="1:13" s="13" customFormat="1" x14ac:dyDescent="0.2">
      <c r="A410" s="9"/>
      <c r="B410" s="9"/>
      <c r="C410" s="28"/>
      <c r="D410" s="9"/>
      <c r="E410" s="28"/>
      <c r="F410" s="9"/>
      <c r="G410" s="30"/>
      <c r="I410" s="30"/>
      <c r="K410" s="30"/>
      <c r="M410" s="30"/>
    </row>
    <row r="411" spans="1:13" s="13" customFormat="1" x14ac:dyDescent="0.2">
      <c r="A411" s="9"/>
      <c r="B411" s="9"/>
      <c r="C411" s="28"/>
      <c r="D411" s="9"/>
      <c r="E411" s="28"/>
      <c r="F411" s="9"/>
      <c r="G411" s="30"/>
      <c r="I411" s="30"/>
      <c r="K411" s="30"/>
      <c r="M411" s="30"/>
    </row>
    <row r="412" spans="1:13" s="13" customFormat="1" x14ac:dyDescent="0.2">
      <c r="A412" s="9"/>
      <c r="B412" s="9"/>
      <c r="C412" s="28"/>
      <c r="D412" s="9"/>
      <c r="E412" s="28"/>
      <c r="F412" s="9"/>
      <c r="G412" s="30"/>
      <c r="I412" s="30"/>
      <c r="K412" s="30"/>
      <c r="M412" s="30"/>
    </row>
    <row r="413" spans="1:13" s="13" customFormat="1" x14ac:dyDescent="0.2">
      <c r="A413" s="9"/>
      <c r="B413" s="9"/>
      <c r="C413" s="28"/>
      <c r="D413" s="9"/>
      <c r="E413" s="28"/>
      <c r="F413" s="9"/>
      <c r="G413" s="30"/>
      <c r="I413" s="30"/>
      <c r="K413" s="30"/>
      <c r="M413" s="30"/>
    </row>
    <row r="414" spans="1:13" s="13" customFormat="1" x14ac:dyDescent="0.2">
      <c r="A414" s="9"/>
      <c r="B414" s="9"/>
      <c r="C414" s="28"/>
      <c r="D414" s="9"/>
      <c r="E414" s="28"/>
      <c r="F414" s="9"/>
      <c r="G414" s="30"/>
      <c r="I414" s="30"/>
      <c r="K414" s="30"/>
      <c r="M414" s="30"/>
    </row>
    <row r="415" spans="1:13" s="13" customFormat="1" x14ac:dyDescent="0.2">
      <c r="A415" s="9"/>
      <c r="B415" s="9"/>
      <c r="C415" s="28"/>
      <c r="D415" s="9"/>
      <c r="E415" s="28"/>
      <c r="F415" s="9"/>
      <c r="G415" s="30"/>
      <c r="I415" s="30"/>
      <c r="K415" s="30"/>
      <c r="M415" s="30"/>
    </row>
    <row r="416" spans="1:13" s="13" customFormat="1" x14ac:dyDescent="0.2">
      <c r="A416" s="9"/>
      <c r="B416" s="9"/>
      <c r="C416" s="28"/>
      <c r="D416" s="9"/>
      <c r="E416" s="28"/>
      <c r="F416" s="9"/>
      <c r="G416" s="30"/>
      <c r="I416" s="30"/>
      <c r="K416" s="30"/>
      <c r="M416" s="30"/>
    </row>
    <row r="417" spans="1:13" s="13" customFormat="1" x14ac:dyDescent="0.2">
      <c r="A417" s="9"/>
      <c r="B417" s="9"/>
      <c r="C417" s="28"/>
      <c r="D417" s="9"/>
      <c r="E417" s="28"/>
      <c r="F417" s="9"/>
      <c r="G417" s="30"/>
      <c r="I417" s="30"/>
      <c r="K417" s="30"/>
      <c r="M417" s="30"/>
    </row>
    <row r="418" spans="1:13" s="13" customFormat="1" x14ac:dyDescent="0.2">
      <c r="A418" s="9"/>
      <c r="B418" s="9"/>
      <c r="C418" s="28"/>
      <c r="D418" s="9"/>
      <c r="E418" s="28"/>
      <c r="F418" s="9"/>
      <c r="G418" s="30"/>
      <c r="I418" s="30"/>
      <c r="K418" s="30"/>
      <c r="M418" s="30"/>
    </row>
    <row r="419" spans="1:13" s="13" customFormat="1" x14ac:dyDescent="0.2">
      <c r="A419" s="9"/>
      <c r="B419" s="9"/>
      <c r="C419" s="28"/>
      <c r="D419" s="9"/>
      <c r="E419" s="28"/>
      <c r="F419" s="9"/>
      <c r="G419" s="30"/>
      <c r="I419" s="30"/>
      <c r="K419" s="30"/>
      <c r="M419" s="30"/>
    </row>
    <row r="420" spans="1:13" s="13" customFormat="1" x14ac:dyDescent="0.2">
      <c r="A420" s="9"/>
      <c r="B420" s="9"/>
      <c r="C420" s="28"/>
      <c r="D420" s="9"/>
      <c r="E420" s="28"/>
      <c r="F420" s="9"/>
      <c r="G420" s="30"/>
      <c r="I420" s="30"/>
      <c r="K420" s="30"/>
      <c r="M420" s="30"/>
    </row>
    <row r="421" spans="1:13" s="13" customFormat="1" x14ac:dyDescent="0.2">
      <c r="A421" s="9"/>
      <c r="B421" s="9"/>
      <c r="C421" s="28"/>
      <c r="D421" s="9"/>
      <c r="E421" s="28"/>
      <c r="F421" s="9"/>
      <c r="G421" s="30"/>
      <c r="I421" s="30"/>
      <c r="K421" s="30"/>
      <c r="M421" s="30"/>
    </row>
    <row r="422" spans="1:13" s="13" customFormat="1" x14ac:dyDescent="0.2">
      <c r="A422" s="9"/>
      <c r="B422" s="9"/>
      <c r="C422" s="28"/>
      <c r="D422" s="9"/>
      <c r="E422" s="28"/>
      <c r="F422" s="9"/>
      <c r="G422" s="30"/>
      <c r="I422" s="30"/>
      <c r="K422" s="30"/>
      <c r="M422" s="30"/>
    </row>
    <row r="423" spans="1:13" s="13" customFormat="1" x14ac:dyDescent="0.2">
      <c r="A423" s="9"/>
      <c r="B423" s="9"/>
      <c r="C423" s="28"/>
      <c r="D423" s="9"/>
      <c r="E423" s="28"/>
      <c r="F423" s="9"/>
      <c r="G423" s="30"/>
      <c r="I423" s="30"/>
      <c r="K423" s="30"/>
      <c r="M423" s="30"/>
    </row>
    <row r="424" spans="1:13" s="13" customFormat="1" x14ac:dyDescent="0.2">
      <c r="A424" s="9"/>
      <c r="B424" s="9"/>
      <c r="C424" s="28"/>
      <c r="D424" s="9"/>
      <c r="E424" s="28"/>
      <c r="F424" s="9"/>
      <c r="G424" s="30"/>
      <c r="I424" s="30"/>
      <c r="K424" s="30"/>
      <c r="M424" s="30"/>
    </row>
    <row r="425" spans="1:13" s="13" customFormat="1" x14ac:dyDescent="0.2">
      <c r="A425" s="9"/>
      <c r="B425" s="9"/>
      <c r="C425" s="28"/>
      <c r="D425" s="9"/>
      <c r="E425" s="28"/>
      <c r="F425" s="9"/>
      <c r="G425" s="30"/>
      <c r="I425" s="30"/>
      <c r="K425" s="30"/>
      <c r="M425" s="30"/>
    </row>
    <row r="426" spans="1:13" s="13" customFormat="1" x14ac:dyDescent="0.2">
      <c r="A426" s="9"/>
      <c r="B426" s="9"/>
      <c r="C426" s="28"/>
      <c r="D426" s="9"/>
      <c r="E426" s="28"/>
      <c r="F426" s="9"/>
      <c r="G426" s="30"/>
      <c r="I426" s="30"/>
      <c r="K426" s="30"/>
      <c r="M426" s="30"/>
    </row>
    <row r="427" spans="1:13" s="13" customFormat="1" x14ac:dyDescent="0.2">
      <c r="A427" s="9"/>
      <c r="B427" s="9"/>
      <c r="C427" s="28"/>
      <c r="D427" s="9"/>
      <c r="E427" s="28"/>
      <c r="F427" s="9"/>
      <c r="G427" s="30"/>
      <c r="I427" s="30"/>
      <c r="K427" s="30"/>
      <c r="M427" s="30"/>
    </row>
    <row r="428" spans="1:13" s="13" customFormat="1" x14ac:dyDescent="0.2">
      <c r="A428" s="9"/>
      <c r="B428" s="9"/>
      <c r="C428" s="28"/>
      <c r="D428" s="9"/>
      <c r="E428" s="28"/>
      <c r="F428" s="9"/>
      <c r="G428" s="30"/>
      <c r="I428" s="30"/>
      <c r="K428" s="30"/>
      <c r="M428" s="30"/>
    </row>
    <row r="429" spans="1:13" s="13" customFormat="1" x14ac:dyDescent="0.2">
      <c r="A429" s="9"/>
      <c r="B429" s="9"/>
      <c r="C429" s="28"/>
      <c r="D429" s="9"/>
      <c r="E429" s="28"/>
      <c r="F429" s="9"/>
      <c r="G429" s="30"/>
      <c r="I429" s="30"/>
      <c r="K429" s="30"/>
      <c r="M429" s="30"/>
    </row>
    <row r="430" spans="1:13" s="13" customFormat="1" x14ac:dyDescent="0.2">
      <c r="A430" s="9"/>
      <c r="B430" s="9"/>
      <c r="C430" s="28"/>
      <c r="D430" s="9"/>
      <c r="E430" s="28"/>
      <c r="F430" s="9"/>
      <c r="G430" s="30"/>
      <c r="I430" s="30"/>
      <c r="K430" s="30"/>
      <c r="M430" s="30"/>
    </row>
    <row r="431" spans="1:13" s="13" customFormat="1" x14ac:dyDescent="0.2">
      <c r="A431" s="9"/>
      <c r="B431" s="9"/>
      <c r="C431" s="28"/>
      <c r="D431" s="9"/>
      <c r="E431" s="28"/>
      <c r="F431" s="9"/>
      <c r="G431" s="30"/>
      <c r="I431" s="30"/>
      <c r="K431" s="30"/>
      <c r="M431" s="30"/>
    </row>
    <row r="432" spans="1:13" s="13" customFormat="1" x14ac:dyDescent="0.2">
      <c r="A432" s="9"/>
      <c r="B432" s="9"/>
      <c r="C432" s="28"/>
      <c r="D432" s="9"/>
      <c r="E432" s="28"/>
      <c r="F432" s="9"/>
      <c r="G432" s="30"/>
      <c r="I432" s="30"/>
      <c r="K432" s="30"/>
      <c r="M432" s="30"/>
    </row>
    <row r="433" spans="1:13" s="13" customFormat="1" x14ac:dyDescent="0.2">
      <c r="A433" s="9"/>
      <c r="B433" s="9"/>
      <c r="C433" s="28"/>
      <c r="D433" s="9"/>
      <c r="E433" s="28"/>
      <c r="F433" s="9"/>
      <c r="G433" s="30"/>
      <c r="I433" s="30"/>
      <c r="K433" s="30"/>
      <c r="M433" s="30"/>
    </row>
    <row r="434" spans="1:13" s="13" customFormat="1" x14ac:dyDescent="0.2">
      <c r="A434" s="9"/>
      <c r="B434" s="9"/>
      <c r="C434" s="28"/>
      <c r="D434" s="9"/>
      <c r="E434" s="28"/>
      <c r="F434" s="9"/>
      <c r="G434" s="30"/>
      <c r="I434" s="30"/>
      <c r="K434" s="30"/>
      <c r="M434" s="30"/>
    </row>
    <row r="435" spans="1:13" s="13" customFormat="1" x14ac:dyDescent="0.2">
      <c r="A435" s="9"/>
      <c r="B435" s="9"/>
      <c r="C435" s="28"/>
      <c r="D435" s="9"/>
      <c r="E435" s="28"/>
      <c r="F435" s="9"/>
      <c r="G435" s="30"/>
      <c r="I435" s="30"/>
      <c r="K435" s="30"/>
      <c r="M435" s="30"/>
    </row>
    <row r="436" spans="1:13" s="13" customFormat="1" x14ac:dyDescent="0.2">
      <c r="A436" s="9"/>
      <c r="B436" s="9"/>
      <c r="C436" s="28"/>
      <c r="D436" s="9"/>
      <c r="E436" s="28"/>
      <c r="F436" s="9"/>
      <c r="G436" s="30"/>
      <c r="I436" s="30"/>
      <c r="K436" s="30"/>
      <c r="M436" s="30"/>
    </row>
    <row r="437" spans="1:13" s="13" customFormat="1" x14ac:dyDescent="0.2">
      <c r="A437" s="9"/>
      <c r="B437" s="9"/>
      <c r="C437" s="28"/>
      <c r="D437" s="9"/>
      <c r="E437" s="28"/>
      <c r="F437" s="9"/>
      <c r="G437" s="30"/>
      <c r="I437" s="30"/>
      <c r="K437" s="30"/>
      <c r="M437" s="30"/>
    </row>
    <row r="438" spans="1:13" s="13" customFormat="1" x14ac:dyDescent="0.2">
      <c r="A438" s="9"/>
      <c r="B438" s="9"/>
      <c r="C438" s="28"/>
      <c r="D438" s="9"/>
      <c r="E438" s="28"/>
      <c r="F438" s="9"/>
      <c r="G438" s="30"/>
      <c r="I438" s="30"/>
      <c r="K438" s="30"/>
      <c r="M438" s="30"/>
    </row>
    <row r="439" spans="1:13" s="13" customFormat="1" x14ac:dyDescent="0.2">
      <c r="A439" s="9"/>
      <c r="B439" s="9"/>
      <c r="C439" s="28"/>
      <c r="D439" s="9"/>
      <c r="E439" s="28"/>
      <c r="F439" s="9"/>
      <c r="G439" s="30"/>
      <c r="I439" s="30"/>
      <c r="K439" s="30"/>
      <c r="M439" s="30"/>
    </row>
    <row r="440" spans="1:13" s="13" customFormat="1" x14ac:dyDescent="0.2">
      <c r="A440" s="9"/>
      <c r="B440" s="9"/>
      <c r="C440" s="28"/>
      <c r="D440" s="9"/>
      <c r="E440" s="28"/>
      <c r="F440" s="9"/>
      <c r="G440" s="30"/>
      <c r="I440" s="30"/>
      <c r="K440" s="30"/>
      <c r="M440" s="30"/>
    </row>
    <row r="441" spans="1:13" s="13" customFormat="1" x14ac:dyDescent="0.2">
      <c r="A441" s="9"/>
      <c r="B441" s="9"/>
      <c r="C441" s="28"/>
      <c r="D441" s="9"/>
      <c r="E441" s="28"/>
      <c r="F441" s="9"/>
      <c r="G441" s="30"/>
      <c r="I441" s="30"/>
      <c r="K441" s="30"/>
      <c r="M441" s="30"/>
    </row>
    <row r="442" spans="1:13" s="13" customFormat="1" x14ac:dyDescent="0.2">
      <c r="A442" s="9"/>
      <c r="B442" s="9"/>
      <c r="C442" s="28"/>
      <c r="D442" s="9"/>
      <c r="E442" s="28"/>
      <c r="F442" s="9"/>
      <c r="G442" s="30"/>
      <c r="I442" s="30"/>
      <c r="K442" s="30"/>
      <c r="M442" s="30"/>
    </row>
    <row r="443" spans="1:13" s="13" customFormat="1" x14ac:dyDescent="0.2">
      <c r="A443" s="9"/>
      <c r="B443" s="9"/>
      <c r="C443" s="28"/>
      <c r="D443" s="9"/>
      <c r="E443" s="28"/>
      <c r="F443" s="9"/>
      <c r="G443" s="30"/>
      <c r="I443" s="30"/>
      <c r="K443" s="30"/>
      <c r="M443" s="30"/>
    </row>
    <row r="444" spans="1:13" s="13" customFormat="1" x14ac:dyDescent="0.2">
      <c r="A444" s="9"/>
      <c r="B444" s="9"/>
      <c r="C444" s="28"/>
      <c r="D444" s="9"/>
      <c r="E444" s="28"/>
      <c r="F444" s="9"/>
      <c r="G444" s="30"/>
      <c r="I444" s="30"/>
      <c r="K444" s="30"/>
      <c r="M444" s="30"/>
    </row>
    <row r="445" spans="1:13" s="13" customFormat="1" x14ac:dyDescent="0.2">
      <c r="A445" s="9"/>
      <c r="B445" s="9"/>
      <c r="C445" s="28"/>
      <c r="D445" s="9"/>
      <c r="E445" s="28"/>
      <c r="F445" s="9"/>
      <c r="G445" s="30"/>
      <c r="I445" s="30"/>
      <c r="K445" s="30"/>
      <c r="M445" s="30"/>
    </row>
    <row r="446" spans="1:13" s="13" customFormat="1" x14ac:dyDescent="0.2">
      <c r="A446" s="9"/>
      <c r="B446" s="9"/>
      <c r="C446" s="28"/>
      <c r="D446" s="9"/>
      <c r="E446" s="28"/>
      <c r="F446" s="9"/>
      <c r="G446" s="30"/>
      <c r="I446" s="30"/>
      <c r="K446" s="30"/>
      <c r="M446" s="30"/>
    </row>
    <row r="447" spans="1:13" s="13" customFormat="1" x14ac:dyDescent="0.2">
      <c r="A447" s="9"/>
      <c r="B447" s="9"/>
      <c r="C447" s="28"/>
      <c r="D447" s="9"/>
      <c r="E447" s="28"/>
      <c r="F447" s="9"/>
      <c r="G447" s="30"/>
      <c r="I447" s="30"/>
      <c r="K447" s="30"/>
      <c r="M447" s="30"/>
    </row>
    <row r="448" spans="1:13" s="13" customFormat="1" x14ac:dyDescent="0.2">
      <c r="A448" s="9"/>
      <c r="B448" s="9"/>
      <c r="C448" s="28"/>
      <c r="D448" s="9"/>
      <c r="E448" s="28"/>
      <c r="F448" s="9"/>
      <c r="G448" s="30"/>
      <c r="I448" s="30"/>
      <c r="K448" s="30"/>
      <c r="M448" s="30"/>
    </row>
    <row r="449" spans="1:13" s="13" customFormat="1" x14ac:dyDescent="0.2">
      <c r="A449" s="9"/>
      <c r="B449" s="9"/>
      <c r="C449" s="28"/>
      <c r="D449" s="9"/>
      <c r="E449" s="28"/>
      <c r="F449" s="9"/>
      <c r="G449" s="30"/>
      <c r="I449" s="30"/>
      <c r="K449" s="30"/>
      <c r="M449" s="30"/>
    </row>
    <row r="450" spans="1:13" s="13" customFormat="1" x14ac:dyDescent="0.2">
      <c r="A450" s="9"/>
      <c r="B450" s="9"/>
      <c r="C450" s="28"/>
      <c r="D450" s="9"/>
      <c r="E450" s="28"/>
      <c r="F450" s="9"/>
      <c r="G450" s="30"/>
      <c r="I450" s="30"/>
      <c r="K450" s="30"/>
      <c r="M450" s="30"/>
    </row>
    <row r="451" spans="1:13" s="13" customFormat="1" x14ac:dyDescent="0.2">
      <c r="A451" s="9"/>
      <c r="B451" s="9"/>
      <c r="C451" s="28"/>
      <c r="D451" s="9"/>
      <c r="E451" s="28"/>
      <c r="F451" s="9"/>
      <c r="G451" s="30"/>
      <c r="I451" s="30"/>
      <c r="K451" s="30"/>
      <c r="M451" s="30"/>
    </row>
    <row r="452" spans="1:13" s="13" customFormat="1" x14ac:dyDescent="0.2">
      <c r="A452" s="9"/>
      <c r="B452" s="9"/>
      <c r="C452" s="28"/>
      <c r="D452" s="9"/>
      <c r="E452" s="28"/>
      <c r="F452" s="9"/>
      <c r="G452" s="30"/>
      <c r="I452" s="30"/>
      <c r="K452" s="30"/>
      <c r="M452" s="30"/>
    </row>
    <row r="453" spans="1:13" s="13" customFormat="1" x14ac:dyDescent="0.2">
      <c r="A453" s="9"/>
      <c r="B453" s="9"/>
      <c r="C453" s="28"/>
      <c r="D453" s="9"/>
      <c r="E453" s="28"/>
      <c r="F453" s="9"/>
      <c r="G453" s="30"/>
      <c r="I453" s="30"/>
      <c r="K453" s="30"/>
      <c r="M453" s="30"/>
    </row>
    <row r="454" spans="1:13" s="13" customFormat="1" x14ac:dyDescent="0.2">
      <c r="A454" s="9"/>
      <c r="B454" s="9"/>
      <c r="C454" s="28"/>
      <c r="D454" s="9"/>
      <c r="E454" s="28"/>
      <c r="F454" s="9"/>
      <c r="G454" s="30"/>
      <c r="I454" s="30"/>
      <c r="K454" s="30"/>
      <c r="M454" s="30"/>
    </row>
    <row r="455" spans="1:13" s="13" customFormat="1" x14ac:dyDescent="0.2">
      <c r="A455" s="9"/>
      <c r="B455" s="9"/>
      <c r="C455" s="28"/>
      <c r="D455" s="9"/>
      <c r="E455" s="28"/>
      <c r="F455" s="9"/>
      <c r="G455" s="30"/>
      <c r="I455" s="30"/>
      <c r="K455" s="30"/>
      <c r="M455" s="30"/>
    </row>
    <row r="456" spans="1:13" s="13" customFormat="1" x14ac:dyDescent="0.2">
      <c r="A456" s="9"/>
      <c r="B456" s="9"/>
      <c r="C456" s="28"/>
      <c r="D456" s="9"/>
      <c r="E456" s="28"/>
      <c r="F456" s="9"/>
      <c r="G456" s="30"/>
      <c r="I456" s="30"/>
      <c r="K456" s="30"/>
      <c r="M456" s="30"/>
    </row>
    <row r="457" spans="1:13" s="13" customFormat="1" x14ac:dyDescent="0.2">
      <c r="A457" s="9"/>
      <c r="B457" s="9"/>
      <c r="C457" s="28"/>
      <c r="D457" s="9"/>
      <c r="E457" s="28"/>
      <c r="F457" s="9"/>
      <c r="G457" s="30"/>
      <c r="I457" s="30"/>
      <c r="K457" s="30"/>
      <c r="M457" s="30"/>
    </row>
    <row r="458" spans="1:13" s="13" customFormat="1" x14ac:dyDescent="0.2">
      <c r="A458" s="9"/>
      <c r="B458" s="9"/>
      <c r="C458" s="28"/>
      <c r="D458" s="9"/>
      <c r="E458" s="28"/>
      <c r="F458" s="9"/>
      <c r="G458" s="30"/>
      <c r="I458" s="30"/>
      <c r="K458" s="30"/>
      <c r="M458" s="30"/>
    </row>
    <row r="459" spans="1:13" s="13" customFormat="1" x14ac:dyDescent="0.2">
      <c r="A459" s="9"/>
      <c r="B459" s="9"/>
      <c r="C459" s="28"/>
      <c r="D459" s="9"/>
      <c r="E459" s="28"/>
      <c r="F459" s="9"/>
      <c r="G459" s="30"/>
      <c r="I459" s="30"/>
      <c r="K459" s="30"/>
      <c r="M459" s="30"/>
    </row>
    <row r="460" spans="1:13" s="13" customFormat="1" x14ac:dyDescent="0.2">
      <c r="A460" s="9"/>
      <c r="B460" s="9"/>
      <c r="C460" s="28"/>
      <c r="D460" s="9"/>
      <c r="E460" s="28"/>
      <c r="F460" s="9"/>
      <c r="G460" s="30"/>
      <c r="I460" s="30"/>
      <c r="K460" s="30"/>
      <c r="M460" s="30"/>
    </row>
    <row r="461" spans="1:13" s="13" customFormat="1" x14ac:dyDescent="0.2">
      <c r="A461" s="9"/>
      <c r="B461" s="9"/>
      <c r="C461" s="28"/>
      <c r="D461" s="9"/>
      <c r="E461" s="28"/>
      <c r="F461" s="9"/>
      <c r="G461" s="30"/>
      <c r="I461" s="30"/>
      <c r="K461" s="30"/>
      <c r="M461" s="30"/>
    </row>
    <row r="462" spans="1:13" s="13" customFormat="1" x14ac:dyDescent="0.2">
      <c r="A462" s="9"/>
      <c r="B462" s="9"/>
      <c r="C462" s="28"/>
      <c r="D462" s="9"/>
      <c r="E462" s="28"/>
      <c r="F462" s="9"/>
      <c r="G462" s="30"/>
      <c r="I462" s="30"/>
      <c r="K462" s="30"/>
      <c r="M462" s="30"/>
    </row>
    <row r="463" spans="1:13" s="13" customFormat="1" x14ac:dyDescent="0.2">
      <c r="A463" s="9"/>
      <c r="B463" s="9"/>
      <c r="C463" s="28"/>
      <c r="D463" s="9"/>
      <c r="E463" s="28"/>
      <c r="F463" s="9"/>
      <c r="G463" s="30"/>
      <c r="I463" s="30"/>
      <c r="K463" s="30"/>
      <c r="M463" s="30"/>
    </row>
    <row r="464" spans="1:13" s="13" customFormat="1" x14ac:dyDescent="0.2">
      <c r="A464" s="9"/>
      <c r="B464" s="9"/>
      <c r="C464" s="28"/>
      <c r="D464" s="9"/>
      <c r="E464" s="28"/>
      <c r="F464" s="9"/>
      <c r="G464" s="30"/>
      <c r="I464" s="30"/>
      <c r="K464" s="30"/>
      <c r="M464" s="30"/>
    </row>
    <row r="465" spans="1:13" s="13" customFormat="1" x14ac:dyDescent="0.2">
      <c r="A465" s="9"/>
      <c r="B465" s="9"/>
      <c r="C465" s="28"/>
      <c r="D465" s="9"/>
      <c r="E465" s="28"/>
      <c r="F465" s="9"/>
      <c r="G465" s="30"/>
      <c r="I465" s="30"/>
      <c r="K465" s="30"/>
      <c r="M465" s="30"/>
    </row>
    <row r="466" spans="1:13" s="13" customFormat="1" x14ac:dyDescent="0.2">
      <c r="A466" s="9"/>
      <c r="B466" s="9"/>
      <c r="C466" s="28"/>
      <c r="D466" s="9"/>
      <c r="E466" s="28"/>
      <c r="F466" s="9"/>
      <c r="G466" s="30"/>
      <c r="I466" s="30"/>
      <c r="K466" s="30"/>
      <c r="M466" s="30"/>
    </row>
    <row r="467" spans="1:13" s="13" customFormat="1" x14ac:dyDescent="0.2">
      <c r="A467" s="9"/>
      <c r="B467" s="9"/>
      <c r="C467" s="28"/>
      <c r="D467" s="9"/>
      <c r="E467" s="28"/>
      <c r="F467" s="9"/>
      <c r="G467" s="30"/>
      <c r="I467" s="30"/>
      <c r="K467" s="30"/>
      <c r="M467" s="30"/>
    </row>
    <row r="468" spans="1:13" s="13" customFormat="1" x14ac:dyDescent="0.2">
      <c r="A468" s="9"/>
      <c r="B468" s="9"/>
      <c r="C468" s="28"/>
      <c r="D468" s="9"/>
      <c r="E468" s="28"/>
      <c r="F468" s="9"/>
      <c r="G468" s="30"/>
      <c r="I468" s="30"/>
      <c r="K468" s="30"/>
      <c r="M468" s="30"/>
    </row>
    <row r="469" spans="1:13" s="13" customFormat="1" x14ac:dyDescent="0.2">
      <c r="A469" s="9"/>
      <c r="B469" s="9"/>
      <c r="C469" s="28"/>
      <c r="D469" s="9"/>
      <c r="E469" s="28"/>
      <c r="F469" s="9"/>
      <c r="G469" s="30"/>
      <c r="I469" s="30"/>
      <c r="K469" s="30"/>
      <c r="M469" s="30"/>
    </row>
    <row r="470" spans="1:13" s="13" customFormat="1" x14ac:dyDescent="0.2">
      <c r="A470" s="9"/>
      <c r="B470" s="9"/>
      <c r="C470" s="28"/>
      <c r="D470" s="9"/>
      <c r="E470" s="28"/>
      <c r="F470" s="9"/>
      <c r="G470" s="30"/>
      <c r="I470" s="30"/>
      <c r="K470" s="30"/>
      <c r="M470" s="30"/>
    </row>
    <row r="471" spans="1:13" s="13" customFormat="1" x14ac:dyDescent="0.2">
      <c r="A471" s="9"/>
      <c r="B471" s="9"/>
      <c r="C471" s="28"/>
      <c r="D471" s="9"/>
      <c r="E471" s="28"/>
      <c r="F471" s="9"/>
      <c r="G471" s="30"/>
      <c r="I471" s="30"/>
      <c r="K471" s="30"/>
      <c r="M471" s="30"/>
    </row>
    <row r="472" spans="1:13" s="13" customFormat="1" x14ac:dyDescent="0.2">
      <c r="A472" s="9"/>
      <c r="B472" s="9"/>
      <c r="C472" s="28"/>
      <c r="D472" s="9"/>
      <c r="E472" s="28"/>
      <c r="F472" s="9"/>
      <c r="G472" s="30"/>
      <c r="I472" s="30"/>
      <c r="K472" s="30"/>
      <c r="M472" s="30"/>
    </row>
    <row r="473" spans="1:13" s="13" customFormat="1" x14ac:dyDescent="0.2">
      <c r="A473" s="9"/>
      <c r="B473" s="9"/>
      <c r="C473" s="28"/>
      <c r="D473" s="9"/>
      <c r="E473" s="28"/>
      <c r="F473" s="9"/>
      <c r="G473" s="30"/>
      <c r="I473" s="30"/>
      <c r="K473" s="30"/>
      <c r="M473" s="30"/>
    </row>
    <row r="474" spans="1:13" s="13" customFormat="1" x14ac:dyDescent="0.2">
      <c r="A474" s="9"/>
      <c r="B474" s="9"/>
      <c r="C474" s="28"/>
      <c r="D474" s="9"/>
      <c r="E474" s="28"/>
      <c r="F474" s="9"/>
      <c r="G474" s="30"/>
      <c r="I474" s="30"/>
      <c r="K474" s="30"/>
      <c r="M474" s="30"/>
    </row>
    <row r="475" spans="1:13" s="13" customFormat="1" x14ac:dyDescent="0.2">
      <c r="A475" s="9"/>
      <c r="B475" s="9"/>
      <c r="C475" s="28"/>
      <c r="D475" s="9"/>
      <c r="E475" s="28"/>
      <c r="F475" s="9"/>
      <c r="G475" s="30"/>
      <c r="I475" s="30"/>
      <c r="K475" s="30"/>
      <c r="M475" s="30"/>
    </row>
    <row r="476" spans="1:13" s="13" customFormat="1" x14ac:dyDescent="0.2">
      <c r="A476" s="9"/>
      <c r="B476" s="9"/>
      <c r="C476" s="28"/>
      <c r="D476" s="9"/>
      <c r="E476" s="28"/>
      <c r="F476" s="9"/>
      <c r="G476" s="30"/>
      <c r="I476" s="30"/>
      <c r="K476" s="30"/>
      <c r="M476" s="30"/>
    </row>
    <row r="477" spans="1:13" s="13" customFormat="1" x14ac:dyDescent="0.2">
      <c r="A477" s="9"/>
      <c r="B477" s="9"/>
      <c r="C477" s="28"/>
      <c r="D477" s="9"/>
      <c r="E477" s="28"/>
      <c r="F477" s="9"/>
      <c r="G477" s="30"/>
      <c r="I477" s="30"/>
      <c r="K477" s="30"/>
      <c r="M477" s="30"/>
    </row>
    <row r="478" spans="1:13" s="13" customFormat="1" x14ac:dyDescent="0.2">
      <c r="A478" s="9"/>
      <c r="B478" s="9"/>
      <c r="C478" s="28"/>
      <c r="D478" s="9"/>
      <c r="E478" s="28"/>
      <c r="F478" s="9"/>
      <c r="G478" s="30"/>
      <c r="I478" s="30"/>
      <c r="K478" s="30"/>
      <c r="M478" s="30"/>
    </row>
    <row r="479" spans="1:13" s="13" customFormat="1" x14ac:dyDescent="0.2">
      <c r="A479" s="9"/>
      <c r="B479" s="9"/>
      <c r="C479" s="28"/>
      <c r="D479" s="9"/>
      <c r="E479" s="28"/>
      <c r="F479" s="9"/>
      <c r="G479" s="30"/>
      <c r="I479" s="30"/>
      <c r="K479" s="30"/>
      <c r="M479" s="30"/>
    </row>
    <row r="480" spans="1:13" s="13" customFormat="1" x14ac:dyDescent="0.2">
      <c r="A480" s="9"/>
      <c r="B480" s="9"/>
      <c r="C480" s="28"/>
      <c r="D480" s="9"/>
      <c r="E480" s="28"/>
      <c r="F480" s="9"/>
      <c r="G480" s="30"/>
      <c r="I480" s="30"/>
      <c r="K480" s="30"/>
      <c r="M480" s="30"/>
    </row>
    <row r="481" spans="1:13" s="13" customFormat="1" x14ac:dyDescent="0.2">
      <c r="A481" s="9"/>
      <c r="B481" s="9"/>
      <c r="C481" s="28"/>
      <c r="D481" s="9"/>
      <c r="E481" s="28"/>
      <c r="F481" s="9"/>
      <c r="G481" s="30"/>
      <c r="I481" s="30"/>
      <c r="K481" s="30"/>
      <c r="M481" s="30"/>
    </row>
    <row r="482" spans="1:13" s="13" customFormat="1" x14ac:dyDescent="0.2">
      <c r="A482" s="9"/>
      <c r="B482" s="9"/>
      <c r="C482" s="28"/>
      <c r="D482" s="9"/>
      <c r="E482" s="28"/>
      <c r="F482" s="9"/>
      <c r="G482" s="30"/>
      <c r="I482" s="30"/>
      <c r="K482" s="30"/>
      <c r="M482" s="30"/>
    </row>
    <row r="483" spans="1:13" s="13" customFormat="1" x14ac:dyDescent="0.2">
      <c r="A483" s="9"/>
      <c r="B483" s="9"/>
      <c r="C483" s="28"/>
      <c r="D483" s="9"/>
      <c r="E483" s="28"/>
      <c r="F483" s="9"/>
      <c r="G483" s="30"/>
      <c r="I483" s="30"/>
      <c r="K483" s="30"/>
      <c r="M483" s="30"/>
    </row>
    <row r="484" spans="1:13" s="13" customFormat="1" x14ac:dyDescent="0.2">
      <c r="A484" s="9"/>
      <c r="B484" s="9"/>
      <c r="C484" s="28"/>
      <c r="D484" s="9"/>
      <c r="E484" s="28"/>
      <c r="F484" s="9"/>
      <c r="G484" s="30"/>
      <c r="I484" s="30"/>
      <c r="K484" s="30"/>
      <c r="M484" s="30"/>
    </row>
    <row r="485" spans="1:13" s="13" customFormat="1" x14ac:dyDescent="0.2">
      <c r="A485" s="9"/>
      <c r="B485" s="9"/>
      <c r="C485" s="28"/>
      <c r="D485" s="9"/>
      <c r="E485" s="28"/>
      <c r="F485" s="9"/>
      <c r="G485" s="30"/>
      <c r="I485" s="30"/>
      <c r="K485" s="30"/>
      <c r="M485" s="30"/>
    </row>
    <row r="486" spans="1:13" s="13" customFormat="1" x14ac:dyDescent="0.2">
      <c r="A486" s="9"/>
      <c r="B486" s="9"/>
      <c r="C486" s="28"/>
      <c r="D486" s="9"/>
      <c r="E486" s="28"/>
      <c r="F486" s="9"/>
      <c r="G486" s="30"/>
      <c r="I486" s="30"/>
      <c r="K486" s="30"/>
      <c r="M486" s="30"/>
    </row>
    <row r="487" spans="1:13" s="13" customFormat="1" x14ac:dyDescent="0.2">
      <c r="A487" s="9"/>
      <c r="B487" s="9"/>
      <c r="C487" s="28"/>
      <c r="D487" s="9"/>
      <c r="E487" s="28"/>
      <c r="F487" s="9"/>
      <c r="G487" s="30"/>
      <c r="I487" s="30"/>
      <c r="K487" s="30"/>
      <c r="M487" s="30"/>
    </row>
    <row r="488" spans="1:13" s="13" customFormat="1" x14ac:dyDescent="0.2">
      <c r="A488" s="9"/>
      <c r="B488" s="9"/>
      <c r="C488" s="28"/>
      <c r="D488" s="9"/>
      <c r="E488" s="28"/>
      <c r="F488" s="9"/>
      <c r="G488" s="30"/>
      <c r="I488" s="30"/>
      <c r="K488" s="30"/>
      <c r="M488" s="30"/>
    </row>
    <row r="489" spans="1:13" s="13" customFormat="1" x14ac:dyDescent="0.2">
      <c r="A489" s="9"/>
      <c r="B489" s="9"/>
      <c r="C489" s="28"/>
      <c r="D489" s="9"/>
      <c r="E489" s="28"/>
      <c r="F489" s="9"/>
      <c r="G489" s="30"/>
      <c r="I489" s="30"/>
      <c r="K489" s="30"/>
      <c r="M489" s="30"/>
    </row>
    <row r="490" spans="1:13" s="13" customFormat="1" x14ac:dyDescent="0.2">
      <c r="A490" s="9"/>
      <c r="B490" s="9"/>
      <c r="C490" s="28"/>
      <c r="D490" s="9"/>
      <c r="E490" s="28"/>
      <c r="F490" s="9"/>
      <c r="G490" s="30"/>
      <c r="I490" s="30"/>
      <c r="K490" s="30"/>
      <c r="M490" s="30"/>
    </row>
    <row r="491" spans="1:13" s="13" customFormat="1" x14ac:dyDescent="0.2">
      <c r="A491" s="9"/>
      <c r="B491" s="9"/>
      <c r="C491" s="28"/>
      <c r="D491" s="9"/>
      <c r="E491" s="28"/>
      <c r="F491" s="9"/>
      <c r="G491" s="30"/>
      <c r="I491" s="30"/>
      <c r="K491" s="30"/>
      <c r="M491" s="30"/>
    </row>
    <row r="492" spans="1:13" s="13" customFormat="1" x14ac:dyDescent="0.2">
      <c r="A492" s="9"/>
      <c r="B492" s="9"/>
      <c r="C492" s="28"/>
      <c r="D492" s="9"/>
      <c r="E492" s="28"/>
      <c r="F492" s="9"/>
      <c r="G492" s="30"/>
      <c r="I492" s="30"/>
      <c r="K492" s="30"/>
      <c r="M492" s="30"/>
    </row>
    <row r="493" spans="1:13" s="13" customFormat="1" x14ac:dyDescent="0.2">
      <c r="A493" s="9"/>
      <c r="B493" s="9"/>
      <c r="C493" s="28"/>
      <c r="D493" s="9"/>
      <c r="E493" s="28"/>
      <c r="F493" s="9"/>
      <c r="G493" s="30"/>
      <c r="I493" s="30"/>
      <c r="K493" s="30"/>
      <c r="M493" s="30"/>
    </row>
    <row r="494" spans="1:13" s="13" customFormat="1" x14ac:dyDescent="0.2">
      <c r="A494" s="9"/>
      <c r="B494" s="9"/>
      <c r="C494" s="28"/>
      <c r="D494" s="9"/>
      <c r="E494" s="28"/>
      <c r="F494" s="9"/>
      <c r="G494" s="30"/>
      <c r="I494" s="30"/>
      <c r="K494" s="30"/>
      <c r="M494" s="30"/>
    </row>
    <row r="495" spans="1:13" s="13" customFormat="1" x14ac:dyDescent="0.2">
      <c r="A495" s="9"/>
      <c r="B495" s="9"/>
      <c r="C495" s="28"/>
      <c r="D495" s="9"/>
      <c r="E495" s="28"/>
      <c r="F495" s="9"/>
      <c r="G495" s="30"/>
      <c r="I495" s="30"/>
      <c r="K495" s="30"/>
      <c r="M495" s="30"/>
    </row>
    <row r="496" spans="1:13" s="13" customFormat="1" x14ac:dyDescent="0.2">
      <c r="A496" s="9"/>
      <c r="B496" s="9"/>
      <c r="C496" s="28"/>
      <c r="D496" s="9"/>
      <c r="E496" s="28"/>
      <c r="F496" s="9"/>
      <c r="G496" s="30"/>
      <c r="I496" s="30"/>
      <c r="K496" s="30"/>
      <c r="M496" s="30"/>
    </row>
    <row r="497" spans="1:13" s="13" customFormat="1" x14ac:dyDescent="0.2">
      <c r="A497" s="9"/>
      <c r="B497" s="9"/>
      <c r="C497" s="28"/>
      <c r="D497" s="9"/>
      <c r="E497" s="28"/>
      <c r="F497" s="9"/>
      <c r="G497" s="30"/>
      <c r="I497" s="30"/>
      <c r="K497" s="30"/>
      <c r="M497" s="30"/>
    </row>
    <row r="498" spans="1:13" s="13" customFormat="1" x14ac:dyDescent="0.2">
      <c r="A498" s="9"/>
      <c r="B498" s="9"/>
      <c r="C498" s="28"/>
      <c r="D498" s="9"/>
      <c r="E498" s="28"/>
      <c r="F498" s="9"/>
      <c r="G498" s="30"/>
      <c r="I498" s="30"/>
      <c r="K498" s="30"/>
      <c r="M498" s="30"/>
    </row>
    <row r="499" spans="1:13" s="13" customFormat="1" x14ac:dyDescent="0.2">
      <c r="A499" s="9"/>
      <c r="B499" s="9"/>
      <c r="C499" s="28"/>
      <c r="D499" s="9"/>
      <c r="E499" s="28"/>
      <c r="F499" s="9"/>
      <c r="G499" s="30"/>
      <c r="I499" s="30"/>
      <c r="K499" s="30"/>
      <c r="M499" s="30"/>
    </row>
    <row r="500" spans="1:13" s="13" customFormat="1" x14ac:dyDescent="0.2">
      <c r="A500" s="9"/>
      <c r="B500" s="9"/>
      <c r="C500" s="28"/>
      <c r="D500" s="9"/>
      <c r="E500" s="28"/>
      <c r="F500" s="9"/>
      <c r="G500" s="30"/>
      <c r="I500" s="30"/>
      <c r="K500" s="30"/>
      <c r="M500" s="30"/>
    </row>
    <row r="501" spans="1:13" s="13" customFormat="1" x14ac:dyDescent="0.2">
      <c r="A501" s="9"/>
      <c r="B501" s="9"/>
      <c r="C501" s="28"/>
      <c r="D501" s="9"/>
      <c r="E501" s="28"/>
      <c r="F501" s="9"/>
      <c r="G501" s="30"/>
      <c r="I501" s="30"/>
      <c r="K501" s="30"/>
      <c r="M501" s="30"/>
    </row>
    <row r="502" spans="1:13" s="13" customFormat="1" x14ac:dyDescent="0.2">
      <c r="A502" s="9"/>
      <c r="B502" s="9"/>
      <c r="C502" s="28"/>
      <c r="D502" s="9"/>
      <c r="E502" s="28"/>
      <c r="F502" s="9"/>
      <c r="G502" s="30"/>
      <c r="I502" s="30"/>
      <c r="K502" s="30"/>
      <c r="M502" s="30"/>
    </row>
    <row r="503" spans="1:13" s="13" customFormat="1" x14ac:dyDescent="0.2">
      <c r="A503" s="9"/>
      <c r="B503" s="9"/>
      <c r="C503" s="28"/>
      <c r="D503" s="9"/>
      <c r="E503" s="28"/>
      <c r="F503" s="9"/>
      <c r="G503" s="30"/>
      <c r="I503" s="30"/>
      <c r="K503" s="30"/>
      <c r="M503" s="30"/>
    </row>
    <row r="504" spans="1:13" s="13" customFormat="1" x14ac:dyDescent="0.2">
      <c r="A504" s="9"/>
      <c r="B504" s="9"/>
      <c r="C504" s="28"/>
      <c r="D504" s="9"/>
      <c r="E504" s="28"/>
      <c r="F504" s="9"/>
      <c r="G504" s="30"/>
      <c r="I504" s="30"/>
      <c r="K504" s="30"/>
      <c r="M504" s="30"/>
    </row>
    <row r="505" spans="1:13" s="13" customFormat="1" x14ac:dyDescent="0.2">
      <c r="A505" s="9"/>
      <c r="B505" s="9"/>
      <c r="C505" s="28"/>
      <c r="D505" s="9"/>
      <c r="E505" s="28"/>
      <c r="F505" s="9"/>
      <c r="G505" s="30"/>
      <c r="I505" s="30"/>
      <c r="K505" s="30"/>
      <c r="M505" s="30"/>
    </row>
    <row r="506" spans="1:13" s="13" customFormat="1" x14ac:dyDescent="0.2">
      <c r="A506" s="9"/>
      <c r="B506" s="9"/>
      <c r="C506" s="28"/>
      <c r="D506" s="9"/>
      <c r="E506" s="28"/>
      <c r="F506" s="9"/>
      <c r="G506" s="30"/>
      <c r="I506" s="30"/>
      <c r="K506" s="30"/>
      <c r="M506" s="30"/>
    </row>
    <row r="507" spans="1:13" s="13" customFormat="1" x14ac:dyDescent="0.2">
      <c r="A507" s="9"/>
      <c r="B507" s="9"/>
      <c r="C507" s="28"/>
      <c r="D507" s="9"/>
      <c r="E507" s="28"/>
      <c r="F507" s="9"/>
      <c r="G507" s="30"/>
      <c r="I507" s="30"/>
      <c r="K507" s="30"/>
      <c r="M507" s="30"/>
    </row>
    <row r="508" spans="1:13" s="13" customFormat="1" x14ac:dyDescent="0.2">
      <c r="A508" s="9"/>
      <c r="B508" s="9"/>
      <c r="C508" s="28"/>
      <c r="D508" s="9"/>
      <c r="E508" s="28"/>
      <c r="F508" s="9"/>
      <c r="G508" s="30"/>
      <c r="I508" s="30"/>
      <c r="K508" s="30"/>
      <c r="M508" s="30"/>
    </row>
    <row r="509" spans="1:13" s="13" customFormat="1" x14ac:dyDescent="0.2">
      <c r="A509" s="9"/>
      <c r="B509" s="9"/>
      <c r="C509" s="28"/>
      <c r="D509" s="9"/>
      <c r="E509" s="28"/>
      <c r="F509" s="9"/>
      <c r="G509" s="30"/>
      <c r="I509" s="30"/>
      <c r="K509" s="30"/>
      <c r="M509" s="30"/>
    </row>
    <row r="510" spans="1:13" s="13" customFormat="1" x14ac:dyDescent="0.2">
      <c r="A510" s="9"/>
      <c r="B510" s="9"/>
      <c r="C510" s="28"/>
      <c r="D510" s="9"/>
      <c r="E510" s="28"/>
      <c r="F510" s="9"/>
      <c r="G510" s="30"/>
      <c r="I510" s="30"/>
      <c r="K510" s="30"/>
      <c r="M510" s="30"/>
    </row>
    <row r="511" spans="1:13" s="13" customFormat="1" x14ac:dyDescent="0.2">
      <c r="A511" s="9"/>
      <c r="B511" s="9"/>
      <c r="C511" s="28"/>
      <c r="D511" s="9"/>
      <c r="E511" s="28"/>
      <c r="F511" s="9"/>
      <c r="G511" s="30"/>
      <c r="I511" s="30"/>
      <c r="K511" s="30"/>
      <c r="M511" s="30"/>
    </row>
    <row r="512" spans="1:13" s="13" customFormat="1" x14ac:dyDescent="0.2">
      <c r="A512" s="9"/>
      <c r="B512" s="9"/>
      <c r="C512" s="28"/>
      <c r="D512" s="9"/>
      <c r="E512" s="28"/>
      <c r="F512" s="9"/>
      <c r="G512" s="30"/>
      <c r="I512" s="30"/>
      <c r="K512" s="30"/>
      <c r="M512" s="30"/>
    </row>
    <row r="513" spans="1:13" s="13" customFormat="1" x14ac:dyDescent="0.2">
      <c r="A513" s="9"/>
      <c r="B513" s="9"/>
      <c r="C513" s="28"/>
      <c r="D513" s="9"/>
      <c r="E513" s="28"/>
      <c r="F513" s="9"/>
      <c r="G513" s="30"/>
      <c r="I513" s="30"/>
      <c r="K513" s="30"/>
      <c r="M513" s="30"/>
    </row>
    <row r="514" spans="1:13" s="13" customFormat="1" x14ac:dyDescent="0.2">
      <c r="A514" s="9"/>
      <c r="B514" s="9"/>
      <c r="C514" s="28"/>
      <c r="D514" s="9"/>
      <c r="E514" s="28"/>
      <c r="F514" s="9"/>
      <c r="G514" s="30"/>
      <c r="I514" s="30"/>
      <c r="K514" s="30"/>
      <c r="M514" s="30"/>
    </row>
    <row r="515" spans="1:13" s="13" customFormat="1" x14ac:dyDescent="0.2">
      <c r="A515" s="9"/>
      <c r="B515" s="9"/>
      <c r="C515" s="28"/>
      <c r="D515" s="9"/>
      <c r="E515" s="28"/>
      <c r="F515" s="9"/>
      <c r="G515" s="30"/>
      <c r="I515" s="30"/>
      <c r="K515" s="30"/>
      <c r="M515" s="30"/>
    </row>
    <row r="516" spans="1:13" s="13" customFormat="1" x14ac:dyDescent="0.2">
      <c r="A516" s="9"/>
      <c r="B516" s="9"/>
      <c r="C516" s="28"/>
      <c r="D516" s="9"/>
      <c r="E516" s="28"/>
      <c r="F516" s="9"/>
      <c r="G516" s="30"/>
      <c r="I516" s="30"/>
      <c r="K516" s="30"/>
      <c r="M516" s="30"/>
    </row>
    <row r="517" spans="1:13" s="13" customFormat="1" x14ac:dyDescent="0.2">
      <c r="A517" s="9"/>
      <c r="B517" s="9"/>
      <c r="C517" s="28"/>
      <c r="D517" s="9"/>
      <c r="E517" s="28"/>
      <c r="F517" s="9"/>
      <c r="G517" s="30"/>
      <c r="I517" s="30"/>
      <c r="K517" s="30"/>
      <c r="M517" s="30"/>
    </row>
    <row r="518" spans="1:13" s="13" customFormat="1" x14ac:dyDescent="0.2">
      <c r="A518" s="9"/>
      <c r="B518" s="9"/>
      <c r="C518" s="28"/>
      <c r="D518" s="9"/>
      <c r="E518" s="28"/>
      <c r="F518" s="9"/>
      <c r="G518" s="30"/>
      <c r="I518" s="30"/>
      <c r="K518" s="30"/>
      <c r="M518" s="30"/>
    </row>
    <row r="519" spans="1:13" s="13" customFormat="1" x14ac:dyDescent="0.2">
      <c r="A519" s="9"/>
      <c r="B519" s="9"/>
      <c r="C519" s="28"/>
      <c r="D519" s="9"/>
      <c r="E519" s="28"/>
      <c r="F519" s="9"/>
      <c r="G519" s="30"/>
      <c r="I519" s="30"/>
      <c r="K519" s="30"/>
      <c r="M519" s="30"/>
    </row>
    <row r="520" spans="1:13" s="13" customFormat="1" x14ac:dyDescent="0.2">
      <c r="A520" s="9"/>
      <c r="B520" s="9"/>
      <c r="C520" s="28"/>
      <c r="D520" s="9"/>
      <c r="E520" s="28"/>
      <c r="F520" s="9"/>
      <c r="G520" s="30"/>
      <c r="I520" s="30"/>
      <c r="K520" s="30"/>
      <c r="M520" s="30"/>
    </row>
    <row r="521" spans="1:13" s="13" customFormat="1" x14ac:dyDescent="0.2">
      <c r="A521" s="9"/>
      <c r="B521" s="9"/>
      <c r="C521" s="28"/>
      <c r="D521" s="9"/>
      <c r="E521" s="28"/>
      <c r="F521" s="9"/>
      <c r="G521" s="30"/>
      <c r="I521" s="30"/>
      <c r="K521" s="30"/>
      <c r="M521" s="30"/>
    </row>
    <row r="522" spans="1:13" s="13" customFormat="1" x14ac:dyDescent="0.2">
      <c r="A522" s="9"/>
      <c r="B522" s="9"/>
      <c r="C522" s="28"/>
      <c r="D522" s="9"/>
      <c r="E522" s="28"/>
      <c r="F522" s="9"/>
      <c r="G522" s="30"/>
      <c r="I522" s="30"/>
      <c r="K522" s="30"/>
      <c r="M522" s="30"/>
    </row>
    <row r="523" spans="1:13" s="13" customFormat="1" x14ac:dyDescent="0.2">
      <c r="A523" s="9"/>
      <c r="B523" s="9"/>
      <c r="C523" s="28"/>
      <c r="D523" s="9"/>
      <c r="E523" s="28"/>
      <c r="F523" s="9"/>
      <c r="G523" s="30"/>
      <c r="I523" s="30"/>
      <c r="K523" s="30"/>
      <c r="M523" s="30"/>
    </row>
    <row r="524" spans="1:13" s="13" customFormat="1" x14ac:dyDescent="0.2">
      <c r="A524" s="9"/>
      <c r="B524" s="9"/>
      <c r="C524" s="28"/>
      <c r="D524" s="9"/>
      <c r="E524" s="28"/>
      <c r="F524" s="9"/>
      <c r="G524" s="30"/>
      <c r="I524" s="30"/>
      <c r="K524" s="30"/>
      <c r="M524" s="30"/>
    </row>
    <row r="525" spans="1:13" s="13" customFormat="1" x14ac:dyDescent="0.2">
      <c r="A525" s="9"/>
      <c r="B525" s="9"/>
      <c r="C525" s="28"/>
      <c r="D525" s="9"/>
      <c r="E525" s="28"/>
      <c r="F525" s="9"/>
      <c r="G525" s="30"/>
      <c r="I525" s="30"/>
      <c r="K525" s="30"/>
      <c r="M525" s="30"/>
    </row>
    <row r="526" spans="1:13" s="13" customFormat="1" x14ac:dyDescent="0.2">
      <c r="A526" s="9"/>
      <c r="B526" s="9"/>
      <c r="C526" s="28"/>
      <c r="D526" s="9"/>
      <c r="E526" s="28"/>
      <c r="F526" s="9"/>
      <c r="G526" s="30"/>
      <c r="I526" s="30"/>
      <c r="K526" s="30"/>
      <c r="M526" s="30"/>
    </row>
    <row r="527" spans="1:13" s="13" customFormat="1" x14ac:dyDescent="0.2">
      <c r="A527" s="9"/>
      <c r="B527" s="9"/>
      <c r="C527" s="28"/>
      <c r="D527" s="9"/>
      <c r="E527" s="28"/>
      <c r="F527" s="9"/>
      <c r="G527" s="30"/>
      <c r="I527" s="30"/>
      <c r="K527" s="30"/>
      <c r="M527" s="30"/>
    </row>
    <row r="528" spans="1:13" s="13" customFormat="1" x14ac:dyDescent="0.2">
      <c r="A528" s="9"/>
      <c r="B528" s="9"/>
      <c r="C528" s="28"/>
      <c r="D528" s="9"/>
      <c r="E528" s="28"/>
      <c r="F528" s="9"/>
      <c r="G528" s="30"/>
      <c r="I528" s="30"/>
      <c r="K528" s="30"/>
      <c r="M528" s="30"/>
    </row>
    <row r="529" spans="1:13" s="13" customFormat="1" x14ac:dyDescent="0.2">
      <c r="A529" s="9"/>
      <c r="B529" s="9"/>
      <c r="C529" s="28"/>
      <c r="D529" s="9"/>
      <c r="E529" s="28"/>
      <c r="F529" s="9"/>
      <c r="G529" s="30"/>
      <c r="I529" s="30"/>
      <c r="K529" s="30"/>
      <c r="M529" s="30"/>
    </row>
    <row r="530" spans="1:13" s="13" customFormat="1" x14ac:dyDescent="0.2">
      <c r="A530" s="9"/>
      <c r="B530" s="9"/>
      <c r="C530" s="28"/>
      <c r="D530" s="9"/>
      <c r="E530" s="28"/>
      <c r="F530" s="9"/>
      <c r="G530" s="30"/>
      <c r="I530" s="30"/>
      <c r="K530" s="30"/>
      <c r="M530" s="30"/>
    </row>
    <row r="531" spans="1:13" s="13" customFormat="1" x14ac:dyDescent="0.2">
      <c r="A531" s="9"/>
      <c r="B531" s="9"/>
      <c r="C531" s="28"/>
      <c r="D531" s="9"/>
      <c r="E531" s="28"/>
      <c r="F531" s="9"/>
      <c r="G531" s="30"/>
      <c r="I531" s="30"/>
      <c r="K531" s="30"/>
      <c r="M531" s="30"/>
    </row>
    <row r="532" spans="1:13" s="13" customFormat="1" x14ac:dyDescent="0.2">
      <c r="A532" s="9"/>
      <c r="B532" s="9"/>
      <c r="C532" s="28"/>
      <c r="D532" s="9"/>
      <c r="E532" s="28"/>
      <c r="F532" s="9"/>
      <c r="G532" s="30"/>
      <c r="I532" s="30"/>
      <c r="K532" s="30"/>
      <c r="M532" s="30"/>
    </row>
    <row r="533" spans="1:13" s="13" customFormat="1" x14ac:dyDescent="0.2">
      <c r="A533" s="9"/>
      <c r="B533" s="9"/>
      <c r="C533" s="28"/>
      <c r="D533" s="9"/>
      <c r="E533" s="28"/>
      <c r="F533" s="9"/>
      <c r="G533" s="30"/>
      <c r="I533" s="30"/>
      <c r="K533" s="30"/>
      <c r="M533" s="30"/>
    </row>
    <row r="534" spans="1:13" s="13" customFormat="1" x14ac:dyDescent="0.2">
      <c r="A534" s="9"/>
      <c r="B534" s="9"/>
      <c r="C534" s="28"/>
      <c r="D534" s="9"/>
      <c r="E534" s="28"/>
      <c r="F534" s="9"/>
      <c r="G534" s="30"/>
      <c r="I534" s="30"/>
      <c r="K534" s="30"/>
      <c r="M534" s="30"/>
    </row>
    <row r="535" spans="1:13" s="13" customFormat="1" x14ac:dyDescent="0.2">
      <c r="A535" s="9"/>
      <c r="B535" s="9"/>
      <c r="C535" s="28"/>
      <c r="D535" s="9"/>
      <c r="E535" s="28"/>
      <c r="F535" s="9"/>
      <c r="G535" s="30"/>
      <c r="I535" s="30"/>
      <c r="K535" s="30"/>
      <c r="M535" s="30"/>
    </row>
    <row r="536" spans="1:13" s="13" customFormat="1" x14ac:dyDescent="0.2">
      <c r="A536" s="9"/>
      <c r="B536" s="9"/>
      <c r="C536" s="28"/>
      <c r="D536" s="9"/>
      <c r="E536" s="28"/>
      <c r="F536" s="9"/>
      <c r="G536" s="30"/>
      <c r="I536" s="30"/>
      <c r="K536" s="30"/>
      <c r="M536" s="30"/>
    </row>
    <row r="537" spans="1:13" s="13" customFormat="1" x14ac:dyDescent="0.2">
      <c r="A537" s="9"/>
      <c r="B537" s="9"/>
      <c r="C537" s="28"/>
      <c r="D537" s="9"/>
      <c r="E537" s="28"/>
      <c r="F537" s="9"/>
      <c r="G537" s="30"/>
      <c r="I537" s="30"/>
      <c r="K537" s="30"/>
      <c r="M537" s="30"/>
    </row>
    <row r="538" spans="1:13" s="13" customFormat="1" x14ac:dyDescent="0.2">
      <c r="A538" s="9"/>
      <c r="B538" s="9"/>
      <c r="C538" s="28"/>
      <c r="D538" s="9"/>
      <c r="E538" s="28"/>
      <c r="F538" s="9"/>
      <c r="G538" s="30"/>
      <c r="I538" s="30"/>
      <c r="K538" s="30"/>
      <c r="M538" s="30"/>
    </row>
    <row r="539" spans="1:13" s="13" customFormat="1" x14ac:dyDescent="0.2">
      <c r="A539" s="9"/>
      <c r="B539" s="9"/>
      <c r="C539" s="28"/>
      <c r="D539" s="9"/>
      <c r="E539" s="28"/>
      <c r="F539" s="9"/>
      <c r="G539" s="30"/>
      <c r="I539" s="30"/>
      <c r="K539" s="30"/>
      <c r="M539" s="30"/>
    </row>
    <row r="540" spans="1:13" s="13" customFormat="1" x14ac:dyDescent="0.2">
      <c r="A540" s="9"/>
      <c r="B540" s="9"/>
      <c r="C540" s="28"/>
      <c r="D540" s="9"/>
      <c r="E540" s="28"/>
      <c r="F540" s="9"/>
      <c r="G540" s="30"/>
      <c r="I540" s="30"/>
      <c r="K540" s="30"/>
      <c r="M540" s="30"/>
    </row>
    <row r="541" spans="1:13" s="13" customFormat="1" x14ac:dyDescent="0.2">
      <c r="A541" s="9"/>
      <c r="B541" s="9"/>
      <c r="C541" s="28"/>
      <c r="D541" s="9"/>
      <c r="E541" s="28"/>
      <c r="F541" s="9"/>
      <c r="G541" s="30"/>
      <c r="I541" s="30"/>
      <c r="K541" s="30"/>
      <c r="M541" s="30"/>
    </row>
    <row r="542" spans="1:13" s="13" customFormat="1" x14ac:dyDescent="0.2">
      <c r="A542" s="9"/>
      <c r="B542" s="9"/>
      <c r="C542" s="28"/>
      <c r="D542" s="9"/>
      <c r="E542" s="28"/>
      <c r="F542" s="9"/>
      <c r="G542" s="30"/>
      <c r="I542" s="30"/>
      <c r="K542" s="30"/>
      <c r="M542" s="30"/>
    </row>
    <row r="543" spans="1:13" s="13" customFormat="1" x14ac:dyDescent="0.2">
      <c r="A543" s="9"/>
      <c r="B543" s="9"/>
      <c r="C543" s="28"/>
      <c r="D543" s="9"/>
      <c r="E543" s="28"/>
      <c r="F543" s="9"/>
      <c r="G543" s="30"/>
      <c r="I543" s="30"/>
      <c r="K543" s="30"/>
      <c r="M543" s="30"/>
    </row>
    <row r="544" spans="1:13" s="13" customFormat="1" x14ac:dyDescent="0.2">
      <c r="A544" s="9"/>
      <c r="B544" s="9"/>
      <c r="C544" s="28"/>
      <c r="D544" s="9"/>
      <c r="E544" s="28"/>
      <c r="F544" s="9"/>
      <c r="G544" s="30"/>
      <c r="I544" s="30"/>
      <c r="K544" s="30"/>
      <c r="M544" s="30"/>
    </row>
    <row r="545" spans="1:13" s="13" customFormat="1" x14ac:dyDescent="0.2">
      <c r="A545" s="9"/>
      <c r="B545" s="9"/>
      <c r="C545" s="28"/>
      <c r="D545" s="9"/>
      <c r="E545" s="28"/>
      <c r="F545" s="9"/>
      <c r="G545" s="30"/>
      <c r="I545" s="30"/>
      <c r="K545" s="30"/>
      <c r="M545" s="30"/>
    </row>
    <row r="546" spans="1:13" s="13" customFormat="1" x14ac:dyDescent="0.2">
      <c r="A546" s="9"/>
      <c r="B546" s="9"/>
      <c r="C546" s="28"/>
      <c r="D546" s="9"/>
      <c r="E546" s="28"/>
      <c r="F546" s="9"/>
      <c r="G546" s="30"/>
      <c r="I546" s="30"/>
      <c r="K546" s="30"/>
      <c r="M546" s="30"/>
    </row>
    <row r="547" spans="1:13" s="13" customFormat="1" x14ac:dyDescent="0.2">
      <c r="A547" s="9"/>
      <c r="B547" s="9"/>
      <c r="C547" s="28"/>
      <c r="D547" s="9"/>
      <c r="E547" s="28"/>
      <c r="F547" s="9"/>
      <c r="G547" s="30"/>
      <c r="I547" s="30"/>
      <c r="K547" s="30"/>
      <c r="M547" s="30"/>
    </row>
    <row r="548" spans="1:13" s="13" customFormat="1" x14ac:dyDescent="0.2">
      <c r="A548" s="9"/>
      <c r="B548" s="9"/>
      <c r="C548" s="28"/>
      <c r="D548" s="9"/>
      <c r="E548" s="28"/>
      <c r="F548" s="9"/>
      <c r="G548" s="30"/>
      <c r="I548" s="30"/>
      <c r="K548" s="30"/>
      <c r="M548" s="30"/>
    </row>
    <row r="549" spans="1:13" s="13" customFormat="1" x14ac:dyDescent="0.2">
      <c r="A549" s="9"/>
      <c r="B549" s="9"/>
      <c r="C549" s="28"/>
      <c r="D549" s="9"/>
      <c r="E549" s="28"/>
      <c r="F549" s="9"/>
      <c r="G549" s="30"/>
      <c r="I549" s="30"/>
      <c r="K549" s="30"/>
      <c r="M549" s="30"/>
    </row>
    <row r="550" spans="1:13" s="13" customFormat="1" x14ac:dyDescent="0.2">
      <c r="A550" s="9"/>
      <c r="B550" s="9"/>
      <c r="C550" s="28"/>
      <c r="D550" s="9"/>
      <c r="E550" s="28"/>
      <c r="F550" s="9"/>
      <c r="G550" s="30"/>
      <c r="I550" s="30"/>
      <c r="K550" s="30"/>
      <c r="M550" s="30"/>
    </row>
    <row r="551" spans="1:13" s="13" customFormat="1" x14ac:dyDescent="0.2">
      <c r="A551" s="9"/>
      <c r="B551" s="9"/>
      <c r="C551" s="28"/>
      <c r="D551" s="9"/>
      <c r="E551" s="28"/>
      <c r="F551" s="9"/>
      <c r="G551" s="30"/>
      <c r="I551" s="30"/>
      <c r="K551" s="30"/>
      <c r="M551" s="30"/>
    </row>
    <row r="552" spans="1:13" s="13" customFormat="1" x14ac:dyDescent="0.2">
      <c r="A552" s="9"/>
      <c r="B552" s="9"/>
      <c r="C552" s="28"/>
      <c r="D552" s="9"/>
      <c r="E552" s="28"/>
      <c r="F552" s="9"/>
      <c r="G552" s="30"/>
      <c r="I552" s="30"/>
      <c r="K552" s="30"/>
      <c r="M552" s="30"/>
    </row>
    <row r="553" spans="1:13" s="13" customFormat="1" x14ac:dyDescent="0.2">
      <c r="A553" s="9"/>
      <c r="B553" s="9"/>
      <c r="C553" s="28"/>
      <c r="D553" s="9"/>
      <c r="E553" s="28"/>
      <c r="F553" s="9"/>
      <c r="G553" s="30"/>
      <c r="I553" s="30"/>
      <c r="K553" s="30"/>
      <c r="M553" s="30"/>
    </row>
    <row r="554" spans="1:13" s="13" customFormat="1" x14ac:dyDescent="0.2">
      <c r="A554" s="9"/>
      <c r="B554" s="9"/>
      <c r="C554" s="28"/>
      <c r="D554" s="9"/>
      <c r="E554" s="28"/>
      <c r="F554" s="9"/>
      <c r="G554" s="30"/>
      <c r="I554" s="30"/>
      <c r="K554" s="30"/>
      <c r="M554" s="30"/>
    </row>
    <row r="555" spans="1:13" s="13" customFormat="1" x14ac:dyDescent="0.2">
      <c r="A555" s="9"/>
      <c r="B555" s="9"/>
      <c r="C555" s="28"/>
      <c r="D555" s="9"/>
      <c r="E555" s="28"/>
      <c r="F555" s="9"/>
      <c r="G555" s="30"/>
      <c r="I555" s="30"/>
      <c r="K555" s="30"/>
      <c r="M555" s="30"/>
    </row>
    <row r="556" spans="1:13" s="13" customFormat="1" x14ac:dyDescent="0.2">
      <c r="A556" s="9"/>
      <c r="B556" s="9"/>
      <c r="C556" s="28"/>
      <c r="D556" s="9"/>
      <c r="E556" s="28"/>
      <c r="F556" s="9"/>
      <c r="G556" s="30"/>
      <c r="I556" s="30"/>
      <c r="K556" s="30"/>
      <c r="M556" s="30"/>
    </row>
    <row r="557" spans="1:13" s="13" customFormat="1" x14ac:dyDescent="0.2">
      <c r="A557" s="9"/>
      <c r="B557" s="9"/>
      <c r="C557" s="28"/>
      <c r="D557" s="9"/>
      <c r="E557" s="28"/>
      <c r="F557" s="9"/>
      <c r="G557" s="30"/>
      <c r="I557" s="30"/>
      <c r="K557" s="30"/>
      <c r="M557" s="30"/>
    </row>
    <row r="558" spans="1:13" s="13" customFormat="1" x14ac:dyDescent="0.2">
      <c r="A558" s="9"/>
      <c r="B558" s="9"/>
      <c r="C558" s="28"/>
      <c r="D558" s="9"/>
      <c r="E558" s="28"/>
      <c r="F558" s="9"/>
      <c r="G558" s="30"/>
      <c r="I558" s="30"/>
      <c r="K558" s="30"/>
      <c r="M558" s="30"/>
    </row>
    <row r="559" spans="1:13" s="13" customFormat="1" x14ac:dyDescent="0.2">
      <c r="A559" s="9"/>
      <c r="B559" s="9"/>
      <c r="C559" s="28"/>
      <c r="D559" s="9"/>
      <c r="E559" s="28"/>
      <c r="F559" s="9"/>
      <c r="G559" s="30"/>
      <c r="I559" s="30"/>
      <c r="K559" s="30"/>
      <c r="M559" s="30"/>
    </row>
    <row r="560" spans="1:13" s="13" customFormat="1" x14ac:dyDescent="0.2">
      <c r="A560" s="9"/>
      <c r="B560" s="9"/>
      <c r="C560" s="28"/>
      <c r="D560" s="9"/>
      <c r="E560" s="28"/>
      <c r="F560" s="9"/>
      <c r="G560" s="30"/>
      <c r="I560" s="30"/>
      <c r="K560" s="30"/>
      <c r="M560" s="30"/>
    </row>
    <row r="561" spans="1:13" s="13" customFormat="1" x14ac:dyDescent="0.2">
      <c r="A561" s="9"/>
      <c r="B561" s="9"/>
      <c r="C561" s="28"/>
      <c r="D561" s="9"/>
      <c r="E561" s="28"/>
      <c r="F561" s="9"/>
      <c r="G561" s="30"/>
      <c r="I561" s="30"/>
      <c r="K561" s="30"/>
      <c r="M561" s="30"/>
    </row>
    <row r="562" spans="1:13" s="13" customFormat="1" x14ac:dyDescent="0.2">
      <c r="A562" s="9"/>
      <c r="B562" s="9"/>
      <c r="C562" s="28"/>
      <c r="D562" s="9"/>
      <c r="E562" s="28"/>
      <c r="F562" s="9"/>
      <c r="G562" s="30"/>
      <c r="I562" s="30"/>
      <c r="K562" s="30"/>
      <c r="M562" s="30"/>
    </row>
    <row r="563" spans="1:13" s="13" customFormat="1" x14ac:dyDescent="0.2">
      <c r="A563" s="9"/>
      <c r="B563" s="9"/>
      <c r="C563" s="28"/>
      <c r="D563" s="9"/>
      <c r="E563" s="28"/>
      <c r="F563" s="9"/>
      <c r="G563" s="30"/>
      <c r="I563" s="30"/>
      <c r="K563" s="30"/>
      <c r="M563" s="30"/>
    </row>
    <row r="564" spans="1:13" s="13" customFormat="1" x14ac:dyDescent="0.2">
      <c r="A564" s="9"/>
      <c r="B564" s="9"/>
      <c r="C564" s="28"/>
      <c r="D564" s="9"/>
      <c r="E564" s="28"/>
      <c r="F564" s="9"/>
      <c r="G564" s="30"/>
      <c r="I564" s="30"/>
      <c r="K564" s="30"/>
      <c r="M564" s="30"/>
    </row>
    <row r="565" spans="1:13" s="13" customFormat="1" x14ac:dyDescent="0.2">
      <c r="A565" s="9"/>
      <c r="B565" s="9"/>
      <c r="C565" s="28"/>
      <c r="D565" s="9"/>
      <c r="E565" s="28"/>
      <c r="F565" s="9"/>
      <c r="G565" s="30"/>
      <c r="I565" s="30"/>
      <c r="K565" s="30"/>
      <c r="M565" s="30"/>
    </row>
    <row r="566" spans="1:13" s="13" customFormat="1" x14ac:dyDescent="0.2">
      <c r="A566" s="9"/>
      <c r="B566" s="9"/>
      <c r="C566" s="28"/>
      <c r="D566" s="9"/>
      <c r="E566" s="28"/>
      <c r="F566" s="9"/>
      <c r="G566" s="30"/>
      <c r="I566" s="30"/>
      <c r="K566" s="30"/>
      <c r="M566" s="30"/>
    </row>
    <row r="567" spans="1:13" s="13" customFormat="1" x14ac:dyDescent="0.2">
      <c r="A567" s="9"/>
      <c r="B567" s="9"/>
      <c r="C567" s="28"/>
      <c r="D567" s="9"/>
      <c r="E567" s="28"/>
      <c r="F567" s="9"/>
      <c r="G567" s="30"/>
      <c r="I567" s="30"/>
      <c r="K567" s="30"/>
      <c r="M567" s="30"/>
    </row>
    <row r="568" spans="1:13" s="13" customFormat="1" x14ac:dyDescent="0.2">
      <c r="A568" s="9"/>
      <c r="B568" s="9"/>
      <c r="C568" s="28"/>
      <c r="D568" s="9"/>
      <c r="E568" s="28"/>
      <c r="F568" s="9"/>
      <c r="G568" s="30"/>
      <c r="I568" s="30"/>
      <c r="K568" s="30"/>
      <c r="M568" s="30"/>
    </row>
    <row r="569" spans="1:13" s="13" customFormat="1" x14ac:dyDescent="0.2">
      <c r="A569" s="9"/>
      <c r="B569" s="9"/>
      <c r="C569" s="28"/>
      <c r="D569" s="9"/>
      <c r="E569" s="28"/>
      <c r="F569" s="9"/>
      <c r="G569" s="30"/>
      <c r="I569" s="30"/>
      <c r="K569" s="30"/>
      <c r="M569" s="30"/>
    </row>
    <row r="570" spans="1:13" s="13" customFormat="1" x14ac:dyDescent="0.2">
      <c r="A570" s="9"/>
      <c r="B570" s="9"/>
      <c r="C570" s="28"/>
      <c r="D570" s="9"/>
      <c r="E570" s="28"/>
      <c r="F570" s="9"/>
      <c r="G570" s="30"/>
      <c r="I570" s="30"/>
      <c r="K570" s="30"/>
      <c r="M570" s="30"/>
    </row>
    <row r="571" spans="1:13" s="13" customFormat="1" x14ac:dyDescent="0.2">
      <c r="A571" s="9"/>
      <c r="B571" s="9"/>
      <c r="C571" s="28"/>
      <c r="D571" s="9"/>
      <c r="E571" s="28"/>
      <c r="F571" s="9"/>
      <c r="G571" s="30"/>
      <c r="I571" s="30"/>
      <c r="K571" s="30"/>
      <c r="M571" s="30"/>
    </row>
    <row r="572" spans="1:13" s="13" customFormat="1" x14ac:dyDescent="0.2">
      <c r="A572" s="9"/>
      <c r="B572" s="9"/>
      <c r="C572" s="28"/>
      <c r="D572" s="9"/>
      <c r="E572" s="28"/>
      <c r="F572" s="9"/>
      <c r="G572" s="30"/>
      <c r="I572" s="30"/>
      <c r="K572" s="30"/>
      <c r="M572" s="30"/>
    </row>
    <row r="573" spans="1:13" s="13" customFormat="1" x14ac:dyDescent="0.2">
      <c r="A573" s="9"/>
      <c r="B573" s="9"/>
      <c r="C573" s="28"/>
      <c r="D573" s="9"/>
      <c r="E573" s="28"/>
      <c r="F573" s="9"/>
      <c r="G573" s="30"/>
      <c r="I573" s="30"/>
      <c r="K573" s="30"/>
      <c r="M573" s="30"/>
    </row>
    <row r="574" spans="1:13" s="13" customFormat="1" x14ac:dyDescent="0.2">
      <c r="A574" s="9"/>
      <c r="B574" s="9"/>
      <c r="C574" s="28"/>
      <c r="D574" s="9"/>
      <c r="E574" s="28"/>
      <c r="F574" s="9"/>
      <c r="G574" s="30"/>
      <c r="I574" s="30"/>
      <c r="K574" s="30"/>
      <c r="M574" s="30"/>
    </row>
    <row r="575" spans="1:13" s="13" customFormat="1" x14ac:dyDescent="0.2">
      <c r="A575" s="9"/>
      <c r="B575" s="9"/>
      <c r="C575" s="28"/>
      <c r="D575" s="9"/>
      <c r="E575" s="28"/>
      <c r="F575" s="9"/>
      <c r="G575" s="30"/>
      <c r="I575" s="30"/>
      <c r="K575" s="30"/>
      <c r="M575" s="30"/>
    </row>
    <row r="576" spans="1:13" s="13" customFormat="1" x14ac:dyDescent="0.2">
      <c r="A576" s="9"/>
      <c r="B576" s="9"/>
      <c r="C576" s="28"/>
      <c r="D576" s="9"/>
      <c r="E576" s="28"/>
      <c r="F576" s="9"/>
      <c r="G576" s="30"/>
      <c r="I576" s="30"/>
      <c r="K576" s="30"/>
      <c r="M576" s="30"/>
    </row>
    <row r="577" spans="1:13" s="13" customFormat="1" x14ac:dyDescent="0.2">
      <c r="A577" s="9"/>
      <c r="B577" s="9"/>
      <c r="C577" s="28"/>
      <c r="D577" s="9"/>
      <c r="E577" s="28"/>
      <c r="F577" s="9"/>
      <c r="G577" s="30"/>
      <c r="I577" s="30"/>
      <c r="K577" s="30"/>
      <c r="M577" s="30"/>
    </row>
    <row r="578" spans="1:13" s="13" customFormat="1" x14ac:dyDescent="0.2">
      <c r="A578" s="9"/>
      <c r="B578" s="9"/>
      <c r="C578" s="28"/>
      <c r="D578" s="9"/>
      <c r="E578" s="28"/>
      <c r="F578" s="9"/>
      <c r="G578" s="30"/>
      <c r="I578" s="30"/>
      <c r="K578" s="30"/>
      <c r="M578" s="30"/>
    </row>
    <row r="579" spans="1:13" s="13" customFormat="1" x14ac:dyDescent="0.2">
      <c r="A579" s="9"/>
      <c r="B579" s="9"/>
      <c r="C579" s="28"/>
      <c r="D579" s="9"/>
      <c r="E579" s="28"/>
      <c r="F579" s="9"/>
      <c r="G579" s="30"/>
      <c r="I579" s="30"/>
      <c r="K579" s="30"/>
      <c r="M579" s="30"/>
    </row>
    <row r="580" spans="1:13" s="13" customFormat="1" x14ac:dyDescent="0.2">
      <c r="A580" s="9"/>
      <c r="B580" s="9"/>
      <c r="C580" s="28"/>
      <c r="D580" s="9"/>
      <c r="E580" s="28"/>
      <c r="F580" s="9"/>
      <c r="G580" s="30"/>
      <c r="I580" s="30"/>
      <c r="K580" s="30"/>
      <c r="M580" s="30"/>
    </row>
    <row r="581" spans="1:13" s="13" customFormat="1" x14ac:dyDescent="0.2">
      <c r="A581" s="9"/>
      <c r="B581" s="9"/>
      <c r="C581" s="28"/>
      <c r="D581" s="9"/>
      <c r="E581" s="28"/>
      <c r="F581" s="9"/>
      <c r="G581" s="30"/>
      <c r="I581" s="30"/>
      <c r="K581" s="30"/>
      <c r="M581" s="30"/>
    </row>
    <row r="582" spans="1:13" s="13" customFormat="1" x14ac:dyDescent="0.2">
      <c r="A582" s="9"/>
      <c r="B582" s="9"/>
      <c r="C582" s="28"/>
      <c r="D582" s="9"/>
      <c r="E582" s="28"/>
      <c r="F582" s="9"/>
      <c r="G582" s="30"/>
      <c r="I582" s="30"/>
      <c r="K582" s="30"/>
      <c r="M582" s="30"/>
    </row>
    <row r="583" spans="1:13" s="13" customFormat="1" x14ac:dyDescent="0.2">
      <c r="A583" s="9"/>
      <c r="B583" s="9"/>
      <c r="C583" s="28"/>
      <c r="D583" s="9"/>
      <c r="E583" s="28"/>
      <c r="F583" s="9"/>
      <c r="G583" s="30"/>
      <c r="I583" s="30"/>
      <c r="K583" s="30"/>
      <c r="M583" s="30"/>
    </row>
    <row r="584" spans="1:13" s="13" customFormat="1" x14ac:dyDescent="0.2">
      <c r="A584" s="9"/>
      <c r="B584" s="9"/>
      <c r="C584" s="28"/>
      <c r="D584" s="9"/>
      <c r="E584" s="28"/>
      <c r="F584" s="9"/>
      <c r="G584" s="30"/>
      <c r="I584" s="30"/>
      <c r="K584" s="30"/>
      <c r="M584" s="30"/>
    </row>
    <row r="585" spans="1:13" s="13" customFormat="1" x14ac:dyDescent="0.2">
      <c r="A585" s="9"/>
      <c r="B585" s="9"/>
      <c r="C585" s="28"/>
      <c r="D585" s="9"/>
      <c r="E585" s="28"/>
      <c r="F585" s="9"/>
      <c r="G585" s="30"/>
      <c r="I585" s="30"/>
      <c r="K585" s="30"/>
      <c r="M585" s="30"/>
    </row>
    <row r="586" spans="1:13" s="13" customFormat="1" x14ac:dyDescent="0.2">
      <c r="A586" s="9"/>
      <c r="B586" s="9"/>
      <c r="C586" s="28"/>
      <c r="D586" s="9"/>
      <c r="E586" s="28"/>
      <c r="F586" s="9"/>
      <c r="G586" s="30"/>
      <c r="I586" s="30"/>
      <c r="K586" s="30"/>
      <c r="M586" s="30"/>
    </row>
    <row r="587" spans="1:13" s="13" customFormat="1" x14ac:dyDescent="0.2">
      <c r="A587" s="9"/>
      <c r="B587" s="9"/>
      <c r="C587" s="28"/>
      <c r="D587" s="9"/>
      <c r="E587" s="28"/>
      <c r="F587" s="9"/>
      <c r="G587" s="30"/>
      <c r="I587" s="30"/>
      <c r="K587" s="30"/>
      <c r="M587" s="30"/>
    </row>
    <row r="588" spans="1:13" s="13" customFormat="1" x14ac:dyDescent="0.2">
      <c r="A588" s="9"/>
      <c r="B588" s="9"/>
      <c r="C588" s="28"/>
      <c r="D588" s="9"/>
      <c r="E588" s="28"/>
      <c r="F588" s="9"/>
      <c r="G588" s="30"/>
      <c r="I588" s="30"/>
      <c r="K588" s="30"/>
      <c r="M588" s="30"/>
    </row>
    <row r="589" spans="1:13" s="13" customFormat="1" x14ac:dyDescent="0.2">
      <c r="A589" s="9"/>
      <c r="B589" s="9"/>
      <c r="C589" s="28"/>
      <c r="D589" s="9"/>
      <c r="E589" s="28"/>
      <c r="F589" s="9"/>
      <c r="G589" s="30"/>
      <c r="I589" s="30"/>
      <c r="K589" s="30"/>
      <c r="M589" s="30"/>
    </row>
    <row r="590" spans="1:13" s="13" customFormat="1" x14ac:dyDescent="0.2">
      <c r="A590" s="9"/>
      <c r="B590" s="9"/>
      <c r="C590" s="28"/>
      <c r="D590" s="9"/>
      <c r="E590" s="28"/>
      <c r="F590" s="9"/>
      <c r="G590" s="30"/>
      <c r="I590" s="30"/>
      <c r="K590" s="30"/>
      <c r="M590" s="30"/>
    </row>
    <row r="591" spans="1:13" s="13" customFormat="1" x14ac:dyDescent="0.2">
      <c r="A591" s="9"/>
      <c r="B591" s="9"/>
      <c r="C591" s="28"/>
      <c r="D591" s="9"/>
      <c r="E591" s="28"/>
      <c r="F591" s="9"/>
      <c r="G591" s="30"/>
      <c r="I591" s="30"/>
      <c r="K591" s="30"/>
      <c r="M591" s="30"/>
    </row>
    <row r="592" spans="1:13" s="13" customFormat="1" x14ac:dyDescent="0.2">
      <c r="A592" s="9"/>
      <c r="B592" s="9"/>
      <c r="C592" s="28"/>
      <c r="D592" s="9"/>
      <c r="E592" s="28"/>
      <c r="F592" s="9"/>
      <c r="G592" s="30"/>
      <c r="I592" s="30"/>
      <c r="K592" s="30"/>
      <c r="M592" s="30"/>
    </row>
    <row r="593" spans="1:13" s="13" customFormat="1" x14ac:dyDescent="0.2">
      <c r="A593" s="9"/>
      <c r="B593" s="9"/>
      <c r="C593" s="28"/>
      <c r="D593" s="9"/>
      <c r="E593" s="28"/>
      <c r="F593" s="9"/>
      <c r="G593" s="30"/>
      <c r="I593" s="30"/>
      <c r="K593" s="30"/>
      <c r="M593" s="30"/>
    </row>
    <row r="594" spans="1:13" s="13" customFormat="1" x14ac:dyDescent="0.2">
      <c r="A594" s="9"/>
      <c r="B594" s="9"/>
      <c r="C594" s="28"/>
      <c r="D594" s="9"/>
      <c r="E594" s="28"/>
      <c r="F594" s="9"/>
      <c r="G594" s="30"/>
      <c r="I594" s="30"/>
      <c r="K594" s="30"/>
      <c r="M594" s="30"/>
    </row>
    <row r="595" spans="1:13" s="13" customFormat="1" x14ac:dyDescent="0.2">
      <c r="A595" s="9"/>
      <c r="B595" s="9"/>
      <c r="C595" s="28"/>
      <c r="D595" s="9"/>
      <c r="E595" s="28"/>
      <c r="F595" s="9"/>
      <c r="G595" s="30"/>
      <c r="I595" s="30"/>
      <c r="K595" s="30"/>
      <c r="M595" s="30"/>
    </row>
    <row r="596" spans="1:13" s="13" customFormat="1" x14ac:dyDescent="0.2">
      <c r="A596" s="9"/>
      <c r="B596" s="9"/>
      <c r="C596" s="28"/>
      <c r="D596" s="9"/>
      <c r="E596" s="28"/>
      <c r="F596" s="9"/>
      <c r="G596" s="30"/>
      <c r="I596" s="30"/>
      <c r="K596" s="30"/>
      <c r="M596" s="30"/>
    </row>
    <row r="597" spans="1:13" s="13" customFormat="1" x14ac:dyDescent="0.2">
      <c r="A597" s="9"/>
      <c r="B597" s="9"/>
      <c r="C597" s="28"/>
      <c r="D597" s="9"/>
      <c r="E597" s="28"/>
      <c r="F597" s="9"/>
      <c r="G597" s="30"/>
      <c r="I597" s="30"/>
      <c r="K597" s="30"/>
      <c r="M597" s="30"/>
    </row>
    <row r="598" spans="1:13" s="13" customFormat="1" x14ac:dyDescent="0.2">
      <c r="A598" s="9"/>
      <c r="B598" s="9"/>
      <c r="C598" s="28"/>
      <c r="D598" s="9"/>
      <c r="E598" s="28"/>
      <c r="F598" s="9"/>
      <c r="G598" s="30"/>
      <c r="I598" s="30"/>
      <c r="K598" s="30"/>
      <c r="M598" s="30"/>
    </row>
    <row r="599" spans="1:13" s="13" customFormat="1" x14ac:dyDescent="0.2">
      <c r="A599" s="9"/>
      <c r="B599" s="9"/>
      <c r="C599" s="28"/>
      <c r="D599" s="9"/>
      <c r="E599" s="28"/>
      <c r="F599" s="9"/>
      <c r="G599" s="30"/>
      <c r="I599" s="30"/>
      <c r="K599" s="30"/>
      <c r="M599" s="30"/>
    </row>
    <row r="600" spans="1:13" s="13" customFormat="1" x14ac:dyDescent="0.2">
      <c r="A600" s="9"/>
      <c r="B600" s="9"/>
      <c r="C600" s="28"/>
      <c r="D600" s="9"/>
      <c r="E600" s="28"/>
      <c r="F600" s="9"/>
      <c r="G600" s="30"/>
      <c r="I600" s="30"/>
      <c r="K600" s="30"/>
      <c r="M600" s="30"/>
    </row>
    <row r="601" spans="1:13" s="13" customFormat="1" x14ac:dyDescent="0.2">
      <c r="A601" s="9"/>
      <c r="B601" s="9"/>
      <c r="C601" s="28"/>
      <c r="D601" s="9"/>
      <c r="E601" s="28"/>
      <c r="F601" s="9"/>
      <c r="G601" s="30"/>
      <c r="I601" s="30"/>
      <c r="K601" s="30"/>
      <c r="M601" s="30"/>
    </row>
    <row r="602" spans="1:13" s="13" customFormat="1" x14ac:dyDescent="0.2">
      <c r="A602" s="9"/>
      <c r="B602" s="9"/>
      <c r="C602" s="28"/>
      <c r="D602" s="9"/>
      <c r="E602" s="28"/>
      <c r="F602" s="9"/>
      <c r="G602" s="30"/>
      <c r="I602" s="30"/>
      <c r="K602" s="30"/>
      <c r="M602" s="30"/>
    </row>
    <row r="603" spans="1:13" s="13" customFormat="1" x14ac:dyDescent="0.2">
      <c r="A603" s="9"/>
      <c r="B603" s="9"/>
      <c r="C603" s="28"/>
      <c r="D603" s="9"/>
      <c r="E603" s="28"/>
      <c r="F603" s="9"/>
      <c r="G603" s="30"/>
      <c r="I603" s="30"/>
      <c r="K603" s="30"/>
      <c r="M603" s="30"/>
    </row>
    <row r="604" spans="1:13" s="13" customFormat="1" x14ac:dyDescent="0.2">
      <c r="A604" s="9"/>
      <c r="B604" s="9"/>
      <c r="C604" s="28"/>
      <c r="D604" s="9"/>
      <c r="E604" s="28"/>
      <c r="F604" s="9"/>
      <c r="G604" s="30"/>
      <c r="I604" s="30"/>
      <c r="K604" s="30"/>
      <c r="M604" s="30"/>
    </row>
    <row r="605" spans="1:13" s="13" customFormat="1" x14ac:dyDescent="0.2">
      <c r="A605" s="9"/>
      <c r="B605" s="9"/>
      <c r="C605" s="28"/>
      <c r="D605" s="9"/>
      <c r="E605" s="28"/>
      <c r="F605" s="9"/>
      <c r="G605" s="30"/>
      <c r="I605" s="30"/>
      <c r="K605" s="30"/>
      <c r="M605" s="30"/>
    </row>
    <row r="606" spans="1:13" s="13" customFormat="1" x14ac:dyDescent="0.2">
      <c r="A606" s="9"/>
      <c r="B606" s="9"/>
      <c r="C606" s="28"/>
      <c r="D606" s="9"/>
      <c r="E606" s="28"/>
      <c r="F606" s="9"/>
      <c r="G606" s="30"/>
      <c r="I606" s="30"/>
      <c r="K606" s="30"/>
      <c r="M606" s="30"/>
    </row>
    <row r="607" spans="1:13" s="13" customFormat="1" x14ac:dyDescent="0.2">
      <c r="A607" s="9"/>
      <c r="B607" s="9"/>
      <c r="C607" s="28"/>
      <c r="D607" s="9"/>
      <c r="E607" s="28"/>
      <c r="F607" s="9"/>
      <c r="G607" s="30"/>
      <c r="I607" s="30"/>
      <c r="K607" s="30"/>
      <c r="M607" s="30"/>
    </row>
    <row r="608" spans="1:13" s="13" customFormat="1" x14ac:dyDescent="0.2">
      <c r="A608" s="9"/>
      <c r="B608" s="9"/>
      <c r="C608" s="28"/>
      <c r="D608" s="9"/>
      <c r="E608" s="28"/>
      <c r="F608" s="9"/>
      <c r="G608" s="30"/>
      <c r="I608" s="30"/>
      <c r="K608" s="30"/>
      <c r="M608" s="30"/>
    </row>
    <row r="609" spans="1:13" s="13" customFormat="1" x14ac:dyDescent="0.2">
      <c r="A609" s="9"/>
      <c r="B609" s="9"/>
      <c r="C609" s="28"/>
      <c r="D609" s="9"/>
      <c r="E609" s="28"/>
      <c r="F609" s="9"/>
      <c r="G609" s="30"/>
      <c r="I609" s="30"/>
      <c r="K609" s="30"/>
      <c r="M609" s="30"/>
    </row>
    <row r="610" spans="1:13" s="13" customFormat="1" x14ac:dyDescent="0.2">
      <c r="A610" s="9"/>
      <c r="B610" s="9"/>
      <c r="C610" s="28"/>
      <c r="D610" s="9"/>
      <c r="E610" s="28"/>
      <c r="F610" s="9"/>
      <c r="G610" s="30"/>
      <c r="I610" s="30"/>
      <c r="K610" s="30"/>
      <c r="M610" s="30"/>
    </row>
    <row r="611" spans="1:13" s="13" customFormat="1" x14ac:dyDescent="0.2">
      <c r="A611" s="9"/>
      <c r="B611" s="9"/>
      <c r="C611" s="28"/>
      <c r="D611" s="9"/>
      <c r="E611" s="28"/>
      <c r="F611" s="9"/>
      <c r="G611" s="30"/>
      <c r="I611" s="30"/>
      <c r="K611" s="30"/>
      <c r="M611" s="30"/>
    </row>
    <row r="612" spans="1:13" s="13" customFormat="1" x14ac:dyDescent="0.2">
      <c r="A612" s="9"/>
      <c r="B612" s="9"/>
      <c r="C612" s="28"/>
      <c r="D612" s="9"/>
      <c r="E612" s="28"/>
      <c r="F612" s="9"/>
      <c r="G612" s="30"/>
      <c r="I612" s="30"/>
      <c r="K612" s="30"/>
      <c r="M612" s="30"/>
    </row>
    <row r="613" spans="1:13" s="13" customFormat="1" x14ac:dyDescent="0.2">
      <c r="A613" s="9"/>
      <c r="B613" s="9"/>
      <c r="C613" s="28"/>
      <c r="D613" s="9"/>
      <c r="E613" s="28"/>
      <c r="F613" s="9"/>
      <c r="G613" s="30"/>
      <c r="I613" s="30"/>
      <c r="K613" s="30"/>
      <c r="M613" s="30"/>
    </row>
    <row r="614" spans="1:13" s="13" customFormat="1" x14ac:dyDescent="0.2">
      <c r="A614" s="9"/>
      <c r="B614" s="9"/>
      <c r="C614" s="28"/>
      <c r="D614" s="9"/>
      <c r="E614" s="28"/>
      <c r="F614" s="9"/>
      <c r="G614" s="30"/>
      <c r="I614" s="30"/>
      <c r="K614" s="30"/>
      <c r="M614" s="30"/>
    </row>
    <row r="615" spans="1:13" s="13" customFormat="1" x14ac:dyDescent="0.2">
      <c r="A615" s="9"/>
      <c r="B615" s="9"/>
      <c r="C615" s="28"/>
      <c r="D615" s="9"/>
      <c r="E615" s="28"/>
      <c r="F615" s="9"/>
      <c r="G615" s="30"/>
      <c r="I615" s="30"/>
      <c r="K615" s="30"/>
      <c r="M615" s="30"/>
    </row>
    <row r="616" spans="1:13" s="13" customFormat="1" x14ac:dyDescent="0.2">
      <c r="A616" s="9"/>
      <c r="B616" s="9"/>
      <c r="C616" s="28"/>
      <c r="D616" s="9"/>
      <c r="E616" s="28"/>
      <c r="F616" s="9"/>
      <c r="G616" s="30"/>
      <c r="I616" s="30"/>
      <c r="K616" s="30"/>
      <c r="M616" s="30"/>
    </row>
    <row r="617" spans="1:13" s="13" customFormat="1" x14ac:dyDescent="0.2">
      <c r="A617" s="9"/>
      <c r="B617" s="9"/>
      <c r="C617" s="28"/>
      <c r="D617" s="9"/>
      <c r="E617" s="28"/>
      <c r="F617" s="9"/>
      <c r="G617" s="30"/>
      <c r="I617" s="30"/>
      <c r="K617" s="30"/>
      <c r="M617" s="30"/>
    </row>
    <row r="618" spans="1:13" s="13" customFormat="1" x14ac:dyDescent="0.2">
      <c r="A618" s="9"/>
      <c r="B618" s="9"/>
      <c r="C618" s="28"/>
      <c r="D618" s="9"/>
      <c r="E618" s="28"/>
      <c r="F618" s="9"/>
      <c r="G618" s="30"/>
      <c r="I618" s="30"/>
      <c r="K618" s="30"/>
      <c r="M618" s="30"/>
    </row>
    <row r="619" spans="1:13" s="13" customFormat="1" x14ac:dyDescent="0.2">
      <c r="A619" s="9"/>
      <c r="B619" s="9"/>
      <c r="C619" s="28"/>
      <c r="D619" s="9"/>
      <c r="E619" s="28"/>
      <c r="F619" s="9"/>
      <c r="G619" s="30"/>
      <c r="I619" s="30"/>
      <c r="K619" s="30"/>
      <c r="M619" s="30"/>
    </row>
    <row r="620" spans="1:13" s="13" customFormat="1" x14ac:dyDescent="0.2">
      <c r="A620" s="9"/>
      <c r="B620" s="9"/>
      <c r="C620" s="28"/>
      <c r="D620" s="9"/>
      <c r="E620" s="28"/>
      <c r="F620" s="9"/>
      <c r="G620" s="30"/>
      <c r="I620" s="30"/>
      <c r="K620" s="30"/>
      <c r="M620" s="30"/>
    </row>
    <row r="621" spans="1:13" s="13" customFormat="1" x14ac:dyDescent="0.2">
      <c r="A621" s="9"/>
      <c r="B621" s="9"/>
      <c r="C621" s="28"/>
      <c r="D621" s="9"/>
      <c r="E621" s="28"/>
      <c r="F621" s="9"/>
      <c r="G621" s="30"/>
      <c r="I621" s="30"/>
      <c r="K621" s="30"/>
      <c r="M621" s="30"/>
    </row>
    <row r="622" spans="1:13" s="13" customFormat="1" x14ac:dyDescent="0.2">
      <c r="A622" s="9"/>
      <c r="B622" s="9"/>
      <c r="C622" s="28"/>
      <c r="D622" s="9"/>
      <c r="E622" s="28"/>
      <c r="F622" s="9"/>
      <c r="G622" s="30"/>
      <c r="I622" s="30"/>
      <c r="K622" s="30"/>
      <c r="M622" s="30"/>
    </row>
    <row r="623" spans="1:13" s="13" customFormat="1" x14ac:dyDescent="0.2">
      <c r="A623" s="9"/>
      <c r="B623" s="9"/>
      <c r="C623" s="28"/>
      <c r="D623" s="9"/>
      <c r="E623" s="28"/>
      <c r="F623" s="9"/>
      <c r="G623" s="30"/>
      <c r="I623" s="30"/>
      <c r="K623" s="30"/>
      <c r="M623" s="30"/>
    </row>
    <row r="624" spans="1:13" s="13" customFormat="1" x14ac:dyDescent="0.2">
      <c r="A624" s="9"/>
      <c r="B624" s="9"/>
      <c r="C624" s="28"/>
      <c r="D624" s="9"/>
      <c r="E624" s="28"/>
      <c r="F624" s="9"/>
      <c r="G624" s="30"/>
      <c r="I624" s="30"/>
      <c r="K624" s="30"/>
      <c r="M624" s="30"/>
    </row>
    <row r="625" spans="1:13" s="13" customFormat="1" x14ac:dyDescent="0.2">
      <c r="A625" s="9"/>
      <c r="B625" s="9"/>
      <c r="C625" s="28"/>
      <c r="D625" s="9"/>
      <c r="E625" s="28"/>
      <c r="F625" s="9"/>
      <c r="G625" s="30"/>
      <c r="I625" s="30"/>
      <c r="K625" s="30"/>
      <c r="M625" s="30"/>
    </row>
    <row r="626" spans="1:13" s="13" customFormat="1" x14ac:dyDescent="0.2">
      <c r="A626" s="9"/>
      <c r="B626" s="9"/>
      <c r="C626" s="28"/>
      <c r="D626" s="9"/>
      <c r="E626" s="28"/>
      <c r="F626" s="9"/>
      <c r="G626" s="30"/>
      <c r="I626" s="30"/>
      <c r="K626" s="30"/>
      <c r="M626" s="30"/>
    </row>
    <row r="627" spans="1:13" s="13" customFormat="1" x14ac:dyDescent="0.2">
      <c r="A627" s="9"/>
      <c r="B627" s="9"/>
      <c r="C627" s="28"/>
      <c r="D627" s="9"/>
      <c r="E627" s="28"/>
      <c r="F627" s="9"/>
      <c r="G627" s="30"/>
      <c r="I627" s="30"/>
      <c r="K627" s="30"/>
      <c r="M627" s="30"/>
    </row>
    <row r="628" spans="1:13" s="13" customFormat="1" x14ac:dyDescent="0.2">
      <c r="A628" s="9"/>
      <c r="B628" s="9"/>
      <c r="C628" s="28"/>
      <c r="D628" s="9"/>
      <c r="E628" s="28"/>
      <c r="F628" s="9"/>
      <c r="G628" s="30"/>
      <c r="I628" s="30"/>
      <c r="K628" s="30"/>
      <c r="M628" s="30"/>
    </row>
    <row r="629" spans="1:13" s="13" customFormat="1" x14ac:dyDescent="0.2">
      <c r="A629" s="9"/>
      <c r="B629" s="9"/>
      <c r="C629" s="28"/>
      <c r="D629" s="9"/>
      <c r="E629" s="28"/>
      <c r="F629" s="9"/>
      <c r="G629" s="30"/>
      <c r="I629" s="30"/>
      <c r="K629" s="30"/>
      <c r="M629" s="30"/>
    </row>
    <row r="630" spans="1:13" s="13" customFormat="1" x14ac:dyDescent="0.2">
      <c r="A630" s="9"/>
      <c r="B630" s="9"/>
      <c r="C630" s="28"/>
      <c r="D630" s="9"/>
      <c r="E630" s="28"/>
      <c r="F630" s="9"/>
      <c r="G630" s="30"/>
      <c r="I630" s="30"/>
      <c r="K630" s="30"/>
      <c r="M630" s="30"/>
    </row>
    <row r="631" spans="1:13" s="13" customFormat="1" x14ac:dyDescent="0.2">
      <c r="A631" s="9"/>
      <c r="B631" s="9"/>
      <c r="C631" s="28"/>
      <c r="D631" s="9"/>
      <c r="E631" s="28"/>
      <c r="F631" s="9"/>
      <c r="G631" s="30"/>
      <c r="I631" s="30"/>
      <c r="K631" s="30"/>
      <c r="M631" s="30"/>
    </row>
    <row r="632" spans="1:13" s="13" customFormat="1" x14ac:dyDescent="0.2">
      <c r="A632" s="9"/>
      <c r="B632" s="9"/>
      <c r="C632" s="28"/>
      <c r="D632" s="9"/>
      <c r="E632" s="28"/>
      <c r="F632" s="9"/>
      <c r="G632" s="30"/>
      <c r="I632" s="30"/>
      <c r="K632" s="30"/>
      <c r="M632" s="30"/>
    </row>
    <row r="633" spans="1:13" s="13" customFormat="1" x14ac:dyDescent="0.2">
      <c r="A633" s="9"/>
      <c r="B633" s="9"/>
      <c r="C633" s="28"/>
      <c r="D633" s="9"/>
      <c r="E633" s="28"/>
      <c r="F633" s="9"/>
      <c r="G633" s="30"/>
      <c r="I633" s="30"/>
      <c r="K633" s="30"/>
      <c r="M633" s="30"/>
    </row>
    <row r="634" spans="1:13" s="13" customFormat="1" x14ac:dyDescent="0.2">
      <c r="A634" s="9"/>
      <c r="B634" s="9"/>
      <c r="C634" s="28"/>
      <c r="D634" s="9"/>
      <c r="E634" s="28"/>
      <c r="F634" s="9"/>
      <c r="G634" s="30"/>
      <c r="I634" s="30"/>
      <c r="K634" s="30"/>
      <c r="M634" s="30"/>
    </row>
    <row r="635" spans="1:13" s="13" customFormat="1" x14ac:dyDescent="0.2">
      <c r="A635" s="9"/>
      <c r="B635" s="9"/>
      <c r="C635" s="28"/>
      <c r="D635" s="9"/>
      <c r="E635" s="28"/>
      <c r="F635" s="9"/>
      <c r="G635" s="30"/>
      <c r="I635" s="30"/>
      <c r="K635" s="30"/>
      <c r="M635" s="30"/>
    </row>
    <row r="636" spans="1:13" s="13" customFormat="1" x14ac:dyDescent="0.2">
      <c r="A636" s="9"/>
      <c r="B636" s="9"/>
      <c r="C636" s="28"/>
      <c r="D636" s="9"/>
      <c r="E636" s="28"/>
      <c r="F636" s="9"/>
      <c r="G636" s="30"/>
      <c r="I636" s="30"/>
      <c r="K636" s="30"/>
      <c r="M636" s="30"/>
    </row>
    <row r="637" spans="1:13" s="13" customFormat="1" x14ac:dyDescent="0.2">
      <c r="A637" s="9"/>
      <c r="B637" s="9"/>
      <c r="C637" s="28"/>
      <c r="D637" s="9"/>
      <c r="E637" s="28"/>
      <c r="F637" s="9"/>
      <c r="G637" s="30"/>
      <c r="I637" s="30"/>
      <c r="K637" s="30"/>
      <c r="M637" s="30"/>
    </row>
    <row r="638" spans="1:13" s="13" customFormat="1" x14ac:dyDescent="0.2">
      <c r="A638" s="9"/>
      <c r="B638" s="9"/>
      <c r="C638" s="28"/>
      <c r="D638" s="9"/>
      <c r="E638" s="28"/>
      <c r="F638" s="9"/>
      <c r="G638" s="30"/>
      <c r="I638" s="30"/>
      <c r="K638" s="30"/>
      <c r="M638" s="30"/>
    </row>
    <row r="639" spans="1:13" s="13" customFormat="1" x14ac:dyDescent="0.2">
      <c r="A639" s="9"/>
      <c r="B639" s="9"/>
      <c r="C639" s="28"/>
      <c r="D639" s="9"/>
      <c r="E639" s="28"/>
      <c r="F639" s="9"/>
      <c r="G639" s="30"/>
      <c r="I639" s="30"/>
      <c r="K639" s="30"/>
      <c r="M639" s="30"/>
    </row>
    <row r="640" spans="1:13" s="13" customFormat="1" x14ac:dyDescent="0.2">
      <c r="A640" s="9"/>
      <c r="B640" s="9"/>
      <c r="C640" s="28"/>
      <c r="D640" s="9"/>
      <c r="E640" s="28"/>
      <c r="F640" s="9"/>
      <c r="G640" s="30"/>
      <c r="I640" s="30"/>
      <c r="K640" s="30"/>
      <c r="M640" s="30"/>
    </row>
    <row r="641" spans="1:13" s="13" customFormat="1" x14ac:dyDescent="0.2">
      <c r="A641" s="9"/>
      <c r="B641" s="9"/>
      <c r="C641" s="28"/>
      <c r="D641" s="9"/>
      <c r="E641" s="28"/>
      <c r="F641" s="9"/>
      <c r="G641" s="30"/>
      <c r="I641" s="30"/>
      <c r="K641" s="30"/>
      <c r="M641" s="30"/>
    </row>
    <row r="642" spans="1:13" s="13" customFormat="1" x14ac:dyDescent="0.2">
      <c r="A642" s="9"/>
      <c r="B642" s="9"/>
      <c r="C642" s="28"/>
      <c r="D642" s="9"/>
      <c r="E642" s="28"/>
      <c r="F642" s="9"/>
      <c r="G642" s="30"/>
      <c r="I642" s="30"/>
      <c r="K642" s="30"/>
      <c r="M642" s="30"/>
    </row>
    <row r="643" spans="1:13" s="13" customFormat="1" x14ac:dyDescent="0.2">
      <c r="A643" s="9"/>
      <c r="B643" s="9"/>
      <c r="C643" s="28"/>
      <c r="D643" s="9"/>
      <c r="E643" s="28"/>
      <c r="F643" s="9"/>
      <c r="G643" s="30"/>
      <c r="I643" s="30"/>
      <c r="K643" s="30"/>
      <c r="M643" s="30"/>
    </row>
    <row r="644" spans="1:13" s="13" customFormat="1" x14ac:dyDescent="0.2">
      <c r="A644" s="9"/>
      <c r="B644" s="9"/>
      <c r="C644" s="28"/>
      <c r="D644" s="9"/>
      <c r="E644" s="28"/>
      <c r="F644" s="9"/>
      <c r="G644" s="30"/>
      <c r="I644" s="30"/>
      <c r="K644" s="30"/>
      <c r="M644" s="30"/>
    </row>
    <row r="645" spans="1:13" s="13" customFormat="1" x14ac:dyDescent="0.2">
      <c r="A645" s="9"/>
      <c r="B645" s="9"/>
      <c r="C645" s="28"/>
      <c r="D645" s="9"/>
      <c r="E645" s="28"/>
      <c r="F645" s="9"/>
      <c r="G645" s="30"/>
      <c r="I645" s="30"/>
      <c r="K645" s="30"/>
      <c r="M645" s="30"/>
    </row>
    <row r="646" spans="1:13" s="13" customFormat="1" x14ac:dyDescent="0.2">
      <c r="A646" s="9"/>
      <c r="B646" s="9"/>
      <c r="C646" s="28"/>
      <c r="D646" s="9"/>
      <c r="E646" s="28"/>
      <c r="F646" s="9"/>
      <c r="G646" s="30"/>
      <c r="I646" s="30"/>
      <c r="K646" s="30"/>
      <c r="M646" s="30"/>
    </row>
    <row r="647" spans="1:13" s="13" customFormat="1" x14ac:dyDescent="0.2">
      <c r="A647" s="9"/>
      <c r="B647" s="9"/>
      <c r="C647" s="28"/>
      <c r="D647" s="9"/>
      <c r="E647" s="28"/>
      <c r="F647" s="9"/>
      <c r="G647" s="30"/>
      <c r="I647" s="30"/>
      <c r="K647" s="30"/>
      <c r="M647" s="30"/>
    </row>
    <row r="648" spans="1:13" s="13" customFormat="1" x14ac:dyDescent="0.2">
      <c r="A648" s="9"/>
      <c r="B648" s="9"/>
      <c r="C648" s="28"/>
      <c r="D648" s="9"/>
      <c r="E648" s="28"/>
      <c r="F648" s="9"/>
      <c r="G648" s="30"/>
      <c r="I648" s="30"/>
      <c r="K648" s="30"/>
      <c r="M648" s="30"/>
    </row>
    <row r="649" spans="1:13" s="13" customFormat="1" x14ac:dyDescent="0.2">
      <c r="A649" s="9"/>
      <c r="B649" s="9"/>
      <c r="C649" s="28"/>
      <c r="D649" s="9"/>
      <c r="E649" s="28"/>
      <c r="F649" s="9"/>
      <c r="G649" s="30"/>
      <c r="I649" s="30"/>
      <c r="K649" s="30"/>
      <c r="M649" s="30"/>
    </row>
    <row r="650" spans="1:13" s="13" customFormat="1" x14ac:dyDescent="0.2">
      <c r="A650" s="9"/>
      <c r="B650" s="9"/>
      <c r="C650" s="28"/>
      <c r="D650" s="9"/>
      <c r="E650" s="28"/>
      <c r="F650" s="9"/>
      <c r="G650" s="30"/>
      <c r="I650" s="30"/>
      <c r="K650" s="30"/>
      <c r="M650" s="30"/>
    </row>
    <row r="651" spans="1:13" s="13" customFormat="1" x14ac:dyDescent="0.2">
      <c r="A651" s="9"/>
      <c r="B651" s="9"/>
      <c r="C651" s="28"/>
      <c r="D651" s="9"/>
      <c r="E651" s="28"/>
      <c r="F651" s="9"/>
      <c r="G651" s="30"/>
      <c r="I651" s="30"/>
      <c r="K651" s="30"/>
      <c r="M651" s="30"/>
    </row>
    <row r="652" spans="1:13" s="13" customFormat="1" x14ac:dyDescent="0.2">
      <c r="A652" s="9"/>
      <c r="B652" s="9"/>
      <c r="C652" s="28"/>
      <c r="D652" s="9"/>
      <c r="E652" s="28"/>
      <c r="F652" s="9"/>
      <c r="G652" s="30"/>
      <c r="I652" s="30"/>
      <c r="K652" s="30"/>
      <c r="M652" s="30"/>
    </row>
    <row r="653" spans="1:13" s="13" customFormat="1" x14ac:dyDescent="0.2">
      <c r="A653" s="9"/>
      <c r="B653" s="9"/>
      <c r="C653" s="28"/>
      <c r="D653" s="9"/>
      <c r="E653" s="28"/>
      <c r="F653" s="9"/>
      <c r="G653" s="30"/>
      <c r="I653" s="30"/>
      <c r="K653" s="30"/>
      <c r="M653" s="30"/>
    </row>
    <row r="654" spans="1:13" s="13" customFormat="1" x14ac:dyDescent="0.2">
      <c r="A654" s="9"/>
      <c r="B654" s="9"/>
      <c r="C654" s="28"/>
      <c r="D654" s="9"/>
      <c r="E654" s="28"/>
      <c r="F654" s="9"/>
      <c r="G654" s="30"/>
      <c r="I654" s="30"/>
      <c r="K654" s="30"/>
      <c r="M654" s="30"/>
    </row>
    <row r="655" spans="1:13" s="13" customFormat="1" x14ac:dyDescent="0.2">
      <c r="A655" s="9"/>
      <c r="B655" s="9"/>
      <c r="C655" s="28"/>
      <c r="D655" s="9"/>
      <c r="E655" s="28"/>
      <c r="F655" s="9"/>
      <c r="G655" s="30"/>
      <c r="I655" s="30"/>
      <c r="K655" s="30"/>
      <c r="M655" s="30"/>
    </row>
    <row r="656" spans="1:13" s="13" customFormat="1" x14ac:dyDescent="0.2">
      <c r="A656" s="9"/>
      <c r="B656" s="9"/>
      <c r="C656" s="28"/>
      <c r="D656" s="9"/>
      <c r="E656" s="28"/>
      <c r="F656" s="9"/>
      <c r="G656" s="30"/>
      <c r="I656" s="30"/>
      <c r="K656" s="30"/>
      <c r="M656" s="30"/>
    </row>
    <row r="657" spans="1:13" s="13" customFormat="1" x14ac:dyDescent="0.2">
      <c r="A657" s="9"/>
      <c r="B657" s="9"/>
      <c r="C657" s="28"/>
      <c r="D657" s="9"/>
      <c r="E657" s="28"/>
      <c r="F657" s="9"/>
      <c r="G657" s="30"/>
      <c r="I657" s="30"/>
      <c r="K657" s="30"/>
      <c r="M657" s="30"/>
    </row>
    <row r="658" spans="1:13" s="13" customFormat="1" x14ac:dyDescent="0.2">
      <c r="A658" s="9"/>
      <c r="B658" s="9"/>
      <c r="C658" s="28"/>
      <c r="D658" s="9"/>
      <c r="E658" s="28"/>
      <c r="F658" s="9"/>
      <c r="G658" s="30"/>
      <c r="I658" s="30"/>
      <c r="K658" s="30"/>
      <c r="M658" s="30"/>
    </row>
    <row r="659" spans="1:13" s="13" customFormat="1" x14ac:dyDescent="0.2">
      <c r="A659" s="9"/>
      <c r="B659" s="9"/>
      <c r="C659" s="28"/>
      <c r="D659" s="9"/>
      <c r="E659" s="28"/>
      <c r="F659" s="9"/>
      <c r="G659" s="30"/>
      <c r="I659" s="30"/>
      <c r="K659" s="30"/>
      <c r="M659" s="30"/>
    </row>
    <row r="660" spans="1:13" s="13" customFormat="1" x14ac:dyDescent="0.2">
      <c r="A660" s="9"/>
      <c r="B660" s="9"/>
      <c r="C660" s="28"/>
      <c r="D660" s="9"/>
      <c r="E660" s="28"/>
      <c r="F660" s="9"/>
      <c r="G660" s="30"/>
      <c r="I660" s="30"/>
      <c r="K660" s="30"/>
      <c r="M660" s="30"/>
    </row>
    <row r="661" spans="1:13" s="13" customFormat="1" x14ac:dyDescent="0.2">
      <c r="A661" s="9"/>
      <c r="B661" s="9"/>
      <c r="C661" s="28"/>
      <c r="D661" s="9"/>
      <c r="E661" s="28"/>
      <c r="F661" s="9"/>
      <c r="G661" s="30"/>
      <c r="I661" s="30"/>
      <c r="K661" s="30"/>
      <c r="M661" s="30"/>
    </row>
    <row r="662" spans="1:13" s="13" customFormat="1" x14ac:dyDescent="0.2">
      <c r="A662" s="9"/>
      <c r="B662" s="9"/>
      <c r="C662" s="28"/>
      <c r="D662" s="9"/>
      <c r="E662" s="28"/>
      <c r="F662" s="9"/>
      <c r="G662" s="30"/>
      <c r="I662" s="30"/>
      <c r="K662" s="30"/>
      <c r="M662" s="30"/>
    </row>
    <row r="663" spans="1:13" s="13" customFormat="1" x14ac:dyDescent="0.2">
      <c r="A663" s="9"/>
      <c r="B663" s="9"/>
      <c r="C663" s="28"/>
      <c r="D663" s="9"/>
      <c r="E663" s="28"/>
      <c r="F663" s="9"/>
      <c r="G663" s="30"/>
      <c r="I663" s="30"/>
      <c r="K663" s="30"/>
      <c r="M663" s="30"/>
    </row>
    <row r="664" spans="1:13" s="13" customFormat="1" x14ac:dyDescent="0.2">
      <c r="A664" s="9"/>
      <c r="B664" s="9"/>
      <c r="C664" s="28"/>
      <c r="D664" s="9"/>
      <c r="E664" s="28"/>
      <c r="F664" s="9"/>
      <c r="G664" s="30"/>
      <c r="I664" s="30"/>
      <c r="K664" s="30"/>
      <c r="M664" s="30"/>
    </row>
    <row r="665" spans="1:13" s="13" customFormat="1" x14ac:dyDescent="0.2">
      <c r="A665" s="9"/>
      <c r="B665" s="9"/>
      <c r="C665" s="28"/>
      <c r="D665" s="9"/>
      <c r="E665" s="28"/>
      <c r="F665" s="9"/>
      <c r="G665" s="30"/>
      <c r="I665" s="30"/>
      <c r="K665" s="30"/>
      <c r="M665" s="30"/>
    </row>
    <row r="666" spans="1:13" s="13" customFormat="1" x14ac:dyDescent="0.2">
      <c r="A666" s="9"/>
      <c r="B666" s="9"/>
      <c r="C666" s="28"/>
      <c r="D666" s="9"/>
      <c r="E666" s="28"/>
      <c r="F666" s="9"/>
      <c r="G666" s="30"/>
      <c r="I666" s="30"/>
      <c r="K666" s="30"/>
      <c r="M666" s="30"/>
    </row>
    <row r="667" spans="1:13" s="13" customFormat="1" x14ac:dyDescent="0.2">
      <c r="A667" s="9"/>
      <c r="B667" s="9"/>
      <c r="C667" s="28"/>
      <c r="D667" s="9"/>
      <c r="E667" s="28"/>
      <c r="F667" s="9"/>
      <c r="G667" s="30"/>
      <c r="I667" s="30"/>
      <c r="K667" s="30"/>
      <c r="M667" s="30"/>
    </row>
    <row r="668" spans="1:13" s="13" customFormat="1" x14ac:dyDescent="0.2">
      <c r="A668" s="9"/>
      <c r="B668" s="9"/>
      <c r="C668" s="28"/>
      <c r="D668" s="9"/>
      <c r="E668" s="28"/>
      <c r="F668" s="9"/>
      <c r="G668" s="30"/>
      <c r="I668" s="30"/>
      <c r="K668" s="30"/>
      <c r="M668" s="30"/>
    </row>
    <row r="669" spans="1:13" s="13" customFormat="1" x14ac:dyDescent="0.2">
      <c r="A669" s="9"/>
      <c r="B669" s="9"/>
      <c r="C669" s="28"/>
      <c r="D669" s="9"/>
      <c r="E669" s="28"/>
      <c r="F669" s="9"/>
      <c r="G669" s="30"/>
      <c r="I669" s="30"/>
      <c r="K669" s="30"/>
      <c r="M669" s="30"/>
    </row>
    <row r="670" spans="1:13" s="13" customFormat="1" x14ac:dyDescent="0.2">
      <c r="A670" s="9"/>
      <c r="B670" s="9"/>
      <c r="C670" s="28"/>
      <c r="D670" s="9"/>
      <c r="E670" s="28"/>
      <c r="F670" s="9"/>
      <c r="G670" s="30"/>
      <c r="I670" s="30"/>
      <c r="K670" s="30"/>
      <c r="M670" s="30"/>
    </row>
    <row r="671" spans="1:13" s="13" customFormat="1" x14ac:dyDescent="0.2">
      <c r="A671" s="9"/>
      <c r="B671" s="9"/>
      <c r="C671" s="28"/>
      <c r="D671" s="9"/>
      <c r="E671" s="28"/>
      <c r="F671" s="9"/>
      <c r="G671" s="30"/>
      <c r="I671" s="30"/>
      <c r="K671" s="30"/>
      <c r="M671" s="30"/>
    </row>
    <row r="672" spans="1:13" s="13" customFormat="1" x14ac:dyDescent="0.2">
      <c r="A672" s="9"/>
      <c r="B672" s="9"/>
      <c r="C672" s="28"/>
      <c r="D672" s="9"/>
      <c r="E672" s="28"/>
      <c r="F672" s="9"/>
      <c r="G672" s="30"/>
      <c r="I672" s="30"/>
      <c r="K672" s="30"/>
      <c r="M672" s="30"/>
    </row>
    <row r="673" spans="1:13" s="13" customFormat="1" x14ac:dyDescent="0.2">
      <c r="A673" s="9"/>
      <c r="B673" s="9"/>
      <c r="C673" s="28"/>
      <c r="D673" s="9"/>
      <c r="E673" s="28"/>
      <c r="F673" s="9"/>
      <c r="G673" s="30"/>
      <c r="I673" s="30"/>
      <c r="K673" s="30"/>
      <c r="M673" s="30"/>
    </row>
    <row r="674" spans="1:13" s="13" customFormat="1" x14ac:dyDescent="0.2">
      <c r="A674" s="9"/>
      <c r="B674" s="9"/>
      <c r="C674" s="28"/>
      <c r="D674" s="9"/>
      <c r="E674" s="28"/>
      <c r="F674" s="9"/>
      <c r="G674" s="30"/>
      <c r="I674" s="30"/>
      <c r="K674" s="30"/>
      <c r="M674" s="30"/>
    </row>
    <row r="675" spans="1:13" s="13" customFormat="1" x14ac:dyDescent="0.2">
      <c r="A675" s="9"/>
      <c r="B675" s="9"/>
      <c r="C675" s="28"/>
      <c r="D675" s="9"/>
      <c r="E675" s="28"/>
      <c r="F675" s="9"/>
      <c r="G675" s="30"/>
      <c r="I675" s="30"/>
      <c r="K675" s="30"/>
      <c r="M675" s="30"/>
    </row>
    <row r="676" spans="1:13" s="13" customFormat="1" x14ac:dyDescent="0.2">
      <c r="A676" s="9"/>
      <c r="B676" s="9"/>
      <c r="C676" s="28"/>
      <c r="D676" s="9"/>
      <c r="E676" s="28"/>
      <c r="F676" s="9"/>
      <c r="G676" s="30"/>
      <c r="I676" s="30"/>
      <c r="K676" s="30"/>
      <c r="M676" s="30"/>
    </row>
    <row r="677" spans="1:13" s="13" customFormat="1" x14ac:dyDescent="0.2">
      <c r="A677" s="9"/>
      <c r="B677" s="9"/>
      <c r="C677" s="28"/>
      <c r="D677" s="9"/>
      <c r="E677" s="28"/>
      <c r="F677" s="9"/>
      <c r="G677" s="30"/>
      <c r="I677" s="30"/>
      <c r="K677" s="30"/>
      <c r="M677" s="30"/>
    </row>
    <row r="678" spans="1:13" s="13" customFormat="1" x14ac:dyDescent="0.2">
      <c r="A678" s="9"/>
      <c r="B678" s="9"/>
      <c r="C678" s="28"/>
      <c r="D678" s="9"/>
      <c r="E678" s="28"/>
      <c r="F678" s="9"/>
      <c r="G678" s="30"/>
      <c r="I678" s="30"/>
      <c r="K678" s="30"/>
      <c r="M678" s="30"/>
    </row>
    <row r="679" spans="1:13" s="13" customFormat="1" x14ac:dyDescent="0.2">
      <c r="A679" s="9"/>
      <c r="B679" s="9"/>
      <c r="C679" s="28"/>
      <c r="D679" s="9"/>
      <c r="E679" s="28"/>
      <c r="F679" s="9"/>
      <c r="G679" s="30"/>
      <c r="I679" s="30"/>
      <c r="K679" s="30"/>
      <c r="M679" s="30"/>
    </row>
    <row r="680" spans="1:13" s="13" customFormat="1" x14ac:dyDescent="0.2">
      <c r="A680" s="9"/>
      <c r="B680" s="9"/>
      <c r="C680" s="28"/>
      <c r="D680" s="9"/>
      <c r="E680" s="28"/>
      <c r="F680" s="9"/>
      <c r="G680" s="30"/>
      <c r="I680" s="30"/>
      <c r="K680" s="30"/>
      <c r="M680" s="30"/>
    </row>
    <row r="681" spans="1:13" s="13" customFormat="1" x14ac:dyDescent="0.2">
      <c r="A681" s="9"/>
      <c r="B681" s="9"/>
      <c r="C681" s="28"/>
      <c r="D681" s="9"/>
      <c r="E681" s="28"/>
      <c r="F681" s="9"/>
      <c r="G681" s="30"/>
      <c r="I681" s="30"/>
      <c r="K681" s="30"/>
      <c r="M681" s="30"/>
    </row>
    <row r="682" spans="1:13" s="13" customFormat="1" x14ac:dyDescent="0.2">
      <c r="A682" s="9"/>
      <c r="B682" s="9"/>
      <c r="C682" s="28"/>
      <c r="D682" s="9"/>
      <c r="E682" s="28"/>
      <c r="F682" s="9"/>
      <c r="G682" s="30"/>
      <c r="I682" s="30"/>
      <c r="K682" s="30"/>
      <c r="M682" s="30"/>
    </row>
    <row r="683" spans="1:13" s="13" customFormat="1" x14ac:dyDescent="0.2">
      <c r="A683" s="9"/>
      <c r="B683" s="9"/>
      <c r="C683" s="28"/>
      <c r="D683" s="9"/>
      <c r="E683" s="28"/>
      <c r="F683" s="9"/>
      <c r="G683" s="30"/>
      <c r="I683" s="30"/>
      <c r="K683" s="30"/>
      <c r="M683" s="30"/>
    </row>
    <row r="684" spans="1:13" s="13" customFormat="1" x14ac:dyDescent="0.2">
      <c r="A684" s="9"/>
      <c r="B684" s="9"/>
      <c r="C684" s="28"/>
      <c r="D684" s="9"/>
      <c r="E684" s="28"/>
      <c r="F684" s="9"/>
      <c r="G684" s="30"/>
      <c r="I684" s="30"/>
      <c r="K684" s="30"/>
      <c r="M684" s="30"/>
    </row>
    <row r="685" spans="1:13" s="13" customFormat="1" x14ac:dyDescent="0.2">
      <c r="A685" s="9"/>
      <c r="B685" s="9"/>
      <c r="C685" s="28"/>
      <c r="D685" s="9"/>
      <c r="E685" s="28"/>
      <c r="F685" s="9"/>
      <c r="G685" s="30"/>
      <c r="I685" s="30"/>
      <c r="K685" s="30"/>
      <c r="M685" s="30"/>
    </row>
    <row r="686" spans="1:13" s="13" customFormat="1" x14ac:dyDescent="0.2">
      <c r="A686" s="9"/>
      <c r="B686" s="9"/>
      <c r="C686" s="28"/>
      <c r="D686" s="9"/>
      <c r="E686" s="28"/>
      <c r="F686" s="9"/>
      <c r="G686" s="30"/>
      <c r="I686" s="30"/>
      <c r="K686" s="30"/>
      <c r="M686" s="30"/>
    </row>
    <row r="687" spans="1:13" s="13" customFormat="1" x14ac:dyDescent="0.2">
      <c r="A687" s="9"/>
      <c r="B687" s="9"/>
      <c r="C687" s="28"/>
      <c r="D687" s="9"/>
      <c r="E687" s="28"/>
      <c r="F687" s="9"/>
      <c r="G687" s="30"/>
      <c r="I687" s="30"/>
      <c r="K687" s="30"/>
      <c r="M687" s="30"/>
    </row>
    <row r="688" spans="1:13" s="13" customFormat="1" x14ac:dyDescent="0.2">
      <c r="A688" s="9"/>
      <c r="B688" s="9"/>
      <c r="C688" s="28"/>
      <c r="D688" s="9"/>
      <c r="E688" s="28"/>
      <c r="F688" s="9"/>
      <c r="G688" s="30"/>
      <c r="I688" s="30"/>
      <c r="K688" s="30"/>
      <c r="M688" s="30"/>
    </row>
    <row r="689" spans="1:13" s="13" customFormat="1" x14ac:dyDescent="0.2">
      <c r="A689" s="9"/>
      <c r="B689" s="9"/>
      <c r="C689" s="28"/>
      <c r="D689" s="9"/>
      <c r="E689" s="28"/>
      <c r="F689" s="9"/>
      <c r="G689" s="30"/>
      <c r="I689" s="30"/>
      <c r="K689" s="30"/>
      <c r="M689" s="30"/>
    </row>
    <row r="690" spans="1:13" s="13" customFormat="1" x14ac:dyDescent="0.2">
      <c r="A690" s="9"/>
      <c r="B690" s="9"/>
      <c r="C690" s="28"/>
      <c r="D690" s="9"/>
      <c r="E690" s="28"/>
      <c r="F690" s="9"/>
      <c r="G690" s="30"/>
      <c r="I690" s="30"/>
      <c r="K690" s="30"/>
      <c r="M690" s="30"/>
    </row>
    <row r="691" spans="1:13" s="13" customFormat="1" x14ac:dyDescent="0.2">
      <c r="A691" s="9"/>
      <c r="B691" s="9"/>
      <c r="C691" s="28"/>
      <c r="D691" s="9"/>
      <c r="E691" s="28"/>
      <c r="F691" s="9"/>
      <c r="G691" s="30"/>
      <c r="I691" s="30"/>
      <c r="K691" s="30"/>
      <c r="M691" s="30"/>
    </row>
    <row r="692" spans="1:13" s="13" customFormat="1" x14ac:dyDescent="0.2">
      <c r="A692" s="9"/>
      <c r="B692" s="9"/>
      <c r="C692" s="28"/>
      <c r="D692" s="9"/>
      <c r="E692" s="28"/>
      <c r="F692" s="9"/>
      <c r="G692" s="30"/>
      <c r="I692" s="30"/>
      <c r="K692" s="30"/>
      <c r="M692" s="30"/>
    </row>
    <row r="693" spans="1:13" s="13" customFormat="1" x14ac:dyDescent="0.2">
      <c r="A693" s="9"/>
      <c r="B693" s="9"/>
      <c r="C693" s="28"/>
      <c r="D693" s="9"/>
      <c r="E693" s="28"/>
      <c r="F693" s="9"/>
      <c r="G693" s="30"/>
      <c r="I693" s="30"/>
      <c r="K693" s="30"/>
      <c r="M693" s="30"/>
    </row>
    <row r="694" spans="1:13" s="13" customFormat="1" x14ac:dyDescent="0.2">
      <c r="A694" s="9"/>
      <c r="B694" s="9"/>
      <c r="C694" s="28"/>
      <c r="D694" s="9"/>
      <c r="E694" s="28"/>
      <c r="F694" s="9"/>
      <c r="G694" s="30"/>
      <c r="I694" s="30"/>
      <c r="K694" s="30"/>
      <c r="M694" s="30"/>
    </row>
    <row r="695" spans="1:13" s="13" customFormat="1" x14ac:dyDescent="0.2">
      <c r="A695" s="9"/>
      <c r="B695" s="9"/>
      <c r="C695" s="28"/>
      <c r="D695" s="9"/>
      <c r="E695" s="28"/>
      <c r="F695" s="9"/>
      <c r="G695" s="30"/>
      <c r="I695" s="30"/>
      <c r="K695" s="30"/>
      <c r="M695" s="30"/>
    </row>
    <row r="696" spans="1:13" s="13" customFormat="1" x14ac:dyDescent="0.2">
      <c r="A696" s="9"/>
      <c r="B696" s="9"/>
      <c r="C696" s="28"/>
      <c r="D696" s="9"/>
      <c r="E696" s="28"/>
      <c r="F696" s="9"/>
      <c r="G696" s="30"/>
      <c r="I696" s="30"/>
      <c r="K696" s="30"/>
      <c r="M696" s="30"/>
    </row>
    <row r="697" spans="1:13" s="13" customFormat="1" x14ac:dyDescent="0.2">
      <c r="A697" s="9"/>
      <c r="B697" s="9"/>
      <c r="C697" s="28"/>
      <c r="D697" s="9"/>
      <c r="E697" s="28"/>
      <c r="F697" s="9"/>
      <c r="G697" s="30"/>
      <c r="I697" s="30"/>
      <c r="K697" s="30"/>
      <c r="M697" s="30"/>
    </row>
    <row r="698" spans="1:13" s="13" customFormat="1" x14ac:dyDescent="0.2">
      <c r="A698" s="9"/>
      <c r="B698" s="9"/>
      <c r="C698" s="28"/>
      <c r="D698" s="9"/>
      <c r="E698" s="28"/>
      <c r="F698" s="9"/>
      <c r="G698" s="30"/>
      <c r="I698" s="30"/>
      <c r="K698" s="30"/>
      <c r="M698" s="30"/>
    </row>
    <row r="699" spans="1:13" s="13" customFormat="1" x14ac:dyDescent="0.2">
      <c r="A699" s="9"/>
      <c r="B699" s="9"/>
      <c r="C699" s="28"/>
      <c r="D699" s="9"/>
      <c r="E699" s="28"/>
      <c r="F699" s="9"/>
      <c r="G699" s="30"/>
      <c r="I699" s="30"/>
      <c r="K699" s="30"/>
      <c r="M699" s="30"/>
    </row>
    <row r="700" spans="1:13" s="13" customFormat="1" x14ac:dyDescent="0.2">
      <c r="A700" s="9"/>
      <c r="B700" s="9"/>
      <c r="C700" s="28"/>
      <c r="D700" s="9"/>
      <c r="E700" s="28"/>
      <c r="F700" s="9"/>
      <c r="G700" s="30"/>
      <c r="I700" s="30"/>
      <c r="K700" s="30"/>
      <c r="M700" s="30"/>
    </row>
    <row r="701" spans="1:13" s="13" customFormat="1" x14ac:dyDescent="0.2">
      <c r="A701" s="9"/>
      <c r="B701" s="9"/>
      <c r="C701" s="28"/>
      <c r="D701" s="9"/>
      <c r="E701" s="28"/>
      <c r="F701" s="9"/>
      <c r="G701" s="30"/>
      <c r="I701" s="30"/>
      <c r="K701" s="30"/>
      <c r="M701" s="30"/>
    </row>
    <row r="702" spans="1:13" s="13" customFormat="1" x14ac:dyDescent="0.2">
      <c r="A702" s="9"/>
      <c r="B702" s="9"/>
      <c r="C702" s="28"/>
      <c r="D702" s="9"/>
      <c r="E702" s="28"/>
      <c r="F702" s="9"/>
      <c r="G702" s="30"/>
      <c r="I702" s="30"/>
      <c r="K702" s="30"/>
      <c r="M702" s="30"/>
    </row>
    <row r="703" spans="1:13" s="13" customFormat="1" x14ac:dyDescent="0.2">
      <c r="A703" s="9"/>
      <c r="B703" s="9"/>
      <c r="C703" s="28"/>
      <c r="D703" s="9"/>
      <c r="E703" s="28"/>
      <c r="F703" s="9"/>
      <c r="G703" s="30"/>
      <c r="I703" s="30"/>
      <c r="K703" s="30"/>
      <c r="M703" s="30"/>
    </row>
    <row r="704" spans="1:13" s="13" customFormat="1" x14ac:dyDescent="0.2">
      <c r="A704" s="9"/>
      <c r="B704" s="9"/>
      <c r="C704" s="28"/>
      <c r="D704" s="9"/>
      <c r="E704" s="28"/>
      <c r="F704" s="9"/>
      <c r="G704" s="30"/>
      <c r="I704" s="30"/>
      <c r="K704" s="30"/>
      <c r="M704" s="30"/>
    </row>
    <row r="705" spans="1:13" s="13" customFormat="1" x14ac:dyDescent="0.2">
      <c r="A705" s="9"/>
      <c r="B705" s="9"/>
      <c r="C705" s="28"/>
      <c r="D705" s="9"/>
      <c r="E705" s="28"/>
      <c r="F705" s="9"/>
      <c r="G705" s="30"/>
      <c r="I705" s="30"/>
      <c r="K705" s="30"/>
      <c r="M705" s="30"/>
    </row>
    <row r="706" spans="1:13" s="13" customFormat="1" x14ac:dyDescent="0.2">
      <c r="A706" s="9"/>
      <c r="B706" s="9"/>
      <c r="C706" s="28"/>
      <c r="D706" s="9"/>
      <c r="E706" s="28"/>
      <c r="F706" s="9"/>
      <c r="G706" s="30"/>
      <c r="I706" s="30"/>
      <c r="K706" s="30"/>
      <c r="M706" s="30"/>
    </row>
    <row r="707" spans="1:13" s="13" customFormat="1" x14ac:dyDescent="0.2">
      <c r="A707" s="9"/>
      <c r="B707" s="9"/>
      <c r="C707" s="28"/>
      <c r="D707" s="9"/>
      <c r="E707" s="28"/>
      <c r="F707" s="9"/>
      <c r="G707" s="30"/>
      <c r="I707" s="30"/>
      <c r="K707" s="30"/>
      <c r="M707" s="30"/>
    </row>
    <row r="708" spans="1:13" s="13" customFormat="1" x14ac:dyDescent="0.2">
      <c r="A708" s="9"/>
      <c r="B708" s="9"/>
      <c r="C708" s="28"/>
      <c r="D708" s="9"/>
      <c r="E708" s="28"/>
      <c r="F708" s="9"/>
      <c r="G708" s="30"/>
      <c r="I708" s="30"/>
      <c r="K708" s="30"/>
      <c r="M708" s="30"/>
    </row>
    <row r="709" spans="1:13" s="13" customFormat="1" x14ac:dyDescent="0.2">
      <c r="A709" s="9"/>
      <c r="B709" s="9"/>
      <c r="C709" s="28"/>
      <c r="D709" s="9"/>
      <c r="E709" s="28"/>
      <c r="F709" s="9"/>
      <c r="G709" s="30"/>
      <c r="I709" s="30"/>
      <c r="K709" s="30"/>
      <c r="M709" s="30"/>
    </row>
    <row r="710" spans="1:13" s="13" customFormat="1" x14ac:dyDescent="0.2">
      <c r="A710" s="9"/>
      <c r="B710" s="9"/>
      <c r="C710" s="28"/>
      <c r="D710" s="9"/>
      <c r="E710" s="28"/>
      <c r="F710" s="9"/>
      <c r="G710" s="30"/>
      <c r="I710" s="30"/>
      <c r="K710" s="30"/>
      <c r="M710" s="30"/>
    </row>
    <row r="711" spans="1:13" s="13" customFormat="1" x14ac:dyDescent="0.2">
      <c r="A711" s="9"/>
      <c r="B711" s="9"/>
      <c r="C711" s="28"/>
      <c r="D711" s="9"/>
      <c r="E711" s="28"/>
      <c r="F711" s="9"/>
      <c r="G711" s="30"/>
      <c r="I711" s="30"/>
      <c r="K711" s="30"/>
      <c r="M711" s="30"/>
    </row>
    <row r="712" spans="1:13" s="13" customFormat="1" x14ac:dyDescent="0.2">
      <c r="A712" s="9"/>
      <c r="B712" s="9"/>
      <c r="C712" s="28"/>
      <c r="D712" s="9"/>
      <c r="E712" s="28"/>
      <c r="F712" s="9"/>
      <c r="G712" s="30"/>
      <c r="I712" s="30"/>
      <c r="K712" s="30"/>
      <c r="M712" s="30"/>
    </row>
    <row r="713" spans="1:13" s="13" customFormat="1" x14ac:dyDescent="0.2">
      <c r="A713" s="9"/>
      <c r="B713" s="9"/>
      <c r="C713" s="28"/>
      <c r="D713" s="9"/>
      <c r="E713" s="28"/>
      <c r="F713" s="9"/>
      <c r="G713" s="30"/>
      <c r="I713" s="30"/>
      <c r="K713" s="30"/>
      <c r="M713" s="30"/>
    </row>
    <row r="714" spans="1:13" s="13" customFormat="1" x14ac:dyDescent="0.2">
      <c r="A714" s="9"/>
      <c r="B714" s="9"/>
      <c r="C714" s="28"/>
      <c r="D714" s="9"/>
      <c r="E714" s="28"/>
      <c r="F714" s="9"/>
      <c r="G714" s="30"/>
      <c r="I714" s="30"/>
      <c r="K714" s="30"/>
      <c r="M714" s="30"/>
    </row>
    <row r="715" spans="1:13" s="13" customFormat="1" x14ac:dyDescent="0.2">
      <c r="A715" s="9"/>
      <c r="B715" s="9"/>
      <c r="C715" s="28"/>
      <c r="D715" s="9"/>
      <c r="E715" s="28"/>
      <c r="F715" s="9"/>
      <c r="G715" s="30"/>
      <c r="I715" s="30"/>
      <c r="K715" s="30"/>
      <c r="M715" s="30"/>
    </row>
    <row r="716" spans="1:13" s="13" customFormat="1" x14ac:dyDescent="0.2">
      <c r="A716" s="9"/>
      <c r="B716" s="9"/>
      <c r="C716" s="28"/>
      <c r="D716" s="9"/>
      <c r="E716" s="28"/>
      <c r="F716" s="9"/>
      <c r="G716" s="30"/>
      <c r="I716" s="30"/>
      <c r="K716" s="30"/>
      <c r="M716" s="30"/>
    </row>
    <row r="717" spans="1:13" s="13" customFormat="1" x14ac:dyDescent="0.2">
      <c r="A717" s="9"/>
      <c r="B717" s="9"/>
      <c r="C717" s="28"/>
      <c r="D717" s="9"/>
      <c r="E717" s="28"/>
      <c r="F717" s="9"/>
      <c r="G717" s="30"/>
      <c r="I717" s="30"/>
      <c r="K717" s="30"/>
      <c r="M717" s="30"/>
    </row>
    <row r="718" spans="1:13" s="13" customFormat="1" x14ac:dyDescent="0.2">
      <c r="A718" s="9"/>
      <c r="B718" s="9"/>
      <c r="C718" s="28"/>
      <c r="D718" s="9"/>
      <c r="E718" s="28"/>
      <c r="F718" s="9"/>
      <c r="G718" s="30"/>
      <c r="I718" s="30"/>
      <c r="K718" s="30"/>
      <c r="M718" s="30"/>
    </row>
    <row r="719" spans="1:13" s="13" customFormat="1" x14ac:dyDescent="0.2">
      <c r="A719" s="9"/>
      <c r="B719" s="9"/>
      <c r="C719" s="28"/>
      <c r="D719" s="9"/>
      <c r="E719" s="28"/>
      <c r="F719" s="9"/>
      <c r="G719" s="30"/>
      <c r="I719" s="30"/>
      <c r="K719" s="30"/>
      <c r="M719" s="30"/>
    </row>
    <row r="720" spans="1:13" s="13" customFormat="1" x14ac:dyDescent="0.2">
      <c r="A720" s="9"/>
      <c r="B720" s="9"/>
      <c r="C720" s="28"/>
      <c r="D720" s="9"/>
      <c r="E720" s="28"/>
      <c r="F720" s="9"/>
      <c r="G720" s="30"/>
      <c r="I720" s="30"/>
      <c r="K720" s="30"/>
      <c r="M720" s="30"/>
    </row>
    <row r="721" spans="1:13" s="13" customFormat="1" x14ac:dyDescent="0.2">
      <c r="A721" s="9"/>
      <c r="B721" s="9"/>
      <c r="C721" s="28"/>
      <c r="D721" s="9"/>
      <c r="E721" s="28"/>
      <c r="F721" s="9"/>
      <c r="G721" s="30"/>
      <c r="I721" s="30"/>
      <c r="K721" s="30"/>
      <c r="M721" s="30"/>
    </row>
    <row r="722" spans="1:13" s="13" customFormat="1" x14ac:dyDescent="0.2">
      <c r="A722" s="9"/>
      <c r="B722" s="9"/>
      <c r="C722" s="28"/>
      <c r="D722" s="9"/>
      <c r="E722" s="28"/>
      <c r="F722" s="9"/>
      <c r="G722" s="30"/>
      <c r="I722" s="30"/>
      <c r="K722" s="30"/>
      <c r="M722" s="30"/>
    </row>
    <row r="723" spans="1:13" s="13" customFormat="1" x14ac:dyDescent="0.2">
      <c r="A723" s="9"/>
      <c r="B723" s="9"/>
      <c r="C723" s="28"/>
      <c r="D723" s="9"/>
      <c r="E723" s="28"/>
      <c r="F723" s="9"/>
      <c r="G723" s="30"/>
      <c r="I723" s="30"/>
      <c r="K723" s="30"/>
      <c r="M723" s="30"/>
    </row>
    <row r="724" spans="1:13" s="13" customFormat="1" x14ac:dyDescent="0.2">
      <c r="A724" s="9"/>
      <c r="B724" s="9"/>
      <c r="C724" s="28"/>
      <c r="D724" s="9"/>
      <c r="E724" s="28"/>
      <c r="F724" s="9"/>
      <c r="G724" s="30"/>
      <c r="I724" s="30"/>
      <c r="K724" s="30"/>
      <c r="M724" s="30"/>
    </row>
    <row r="725" spans="1:13" s="13" customFormat="1" x14ac:dyDescent="0.2">
      <c r="A725" s="9"/>
      <c r="B725" s="9"/>
      <c r="C725" s="28"/>
      <c r="D725" s="9"/>
      <c r="E725" s="28"/>
      <c r="F725" s="9"/>
      <c r="G725" s="30"/>
      <c r="I725" s="30"/>
      <c r="K725" s="30"/>
      <c r="M725" s="30"/>
    </row>
    <row r="726" spans="1:13" s="13" customFormat="1" x14ac:dyDescent="0.2">
      <c r="A726" s="9"/>
      <c r="B726" s="9"/>
      <c r="C726" s="28"/>
      <c r="D726" s="9"/>
      <c r="E726" s="28"/>
      <c r="F726" s="9"/>
      <c r="G726" s="30"/>
      <c r="I726" s="30"/>
      <c r="K726" s="30"/>
      <c r="M726" s="30"/>
    </row>
    <row r="727" spans="1:13" s="13" customFormat="1" x14ac:dyDescent="0.2">
      <c r="A727" s="9"/>
      <c r="B727" s="9"/>
      <c r="C727" s="28"/>
      <c r="D727" s="9"/>
      <c r="E727" s="28"/>
      <c r="F727" s="9"/>
      <c r="G727" s="30"/>
      <c r="I727" s="30"/>
      <c r="K727" s="30"/>
      <c r="M727" s="30"/>
    </row>
    <row r="728" spans="1:13" s="13" customFormat="1" x14ac:dyDescent="0.2">
      <c r="A728" s="9"/>
      <c r="B728" s="9"/>
      <c r="C728" s="28"/>
      <c r="D728" s="9"/>
      <c r="E728" s="28"/>
      <c r="F728" s="9"/>
      <c r="G728" s="30"/>
      <c r="I728" s="30"/>
      <c r="K728" s="30"/>
      <c r="M728" s="30"/>
    </row>
    <row r="729" spans="1:13" s="13" customFormat="1" x14ac:dyDescent="0.2">
      <c r="A729" s="9"/>
      <c r="B729" s="9"/>
      <c r="C729" s="28"/>
      <c r="D729" s="9"/>
      <c r="E729" s="28"/>
      <c r="F729" s="9"/>
      <c r="G729" s="30"/>
      <c r="I729" s="30"/>
      <c r="K729" s="30"/>
      <c r="M729" s="30"/>
    </row>
    <row r="730" spans="1:13" s="13" customFormat="1" x14ac:dyDescent="0.2">
      <c r="A730" s="9"/>
      <c r="B730" s="9"/>
      <c r="C730" s="28"/>
      <c r="D730" s="9"/>
      <c r="E730" s="28"/>
      <c r="F730" s="9"/>
      <c r="G730" s="30"/>
      <c r="I730" s="30"/>
      <c r="K730" s="30"/>
      <c r="M730" s="30"/>
    </row>
    <row r="731" spans="1:13" s="13" customFormat="1" x14ac:dyDescent="0.2">
      <c r="A731" s="9"/>
      <c r="B731" s="9"/>
      <c r="C731" s="28"/>
      <c r="D731" s="9"/>
      <c r="E731" s="28"/>
      <c r="F731" s="9"/>
      <c r="G731" s="30"/>
      <c r="I731" s="30"/>
      <c r="K731" s="30"/>
      <c r="M731" s="30"/>
    </row>
    <row r="732" spans="1:13" s="13" customFormat="1" x14ac:dyDescent="0.2">
      <c r="A732" s="9"/>
      <c r="B732" s="9"/>
      <c r="C732" s="28"/>
      <c r="D732" s="9"/>
      <c r="E732" s="28"/>
      <c r="F732" s="9"/>
      <c r="G732" s="30"/>
      <c r="I732" s="30"/>
      <c r="K732" s="30"/>
      <c r="M732" s="30"/>
    </row>
    <row r="733" spans="1:13" s="13" customFormat="1" x14ac:dyDescent="0.2">
      <c r="A733" s="9"/>
      <c r="B733" s="9"/>
      <c r="C733" s="28"/>
      <c r="D733" s="9"/>
      <c r="E733" s="28"/>
      <c r="F733" s="9"/>
      <c r="G733" s="30"/>
      <c r="I733" s="30"/>
      <c r="K733" s="30"/>
      <c r="M733" s="30"/>
    </row>
    <row r="734" spans="1:13" s="13" customFormat="1" x14ac:dyDescent="0.2">
      <c r="A734" s="9"/>
      <c r="B734" s="9"/>
      <c r="C734" s="28"/>
      <c r="D734" s="9"/>
      <c r="E734" s="28"/>
      <c r="F734" s="9"/>
      <c r="G734" s="30"/>
      <c r="I734" s="30"/>
      <c r="K734" s="30"/>
      <c r="M734" s="30"/>
    </row>
    <row r="735" spans="1:13" s="13" customFormat="1" x14ac:dyDescent="0.2">
      <c r="A735" s="9"/>
      <c r="B735" s="9"/>
      <c r="C735" s="28"/>
      <c r="D735" s="9"/>
      <c r="E735" s="28"/>
      <c r="F735" s="9"/>
      <c r="G735" s="30"/>
      <c r="I735" s="30"/>
      <c r="K735" s="30"/>
      <c r="M735" s="30"/>
    </row>
    <row r="736" spans="1:13" s="13" customFormat="1" x14ac:dyDescent="0.2">
      <c r="A736" s="9"/>
      <c r="B736" s="9"/>
      <c r="C736" s="28"/>
      <c r="D736" s="9"/>
      <c r="E736" s="28"/>
      <c r="F736" s="9"/>
      <c r="G736" s="30"/>
      <c r="I736" s="30"/>
      <c r="K736" s="30"/>
      <c r="M736" s="30"/>
    </row>
    <row r="737" spans="1:13" s="13" customFormat="1" x14ac:dyDescent="0.2">
      <c r="A737" s="9"/>
      <c r="B737" s="9"/>
      <c r="C737" s="28"/>
      <c r="D737" s="9"/>
      <c r="E737" s="28"/>
      <c r="F737" s="9"/>
      <c r="G737" s="30"/>
      <c r="I737" s="30"/>
      <c r="K737" s="30"/>
      <c r="M737" s="30"/>
    </row>
    <row r="738" spans="1:13" s="13" customFormat="1" x14ac:dyDescent="0.2">
      <c r="A738" s="9"/>
      <c r="B738" s="9"/>
      <c r="C738" s="28"/>
      <c r="D738" s="9"/>
      <c r="E738" s="28"/>
      <c r="F738" s="9"/>
      <c r="G738" s="30"/>
      <c r="I738" s="30"/>
      <c r="K738" s="30"/>
      <c r="M738" s="30"/>
    </row>
    <row r="739" spans="1:13" s="13" customFormat="1" x14ac:dyDescent="0.2">
      <c r="A739" s="9"/>
      <c r="B739" s="9"/>
      <c r="C739" s="28"/>
      <c r="D739" s="9"/>
      <c r="E739" s="28"/>
      <c r="F739" s="9"/>
      <c r="G739" s="30"/>
      <c r="I739" s="30"/>
      <c r="K739" s="30"/>
      <c r="M739" s="30"/>
    </row>
    <row r="740" spans="1:13" s="13" customFormat="1" x14ac:dyDescent="0.2">
      <c r="A740" s="9"/>
      <c r="B740" s="9"/>
      <c r="C740" s="28"/>
      <c r="D740" s="9"/>
      <c r="E740" s="28"/>
      <c r="F740" s="9"/>
      <c r="G740" s="30"/>
      <c r="I740" s="30"/>
      <c r="K740" s="30"/>
      <c r="M740" s="30"/>
    </row>
    <row r="741" spans="1:13" s="13" customFormat="1" x14ac:dyDescent="0.2">
      <c r="A741" s="9"/>
      <c r="B741" s="9"/>
      <c r="C741" s="28"/>
      <c r="D741" s="9"/>
      <c r="E741" s="28"/>
      <c r="F741" s="9"/>
      <c r="G741" s="30"/>
      <c r="I741" s="30"/>
      <c r="K741" s="30"/>
      <c r="M741" s="30"/>
    </row>
    <row r="742" spans="1:13" s="13" customFormat="1" x14ac:dyDescent="0.2">
      <c r="A742" s="9"/>
      <c r="B742" s="9"/>
      <c r="C742" s="28"/>
      <c r="D742" s="9"/>
      <c r="E742" s="28"/>
      <c r="F742" s="9"/>
      <c r="G742" s="30"/>
      <c r="I742" s="30"/>
      <c r="K742" s="30"/>
      <c r="M742" s="30"/>
    </row>
    <row r="743" spans="1:13" s="13" customFormat="1" x14ac:dyDescent="0.2">
      <c r="A743" s="9"/>
      <c r="B743" s="9"/>
      <c r="C743" s="28"/>
      <c r="D743" s="9"/>
      <c r="E743" s="28"/>
      <c r="F743" s="9"/>
      <c r="G743" s="30"/>
      <c r="I743" s="30"/>
      <c r="K743" s="30"/>
      <c r="M743" s="30"/>
    </row>
    <row r="744" spans="1:13" s="13" customFormat="1" x14ac:dyDescent="0.2">
      <c r="A744" s="9"/>
      <c r="B744" s="9"/>
      <c r="C744" s="28"/>
      <c r="D744" s="9"/>
      <c r="E744" s="28"/>
      <c r="F744" s="9"/>
      <c r="G744" s="30"/>
      <c r="I744" s="30"/>
      <c r="K744" s="30"/>
      <c r="M744" s="30"/>
    </row>
    <row r="745" spans="1:13" s="13" customFormat="1" x14ac:dyDescent="0.2">
      <c r="A745" s="9"/>
      <c r="B745" s="9"/>
      <c r="C745" s="28"/>
      <c r="D745" s="9"/>
      <c r="E745" s="28"/>
      <c r="F745" s="9"/>
      <c r="G745" s="30"/>
      <c r="I745" s="30"/>
      <c r="K745" s="30"/>
      <c r="M745" s="30"/>
    </row>
    <row r="746" spans="1:13" s="13" customFormat="1" x14ac:dyDescent="0.2">
      <c r="A746" s="9"/>
      <c r="B746" s="9"/>
      <c r="C746" s="28"/>
      <c r="D746" s="9"/>
      <c r="E746" s="28"/>
      <c r="F746" s="9"/>
      <c r="G746" s="30"/>
      <c r="I746" s="30"/>
      <c r="K746" s="30"/>
      <c r="M746" s="30"/>
    </row>
    <row r="747" spans="1:13" s="13" customFormat="1" x14ac:dyDescent="0.2">
      <c r="A747" s="9"/>
      <c r="B747" s="9"/>
      <c r="C747" s="28"/>
      <c r="D747" s="9"/>
      <c r="E747" s="28"/>
      <c r="F747" s="9"/>
      <c r="G747" s="30"/>
      <c r="I747" s="30"/>
      <c r="K747" s="30"/>
      <c r="M747" s="30"/>
    </row>
    <row r="748" spans="1:13" s="13" customFormat="1" x14ac:dyDescent="0.2">
      <c r="A748" s="9"/>
      <c r="B748" s="9"/>
      <c r="C748" s="28"/>
      <c r="D748" s="9"/>
      <c r="E748" s="28"/>
      <c r="F748" s="9"/>
      <c r="G748" s="30"/>
      <c r="I748" s="30"/>
      <c r="K748" s="30"/>
      <c r="M748" s="30"/>
    </row>
    <row r="749" spans="1:13" s="13" customFormat="1" x14ac:dyDescent="0.2">
      <c r="A749" s="9"/>
      <c r="B749" s="9"/>
      <c r="C749" s="28"/>
      <c r="D749" s="9"/>
      <c r="E749" s="28"/>
      <c r="F749" s="9"/>
      <c r="G749" s="30"/>
      <c r="I749" s="30"/>
      <c r="K749" s="30"/>
      <c r="M749" s="30"/>
    </row>
    <row r="750" spans="1:13" s="13" customFormat="1" x14ac:dyDescent="0.2">
      <c r="A750" s="9"/>
      <c r="B750" s="9"/>
      <c r="C750" s="28"/>
      <c r="D750" s="9"/>
      <c r="E750" s="28"/>
      <c r="F750" s="9"/>
      <c r="G750" s="30"/>
      <c r="I750" s="30"/>
      <c r="K750" s="30"/>
      <c r="M750" s="30"/>
    </row>
    <row r="751" spans="1:13" s="13" customFormat="1" x14ac:dyDescent="0.2">
      <c r="A751" s="9"/>
      <c r="B751" s="9"/>
      <c r="C751" s="28"/>
      <c r="D751" s="9"/>
      <c r="E751" s="28"/>
      <c r="F751" s="9"/>
      <c r="G751" s="30"/>
      <c r="I751" s="30"/>
      <c r="K751" s="30"/>
      <c r="M751" s="30"/>
    </row>
    <row r="752" spans="1:13" s="13" customFormat="1" x14ac:dyDescent="0.2">
      <c r="A752" s="9"/>
      <c r="B752" s="9"/>
      <c r="C752" s="28"/>
      <c r="D752" s="9"/>
      <c r="E752" s="28"/>
      <c r="F752" s="9"/>
      <c r="G752" s="30"/>
      <c r="I752" s="30"/>
      <c r="K752" s="30"/>
      <c r="M752" s="30"/>
    </row>
    <row r="753" spans="1:13" s="13" customFormat="1" x14ac:dyDescent="0.2">
      <c r="A753" s="9"/>
      <c r="B753" s="9"/>
      <c r="C753" s="28"/>
      <c r="D753" s="9"/>
      <c r="E753" s="28"/>
      <c r="F753" s="9"/>
      <c r="G753" s="30"/>
      <c r="I753" s="30"/>
      <c r="K753" s="30"/>
      <c r="M753" s="30"/>
    </row>
    <row r="754" spans="1:13" s="13" customFormat="1" x14ac:dyDescent="0.2">
      <c r="A754" s="9"/>
      <c r="B754" s="9"/>
      <c r="C754" s="28"/>
      <c r="D754" s="9"/>
      <c r="E754" s="28"/>
      <c r="F754" s="9"/>
      <c r="G754" s="30"/>
      <c r="I754" s="30"/>
      <c r="K754" s="30"/>
      <c r="M754" s="30"/>
    </row>
    <row r="755" spans="1:13" s="13" customFormat="1" x14ac:dyDescent="0.2">
      <c r="A755" s="9"/>
      <c r="B755" s="9"/>
      <c r="C755" s="28"/>
      <c r="D755" s="9"/>
      <c r="E755" s="28"/>
      <c r="F755" s="9"/>
      <c r="G755" s="30"/>
      <c r="I755" s="30"/>
      <c r="K755" s="30"/>
      <c r="M755" s="30"/>
    </row>
    <row r="756" spans="1:13" s="13" customFormat="1" x14ac:dyDescent="0.2">
      <c r="A756" s="9"/>
      <c r="B756" s="9"/>
      <c r="C756" s="28"/>
      <c r="D756" s="9"/>
      <c r="E756" s="28"/>
      <c r="F756" s="9"/>
      <c r="G756" s="30"/>
      <c r="I756" s="30"/>
      <c r="K756" s="30"/>
      <c r="M756" s="30"/>
    </row>
    <row r="757" spans="1:13" s="13" customFormat="1" x14ac:dyDescent="0.2">
      <c r="A757" s="9"/>
      <c r="B757" s="9"/>
      <c r="C757" s="28"/>
      <c r="D757" s="9"/>
      <c r="E757" s="28"/>
      <c r="F757" s="9"/>
      <c r="G757" s="30"/>
      <c r="I757" s="30"/>
      <c r="K757" s="30"/>
      <c r="M757" s="30"/>
    </row>
    <row r="758" spans="1:13" s="13" customFormat="1" x14ac:dyDescent="0.2">
      <c r="A758" s="9"/>
      <c r="B758" s="9"/>
      <c r="C758" s="28"/>
      <c r="D758" s="9"/>
      <c r="E758" s="28"/>
      <c r="F758" s="9"/>
      <c r="G758" s="30"/>
      <c r="I758" s="30"/>
      <c r="K758" s="30"/>
      <c r="M758" s="30"/>
    </row>
    <row r="759" spans="1:13" s="13" customFormat="1" x14ac:dyDescent="0.2">
      <c r="A759" s="9"/>
      <c r="B759" s="9"/>
      <c r="C759" s="28"/>
      <c r="D759" s="9"/>
      <c r="E759" s="28"/>
      <c r="F759" s="9"/>
      <c r="G759" s="30"/>
      <c r="I759" s="30"/>
      <c r="K759" s="30"/>
      <c r="M759" s="30"/>
    </row>
    <row r="760" spans="1:13" s="13" customFormat="1" x14ac:dyDescent="0.2">
      <c r="A760" s="9"/>
      <c r="B760" s="9"/>
      <c r="C760" s="28"/>
      <c r="D760" s="9"/>
      <c r="E760" s="28"/>
      <c r="F760" s="9"/>
      <c r="G760" s="30"/>
      <c r="I760" s="30"/>
      <c r="K760" s="30"/>
      <c r="M760" s="30"/>
    </row>
    <row r="761" spans="1:13" s="13" customFormat="1" x14ac:dyDescent="0.2">
      <c r="A761" s="9"/>
      <c r="B761" s="9"/>
      <c r="C761" s="28"/>
      <c r="D761" s="9"/>
      <c r="E761" s="28"/>
      <c r="F761" s="9"/>
      <c r="G761" s="30"/>
      <c r="I761" s="30"/>
      <c r="K761" s="30"/>
      <c r="M761" s="30"/>
    </row>
    <row r="762" spans="1:13" s="13" customFormat="1" x14ac:dyDescent="0.2">
      <c r="A762" s="9"/>
      <c r="B762" s="9"/>
      <c r="C762" s="28"/>
      <c r="D762" s="9"/>
      <c r="E762" s="28"/>
      <c r="F762" s="9"/>
      <c r="G762" s="30"/>
      <c r="I762" s="30"/>
      <c r="K762" s="30"/>
      <c r="M762" s="30"/>
    </row>
    <row r="763" spans="1:13" s="13" customFormat="1" x14ac:dyDescent="0.2">
      <c r="A763" s="9"/>
      <c r="B763" s="9"/>
      <c r="C763" s="28"/>
      <c r="D763" s="9"/>
      <c r="E763" s="28"/>
      <c r="F763" s="9"/>
      <c r="G763" s="30"/>
      <c r="I763" s="30"/>
      <c r="K763" s="30"/>
      <c r="M763" s="30"/>
    </row>
    <row r="764" spans="1:13" s="13" customFormat="1" x14ac:dyDescent="0.2">
      <c r="A764" s="9"/>
      <c r="B764" s="9"/>
      <c r="C764" s="28"/>
      <c r="D764" s="9"/>
      <c r="E764" s="28"/>
      <c r="F764" s="9"/>
      <c r="G764" s="30"/>
      <c r="I764" s="30"/>
      <c r="K764" s="30"/>
      <c r="M764" s="30"/>
    </row>
    <row r="765" spans="1:13" s="13" customFormat="1" x14ac:dyDescent="0.2">
      <c r="A765" s="9"/>
      <c r="B765" s="9"/>
      <c r="C765" s="28"/>
      <c r="D765" s="9"/>
      <c r="E765" s="28"/>
      <c r="F765" s="9"/>
      <c r="G765" s="30"/>
      <c r="I765" s="30"/>
      <c r="K765" s="30"/>
      <c r="M765" s="30"/>
    </row>
    <row r="766" spans="1:13" s="13" customFormat="1" x14ac:dyDescent="0.2">
      <c r="A766" s="9"/>
      <c r="B766" s="9"/>
      <c r="C766" s="28"/>
      <c r="D766" s="9"/>
      <c r="E766" s="28"/>
      <c r="F766" s="9"/>
      <c r="G766" s="30"/>
      <c r="I766" s="30"/>
      <c r="K766" s="30"/>
      <c r="M766" s="30"/>
    </row>
    <row r="767" spans="1:13" s="13" customFormat="1" x14ac:dyDescent="0.2">
      <c r="A767" s="9"/>
      <c r="B767" s="9"/>
      <c r="C767" s="28"/>
      <c r="D767" s="9"/>
      <c r="E767" s="28"/>
      <c r="F767" s="9"/>
      <c r="G767" s="30"/>
      <c r="I767" s="30"/>
      <c r="K767" s="30"/>
      <c r="M767" s="30"/>
    </row>
    <row r="768" spans="1:13" s="13" customFormat="1" x14ac:dyDescent="0.2">
      <c r="A768" s="9"/>
      <c r="B768" s="9"/>
      <c r="C768" s="28"/>
      <c r="D768" s="9"/>
      <c r="E768" s="28"/>
      <c r="F768" s="9"/>
      <c r="G768" s="30"/>
      <c r="I768" s="30"/>
      <c r="K768" s="30"/>
      <c r="M768" s="30"/>
    </row>
    <row r="769" spans="1:13" s="13" customFormat="1" x14ac:dyDescent="0.2">
      <c r="A769" s="9"/>
      <c r="B769" s="9"/>
      <c r="C769" s="28"/>
      <c r="D769" s="9"/>
      <c r="E769" s="28"/>
      <c r="F769" s="9"/>
      <c r="G769" s="30"/>
      <c r="I769" s="30"/>
      <c r="K769" s="30"/>
      <c r="M769" s="30"/>
    </row>
    <row r="770" spans="1:13" s="13" customFormat="1" x14ac:dyDescent="0.2">
      <c r="A770" s="9"/>
      <c r="B770" s="9"/>
      <c r="C770" s="28"/>
      <c r="D770" s="9"/>
      <c r="E770" s="28"/>
      <c r="F770" s="9"/>
      <c r="G770" s="30"/>
      <c r="I770" s="30"/>
      <c r="K770" s="30"/>
      <c r="M770" s="30"/>
    </row>
    <row r="771" spans="1:13" s="13" customFormat="1" x14ac:dyDescent="0.2">
      <c r="A771" s="9"/>
      <c r="B771" s="9"/>
      <c r="C771" s="28"/>
      <c r="D771" s="9"/>
      <c r="E771" s="28"/>
      <c r="F771" s="9"/>
      <c r="G771" s="30"/>
      <c r="I771" s="30"/>
      <c r="K771" s="30"/>
      <c r="M771" s="30"/>
    </row>
    <row r="772" spans="1:13" s="13" customFormat="1" x14ac:dyDescent="0.2">
      <c r="A772" s="9"/>
      <c r="B772" s="9"/>
      <c r="C772" s="28"/>
      <c r="D772" s="9"/>
      <c r="E772" s="28"/>
      <c r="F772" s="9"/>
      <c r="G772" s="30"/>
      <c r="I772" s="30"/>
      <c r="K772" s="30"/>
      <c r="M772" s="30"/>
    </row>
    <row r="773" spans="1:13" s="13" customFormat="1" x14ac:dyDescent="0.2">
      <c r="A773" s="9"/>
      <c r="B773" s="9"/>
      <c r="C773" s="28"/>
      <c r="D773" s="9"/>
      <c r="E773" s="28"/>
      <c r="F773" s="9"/>
      <c r="G773" s="30"/>
      <c r="I773" s="30"/>
      <c r="K773" s="30"/>
      <c r="M773" s="30"/>
    </row>
    <row r="774" spans="1:13" s="13" customFormat="1" x14ac:dyDescent="0.2">
      <c r="A774" s="9"/>
      <c r="B774" s="9"/>
      <c r="C774" s="28"/>
      <c r="D774" s="9"/>
      <c r="E774" s="28"/>
      <c r="F774" s="9"/>
      <c r="G774" s="30"/>
      <c r="I774" s="30"/>
      <c r="K774" s="30"/>
      <c r="M774" s="30"/>
    </row>
    <row r="775" spans="1:13" s="13" customFormat="1" x14ac:dyDescent="0.2">
      <c r="A775" s="9"/>
      <c r="B775" s="9"/>
      <c r="C775" s="28"/>
      <c r="D775" s="9"/>
      <c r="E775" s="28"/>
      <c r="F775" s="9"/>
      <c r="G775" s="30"/>
      <c r="I775" s="30"/>
      <c r="K775" s="30"/>
      <c r="M775" s="30"/>
    </row>
    <row r="776" spans="1:13" s="13" customFormat="1" x14ac:dyDescent="0.2">
      <c r="A776" s="9"/>
      <c r="B776" s="9"/>
      <c r="C776" s="28"/>
      <c r="D776" s="9"/>
      <c r="E776" s="28"/>
      <c r="F776" s="9"/>
      <c r="G776" s="30"/>
      <c r="I776" s="30"/>
      <c r="K776" s="30"/>
      <c r="M776" s="30"/>
    </row>
    <row r="777" spans="1:13" s="13" customFormat="1" x14ac:dyDescent="0.2">
      <c r="A777" s="9"/>
      <c r="B777" s="9"/>
      <c r="C777" s="28"/>
      <c r="D777" s="9"/>
      <c r="E777" s="28"/>
      <c r="F777" s="9"/>
      <c r="G777" s="30"/>
      <c r="I777" s="30"/>
      <c r="K777" s="30"/>
      <c r="M777" s="30"/>
    </row>
    <row r="778" spans="1:13" s="13" customFormat="1" x14ac:dyDescent="0.2">
      <c r="A778" s="9"/>
      <c r="B778" s="9"/>
      <c r="C778" s="28"/>
      <c r="D778" s="9"/>
      <c r="E778" s="28"/>
      <c r="F778" s="9"/>
      <c r="G778" s="30"/>
      <c r="I778" s="30"/>
      <c r="K778" s="30"/>
      <c r="M778" s="30"/>
    </row>
    <row r="779" spans="1:13" s="13" customFormat="1" x14ac:dyDescent="0.2">
      <c r="A779" s="9"/>
      <c r="B779" s="9"/>
      <c r="C779" s="28"/>
      <c r="D779" s="9"/>
      <c r="E779" s="28"/>
      <c r="F779" s="9"/>
      <c r="G779" s="30"/>
      <c r="I779" s="30"/>
      <c r="K779" s="30"/>
      <c r="M779" s="30"/>
    </row>
    <row r="780" spans="1:13" s="13" customFormat="1" x14ac:dyDescent="0.2">
      <c r="A780" s="9"/>
      <c r="B780" s="9"/>
      <c r="C780" s="28"/>
      <c r="D780" s="9"/>
      <c r="E780" s="28"/>
      <c r="F780" s="9"/>
      <c r="G780" s="30"/>
      <c r="I780" s="30"/>
      <c r="K780" s="30"/>
      <c r="M780" s="30"/>
    </row>
    <row r="781" spans="1:13" s="13" customFormat="1" x14ac:dyDescent="0.2">
      <c r="A781" s="9"/>
      <c r="B781" s="9"/>
      <c r="C781" s="28"/>
      <c r="D781" s="9"/>
      <c r="E781" s="28"/>
      <c r="F781" s="9"/>
      <c r="G781" s="30"/>
      <c r="I781" s="30"/>
      <c r="K781" s="30"/>
      <c r="M781" s="30"/>
    </row>
    <row r="782" spans="1:13" s="13" customFormat="1" x14ac:dyDescent="0.2">
      <c r="A782" s="9"/>
      <c r="B782" s="9"/>
      <c r="C782" s="28"/>
      <c r="D782" s="9"/>
      <c r="E782" s="28"/>
      <c r="F782" s="9"/>
      <c r="G782" s="30"/>
      <c r="I782" s="30"/>
      <c r="K782" s="30"/>
      <c r="M782" s="30"/>
    </row>
    <row r="783" spans="1:13" s="13" customFormat="1" x14ac:dyDescent="0.2">
      <c r="A783" s="9"/>
      <c r="B783" s="9"/>
      <c r="C783" s="28"/>
      <c r="D783" s="9"/>
      <c r="E783" s="28"/>
      <c r="F783" s="9"/>
      <c r="G783" s="30"/>
      <c r="I783" s="30"/>
      <c r="K783" s="30"/>
      <c r="M783" s="30"/>
    </row>
    <row r="784" spans="1:13" s="13" customFormat="1" x14ac:dyDescent="0.2">
      <c r="A784" s="9"/>
      <c r="B784" s="9"/>
      <c r="C784" s="28"/>
      <c r="D784" s="9"/>
      <c r="E784" s="28"/>
      <c r="F784" s="9"/>
      <c r="G784" s="30"/>
      <c r="I784" s="30"/>
      <c r="K784" s="30"/>
      <c r="M784" s="30"/>
    </row>
    <row r="785" spans="1:13" s="13" customFormat="1" x14ac:dyDescent="0.2">
      <c r="A785" s="9"/>
      <c r="B785" s="9"/>
      <c r="C785" s="28"/>
      <c r="D785" s="9"/>
      <c r="E785" s="28"/>
      <c r="F785" s="9"/>
      <c r="G785" s="30"/>
      <c r="I785" s="30"/>
      <c r="K785" s="30"/>
      <c r="M785" s="30"/>
    </row>
    <row r="786" spans="1:13" s="13" customFormat="1" x14ac:dyDescent="0.2">
      <c r="A786" s="9"/>
      <c r="B786" s="9"/>
      <c r="C786" s="28"/>
      <c r="D786" s="9"/>
      <c r="E786" s="28"/>
      <c r="F786" s="9"/>
      <c r="G786" s="30"/>
      <c r="I786" s="30"/>
      <c r="K786" s="30"/>
      <c r="M786" s="30"/>
    </row>
    <row r="787" spans="1:13" s="13" customFormat="1" x14ac:dyDescent="0.2">
      <c r="A787" s="9"/>
      <c r="B787" s="9"/>
      <c r="C787" s="28"/>
      <c r="D787" s="9"/>
      <c r="E787" s="28"/>
      <c r="F787" s="9"/>
      <c r="G787" s="30"/>
      <c r="I787" s="30"/>
      <c r="K787" s="30"/>
      <c r="M787" s="30"/>
    </row>
    <row r="788" spans="1:13" s="13" customFormat="1" x14ac:dyDescent="0.2">
      <c r="A788" s="9"/>
      <c r="B788" s="9"/>
      <c r="C788" s="28"/>
      <c r="D788" s="9"/>
      <c r="E788" s="28"/>
      <c r="F788" s="9"/>
      <c r="G788" s="30"/>
      <c r="I788" s="30"/>
      <c r="K788" s="30"/>
      <c r="M788" s="30"/>
    </row>
    <row r="789" spans="1:13" s="13" customFormat="1" x14ac:dyDescent="0.2">
      <c r="A789" s="9"/>
      <c r="B789" s="9"/>
      <c r="C789" s="28"/>
      <c r="D789" s="9"/>
      <c r="E789" s="28"/>
      <c r="F789" s="9"/>
      <c r="G789" s="30"/>
      <c r="I789" s="30"/>
      <c r="K789" s="30"/>
      <c r="M789" s="30"/>
    </row>
    <row r="790" spans="1:13" s="13" customFormat="1" x14ac:dyDescent="0.2">
      <c r="A790" s="9"/>
      <c r="B790" s="9"/>
      <c r="C790" s="28"/>
      <c r="D790" s="9"/>
      <c r="E790" s="28"/>
      <c r="F790" s="9"/>
      <c r="G790" s="30"/>
      <c r="I790" s="30"/>
      <c r="K790" s="30"/>
      <c r="M790" s="30"/>
    </row>
    <row r="791" spans="1:13" s="13" customFormat="1" x14ac:dyDescent="0.2">
      <c r="A791" s="9"/>
      <c r="B791" s="9"/>
      <c r="C791" s="28"/>
      <c r="D791" s="9"/>
      <c r="E791" s="28"/>
      <c r="F791" s="9"/>
      <c r="G791" s="30"/>
      <c r="I791" s="30"/>
      <c r="K791" s="30"/>
      <c r="M791" s="30"/>
    </row>
    <row r="792" spans="1:13" s="13" customFormat="1" x14ac:dyDescent="0.2">
      <c r="A792" s="9"/>
      <c r="B792" s="9"/>
      <c r="C792" s="28"/>
      <c r="D792" s="9"/>
      <c r="E792" s="28"/>
      <c r="F792" s="9"/>
      <c r="G792" s="30"/>
      <c r="I792" s="30"/>
      <c r="K792" s="30"/>
      <c r="M792" s="30"/>
    </row>
    <row r="793" spans="1:13" s="13" customFormat="1" x14ac:dyDescent="0.2">
      <c r="A793" s="9"/>
      <c r="B793" s="9"/>
      <c r="C793" s="28"/>
      <c r="D793" s="9"/>
      <c r="E793" s="28"/>
      <c r="F793" s="9"/>
      <c r="G793" s="30"/>
      <c r="I793" s="30"/>
      <c r="K793" s="30"/>
      <c r="M793" s="30"/>
    </row>
    <row r="794" spans="1:13" s="13" customFormat="1" x14ac:dyDescent="0.2">
      <c r="A794" s="9"/>
      <c r="B794" s="9"/>
      <c r="C794" s="28"/>
      <c r="D794" s="9"/>
      <c r="E794" s="28"/>
      <c r="F794" s="9"/>
      <c r="G794" s="30"/>
      <c r="I794" s="30"/>
      <c r="K794" s="30"/>
      <c r="M794" s="30"/>
    </row>
    <row r="795" spans="1:13" s="13" customFormat="1" x14ac:dyDescent="0.2">
      <c r="A795" s="9"/>
      <c r="B795" s="9"/>
      <c r="C795" s="28"/>
      <c r="D795" s="9"/>
      <c r="E795" s="28"/>
      <c r="F795" s="9"/>
      <c r="G795" s="30"/>
      <c r="I795" s="30"/>
      <c r="K795" s="30"/>
      <c r="M795" s="30"/>
    </row>
    <row r="796" spans="1:13" s="13" customFormat="1" x14ac:dyDescent="0.2">
      <c r="A796" s="9"/>
      <c r="B796" s="9"/>
      <c r="C796" s="28"/>
      <c r="D796" s="9"/>
      <c r="E796" s="28"/>
      <c r="F796" s="9"/>
      <c r="G796" s="30"/>
      <c r="I796" s="30"/>
      <c r="K796" s="30"/>
      <c r="M796" s="30"/>
    </row>
    <row r="797" spans="1:13" s="13" customFormat="1" x14ac:dyDescent="0.2">
      <c r="A797" s="9"/>
      <c r="B797" s="9"/>
      <c r="C797" s="28"/>
      <c r="D797" s="9"/>
      <c r="E797" s="28"/>
      <c r="F797" s="9"/>
      <c r="G797" s="30"/>
      <c r="I797" s="30"/>
      <c r="K797" s="30"/>
      <c r="M797" s="30"/>
    </row>
    <row r="798" spans="1:13" s="13" customFormat="1" x14ac:dyDescent="0.2">
      <c r="A798" s="9"/>
      <c r="B798" s="9"/>
      <c r="C798" s="28"/>
      <c r="D798" s="9"/>
      <c r="E798" s="28"/>
      <c r="F798" s="9"/>
      <c r="G798" s="30"/>
      <c r="I798" s="30"/>
      <c r="K798" s="30"/>
      <c r="M798" s="30"/>
    </row>
    <row r="799" spans="1:13" s="13" customFormat="1" x14ac:dyDescent="0.2">
      <c r="A799" s="9"/>
      <c r="B799" s="9"/>
      <c r="C799" s="28"/>
      <c r="D799" s="9"/>
      <c r="E799" s="28"/>
      <c r="F799" s="9"/>
      <c r="G799" s="30"/>
      <c r="I799" s="30"/>
      <c r="K799" s="30"/>
      <c r="M799" s="30"/>
    </row>
    <row r="800" spans="1:13" s="13" customFormat="1" x14ac:dyDescent="0.2">
      <c r="A800" s="9"/>
      <c r="B800" s="9"/>
      <c r="C800" s="28"/>
      <c r="D800" s="9"/>
      <c r="E800" s="28"/>
      <c r="F800" s="9"/>
      <c r="G800" s="30"/>
      <c r="I800" s="30"/>
      <c r="K800" s="30"/>
      <c r="M800" s="30"/>
    </row>
    <row r="801" spans="1:13" s="13" customFormat="1" x14ac:dyDescent="0.2">
      <c r="A801" s="9"/>
      <c r="B801" s="9"/>
      <c r="C801" s="28"/>
      <c r="D801" s="9"/>
      <c r="E801" s="28"/>
      <c r="F801" s="9"/>
      <c r="G801" s="30"/>
      <c r="I801" s="30"/>
      <c r="K801" s="30"/>
      <c r="M801" s="30"/>
    </row>
    <row r="802" spans="1:13" s="13" customFormat="1" x14ac:dyDescent="0.2">
      <c r="A802" s="9"/>
      <c r="B802" s="9"/>
      <c r="C802" s="28"/>
      <c r="D802" s="9"/>
      <c r="E802" s="28"/>
      <c r="F802" s="9"/>
      <c r="G802" s="30"/>
      <c r="I802" s="30"/>
      <c r="K802" s="30"/>
      <c r="M802" s="30"/>
    </row>
    <row r="803" spans="1:13" s="13" customFormat="1" x14ac:dyDescent="0.2">
      <c r="A803" s="9"/>
      <c r="B803" s="9"/>
      <c r="C803" s="28"/>
      <c r="D803" s="9"/>
      <c r="E803" s="28"/>
      <c r="F803" s="9"/>
      <c r="G803" s="30"/>
      <c r="I803" s="30"/>
      <c r="K803" s="30"/>
      <c r="M803" s="30"/>
    </row>
    <row r="804" spans="1:13" s="13" customFormat="1" x14ac:dyDescent="0.2">
      <c r="A804" s="9"/>
      <c r="B804" s="9"/>
      <c r="C804" s="28"/>
      <c r="D804" s="9"/>
      <c r="E804" s="28"/>
      <c r="F804" s="9"/>
      <c r="G804" s="30"/>
      <c r="I804" s="30"/>
      <c r="K804" s="30"/>
      <c r="M804" s="30"/>
    </row>
    <row r="805" spans="1:13" s="13" customFormat="1" x14ac:dyDescent="0.2">
      <c r="A805" s="9"/>
      <c r="B805" s="9"/>
      <c r="C805" s="28"/>
      <c r="D805" s="9"/>
      <c r="E805" s="28"/>
      <c r="F805" s="9"/>
      <c r="G805" s="30"/>
      <c r="I805" s="30"/>
      <c r="K805" s="30"/>
      <c r="M805" s="30"/>
    </row>
    <row r="806" spans="1:13" s="13" customFormat="1" x14ac:dyDescent="0.2">
      <c r="A806" s="9"/>
      <c r="B806" s="9"/>
      <c r="C806" s="28"/>
      <c r="D806" s="9"/>
      <c r="E806" s="28"/>
      <c r="F806" s="9"/>
      <c r="G806" s="30"/>
      <c r="I806" s="30"/>
      <c r="K806" s="30"/>
      <c r="M806" s="30"/>
    </row>
    <row r="807" spans="1:13" s="13" customFormat="1" x14ac:dyDescent="0.2">
      <c r="A807" s="9"/>
      <c r="B807" s="9"/>
      <c r="C807" s="28"/>
      <c r="D807" s="9"/>
      <c r="E807" s="28"/>
      <c r="F807" s="9"/>
      <c r="G807" s="30"/>
      <c r="I807" s="30"/>
      <c r="K807" s="30"/>
      <c r="M807" s="30"/>
    </row>
    <row r="808" spans="1:13" s="13" customFormat="1" x14ac:dyDescent="0.2">
      <c r="A808" s="9"/>
      <c r="B808" s="9"/>
      <c r="C808" s="28"/>
      <c r="D808" s="9"/>
      <c r="E808" s="28"/>
      <c r="F808" s="9"/>
      <c r="G808" s="30"/>
      <c r="I808" s="30"/>
      <c r="K808" s="30"/>
      <c r="M808" s="30"/>
    </row>
    <row r="809" spans="1:13" s="13" customFormat="1" x14ac:dyDescent="0.2">
      <c r="A809" s="9"/>
      <c r="B809" s="9"/>
      <c r="C809" s="28"/>
      <c r="D809" s="9"/>
      <c r="E809" s="28"/>
      <c r="F809" s="9"/>
      <c r="G809" s="30"/>
      <c r="I809" s="30"/>
      <c r="K809" s="30"/>
      <c r="M809" s="30"/>
    </row>
    <row r="810" spans="1:13" s="13" customFormat="1" x14ac:dyDescent="0.2">
      <c r="A810" s="9"/>
      <c r="B810" s="9"/>
      <c r="C810" s="28"/>
      <c r="D810" s="9"/>
      <c r="E810" s="28"/>
      <c r="F810" s="9"/>
      <c r="G810" s="30"/>
      <c r="I810" s="30"/>
      <c r="K810" s="30"/>
      <c r="M810" s="30"/>
    </row>
    <row r="811" spans="1:13" s="13" customFormat="1" x14ac:dyDescent="0.2">
      <c r="A811" s="9"/>
      <c r="B811" s="9"/>
      <c r="C811" s="28"/>
      <c r="D811" s="9"/>
      <c r="E811" s="28"/>
      <c r="F811" s="9"/>
      <c r="G811" s="30"/>
      <c r="I811" s="30"/>
      <c r="K811" s="30"/>
      <c r="M811" s="30"/>
    </row>
    <row r="812" spans="1:13" s="13" customFormat="1" x14ac:dyDescent="0.2">
      <c r="A812" s="9"/>
      <c r="B812" s="9"/>
      <c r="C812" s="28"/>
      <c r="D812" s="9"/>
      <c r="E812" s="28"/>
      <c r="F812" s="9"/>
      <c r="G812" s="30"/>
      <c r="I812" s="30"/>
      <c r="K812" s="30"/>
      <c r="M812" s="30"/>
    </row>
    <row r="813" spans="1:13" s="13" customFormat="1" x14ac:dyDescent="0.2">
      <c r="A813" s="9"/>
      <c r="B813" s="9"/>
      <c r="C813" s="28"/>
      <c r="D813" s="9"/>
      <c r="E813" s="28"/>
      <c r="F813" s="9"/>
      <c r="G813" s="30"/>
      <c r="I813" s="30"/>
      <c r="K813" s="30"/>
      <c r="M813" s="30"/>
    </row>
    <row r="814" spans="1:13" s="13" customFormat="1" x14ac:dyDescent="0.2">
      <c r="A814" s="9"/>
      <c r="B814" s="9"/>
      <c r="C814" s="28"/>
      <c r="D814" s="9"/>
      <c r="E814" s="28"/>
      <c r="F814" s="9"/>
      <c r="G814" s="30"/>
      <c r="I814" s="30"/>
      <c r="K814" s="30"/>
      <c r="M814" s="30"/>
    </row>
    <row r="815" spans="1:13" s="13" customFormat="1" x14ac:dyDescent="0.2">
      <c r="A815" s="9"/>
      <c r="B815" s="9"/>
      <c r="C815" s="28"/>
      <c r="D815" s="9"/>
      <c r="E815" s="28"/>
      <c r="F815" s="9"/>
      <c r="G815" s="30"/>
      <c r="I815" s="30"/>
      <c r="K815" s="30"/>
      <c r="M815" s="30"/>
    </row>
    <row r="816" spans="1:13" s="13" customFormat="1" x14ac:dyDescent="0.2">
      <c r="A816" s="9"/>
      <c r="B816" s="9"/>
      <c r="C816" s="28"/>
      <c r="D816" s="9"/>
      <c r="E816" s="28"/>
      <c r="F816" s="9"/>
      <c r="G816" s="30"/>
      <c r="I816" s="30"/>
      <c r="K816" s="30"/>
      <c r="M816" s="30"/>
    </row>
    <row r="817" spans="1:13" s="13" customFormat="1" x14ac:dyDescent="0.2">
      <c r="A817" s="9"/>
      <c r="B817" s="9"/>
      <c r="C817" s="28"/>
      <c r="D817" s="9"/>
      <c r="E817" s="28"/>
      <c r="F817" s="9"/>
      <c r="G817" s="30"/>
      <c r="I817" s="30"/>
      <c r="K817" s="30"/>
      <c r="M817" s="30"/>
    </row>
    <row r="818" spans="1:13" s="13" customFormat="1" x14ac:dyDescent="0.2">
      <c r="A818" s="9"/>
      <c r="B818" s="9"/>
      <c r="C818" s="28"/>
      <c r="D818" s="9"/>
      <c r="E818" s="28"/>
      <c r="F818" s="9"/>
      <c r="G818" s="30"/>
      <c r="I818" s="30"/>
      <c r="K818" s="30"/>
      <c r="M818" s="30"/>
    </row>
    <row r="819" spans="1:13" s="13" customFormat="1" x14ac:dyDescent="0.2">
      <c r="A819" s="9"/>
      <c r="B819" s="9"/>
      <c r="C819" s="28"/>
      <c r="D819" s="9"/>
      <c r="E819" s="28"/>
      <c r="F819" s="9"/>
      <c r="G819" s="30"/>
      <c r="I819" s="30"/>
      <c r="K819" s="30"/>
      <c r="M819" s="30"/>
    </row>
    <row r="820" spans="1:13" s="13" customFormat="1" x14ac:dyDescent="0.2">
      <c r="A820" s="9"/>
      <c r="B820" s="9"/>
      <c r="C820" s="28"/>
      <c r="D820" s="9"/>
      <c r="E820" s="28"/>
      <c r="F820" s="9"/>
      <c r="G820" s="30"/>
      <c r="I820" s="30"/>
      <c r="K820" s="30"/>
      <c r="M820" s="30"/>
    </row>
    <row r="821" spans="1:13" s="13" customFormat="1" x14ac:dyDescent="0.2">
      <c r="A821" s="9"/>
      <c r="B821" s="9"/>
      <c r="C821" s="28"/>
      <c r="D821" s="9"/>
      <c r="E821" s="28"/>
      <c r="F821" s="9"/>
      <c r="G821" s="30"/>
      <c r="I821" s="30"/>
      <c r="K821" s="30"/>
      <c r="M821" s="30"/>
    </row>
    <row r="822" spans="1:13" s="13" customFormat="1" x14ac:dyDescent="0.2">
      <c r="A822" s="9"/>
      <c r="B822" s="9"/>
      <c r="C822" s="28"/>
      <c r="D822" s="9"/>
      <c r="E822" s="28"/>
      <c r="F822" s="9"/>
      <c r="G822" s="30"/>
      <c r="I822" s="30"/>
      <c r="K822" s="30"/>
      <c r="M822" s="30"/>
    </row>
    <row r="823" spans="1:13" s="13" customFormat="1" x14ac:dyDescent="0.2">
      <c r="A823" s="9"/>
      <c r="B823" s="9"/>
      <c r="C823" s="28"/>
      <c r="D823" s="9"/>
      <c r="E823" s="28"/>
      <c r="F823" s="9"/>
      <c r="G823" s="30"/>
      <c r="I823" s="30"/>
      <c r="K823" s="30"/>
      <c r="M823" s="30"/>
    </row>
    <row r="824" spans="1:13" s="13" customFormat="1" x14ac:dyDescent="0.2">
      <c r="A824" s="9"/>
      <c r="B824" s="9"/>
      <c r="C824" s="28"/>
      <c r="D824" s="9"/>
      <c r="E824" s="28"/>
      <c r="F824" s="9"/>
      <c r="G824" s="30"/>
      <c r="I824" s="30"/>
      <c r="K824" s="30"/>
      <c r="M824" s="30"/>
    </row>
    <row r="825" spans="1:13" s="13" customFormat="1" x14ac:dyDescent="0.2">
      <c r="A825" s="9"/>
      <c r="B825" s="9"/>
      <c r="C825" s="28"/>
      <c r="D825" s="9"/>
      <c r="E825" s="28"/>
      <c r="F825" s="9"/>
      <c r="G825" s="30"/>
      <c r="I825" s="30"/>
      <c r="K825" s="30"/>
      <c r="M825" s="30"/>
    </row>
    <row r="826" spans="1:13" s="13" customFormat="1" x14ac:dyDescent="0.2">
      <c r="A826" s="9"/>
      <c r="B826" s="9"/>
      <c r="C826" s="28"/>
      <c r="D826" s="9"/>
      <c r="E826" s="28"/>
      <c r="F826" s="9"/>
      <c r="G826" s="30"/>
      <c r="I826" s="30"/>
      <c r="K826" s="30"/>
      <c r="M826" s="30"/>
    </row>
    <row r="827" spans="1:13" s="13" customFormat="1" x14ac:dyDescent="0.2">
      <c r="A827" s="9"/>
      <c r="B827" s="9"/>
      <c r="C827" s="28"/>
      <c r="D827" s="9"/>
      <c r="E827" s="28"/>
      <c r="F827" s="9"/>
      <c r="G827" s="30"/>
      <c r="I827" s="30"/>
      <c r="K827" s="30"/>
      <c r="M827" s="30"/>
    </row>
    <row r="828" spans="1:13" s="13" customFormat="1" x14ac:dyDescent="0.2">
      <c r="A828" s="9"/>
      <c r="B828" s="9"/>
      <c r="C828" s="28"/>
      <c r="D828" s="9"/>
      <c r="E828" s="28"/>
      <c r="F828" s="9"/>
      <c r="G828" s="30"/>
      <c r="I828" s="30"/>
      <c r="K828" s="30"/>
      <c r="M828" s="30"/>
    </row>
    <row r="829" spans="1:13" s="13" customFormat="1" x14ac:dyDescent="0.2">
      <c r="A829" s="9"/>
      <c r="B829" s="9"/>
      <c r="C829" s="28"/>
      <c r="D829" s="9"/>
      <c r="E829" s="28"/>
      <c r="F829" s="9"/>
      <c r="G829" s="30"/>
      <c r="I829" s="30"/>
      <c r="K829" s="30"/>
      <c r="M829" s="30"/>
    </row>
    <row r="830" spans="1:13" s="13" customFormat="1" x14ac:dyDescent="0.2">
      <c r="A830" s="9"/>
      <c r="B830" s="9"/>
      <c r="C830" s="28"/>
      <c r="D830" s="9"/>
      <c r="E830" s="28"/>
      <c r="F830" s="9"/>
      <c r="G830" s="30"/>
      <c r="I830" s="30"/>
      <c r="K830" s="30"/>
      <c r="M830" s="30"/>
    </row>
    <row r="831" spans="1:13" s="13" customFormat="1" x14ac:dyDescent="0.2">
      <c r="A831" s="9"/>
      <c r="B831" s="9"/>
      <c r="C831" s="28"/>
      <c r="D831" s="9"/>
      <c r="E831" s="28"/>
      <c r="F831" s="9"/>
      <c r="G831" s="30"/>
      <c r="I831" s="30"/>
      <c r="K831" s="30"/>
      <c r="M831" s="30"/>
    </row>
    <row r="832" spans="1:13" s="13" customFormat="1" x14ac:dyDescent="0.2">
      <c r="A832" s="9"/>
      <c r="B832" s="9"/>
      <c r="C832" s="28"/>
      <c r="D832" s="9"/>
      <c r="E832" s="28"/>
      <c r="F832" s="9"/>
      <c r="G832" s="30"/>
      <c r="I832" s="30"/>
      <c r="K832" s="30"/>
      <c r="M832" s="30"/>
    </row>
    <row r="833" spans="1:13" s="13" customFormat="1" x14ac:dyDescent="0.2">
      <c r="A833" s="9"/>
      <c r="B833" s="9"/>
      <c r="C833" s="28"/>
      <c r="D833" s="9"/>
      <c r="E833" s="28"/>
      <c r="F833" s="9"/>
      <c r="G833" s="30"/>
      <c r="I833" s="30"/>
      <c r="K833" s="30"/>
      <c r="M833" s="30"/>
    </row>
    <row r="834" spans="1:13" s="13" customFormat="1" x14ac:dyDescent="0.2">
      <c r="A834" s="9"/>
      <c r="B834" s="9"/>
      <c r="C834" s="28"/>
      <c r="D834" s="9"/>
      <c r="E834" s="28"/>
      <c r="F834" s="9"/>
      <c r="G834" s="30"/>
      <c r="I834" s="30"/>
      <c r="K834" s="30"/>
      <c r="M834" s="30"/>
    </row>
    <row r="835" spans="1:13" s="13" customFormat="1" x14ac:dyDescent="0.2">
      <c r="A835" s="9"/>
      <c r="B835" s="9"/>
      <c r="C835" s="28"/>
      <c r="D835" s="9"/>
      <c r="E835" s="28"/>
      <c r="F835" s="9"/>
      <c r="G835" s="30"/>
      <c r="I835" s="30"/>
      <c r="K835" s="30"/>
      <c r="M835" s="30"/>
    </row>
    <row r="836" spans="1:13" s="13" customFormat="1" x14ac:dyDescent="0.2">
      <c r="A836" s="9"/>
      <c r="B836" s="9"/>
      <c r="C836" s="28"/>
      <c r="D836" s="9"/>
      <c r="E836" s="28"/>
      <c r="F836" s="9"/>
      <c r="G836" s="30"/>
      <c r="I836" s="30"/>
      <c r="K836" s="30"/>
      <c r="M836" s="30"/>
    </row>
    <row r="837" spans="1:13" s="13" customFormat="1" x14ac:dyDescent="0.2">
      <c r="A837" s="9"/>
      <c r="B837" s="9"/>
      <c r="C837" s="28"/>
      <c r="D837" s="9"/>
      <c r="E837" s="28"/>
      <c r="F837" s="9"/>
      <c r="G837" s="30"/>
      <c r="I837" s="30"/>
      <c r="K837" s="30"/>
      <c r="M837" s="30"/>
    </row>
    <row r="838" spans="1:13" s="13" customFormat="1" x14ac:dyDescent="0.2">
      <c r="A838" s="9"/>
      <c r="B838" s="9"/>
      <c r="C838" s="28"/>
      <c r="D838" s="9"/>
      <c r="E838" s="28"/>
      <c r="F838" s="9"/>
      <c r="G838" s="30"/>
      <c r="I838" s="30"/>
      <c r="K838" s="30"/>
      <c r="M838" s="30"/>
    </row>
    <row r="839" spans="1:13" s="13" customFormat="1" x14ac:dyDescent="0.2">
      <c r="A839" s="9"/>
      <c r="B839" s="9"/>
      <c r="C839" s="28"/>
      <c r="D839" s="9"/>
      <c r="E839" s="28"/>
      <c r="F839" s="9"/>
      <c r="G839" s="30"/>
      <c r="I839" s="30"/>
      <c r="K839" s="30"/>
      <c r="M839" s="30"/>
    </row>
    <row r="840" spans="1:13" s="13" customFormat="1" x14ac:dyDescent="0.2">
      <c r="A840" s="9"/>
      <c r="B840" s="9"/>
      <c r="C840" s="28"/>
      <c r="D840" s="9"/>
      <c r="E840" s="28"/>
      <c r="F840" s="9"/>
      <c r="G840" s="30"/>
      <c r="I840" s="30"/>
      <c r="K840" s="30"/>
      <c r="M840" s="30"/>
    </row>
    <row r="841" spans="1:13" s="13" customFormat="1" x14ac:dyDescent="0.2">
      <c r="A841" s="9"/>
      <c r="B841" s="9"/>
      <c r="C841" s="28"/>
      <c r="D841" s="9"/>
      <c r="E841" s="28"/>
      <c r="F841" s="9"/>
      <c r="G841" s="30"/>
      <c r="I841" s="30"/>
      <c r="K841" s="30"/>
      <c r="M841" s="30"/>
    </row>
    <row r="842" spans="1:13" s="13" customFormat="1" x14ac:dyDescent="0.2">
      <c r="A842" s="9"/>
      <c r="B842" s="9"/>
      <c r="C842" s="28"/>
      <c r="D842" s="9"/>
      <c r="E842" s="28"/>
      <c r="F842" s="9"/>
      <c r="G842" s="30"/>
      <c r="I842" s="30"/>
      <c r="K842" s="30"/>
      <c r="M842" s="30"/>
    </row>
    <row r="843" spans="1:13" s="13" customFormat="1" x14ac:dyDescent="0.2">
      <c r="A843" s="9"/>
      <c r="B843" s="9"/>
      <c r="C843" s="28"/>
      <c r="D843" s="9"/>
      <c r="E843" s="28"/>
      <c r="F843" s="9"/>
      <c r="G843" s="30"/>
      <c r="I843" s="30"/>
      <c r="K843" s="30"/>
      <c r="M843" s="30"/>
    </row>
    <row r="844" spans="1:13" s="13" customFormat="1" x14ac:dyDescent="0.2">
      <c r="A844" s="9"/>
      <c r="B844" s="9"/>
      <c r="C844" s="28"/>
      <c r="D844" s="9"/>
      <c r="E844" s="28"/>
      <c r="F844" s="9"/>
      <c r="G844" s="30"/>
      <c r="I844" s="30"/>
      <c r="K844" s="30"/>
      <c r="M844" s="30"/>
    </row>
    <row r="845" spans="1:13" s="13" customFormat="1" x14ac:dyDescent="0.2">
      <c r="A845" s="9"/>
      <c r="B845" s="9"/>
      <c r="C845" s="28"/>
      <c r="D845" s="9"/>
      <c r="E845" s="28"/>
      <c r="F845" s="9"/>
      <c r="G845" s="30"/>
      <c r="I845" s="30"/>
      <c r="K845" s="30"/>
      <c r="M845" s="30"/>
    </row>
    <row r="846" spans="1:13" s="13" customFormat="1" x14ac:dyDescent="0.2">
      <c r="A846" s="9"/>
      <c r="B846" s="9"/>
      <c r="C846" s="28"/>
      <c r="D846" s="9"/>
      <c r="E846" s="28"/>
      <c r="F846" s="9"/>
      <c r="G846" s="30"/>
      <c r="I846" s="30"/>
      <c r="K846" s="30"/>
      <c r="M846" s="30"/>
    </row>
    <row r="847" spans="1:13" s="13" customFormat="1" x14ac:dyDescent="0.2">
      <c r="A847" s="9"/>
      <c r="B847" s="9"/>
      <c r="C847" s="28"/>
      <c r="D847" s="9"/>
      <c r="E847" s="28"/>
      <c r="F847" s="9"/>
      <c r="G847" s="30"/>
      <c r="I847" s="30"/>
      <c r="K847" s="30"/>
      <c r="M847" s="30"/>
    </row>
    <row r="848" spans="1:13" s="13" customFormat="1" x14ac:dyDescent="0.2">
      <c r="A848" s="9"/>
      <c r="B848" s="9"/>
      <c r="C848" s="28"/>
      <c r="D848" s="9"/>
      <c r="E848" s="28"/>
      <c r="F848" s="9"/>
      <c r="G848" s="30"/>
      <c r="I848" s="30"/>
      <c r="K848" s="30"/>
      <c r="M848" s="30"/>
    </row>
    <row r="849" spans="1:13" s="13" customFormat="1" x14ac:dyDescent="0.2">
      <c r="A849" s="9"/>
      <c r="B849" s="9"/>
      <c r="C849" s="28"/>
      <c r="D849" s="9"/>
      <c r="E849" s="28"/>
      <c r="F849" s="9"/>
      <c r="G849" s="30"/>
      <c r="I849" s="30"/>
      <c r="K849" s="30"/>
      <c r="M849" s="30"/>
    </row>
    <row r="850" spans="1:13" s="13" customFormat="1" x14ac:dyDescent="0.2">
      <c r="A850" s="9"/>
      <c r="B850" s="9"/>
      <c r="C850" s="28"/>
      <c r="D850" s="9"/>
      <c r="E850" s="28"/>
      <c r="F850" s="9"/>
      <c r="G850" s="30"/>
      <c r="I850" s="30"/>
      <c r="K850" s="30"/>
      <c r="M850" s="30"/>
    </row>
    <row r="851" spans="1:13" s="13" customFormat="1" x14ac:dyDescent="0.2">
      <c r="A851" s="9"/>
      <c r="B851" s="9"/>
      <c r="C851" s="28"/>
      <c r="D851" s="9"/>
      <c r="E851" s="28"/>
      <c r="F851" s="9"/>
      <c r="G851" s="30"/>
      <c r="I851" s="30"/>
      <c r="K851" s="30"/>
      <c r="M851" s="30"/>
    </row>
    <row r="852" spans="1:13" s="13" customFormat="1" x14ac:dyDescent="0.2">
      <c r="A852" s="9"/>
      <c r="B852" s="9"/>
      <c r="C852" s="28"/>
      <c r="D852" s="9"/>
      <c r="E852" s="28"/>
      <c r="F852" s="9"/>
      <c r="G852" s="30"/>
      <c r="I852" s="30"/>
      <c r="K852" s="30"/>
      <c r="M852" s="30"/>
    </row>
    <row r="853" spans="1:13" s="13" customFormat="1" x14ac:dyDescent="0.2">
      <c r="A853" s="9"/>
      <c r="B853" s="9"/>
      <c r="C853" s="28"/>
      <c r="D853" s="9"/>
      <c r="E853" s="28"/>
      <c r="F853" s="9"/>
      <c r="G853" s="30"/>
      <c r="I853" s="30"/>
      <c r="K853" s="30"/>
      <c r="M853" s="30"/>
    </row>
    <row r="854" spans="1:13" s="13" customFormat="1" x14ac:dyDescent="0.2">
      <c r="A854" s="9"/>
      <c r="B854" s="9"/>
      <c r="C854" s="28"/>
      <c r="D854" s="9"/>
      <c r="E854" s="28"/>
      <c r="F854" s="9"/>
      <c r="G854" s="30"/>
      <c r="I854" s="30"/>
      <c r="K854" s="30"/>
      <c r="M854" s="30"/>
    </row>
    <row r="855" spans="1:13" s="13" customFormat="1" x14ac:dyDescent="0.2">
      <c r="A855" s="9"/>
      <c r="B855" s="9"/>
      <c r="C855" s="28"/>
      <c r="D855" s="9"/>
      <c r="E855" s="28"/>
      <c r="F855" s="9"/>
      <c r="G855" s="30"/>
      <c r="I855" s="30"/>
      <c r="K855" s="30"/>
      <c r="M855" s="30"/>
    </row>
    <row r="856" spans="1:13" s="13" customFormat="1" x14ac:dyDescent="0.2">
      <c r="A856" s="9"/>
      <c r="B856" s="9"/>
      <c r="C856" s="28"/>
      <c r="D856" s="9"/>
      <c r="E856" s="28"/>
      <c r="F856" s="9"/>
      <c r="G856" s="30"/>
      <c r="I856" s="30"/>
      <c r="K856" s="30"/>
      <c r="M856" s="30"/>
    </row>
    <row r="857" spans="1:13" s="13" customFormat="1" x14ac:dyDescent="0.2">
      <c r="A857" s="9"/>
      <c r="B857" s="9"/>
      <c r="C857" s="28"/>
      <c r="D857" s="9"/>
      <c r="E857" s="28"/>
      <c r="F857" s="9"/>
      <c r="G857" s="30"/>
      <c r="I857" s="30"/>
      <c r="K857" s="30"/>
      <c r="M857" s="30"/>
    </row>
    <row r="858" spans="1:13" s="13" customFormat="1" x14ac:dyDescent="0.2">
      <c r="A858" s="9"/>
      <c r="B858" s="9"/>
      <c r="C858" s="28"/>
      <c r="D858" s="9"/>
      <c r="E858" s="28"/>
      <c r="F858" s="9"/>
      <c r="G858" s="30"/>
      <c r="I858" s="30"/>
      <c r="K858" s="30"/>
      <c r="M858" s="30"/>
    </row>
    <row r="859" spans="1:13" s="13" customFormat="1" x14ac:dyDescent="0.2">
      <c r="A859" s="9"/>
      <c r="B859" s="9"/>
      <c r="C859" s="28"/>
      <c r="D859" s="9"/>
      <c r="E859" s="28"/>
      <c r="F859" s="9"/>
      <c r="G859" s="30"/>
      <c r="I859" s="30"/>
      <c r="K859" s="30"/>
      <c r="M859" s="30"/>
    </row>
    <row r="860" spans="1:13" s="13" customFormat="1" x14ac:dyDescent="0.2">
      <c r="A860" s="9"/>
      <c r="B860" s="9"/>
      <c r="C860" s="28"/>
      <c r="D860" s="9"/>
      <c r="E860" s="28"/>
      <c r="F860" s="9"/>
      <c r="G860" s="30"/>
      <c r="I860" s="30"/>
      <c r="K860" s="30"/>
      <c r="M860" s="30"/>
    </row>
    <row r="861" spans="1:13" s="13" customFormat="1" x14ac:dyDescent="0.2">
      <c r="A861" s="9"/>
      <c r="B861" s="9"/>
      <c r="C861" s="28"/>
      <c r="D861" s="9"/>
      <c r="E861" s="28"/>
      <c r="F861" s="9"/>
      <c r="G861" s="30"/>
      <c r="I861" s="30"/>
      <c r="K861" s="30"/>
      <c r="M861" s="30"/>
    </row>
    <row r="862" spans="1:13" s="13" customFormat="1" x14ac:dyDescent="0.2">
      <c r="A862" s="9"/>
      <c r="B862" s="9"/>
      <c r="C862" s="28"/>
      <c r="D862" s="9"/>
      <c r="E862" s="28"/>
      <c r="F862" s="9"/>
      <c r="G862" s="30"/>
      <c r="I862" s="30"/>
      <c r="K862" s="30"/>
      <c r="M862" s="30"/>
    </row>
    <row r="863" spans="1:13" s="13" customFormat="1" x14ac:dyDescent="0.2">
      <c r="A863" s="9"/>
      <c r="B863" s="9"/>
      <c r="C863" s="28"/>
      <c r="D863" s="9"/>
      <c r="E863" s="28"/>
      <c r="F863" s="9"/>
      <c r="G863" s="30"/>
      <c r="I863" s="30"/>
      <c r="K863" s="30"/>
      <c r="M863" s="30"/>
    </row>
    <row r="864" spans="1:13" s="13" customFormat="1" x14ac:dyDescent="0.2">
      <c r="A864" s="9"/>
      <c r="B864" s="9"/>
      <c r="C864" s="28"/>
      <c r="D864" s="9"/>
      <c r="E864" s="28"/>
      <c r="F864" s="9"/>
      <c r="G864" s="30"/>
      <c r="I864" s="30"/>
      <c r="K864" s="30"/>
      <c r="M864" s="30"/>
    </row>
    <row r="865" spans="1:13" s="13" customFormat="1" x14ac:dyDescent="0.2">
      <c r="A865" s="9"/>
      <c r="B865" s="9"/>
      <c r="C865" s="28"/>
      <c r="D865" s="9"/>
      <c r="E865" s="28"/>
      <c r="F865" s="9"/>
      <c r="G865" s="30"/>
      <c r="I865" s="30"/>
      <c r="K865" s="30"/>
      <c r="M865" s="30"/>
    </row>
    <row r="866" spans="1:13" s="13" customFormat="1" x14ac:dyDescent="0.2">
      <c r="A866" s="9"/>
      <c r="B866" s="9"/>
      <c r="C866" s="28"/>
      <c r="D866" s="9"/>
      <c r="E866" s="28"/>
      <c r="F866" s="9"/>
      <c r="G866" s="30"/>
      <c r="I866" s="30"/>
      <c r="K866" s="30"/>
      <c r="M866" s="30"/>
    </row>
    <row r="867" spans="1:13" s="13" customFormat="1" x14ac:dyDescent="0.2">
      <c r="A867" s="9"/>
      <c r="B867" s="9"/>
      <c r="C867" s="28"/>
      <c r="D867" s="9"/>
      <c r="E867" s="28"/>
      <c r="F867" s="9"/>
      <c r="G867" s="30"/>
      <c r="I867" s="30"/>
      <c r="K867" s="30"/>
      <c r="M867" s="30"/>
    </row>
    <row r="868" spans="1:13" s="13" customFormat="1" x14ac:dyDescent="0.2">
      <c r="A868" s="9"/>
      <c r="B868" s="9"/>
      <c r="C868" s="28"/>
      <c r="D868" s="9"/>
      <c r="E868" s="28"/>
      <c r="F868" s="9"/>
      <c r="G868" s="30"/>
      <c r="I868" s="30"/>
      <c r="K868" s="30"/>
      <c r="M868" s="30"/>
    </row>
    <row r="869" spans="1:13" s="13" customFormat="1" x14ac:dyDescent="0.2">
      <c r="A869" s="9"/>
      <c r="B869" s="9"/>
      <c r="C869" s="28"/>
      <c r="D869" s="9"/>
      <c r="E869" s="28"/>
      <c r="F869" s="9"/>
      <c r="G869" s="30"/>
      <c r="I869" s="30"/>
      <c r="K869" s="30"/>
      <c r="M869" s="30"/>
    </row>
    <row r="870" spans="1:13" s="13" customFormat="1" x14ac:dyDescent="0.2">
      <c r="A870" s="9"/>
      <c r="B870" s="9"/>
      <c r="C870" s="28"/>
      <c r="D870" s="9"/>
      <c r="E870" s="28"/>
      <c r="F870" s="9"/>
      <c r="G870" s="30"/>
      <c r="I870" s="30"/>
      <c r="K870" s="30"/>
      <c r="M870" s="30"/>
    </row>
    <row r="871" spans="1:13" s="13" customFormat="1" x14ac:dyDescent="0.2">
      <c r="A871" s="9"/>
      <c r="B871" s="9"/>
      <c r="C871" s="28"/>
      <c r="D871" s="9"/>
      <c r="E871" s="28"/>
      <c r="F871" s="9"/>
      <c r="G871" s="30"/>
      <c r="I871" s="30"/>
      <c r="K871" s="30"/>
      <c r="M871" s="30"/>
    </row>
    <row r="872" spans="1:13" s="13" customFormat="1" x14ac:dyDescent="0.2">
      <c r="A872" s="9"/>
      <c r="B872" s="9"/>
      <c r="C872" s="28"/>
      <c r="D872" s="9"/>
      <c r="E872" s="28"/>
      <c r="F872" s="9"/>
      <c r="G872" s="30"/>
      <c r="I872" s="30"/>
      <c r="K872" s="30"/>
      <c r="M872" s="30"/>
    </row>
    <row r="873" spans="1:13" s="13" customFormat="1" x14ac:dyDescent="0.2">
      <c r="A873" s="9"/>
      <c r="B873" s="9"/>
      <c r="C873" s="28"/>
      <c r="D873" s="9"/>
      <c r="E873" s="28"/>
      <c r="F873" s="9"/>
      <c r="G873" s="30"/>
      <c r="I873" s="30"/>
      <c r="K873" s="30"/>
      <c r="M873" s="30"/>
    </row>
    <row r="874" spans="1:13" s="13" customFormat="1" x14ac:dyDescent="0.2">
      <c r="A874" s="9"/>
      <c r="B874" s="9"/>
      <c r="C874" s="28"/>
      <c r="D874" s="9"/>
      <c r="E874" s="28"/>
      <c r="F874" s="9"/>
      <c r="G874" s="30"/>
      <c r="I874" s="30"/>
      <c r="K874" s="30"/>
      <c r="M874" s="30"/>
    </row>
    <row r="875" spans="1:13" s="13" customFormat="1" x14ac:dyDescent="0.2">
      <c r="A875" s="9"/>
      <c r="B875" s="9"/>
      <c r="C875" s="28"/>
      <c r="D875" s="9"/>
      <c r="E875" s="28"/>
      <c r="F875" s="9"/>
      <c r="G875" s="30"/>
      <c r="I875" s="30"/>
      <c r="K875" s="30"/>
      <c r="M875" s="30"/>
    </row>
    <row r="876" spans="1:13" s="13" customFormat="1" x14ac:dyDescent="0.2">
      <c r="A876" s="9"/>
      <c r="B876" s="9"/>
      <c r="C876" s="28"/>
      <c r="D876" s="9"/>
      <c r="E876" s="28"/>
      <c r="F876" s="9"/>
      <c r="G876" s="30"/>
      <c r="I876" s="30"/>
      <c r="K876" s="30"/>
      <c r="M876" s="30"/>
    </row>
    <row r="877" spans="1:13" s="13" customFormat="1" x14ac:dyDescent="0.2">
      <c r="A877" s="9"/>
      <c r="B877" s="9"/>
      <c r="C877" s="28"/>
      <c r="D877" s="9"/>
      <c r="E877" s="28"/>
      <c r="F877" s="9"/>
      <c r="G877" s="30"/>
      <c r="I877" s="30"/>
      <c r="K877" s="30"/>
      <c r="M877" s="30"/>
    </row>
    <row r="878" spans="1:13" s="13" customFormat="1" x14ac:dyDescent="0.2">
      <c r="A878" s="9"/>
      <c r="B878" s="9"/>
      <c r="C878" s="28"/>
      <c r="D878" s="9"/>
      <c r="E878" s="28"/>
      <c r="F878" s="9"/>
      <c r="G878" s="30"/>
      <c r="I878" s="30"/>
      <c r="K878" s="30"/>
      <c r="M878" s="30"/>
    </row>
    <row r="879" spans="1:13" s="13" customFormat="1" x14ac:dyDescent="0.2">
      <c r="A879" s="9"/>
      <c r="B879" s="9"/>
      <c r="C879" s="28"/>
      <c r="D879" s="9"/>
      <c r="E879" s="28"/>
      <c r="F879" s="9"/>
      <c r="G879" s="30"/>
      <c r="I879" s="30"/>
      <c r="K879" s="30"/>
      <c r="M879" s="30"/>
    </row>
    <row r="880" spans="1:13" s="13" customFormat="1" x14ac:dyDescent="0.2">
      <c r="A880" s="9"/>
      <c r="B880" s="9"/>
      <c r="C880" s="28"/>
      <c r="D880" s="9"/>
      <c r="E880" s="28"/>
      <c r="F880" s="9"/>
      <c r="G880" s="30"/>
      <c r="I880" s="30"/>
      <c r="K880" s="30"/>
      <c r="M880" s="30"/>
    </row>
    <row r="881" spans="1:13" s="13" customFormat="1" x14ac:dyDescent="0.2">
      <c r="A881" s="9"/>
      <c r="B881" s="9"/>
      <c r="C881" s="28"/>
      <c r="D881" s="9"/>
      <c r="E881" s="28"/>
      <c r="F881" s="9"/>
      <c r="G881" s="30"/>
      <c r="I881" s="30"/>
      <c r="K881" s="30"/>
      <c r="M881" s="30"/>
    </row>
    <row r="882" spans="1:13" s="13" customFormat="1" x14ac:dyDescent="0.2">
      <c r="A882" s="9"/>
      <c r="B882" s="9"/>
      <c r="C882" s="28"/>
      <c r="D882" s="9"/>
      <c r="E882" s="28"/>
      <c r="F882" s="9"/>
      <c r="G882" s="30"/>
      <c r="I882" s="30"/>
      <c r="K882" s="30"/>
      <c r="M882" s="30"/>
    </row>
    <row r="883" spans="1:13" s="13" customFormat="1" x14ac:dyDescent="0.2">
      <c r="A883" s="9"/>
      <c r="B883" s="9"/>
      <c r="C883" s="28"/>
      <c r="D883" s="9"/>
      <c r="E883" s="28"/>
      <c r="F883" s="9"/>
      <c r="G883" s="30"/>
      <c r="I883" s="30"/>
      <c r="K883" s="30"/>
      <c r="M883" s="30"/>
    </row>
    <row r="884" spans="1:13" s="13" customFormat="1" x14ac:dyDescent="0.2">
      <c r="A884" s="9"/>
      <c r="B884" s="9"/>
      <c r="C884" s="28"/>
      <c r="D884" s="9"/>
      <c r="E884" s="28"/>
      <c r="F884" s="9"/>
      <c r="G884" s="30"/>
      <c r="I884" s="30"/>
      <c r="K884" s="30"/>
      <c r="M884" s="30"/>
    </row>
    <row r="885" spans="1:13" s="13" customFormat="1" x14ac:dyDescent="0.2">
      <c r="A885" s="9"/>
      <c r="B885" s="9"/>
      <c r="C885" s="28"/>
      <c r="D885" s="9"/>
      <c r="E885" s="28"/>
      <c r="F885" s="9"/>
      <c r="G885" s="30"/>
      <c r="I885" s="30"/>
      <c r="K885" s="30"/>
      <c r="M885" s="30"/>
    </row>
    <row r="886" spans="1:13" s="13" customFormat="1" x14ac:dyDescent="0.2">
      <c r="A886" s="9"/>
      <c r="B886" s="9"/>
      <c r="C886" s="28"/>
      <c r="D886" s="9"/>
      <c r="E886" s="28"/>
      <c r="F886" s="9"/>
      <c r="G886" s="30"/>
      <c r="I886" s="30"/>
      <c r="K886" s="30"/>
      <c r="M886" s="30"/>
    </row>
    <row r="887" spans="1:13" s="13" customFormat="1" x14ac:dyDescent="0.2">
      <c r="A887" s="9"/>
      <c r="B887" s="9"/>
      <c r="C887" s="28"/>
      <c r="D887" s="9"/>
      <c r="E887" s="28"/>
      <c r="F887" s="9"/>
      <c r="G887" s="30"/>
      <c r="I887" s="30"/>
      <c r="K887" s="30"/>
      <c r="M887" s="30"/>
    </row>
    <row r="888" spans="1:13" s="13" customFormat="1" x14ac:dyDescent="0.2">
      <c r="A888" s="9"/>
      <c r="B888" s="9"/>
      <c r="C888" s="28"/>
      <c r="D888" s="9"/>
      <c r="E888" s="28"/>
      <c r="F888" s="9"/>
      <c r="G888" s="30"/>
      <c r="I888" s="30"/>
      <c r="K888" s="30"/>
      <c r="M888" s="30"/>
    </row>
    <row r="889" spans="1:13" s="13" customFormat="1" x14ac:dyDescent="0.2">
      <c r="A889" s="9"/>
      <c r="B889" s="9"/>
      <c r="C889" s="28"/>
      <c r="D889" s="9"/>
      <c r="E889" s="28"/>
      <c r="F889" s="9"/>
      <c r="G889" s="30"/>
      <c r="I889" s="30"/>
      <c r="K889" s="30"/>
      <c r="M889" s="30"/>
    </row>
    <row r="890" spans="1:13" s="13" customFormat="1" x14ac:dyDescent="0.2">
      <c r="A890" s="9"/>
      <c r="B890" s="9"/>
      <c r="C890" s="28"/>
      <c r="D890" s="9"/>
      <c r="E890" s="28"/>
      <c r="F890" s="9"/>
      <c r="G890" s="30"/>
      <c r="I890" s="30"/>
      <c r="K890" s="30"/>
      <c r="M890" s="30"/>
    </row>
    <row r="891" spans="1:13" s="13" customFormat="1" x14ac:dyDescent="0.2">
      <c r="A891" s="9"/>
      <c r="B891" s="9"/>
      <c r="C891" s="28"/>
      <c r="D891" s="9"/>
      <c r="E891" s="28"/>
      <c r="F891" s="9"/>
      <c r="G891" s="30"/>
      <c r="I891" s="30"/>
      <c r="K891" s="30"/>
      <c r="M891" s="30"/>
    </row>
    <row r="892" spans="1:13" s="13" customFormat="1" x14ac:dyDescent="0.2">
      <c r="A892" s="9"/>
      <c r="B892" s="9"/>
      <c r="C892" s="28"/>
      <c r="D892" s="9"/>
      <c r="E892" s="28"/>
      <c r="F892" s="9"/>
      <c r="G892" s="30"/>
      <c r="I892" s="30"/>
      <c r="K892" s="30"/>
      <c r="M892" s="30"/>
    </row>
    <row r="893" spans="1:13" s="13" customFormat="1" x14ac:dyDescent="0.2">
      <c r="A893" s="9"/>
      <c r="B893" s="9"/>
      <c r="C893" s="28"/>
      <c r="D893" s="9"/>
      <c r="E893" s="28"/>
      <c r="F893" s="9"/>
      <c r="G893" s="30"/>
      <c r="I893" s="30"/>
      <c r="K893" s="30"/>
      <c r="M893" s="30"/>
    </row>
    <row r="894" spans="1:13" s="13" customFormat="1" x14ac:dyDescent="0.2">
      <c r="A894" s="9"/>
      <c r="B894" s="9"/>
      <c r="C894" s="28"/>
      <c r="D894" s="9"/>
      <c r="E894" s="28"/>
      <c r="F894" s="9"/>
      <c r="G894" s="30"/>
      <c r="I894" s="30"/>
      <c r="K894" s="30"/>
      <c r="M894" s="30"/>
    </row>
    <row r="895" spans="1:13" s="13" customFormat="1" x14ac:dyDescent="0.2">
      <c r="A895" s="9"/>
      <c r="B895" s="9"/>
      <c r="C895" s="28"/>
      <c r="D895" s="9"/>
      <c r="E895" s="28"/>
      <c r="F895" s="9"/>
      <c r="G895" s="30"/>
      <c r="I895" s="30"/>
      <c r="K895" s="30"/>
      <c r="M895" s="30"/>
    </row>
    <row r="896" spans="1:13" s="13" customFormat="1" x14ac:dyDescent="0.2">
      <c r="A896" s="9"/>
      <c r="B896" s="9"/>
      <c r="C896" s="28"/>
      <c r="D896" s="9"/>
      <c r="E896" s="28"/>
      <c r="F896" s="9"/>
      <c r="G896" s="30"/>
      <c r="I896" s="30"/>
      <c r="K896" s="30"/>
      <c r="M896" s="30"/>
    </row>
    <row r="897" spans="1:13" s="13" customFormat="1" x14ac:dyDescent="0.2">
      <c r="A897" s="9"/>
      <c r="B897" s="9"/>
      <c r="C897" s="28"/>
      <c r="D897" s="9"/>
      <c r="E897" s="28"/>
      <c r="F897" s="9"/>
      <c r="G897" s="30"/>
      <c r="I897" s="30"/>
      <c r="K897" s="30"/>
      <c r="M897" s="30"/>
    </row>
    <row r="898" spans="1:13" s="13" customFormat="1" x14ac:dyDescent="0.2">
      <c r="A898" s="9"/>
      <c r="B898" s="9"/>
      <c r="C898" s="28"/>
      <c r="D898" s="9"/>
      <c r="E898" s="28"/>
      <c r="F898" s="9"/>
      <c r="G898" s="30"/>
      <c r="I898" s="30"/>
      <c r="K898" s="30"/>
      <c r="M898" s="30"/>
    </row>
    <row r="899" spans="1:13" s="13" customFormat="1" x14ac:dyDescent="0.2">
      <c r="A899" s="9"/>
      <c r="B899" s="9"/>
      <c r="C899" s="28"/>
      <c r="D899" s="9"/>
      <c r="E899" s="28"/>
      <c r="F899" s="9"/>
      <c r="G899" s="30"/>
      <c r="I899" s="30"/>
      <c r="K899" s="30"/>
      <c r="M899" s="30"/>
    </row>
    <row r="900" spans="1:13" s="13" customFormat="1" x14ac:dyDescent="0.2">
      <c r="A900" s="9"/>
      <c r="B900" s="9"/>
      <c r="C900" s="28"/>
      <c r="D900" s="9"/>
      <c r="E900" s="28"/>
      <c r="F900" s="9"/>
      <c r="G900" s="30"/>
      <c r="I900" s="30"/>
      <c r="K900" s="30"/>
      <c r="M900" s="30"/>
    </row>
    <row r="901" spans="1:13" s="13" customFormat="1" x14ac:dyDescent="0.2">
      <c r="A901" s="9"/>
      <c r="B901" s="9"/>
      <c r="C901" s="28"/>
      <c r="D901" s="9"/>
      <c r="E901" s="28"/>
      <c r="F901" s="9"/>
      <c r="G901" s="30"/>
      <c r="I901" s="30"/>
      <c r="K901" s="30"/>
      <c r="M901" s="30"/>
    </row>
    <row r="902" spans="1:13" s="13" customFormat="1" x14ac:dyDescent="0.2">
      <c r="A902" s="9"/>
      <c r="B902" s="9"/>
      <c r="C902" s="28"/>
      <c r="D902" s="9"/>
      <c r="E902" s="28"/>
      <c r="F902" s="9"/>
      <c r="G902" s="30"/>
      <c r="I902" s="30"/>
      <c r="K902" s="30"/>
      <c r="M902" s="30"/>
    </row>
    <row r="903" spans="1:13" s="13" customFormat="1" x14ac:dyDescent="0.2">
      <c r="A903" s="9"/>
      <c r="B903" s="9"/>
      <c r="C903" s="28"/>
      <c r="D903" s="9"/>
      <c r="E903" s="28"/>
      <c r="F903" s="9"/>
      <c r="G903" s="30"/>
      <c r="I903" s="30"/>
      <c r="K903" s="30"/>
      <c r="M903" s="30"/>
    </row>
    <row r="904" spans="1:13" s="13" customFormat="1" x14ac:dyDescent="0.2">
      <c r="A904" s="9"/>
      <c r="B904" s="9"/>
      <c r="C904" s="28"/>
      <c r="D904" s="9"/>
      <c r="E904" s="28"/>
      <c r="F904" s="9"/>
      <c r="G904" s="30"/>
      <c r="I904" s="30"/>
      <c r="K904" s="30"/>
      <c r="M904" s="30"/>
    </row>
    <row r="905" spans="1:13" s="13" customFormat="1" x14ac:dyDescent="0.2">
      <c r="A905" s="9"/>
      <c r="B905" s="9"/>
      <c r="C905" s="28"/>
      <c r="D905" s="9"/>
      <c r="E905" s="28"/>
      <c r="F905" s="9"/>
      <c r="G905" s="30"/>
      <c r="I905" s="30"/>
      <c r="K905" s="30"/>
      <c r="M905" s="30"/>
    </row>
    <row r="906" spans="1:13" s="13" customFormat="1" x14ac:dyDescent="0.2">
      <c r="A906" s="9"/>
      <c r="B906" s="9"/>
      <c r="C906" s="28"/>
      <c r="D906" s="9"/>
      <c r="E906" s="28"/>
      <c r="F906" s="9"/>
      <c r="G906" s="30"/>
      <c r="I906" s="30"/>
      <c r="K906" s="30"/>
      <c r="M906" s="30"/>
    </row>
    <row r="907" spans="1:13" s="13" customFormat="1" x14ac:dyDescent="0.2">
      <c r="A907" s="9"/>
      <c r="B907" s="9"/>
      <c r="C907" s="28"/>
      <c r="D907" s="9"/>
      <c r="E907" s="28"/>
      <c r="F907" s="9"/>
      <c r="G907" s="30"/>
      <c r="I907" s="30"/>
      <c r="K907" s="30"/>
      <c r="M907" s="30"/>
    </row>
    <row r="908" spans="1:13" s="13" customFormat="1" x14ac:dyDescent="0.2">
      <c r="A908" s="9"/>
      <c r="B908" s="9"/>
      <c r="C908" s="28"/>
      <c r="D908" s="9"/>
      <c r="E908" s="28"/>
      <c r="F908" s="9"/>
      <c r="G908" s="30"/>
      <c r="I908" s="30"/>
      <c r="K908" s="30"/>
      <c r="M908" s="30"/>
    </row>
    <row r="909" spans="1:13" s="13" customFormat="1" x14ac:dyDescent="0.2">
      <c r="A909" s="9"/>
      <c r="B909" s="9"/>
      <c r="C909" s="28"/>
      <c r="D909" s="9"/>
      <c r="E909" s="28"/>
      <c r="F909" s="9"/>
      <c r="G909" s="30"/>
      <c r="I909" s="30"/>
      <c r="K909" s="30"/>
      <c r="M909" s="30"/>
    </row>
    <row r="910" spans="1:13" s="13" customFormat="1" x14ac:dyDescent="0.2">
      <c r="A910" s="9"/>
      <c r="B910" s="9"/>
      <c r="C910" s="28"/>
      <c r="D910" s="9"/>
      <c r="E910" s="28"/>
      <c r="F910" s="9"/>
      <c r="G910" s="30"/>
      <c r="I910" s="30"/>
      <c r="K910" s="30"/>
      <c r="M910" s="30"/>
    </row>
    <row r="911" spans="1:13" s="13" customFormat="1" x14ac:dyDescent="0.2">
      <c r="A911" s="9"/>
      <c r="B911" s="9"/>
      <c r="C911" s="28"/>
      <c r="D911" s="9"/>
      <c r="E911" s="28"/>
      <c r="F911" s="9"/>
      <c r="G911" s="30"/>
      <c r="I911" s="30"/>
      <c r="K911" s="30"/>
      <c r="M911" s="30"/>
    </row>
    <row r="912" spans="1:13" s="13" customFormat="1" x14ac:dyDescent="0.2">
      <c r="A912" s="9"/>
      <c r="B912" s="9"/>
      <c r="C912" s="28"/>
      <c r="D912" s="9"/>
      <c r="E912" s="28"/>
      <c r="F912" s="9"/>
      <c r="G912" s="30"/>
      <c r="I912" s="30"/>
      <c r="K912" s="30"/>
      <c r="M912" s="30"/>
    </row>
    <row r="913" spans="1:13" s="13" customFormat="1" x14ac:dyDescent="0.2">
      <c r="A913" s="9"/>
      <c r="B913" s="9"/>
      <c r="C913" s="28"/>
      <c r="D913" s="9"/>
      <c r="E913" s="28"/>
      <c r="F913" s="9"/>
      <c r="G913" s="30"/>
      <c r="I913" s="30"/>
      <c r="K913" s="30"/>
      <c r="M913" s="30"/>
    </row>
    <row r="914" spans="1:13" s="13" customFormat="1" x14ac:dyDescent="0.2">
      <c r="A914" s="9"/>
      <c r="B914" s="9"/>
      <c r="C914" s="28"/>
      <c r="D914" s="9"/>
      <c r="E914" s="28"/>
      <c r="F914" s="9"/>
      <c r="G914" s="30"/>
      <c r="I914" s="30"/>
      <c r="K914" s="30"/>
      <c r="M914" s="30"/>
    </row>
    <row r="915" spans="1:13" s="13" customFormat="1" x14ac:dyDescent="0.2">
      <c r="A915" s="9"/>
      <c r="B915" s="9"/>
      <c r="C915" s="28"/>
      <c r="D915" s="9"/>
      <c r="E915" s="28"/>
      <c r="F915" s="9"/>
      <c r="G915" s="30"/>
      <c r="I915" s="30"/>
      <c r="K915" s="30"/>
      <c r="M915" s="30"/>
    </row>
    <row r="916" spans="1:13" s="13" customFormat="1" x14ac:dyDescent="0.2">
      <c r="A916" s="9"/>
      <c r="B916" s="9"/>
      <c r="C916" s="28"/>
      <c r="D916" s="9"/>
      <c r="E916" s="28"/>
      <c r="F916" s="9"/>
      <c r="G916" s="30"/>
      <c r="I916" s="30"/>
      <c r="K916" s="30"/>
      <c r="M916" s="30"/>
    </row>
    <row r="917" spans="1:13" s="13" customFormat="1" x14ac:dyDescent="0.2">
      <c r="A917" s="9"/>
      <c r="B917" s="9"/>
      <c r="C917" s="28"/>
      <c r="D917" s="9"/>
      <c r="E917" s="28"/>
      <c r="F917" s="9"/>
      <c r="G917" s="30"/>
      <c r="I917" s="30"/>
      <c r="K917" s="30"/>
      <c r="M917" s="30"/>
    </row>
    <row r="918" spans="1:13" s="13" customFormat="1" x14ac:dyDescent="0.2">
      <c r="A918" s="9"/>
      <c r="B918" s="9"/>
      <c r="C918" s="28"/>
      <c r="D918" s="9"/>
      <c r="E918" s="28"/>
      <c r="F918" s="9"/>
      <c r="G918" s="30"/>
      <c r="I918" s="30"/>
      <c r="K918" s="30"/>
      <c r="M918" s="30"/>
    </row>
    <row r="919" spans="1:13" s="13" customFormat="1" x14ac:dyDescent="0.2">
      <c r="A919" s="9"/>
      <c r="B919" s="9"/>
      <c r="C919" s="28"/>
      <c r="D919" s="9"/>
      <c r="E919" s="28"/>
      <c r="F919" s="9"/>
      <c r="G919" s="30"/>
      <c r="I919" s="30"/>
      <c r="K919" s="30"/>
      <c r="M919" s="30"/>
    </row>
    <row r="920" spans="1:13" s="13" customFormat="1" x14ac:dyDescent="0.2">
      <c r="A920" s="9"/>
      <c r="B920" s="9"/>
      <c r="C920" s="28"/>
      <c r="D920" s="9"/>
      <c r="E920" s="28"/>
      <c r="F920" s="9"/>
      <c r="G920" s="30"/>
      <c r="I920" s="30"/>
      <c r="K920" s="30"/>
      <c r="M920" s="30"/>
    </row>
    <row r="921" spans="1:13" s="13" customFormat="1" x14ac:dyDescent="0.2">
      <c r="A921" s="9"/>
      <c r="B921" s="9"/>
      <c r="C921" s="28"/>
      <c r="D921" s="9"/>
      <c r="E921" s="28"/>
      <c r="F921" s="9"/>
      <c r="G921" s="30"/>
      <c r="I921" s="30"/>
      <c r="K921" s="30"/>
      <c r="M921" s="30"/>
    </row>
    <row r="922" spans="1:13" s="13" customFormat="1" x14ac:dyDescent="0.2">
      <c r="A922" s="9"/>
      <c r="B922" s="9"/>
      <c r="C922" s="28"/>
      <c r="D922" s="9"/>
      <c r="E922" s="28"/>
      <c r="F922" s="9"/>
      <c r="G922" s="30"/>
      <c r="I922" s="30"/>
      <c r="K922" s="30"/>
      <c r="M922" s="30"/>
    </row>
    <row r="923" spans="1:13" s="13" customFormat="1" x14ac:dyDescent="0.2">
      <c r="A923" s="9"/>
      <c r="B923" s="9"/>
      <c r="C923" s="28"/>
      <c r="D923" s="9"/>
      <c r="E923" s="28"/>
      <c r="F923" s="9"/>
      <c r="G923" s="30"/>
      <c r="I923" s="30"/>
      <c r="K923" s="30"/>
      <c r="M923" s="30"/>
    </row>
    <row r="924" spans="1:13" s="13" customFormat="1" x14ac:dyDescent="0.2">
      <c r="A924" s="9"/>
      <c r="B924" s="9"/>
      <c r="C924" s="28"/>
      <c r="D924" s="9"/>
      <c r="E924" s="28"/>
      <c r="F924" s="9"/>
      <c r="G924" s="30"/>
      <c r="I924" s="30"/>
      <c r="K924" s="30"/>
      <c r="M924" s="30"/>
    </row>
    <row r="925" spans="1:13" s="13" customFormat="1" x14ac:dyDescent="0.2">
      <c r="A925" s="9"/>
      <c r="B925" s="9"/>
      <c r="C925" s="28"/>
      <c r="D925" s="9"/>
      <c r="E925" s="28"/>
      <c r="F925" s="9"/>
      <c r="G925" s="30"/>
      <c r="I925" s="30"/>
      <c r="K925" s="30"/>
      <c r="M925" s="30"/>
    </row>
    <row r="926" spans="1:13" s="13" customFormat="1" x14ac:dyDescent="0.2">
      <c r="A926" s="9"/>
      <c r="B926" s="9"/>
      <c r="C926" s="28"/>
      <c r="D926" s="9"/>
      <c r="E926" s="28"/>
      <c r="F926" s="9"/>
      <c r="G926" s="30"/>
      <c r="I926" s="30"/>
      <c r="K926" s="30"/>
      <c r="M926" s="30"/>
    </row>
    <row r="927" spans="1:13" s="13" customFormat="1" x14ac:dyDescent="0.2">
      <c r="A927" s="9"/>
      <c r="B927" s="9"/>
      <c r="C927" s="28"/>
      <c r="D927" s="9"/>
      <c r="E927" s="28"/>
      <c r="F927" s="9"/>
      <c r="G927" s="30"/>
      <c r="I927" s="30"/>
      <c r="K927" s="30"/>
      <c r="M927" s="30"/>
    </row>
    <row r="928" spans="1:13" s="13" customFormat="1" x14ac:dyDescent="0.2">
      <c r="A928" s="9"/>
      <c r="B928" s="9"/>
      <c r="C928" s="28"/>
      <c r="D928" s="9"/>
      <c r="E928" s="28"/>
      <c r="F928" s="9"/>
      <c r="G928" s="30"/>
      <c r="I928" s="30"/>
      <c r="K928" s="30"/>
      <c r="M928" s="30"/>
    </row>
    <row r="929" spans="1:13" s="13" customFormat="1" x14ac:dyDescent="0.2">
      <c r="A929" s="9"/>
      <c r="B929" s="9"/>
      <c r="C929" s="28"/>
      <c r="D929" s="9"/>
      <c r="E929" s="28"/>
      <c r="F929" s="9"/>
      <c r="G929" s="30"/>
      <c r="I929" s="30"/>
      <c r="K929" s="30"/>
      <c r="M929" s="30"/>
    </row>
    <row r="930" spans="1:13" s="13" customFormat="1" x14ac:dyDescent="0.2">
      <c r="A930" s="9"/>
      <c r="B930" s="9"/>
      <c r="C930" s="28"/>
      <c r="D930" s="9"/>
      <c r="E930" s="28"/>
      <c r="F930" s="9"/>
      <c r="G930" s="30"/>
      <c r="I930" s="30"/>
      <c r="K930" s="30"/>
      <c r="M930" s="30"/>
    </row>
    <row r="931" spans="1:13" s="13" customFormat="1" x14ac:dyDescent="0.2">
      <c r="A931" s="9"/>
      <c r="B931" s="9"/>
      <c r="C931" s="28"/>
      <c r="D931" s="9"/>
      <c r="E931" s="28"/>
      <c r="F931" s="9"/>
      <c r="G931" s="30"/>
      <c r="I931" s="30"/>
      <c r="K931" s="30"/>
      <c r="M931" s="30"/>
    </row>
    <row r="932" spans="1:13" s="13" customFormat="1" x14ac:dyDescent="0.2">
      <c r="A932" s="9"/>
      <c r="B932" s="9"/>
      <c r="C932" s="28"/>
      <c r="D932" s="9"/>
      <c r="E932" s="28"/>
      <c r="F932" s="9"/>
      <c r="G932" s="30"/>
      <c r="I932" s="30"/>
      <c r="K932" s="30"/>
      <c r="M932" s="30"/>
    </row>
    <row r="933" spans="1:13" s="13" customFormat="1" x14ac:dyDescent="0.2">
      <c r="A933" s="9"/>
      <c r="B933" s="9"/>
      <c r="C933" s="28"/>
      <c r="D933" s="9"/>
      <c r="E933" s="28"/>
      <c r="F933" s="9"/>
      <c r="G933" s="30"/>
      <c r="I933" s="30"/>
      <c r="K933" s="30"/>
      <c r="M933" s="30"/>
    </row>
    <row r="934" spans="1:13" s="13" customFormat="1" x14ac:dyDescent="0.2">
      <c r="A934" s="9"/>
      <c r="B934" s="9"/>
      <c r="C934" s="28"/>
      <c r="D934" s="9"/>
      <c r="E934" s="28"/>
      <c r="F934" s="9"/>
      <c r="G934" s="30"/>
      <c r="I934" s="30"/>
      <c r="K934" s="30"/>
      <c r="M934" s="30"/>
    </row>
    <row r="935" spans="1:13" s="13" customFormat="1" x14ac:dyDescent="0.2">
      <c r="A935" s="9"/>
      <c r="B935" s="9"/>
      <c r="C935" s="28"/>
      <c r="D935" s="9"/>
      <c r="E935" s="28"/>
      <c r="F935" s="9"/>
      <c r="G935" s="30"/>
      <c r="I935" s="30"/>
      <c r="K935" s="30"/>
      <c r="M935" s="30"/>
    </row>
    <row r="936" spans="1:13" s="13" customFormat="1" x14ac:dyDescent="0.2">
      <c r="A936" s="9"/>
      <c r="B936" s="9"/>
      <c r="C936" s="28"/>
      <c r="D936" s="9"/>
      <c r="E936" s="28"/>
      <c r="F936" s="9"/>
      <c r="G936" s="30"/>
      <c r="I936" s="30"/>
      <c r="K936" s="30"/>
      <c r="M936" s="30"/>
    </row>
    <row r="937" spans="1:13" s="13" customFormat="1" x14ac:dyDescent="0.2">
      <c r="A937" s="9"/>
      <c r="B937" s="9"/>
      <c r="C937" s="28"/>
      <c r="D937" s="9"/>
      <c r="E937" s="28"/>
      <c r="F937" s="9"/>
      <c r="G937" s="30"/>
      <c r="I937" s="30"/>
      <c r="K937" s="30"/>
      <c r="M937" s="30"/>
    </row>
    <row r="938" spans="1:13" s="13" customFormat="1" x14ac:dyDescent="0.2">
      <c r="A938" s="9"/>
      <c r="B938" s="9"/>
      <c r="C938" s="28"/>
      <c r="D938" s="9"/>
      <c r="E938" s="28"/>
      <c r="F938" s="9"/>
      <c r="G938" s="30"/>
      <c r="I938" s="30"/>
      <c r="K938" s="30"/>
      <c r="M938" s="30"/>
    </row>
    <row r="939" spans="1:13" s="13" customFormat="1" x14ac:dyDescent="0.2">
      <c r="A939" s="9"/>
      <c r="B939" s="9"/>
      <c r="C939" s="28"/>
      <c r="D939" s="9"/>
      <c r="E939" s="28"/>
      <c r="F939" s="9"/>
      <c r="G939" s="30"/>
      <c r="I939" s="30"/>
      <c r="K939" s="30"/>
      <c r="M939" s="30"/>
    </row>
    <row r="940" spans="1:13" s="13" customFormat="1" x14ac:dyDescent="0.2">
      <c r="A940" s="9"/>
      <c r="B940" s="9"/>
      <c r="C940" s="28"/>
      <c r="D940" s="9"/>
      <c r="E940" s="28"/>
      <c r="F940" s="9"/>
      <c r="G940" s="30"/>
      <c r="I940" s="30"/>
      <c r="K940" s="30"/>
      <c r="M940" s="30"/>
    </row>
    <row r="941" spans="1:13" s="13" customFormat="1" x14ac:dyDescent="0.2">
      <c r="A941" s="9"/>
      <c r="B941" s="9"/>
      <c r="C941" s="28"/>
      <c r="D941" s="9"/>
      <c r="E941" s="28"/>
      <c r="F941" s="9"/>
      <c r="G941" s="30"/>
      <c r="I941" s="30"/>
      <c r="K941" s="30"/>
      <c r="M941" s="30"/>
    </row>
    <row r="942" spans="1:13" s="13" customFormat="1" x14ac:dyDescent="0.2">
      <c r="A942" s="9"/>
      <c r="B942" s="9"/>
      <c r="C942" s="28"/>
      <c r="D942" s="9"/>
      <c r="E942" s="28"/>
      <c r="F942" s="9"/>
      <c r="G942" s="30"/>
      <c r="I942" s="30"/>
      <c r="K942" s="30"/>
      <c r="M942" s="30"/>
    </row>
    <row r="943" spans="1:13" s="13" customFormat="1" x14ac:dyDescent="0.2">
      <c r="A943" s="9"/>
      <c r="B943" s="9"/>
      <c r="C943" s="28"/>
      <c r="D943" s="9"/>
      <c r="E943" s="28"/>
      <c r="F943" s="9"/>
      <c r="G943" s="30"/>
      <c r="I943" s="30"/>
      <c r="K943" s="30"/>
      <c r="M943" s="30"/>
    </row>
    <row r="944" spans="1:13" s="13" customFormat="1" x14ac:dyDescent="0.2">
      <c r="A944" s="9"/>
      <c r="B944" s="9"/>
      <c r="C944" s="28"/>
      <c r="D944" s="9"/>
      <c r="E944" s="28"/>
      <c r="F944" s="9"/>
      <c r="G944" s="30"/>
      <c r="I944" s="30"/>
      <c r="K944" s="30"/>
      <c r="M944" s="30"/>
    </row>
    <row r="945" spans="1:13" s="13" customFormat="1" x14ac:dyDescent="0.2">
      <c r="A945" s="9"/>
      <c r="B945" s="9"/>
      <c r="C945" s="28"/>
      <c r="D945" s="9"/>
      <c r="E945" s="28"/>
      <c r="F945" s="9"/>
      <c r="G945" s="30"/>
      <c r="I945" s="30"/>
      <c r="K945" s="30"/>
      <c r="M945" s="30"/>
    </row>
    <row r="946" spans="1:13" s="13" customFormat="1" x14ac:dyDescent="0.2">
      <c r="A946" s="9"/>
      <c r="B946" s="9"/>
      <c r="C946" s="28"/>
      <c r="D946" s="9"/>
      <c r="E946" s="28"/>
      <c r="F946" s="9"/>
      <c r="G946" s="30"/>
      <c r="I946" s="30"/>
      <c r="K946" s="30"/>
      <c r="M946" s="30"/>
    </row>
    <row r="947" spans="1:13" s="13" customFormat="1" x14ac:dyDescent="0.2">
      <c r="A947" s="9"/>
      <c r="B947" s="9"/>
      <c r="C947" s="28"/>
      <c r="D947" s="9"/>
      <c r="E947" s="28"/>
      <c r="F947" s="9"/>
      <c r="G947" s="30"/>
      <c r="I947" s="30"/>
      <c r="K947" s="30"/>
      <c r="M947" s="30"/>
    </row>
    <row r="948" spans="1:13" s="13" customFormat="1" x14ac:dyDescent="0.2">
      <c r="A948" s="9"/>
      <c r="B948" s="9"/>
      <c r="C948" s="28"/>
      <c r="D948" s="9"/>
      <c r="E948" s="28"/>
      <c r="F948" s="9"/>
      <c r="G948" s="30"/>
      <c r="I948" s="30"/>
      <c r="K948" s="30"/>
      <c r="M948" s="30"/>
    </row>
    <row r="949" spans="1:13" s="13" customFormat="1" x14ac:dyDescent="0.2">
      <c r="A949" s="9"/>
      <c r="B949" s="9"/>
      <c r="C949" s="28"/>
      <c r="D949" s="9"/>
      <c r="E949" s="28"/>
      <c r="F949" s="9"/>
      <c r="G949" s="30"/>
      <c r="I949" s="30"/>
      <c r="K949" s="30"/>
      <c r="M949" s="30"/>
    </row>
    <row r="950" spans="1:13" s="13" customFormat="1" x14ac:dyDescent="0.2">
      <c r="A950" s="9"/>
      <c r="B950" s="9"/>
      <c r="C950" s="28"/>
      <c r="D950" s="9"/>
      <c r="E950" s="28"/>
      <c r="F950" s="9"/>
      <c r="G950" s="30"/>
      <c r="I950" s="30"/>
      <c r="K950" s="30"/>
      <c r="M950" s="30"/>
    </row>
    <row r="951" spans="1:13" s="13" customFormat="1" x14ac:dyDescent="0.2">
      <c r="A951" s="9"/>
      <c r="B951" s="9"/>
      <c r="C951" s="28"/>
      <c r="D951" s="9"/>
      <c r="E951" s="28"/>
      <c r="F951" s="9"/>
      <c r="G951" s="30"/>
      <c r="I951" s="30"/>
      <c r="K951" s="30"/>
      <c r="M951" s="30"/>
    </row>
    <row r="952" spans="1:13" s="13" customFormat="1" x14ac:dyDescent="0.2">
      <c r="A952" s="9"/>
      <c r="B952" s="9"/>
      <c r="C952" s="28"/>
      <c r="D952" s="9"/>
      <c r="E952" s="28"/>
      <c r="F952" s="9"/>
      <c r="G952" s="30"/>
      <c r="I952" s="30"/>
      <c r="K952" s="30"/>
      <c r="M952" s="30"/>
    </row>
    <row r="953" spans="1:13" s="13" customFormat="1" x14ac:dyDescent="0.2">
      <c r="A953" s="9"/>
      <c r="B953" s="9"/>
      <c r="C953" s="28"/>
      <c r="D953" s="9"/>
      <c r="E953" s="28"/>
      <c r="F953" s="9"/>
      <c r="G953" s="30"/>
      <c r="I953" s="30"/>
      <c r="K953" s="30"/>
      <c r="M953" s="30"/>
    </row>
    <row r="954" spans="1:13" s="13" customFormat="1" x14ac:dyDescent="0.2">
      <c r="A954" s="9"/>
      <c r="B954" s="9"/>
      <c r="C954" s="28"/>
      <c r="D954" s="9"/>
      <c r="E954" s="28"/>
      <c r="F954" s="9"/>
      <c r="G954" s="30"/>
      <c r="I954" s="30"/>
      <c r="K954" s="30"/>
      <c r="M954" s="30"/>
    </row>
    <row r="955" spans="1:13" s="13" customFormat="1" x14ac:dyDescent="0.2">
      <c r="A955" s="9"/>
      <c r="B955" s="9"/>
      <c r="C955" s="28"/>
      <c r="D955" s="9"/>
      <c r="E955" s="28"/>
      <c r="F955" s="9"/>
      <c r="G955" s="30"/>
      <c r="I955" s="30"/>
      <c r="K955" s="30"/>
      <c r="M955" s="30"/>
    </row>
    <row r="956" spans="1:13" s="13" customFormat="1" x14ac:dyDescent="0.2">
      <c r="A956" s="9"/>
      <c r="B956" s="9"/>
      <c r="C956" s="28"/>
      <c r="D956" s="9"/>
      <c r="E956" s="28"/>
      <c r="F956" s="9"/>
      <c r="G956" s="30"/>
      <c r="I956" s="30"/>
      <c r="K956" s="30"/>
      <c r="M956" s="30"/>
    </row>
    <row r="957" spans="1:13" s="13" customFormat="1" x14ac:dyDescent="0.2">
      <c r="A957" s="9"/>
      <c r="B957" s="9"/>
      <c r="C957" s="28"/>
      <c r="D957" s="9"/>
      <c r="E957" s="28"/>
      <c r="F957" s="9"/>
      <c r="G957" s="30"/>
      <c r="I957" s="30"/>
      <c r="K957" s="30"/>
      <c r="M957" s="30"/>
    </row>
    <row r="958" spans="1:13" s="13" customFormat="1" x14ac:dyDescent="0.2">
      <c r="A958" s="9"/>
      <c r="B958" s="9"/>
      <c r="C958" s="28"/>
      <c r="D958" s="9"/>
      <c r="E958" s="28"/>
      <c r="F958" s="9"/>
      <c r="G958" s="30"/>
      <c r="I958" s="30"/>
      <c r="K958" s="30"/>
      <c r="M958" s="30"/>
    </row>
    <row r="959" spans="1:13" s="13" customFormat="1" x14ac:dyDescent="0.2">
      <c r="A959" s="9"/>
      <c r="B959" s="9"/>
      <c r="C959" s="28"/>
      <c r="D959" s="9"/>
      <c r="E959" s="28"/>
      <c r="F959" s="9"/>
      <c r="G959" s="30"/>
      <c r="I959" s="30"/>
      <c r="K959" s="30"/>
      <c r="M959" s="30"/>
    </row>
    <row r="960" spans="1:13" s="13" customFormat="1" x14ac:dyDescent="0.2">
      <c r="A960" s="9"/>
      <c r="B960" s="9"/>
      <c r="C960" s="28"/>
      <c r="D960" s="9"/>
      <c r="E960" s="28"/>
      <c r="F960" s="9"/>
      <c r="G960" s="30"/>
      <c r="I960" s="30"/>
      <c r="K960" s="30"/>
      <c r="M960" s="30"/>
    </row>
    <row r="961" spans="1:13" s="13" customFormat="1" x14ac:dyDescent="0.2">
      <c r="A961" s="9"/>
      <c r="B961" s="9"/>
      <c r="C961" s="28"/>
      <c r="D961" s="9"/>
      <c r="E961" s="28"/>
      <c r="F961" s="9"/>
      <c r="G961" s="30"/>
      <c r="I961" s="30"/>
      <c r="K961" s="30"/>
      <c r="M961" s="30"/>
    </row>
    <row r="962" spans="1:13" s="13" customFormat="1" x14ac:dyDescent="0.2">
      <c r="A962" s="9"/>
      <c r="B962" s="9"/>
      <c r="C962" s="28"/>
      <c r="D962" s="9"/>
      <c r="E962" s="28"/>
      <c r="F962" s="9"/>
      <c r="G962" s="30"/>
      <c r="I962" s="30"/>
      <c r="K962" s="30"/>
      <c r="M962" s="30"/>
    </row>
    <row r="963" spans="1:13" s="13" customFormat="1" x14ac:dyDescent="0.2">
      <c r="A963" s="9"/>
      <c r="B963" s="9"/>
      <c r="C963" s="28"/>
      <c r="D963" s="9"/>
      <c r="E963" s="28"/>
      <c r="F963" s="9"/>
      <c r="G963" s="30"/>
      <c r="I963" s="30"/>
      <c r="K963" s="30"/>
      <c r="M963" s="30"/>
    </row>
    <row r="964" spans="1:13" s="13" customFormat="1" x14ac:dyDescent="0.2">
      <c r="A964" s="9"/>
      <c r="B964" s="9"/>
      <c r="C964" s="28"/>
      <c r="D964" s="9"/>
      <c r="E964" s="28"/>
      <c r="F964" s="9"/>
      <c r="G964" s="30"/>
      <c r="I964" s="30"/>
      <c r="K964" s="30"/>
      <c r="M964" s="30"/>
    </row>
    <row r="965" spans="1:13" s="13" customFormat="1" x14ac:dyDescent="0.2">
      <c r="A965" s="9"/>
      <c r="B965" s="9"/>
      <c r="C965" s="28"/>
      <c r="D965" s="9"/>
      <c r="E965" s="28"/>
      <c r="F965" s="9"/>
      <c r="G965" s="30"/>
      <c r="I965" s="30"/>
      <c r="K965" s="30"/>
      <c r="M965" s="30"/>
    </row>
    <row r="966" spans="1:13" s="13" customFormat="1" x14ac:dyDescent="0.2">
      <c r="A966" s="9"/>
      <c r="B966" s="9"/>
      <c r="C966" s="28"/>
      <c r="D966" s="9"/>
      <c r="E966" s="28"/>
      <c r="F966" s="9"/>
      <c r="G966" s="30"/>
      <c r="I966" s="30"/>
      <c r="K966" s="30"/>
      <c r="M966" s="30"/>
    </row>
    <row r="967" spans="1:13" s="13" customFormat="1" x14ac:dyDescent="0.2">
      <c r="A967" s="9"/>
      <c r="B967" s="9"/>
      <c r="C967" s="28"/>
      <c r="D967" s="9"/>
      <c r="E967" s="28"/>
      <c r="F967" s="9"/>
      <c r="G967" s="30"/>
      <c r="I967" s="30"/>
      <c r="K967" s="30"/>
      <c r="M967" s="30"/>
    </row>
    <row r="968" spans="1:13" s="13" customFormat="1" x14ac:dyDescent="0.2">
      <c r="A968" s="9"/>
      <c r="B968" s="9"/>
      <c r="C968" s="28"/>
      <c r="D968" s="9"/>
      <c r="E968" s="28"/>
      <c r="F968" s="9"/>
      <c r="G968" s="30"/>
      <c r="I968" s="30"/>
      <c r="K968" s="30"/>
      <c r="M968" s="30"/>
    </row>
    <row r="969" spans="1:13" s="13" customFormat="1" x14ac:dyDescent="0.2">
      <c r="A969" s="9"/>
      <c r="B969" s="9"/>
      <c r="C969" s="28"/>
      <c r="D969" s="9"/>
      <c r="E969" s="28"/>
      <c r="F969" s="9"/>
      <c r="G969" s="30"/>
      <c r="I969" s="30"/>
      <c r="K969" s="30"/>
      <c r="M969" s="30"/>
    </row>
    <row r="970" spans="1:13" s="13" customFormat="1" x14ac:dyDescent="0.2">
      <c r="A970" s="9"/>
      <c r="B970" s="9"/>
      <c r="C970" s="28"/>
      <c r="D970" s="9"/>
      <c r="E970" s="28"/>
      <c r="F970" s="9"/>
      <c r="G970" s="30"/>
      <c r="I970" s="30"/>
      <c r="K970" s="30"/>
      <c r="M970" s="30"/>
    </row>
    <row r="971" spans="1:13" s="13" customFormat="1" x14ac:dyDescent="0.2">
      <c r="A971" s="9"/>
      <c r="B971" s="9"/>
      <c r="C971" s="28"/>
      <c r="D971" s="9"/>
      <c r="E971" s="28"/>
      <c r="F971" s="9"/>
      <c r="G971" s="30"/>
      <c r="I971" s="30"/>
      <c r="K971" s="30"/>
      <c r="M971" s="30"/>
    </row>
    <row r="972" spans="1:13" s="13" customFormat="1" x14ac:dyDescent="0.2">
      <c r="A972" s="9"/>
      <c r="B972" s="9"/>
      <c r="C972" s="28"/>
      <c r="D972" s="9"/>
      <c r="E972" s="28"/>
      <c r="F972" s="9"/>
      <c r="G972" s="30"/>
      <c r="I972" s="30"/>
      <c r="K972" s="30"/>
      <c r="M972" s="30"/>
    </row>
    <row r="973" spans="1:13" s="13" customFormat="1" x14ac:dyDescent="0.2">
      <c r="A973" s="9"/>
      <c r="B973" s="9"/>
      <c r="C973" s="28"/>
      <c r="D973" s="9"/>
      <c r="E973" s="28"/>
      <c r="F973" s="9"/>
      <c r="G973" s="30"/>
      <c r="I973" s="30"/>
      <c r="K973" s="30"/>
      <c r="M973" s="30"/>
    </row>
    <row r="974" spans="1:13" s="13" customFormat="1" x14ac:dyDescent="0.2">
      <c r="A974" s="9"/>
      <c r="B974" s="9"/>
      <c r="C974" s="28"/>
      <c r="D974" s="9"/>
      <c r="E974" s="28"/>
      <c r="F974" s="9"/>
      <c r="G974" s="30"/>
      <c r="I974" s="30"/>
      <c r="K974" s="30"/>
      <c r="M974" s="30"/>
    </row>
    <row r="975" spans="1:13" s="13" customFormat="1" x14ac:dyDescent="0.2">
      <c r="A975" s="9"/>
      <c r="B975" s="9"/>
      <c r="C975" s="28"/>
      <c r="D975" s="9"/>
      <c r="E975" s="28"/>
      <c r="F975" s="9"/>
      <c r="G975" s="30"/>
      <c r="I975" s="30"/>
      <c r="K975" s="30"/>
      <c r="M975" s="30"/>
    </row>
    <row r="976" spans="1:13" s="13" customFormat="1" x14ac:dyDescent="0.2">
      <c r="A976" s="9"/>
      <c r="B976" s="9"/>
      <c r="C976" s="28"/>
      <c r="D976" s="9"/>
      <c r="E976" s="28"/>
      <c r="F976" s="9"/>
      <c r="G976" s="30"/>
      <c r="I976" s="30"/>
      <c r="K976" s="30"/>
      <c r="M976" s="30"/>
    </row>
    <row r="977" spans="1:13" s="13" customFormat="1" x14ac:dyDescent="0.2">
      <c r="A977" s="9"/>
      <c r="B977" s="9"/>
      <c r="C977" s="28"/>
      <c r="D977" s="9"/>
      <c r="E977" s="28"/>
      <c r="F977" s="9"/>
      <c r="G977" s="30"/>
      <c r="I977" s="30"/>
      <c r="K977" s="30"/>
      <c r="M977" s="30"/>
    </row>
    <row r="978" spans="1:13" s="13" customFormat="1" x14ac:dyDescent="0.2">
      <c r="A978" s="9"/>
      <c r="B978" s="9"/>
      <c r="C978" s="28"/>
      <c r="D978" s="9"/>
      <c r="E978" s="28"/>
      <c r="F978" s="9"/>
      <c r="G978" s="30"/>
      <c r="I978" s="30"/>
      <c r="K978" s="30"/>
      <c r="M978" s="30"/>
    </row>
    <row r="979" spans="1:13" s="13" customFormat="1" x14ac:dyDescent="0.2">
      <c r="A979" s="9"/>
      <c r="B979" s="9"/>
      <c r="C979" s="28"/>
      <c r="D979" s="9"/>
      <c r="E979" s="28"/>
      <c r="F979" s="9"/>
      <c r="G979" s="30"/>
      <c r="I979" s="30"/>
      <c r="K979" s="30"/>
      <c r="M979" s="30"/>
    </row>
    <row r="980" spans="1:13" s="13" customFormat="1" x14ac:dyDescent="0.2">
      <c r="A980" s="9"/>
      <c r="B980" s="9"/>
      <c r="C980" s="28"/>
      <c r="D980" s="9"/>
      <c r="E980" s="28"/>
      <c r="F980" s="9"/>
      <c r="G980" s="30"/>
      <c r="I980" s="30"/>
      <c r="K980" s="30"/>
      <c r="M980" s="30"/>
    </row>
    <row r="981" spans="1:13" s="13" customFormat="1" x14ac:dyDescent="0.2">
      <c r="A981" s="9"/>
      <c r="B981" s="9"/>
      <c r="C981" s="28"/>
      <c r="D981" s="9"/>
      <c r="E981" s="28"/>
      <c r="F981" s="9"/>
      <c r="G981" s="30"/>
      <c r="I981" s="30"/>
      <c r="K981" s="30"/>
      <c r="M981" s="30"/>
    </row>
    <row r="982" spans="1:13" s="13" customFormat="1" x14ac:dyDescent="0.2">
      <c r="A982" s="9"/>
      <c r="B982" s="9"/>
      <c r="C982" s="28"/>
      <c r="D982" s="9"/>
      <c r="E982" s="28"/>
      <c r="F982" s="9"/>
      <c r="G982" s="30"/>
      <c r="I982" s="30"/>
      <c r="K982" s="30"/>
      <c r="M982" s="30"/>
    </row>
    <row r="983" spans="1:13" s="13" customFormat="1" x14ac:dyDescent="0.2">
      <c r="A983" s="9"/>
      <c r="B983" s="9"/>
      <c r="C983" s="28"/>
      <c r="D983" s="9"/>
      <c r="E983" s="28"/>
      <c r="F983" s="9"/>
      <c r="G983" s="30"/>
      <c r="I983" s="30"/>
      <c r="K983" s="30"/>
      <c r="M983" s="30"/>
    </row>
    <row r="984" spans="1:13" s="13" customFormat="1" x14ac:dyDescent="0.2">
      <c r="A984" s="9"/>
      <c r="B984" s="9"/>
      <c r="C984" s="28"/>
      <c r="D984" s="9"/>
      <c r="E984" s="28"/>
      <c r="F984" s="9"/>
      <c r="G984" s="30"/>
      <c r="I984" s="30"/>
      <c r="K984" s="30"/>
      <c r="M984" s="30"/>
    </row>
    <row r="985" spans="1:13" s="13" customFormat="1" x14ac:dyDescent="0.2">
      <c r="A985" s="9"/>
      <c r="B985" s="9"/>
      <c r="C985" s="28"/>
      <c r="D985" s="9"/>
      <c r="E985" s="28"/>
      <c r="F985" s="9"/>
      <c r="G985" s="30"/>
      <c r="I985" s="30"/>
      <c r="K985" s="30"/>
      <c r="M985" s="30"/>
    </row>
    <row r="986" spans="1:13" s="13" customFormat="1" x14ac:dyDescent="0.2">
      <c r="A986" s="9"/>
      <c r="B986" s="9"/>
      <c r="C986" s="28"/>
      <c r="D986" s="9"/>
      <c r="E986" s="28"/>
      <c r="F986" s="9"/>
      <c r="G986" s="30"/>
      <c r="I986" s="30"/>
      <c r="K986" s="30"/>
      <c r="M986" s="30"/>
    </row>
    <row r="987" spans="1:13" s="13" customFormat="1" x14ac:dyDescent="0.2">
      <c r="A987" s="9"/>
      <c r="B987" s="9"/>
      <c r="C987" s="28"/>
      <c r="D987" s="9"/>
      <c r="E987" s="28"/>
      <c r="F987" s="9"/>
      <c r="G987" s="30"/>
      <c r="I987" s="30"/>
      <c r="K987" s="30"/>
      <c r="M987" s="30"/>
    </row>
    <row r="988" spans="1:13" s="13" customFormat="1" x14ac:dyDescent="0.2">
      <c r="A988" s="9"/>
      <c r="B988" s="9"/>
      <c r="C988" s="28"/>
      <c r="D988" s="9"/>
      <c r="E988" s="28"/>
      <c r="F988" s="9"/>
      <c r="G988" s="30"/>
      <c r="I988" s="30"/>
      <c r="K988" s="30"/>
      <c r="M988" s="30"/>
    </row>
    <row r="989" spans="1:13" s="13" customFormat="1" x14ac:dyDescent="0.2">
      <c r="A989" s="9"/>
      <c r="B989" s="9"/>
      <c r="C989" s="28"/>
      <c r="D989" s="9"/>
      <c r="E989" s="28"/>
      <c r="F989" s="9"/>
      <c r="G989" s="30"/>
      <c r="I989" s="30"/>
      <c r="K989" s="30"/>
      <c r="M989" s="30"/>
    </row>
    <row r="990" spans="1:13" s="13" customFormat="1" x14ac:dyDescent="0.2">
      <c r="A990" s="9"/>
      <c r="B990" s="9"/>
      <c r="C990" s="28"/>
      <c r="D990" s="9"/>
      <c r="E990" s="28"/>
      <c r="F990" s="9"/>
      <c r="G990" s="30"/>
      <c r="I990" s="30"/>
      <c r="K990" s="30"/>
      <c r="M990" s="30"/>
    </row>
    <row r="991" spans="1:13" s="13" customFormat="1" x14ac:dyDescent="0.2">
      <c r="A991" s="9"/>
      <c r="B991" s="9"/>
      <c r="C991" s="28"/>
      <c r="D991" s="9"/>
      <c r="E991" s="28"/>
      <c r="F991" s="9"/>
      <c r="G991" s="30"/>
      <c r="I991" s="30"/>
      <c r="K991" s="30"/>
      <c r="M991" s="30"/>
    </row>
    <row r="992" spans="1:13" s="13" customFormat="1" x14ac:dyDescent="0.2">
      <c r="A992" s="9"/>
      <c r="B992" s="9"/>
      <c r="C992" s="28"/>
      <c r="D992" s="9"/>
      <c r="E992" s="28"/>
      <c r="F992" s="9"/>
      <c r="G992" s="30"/>
      <c r="I992" s="30"/>
      <c r="K992" s="30"/>
      <c r="M992" s="30"/>
    </row>
    <row r="993" spans="1:13" s="13" customFormat="1" x14ac:dyDescent="0.2">
      <c r="A993" s="9"/>
      <c r="B993" s="9"/>
      <c r="C993" s="28"/>
      <c r="D993" s="9"/>
      <c r="E993" s="28"/>
      <c r="F993" s="9"/>
      <c r="G993" s="30"/>
      <c r="I993" s="30"/>
      <c r="K993" s="30"/>
      <c r="M993" s="30"/>
    </row>
    <row r="994" spans="1:13" s="13" customFormat="1" x14ac:dyDescent="0.2">
      <c r="A994" s="9"/>
      <c r="B994" s="9"/>
      <c r="C994" s="28"/>
      <c r="D994" s="9"/>
      <c r="E994" s="28"/>
      <c r="F994" s="9"/>
      <c r="G994" s="30"/>
      <c r="I994" s="30"/>
      <c r="K994" s="30"/>
      <c r="M994" s="30"/>
    </row>
    <row r="995" spans="1:13" s="13" customFormat="1" x14ac:dyDescent="0.2">
      <c r="A995" s="9"/>
      <c r="B995" s="9"/>
      <c r="C995" s="28"/>
      <c r="D995" s="9"/>
      <c r="E995" s="28"/>
      <c r="F995" s="9"/>
      <c r="G995" s="30"/>
      <c r="I995" s="30"/>
      <c r="K995" s="30"/>
      <c r="M995" s="30"/>
    </row>
    <row r="996" spans="1:13" s="13" customFormat="1" x14ac:dyDescent="0.2">
      <c r="A996" s="9"/>
      <c r="B996" s="9"/>
      <c r="C996" s="28"/>
      <c r="D996" s="9"/>
      <c r="E996" s="28"/>
      <c r="F996" s="9"/>
      <c r="G996" s="30"/>
      <c r="I996" s="30"/>
      <c r="K996" s="30"/>
      <c r="M996" s="30"/>
    </row>
    <row r="997" spans="1:13" s="13" customFormat="1" x14ac:dyDescent="0.2">
      <c r="A997" s="9"/>
      <c r="B997" s="9"/>
      <c r="C997" s="28"/>
      <c r="D997" s="9"/>
      <c r="E997" s="28"/>
      <c r="F997" s="9"/>
      <c r="G997" s="30"/>
      <c r="I997" s="30"/>
      <c r="K997" s="30"/>
      <c r="M997" s="30"/>
    </row>
    <row r="998" spans="1:13" s="13" customFormat="1" x14ac:dyDescent="0.2">
      <c r="A998" s="9"/>
      <c r="B998" s="9"/>
      <c r="C998" s="28"/>
      <c r="D998" s="9"/>
      <c r="E998" s="28"/>
      <c r="F998" s="9"/>
      <c r="G998" s="30"/>
      <c r="I998" s="30"/>
      <c r="K998" s="30"/>
      <c r="M998" s="30"/>
    </row>
    <row r="999" spans="1:13" s="13" customFormat="1" x14ac:dyDescent="0.2">
      <c r="A999" s="9"/>
      <c r="B999" s="9"/>
      <c r="C999" s="28"/>
      <c r="D999" s="9"/>
      <c r="E999" s="28"/>
      <c r="F999" s="9"/>
      <c r="G999" s="30"/>
      <c r="I999" s="30"/>
      <c r="K999" s="30"/>
      <c r="M999" s="30"/>
    </row>
    <row r="1000" spans="1:13" s="13" customFormat="1" x14ac:dyDescent="0.2">
      <c r="A1000" s="9"/>
      <c r="B1000" s="9"/>
      <c r="C1000" s="28"/>
      <c r="D1000" s="9"/>
      <c r="E1000" s="28"/>
      <c r="F1000" s="9"/>
      <c r="G1000" s="30"/>
      <c r="I1000" s="30"/>
      <c r="K1000" s="30"/>
      <c r="M1000" s="30"/>
    </row>
    <row r="1001" spans="1:13" s="13" customFormat="1" x14ac:dyDescent="0.2">
      <c r="A1001" s="9"/>
      <c r="B1001" s="9"/>
      <c r="C1001" s="28"/>
      <c r="D1001" s="9"/>
      <c r="E1001" s="28"/>
      <c r="F1001" s="9"/>
      <c r="G1001" s="30"/>
      <c r="I1001" s="30"/>
      <c r="K1001" s="30"/>
      <c r="M1001" s="30"/>
    </row>
    <row r="1002" spans="1:13" s="13" customFormat="1" x14ac:dyDescent="0.2">
      <c r="A1002" s="9"/>
      <c r="B1002" s="9"/>
      <c r="C1002" s="28"/>
      <c r="D1002" s="9"/>
      <c r="E1002" s="28"/>
      <c r="F1002" s="9"/>
      <c r="G1002" s="30"/>
      <c r="I1002" s="30"/>
      <c r="K1002" s="30"/>
      <c r="M1002" s="30"/>
    </row>
    <row r="1003" spans="1:13" s="13" customFormat="1" x14ac:dyDescent="0.2">
      <c r="A1003" s="9"/>
      <c r="B1003" s="9"/>
      <c r="C1003" s="28"/>
      <c r="D1003" s="9"/>
      <c r="E1003" s="28"/>
      <c r="F1003" s="9"/>
      <c r="G1003" s="30"/>
      <c r="I1003" s="30"/>
      <c r="K1003" s="30"/>
      <c r="M1003" s="30"/>
    </row>
    <row r="1004" spans="1:13" s="13" customFormat="1" x14ac:dyDescent="0.2">
      <c r="A1004" s="9"/>
      <c r="B1004" s="9"/>
      <c r="C1004" s="28"/>
      <c r="D1004" s="9"/>
      <c r="E1004" s="28"/>
      <c r="F1004" s="9"/>
      <c r="G1004" s="30"/>
      <c r="I1004" s="30"/>
      <c r="K1004" s="30"/>
      <c r="M1004" s="30"/>
    </row>
    <row r="1005" spans="1:13" s="13" customFormat="1" x14ac:dyDescent="0.2">
      <c r="A1005" s="9"/>
      <c r="B1005" s="9"/>
      <c r="C1005" s="28"/>
      <c r="D1005" s="9"/>
      <c r="E1005" s="28"/>
      <c r="F1005" s="9"/>
      <c r="G1005" s="30"/>
      <c r="I1005" s="30"/>
      <c r="K1005" s="30"/>
      <c r="M1005" s="30"/>
    </row>
    <row r="1006" spans="1:13" s="13" customFormat="1" x14ac:dyDescent="0.2">
      <c r="A1006" s="9"/>
      <c r="B1006" s="9"/>
      <c r="C1006" s="28"/>
      <c r="D1006" s="9"/>
      <c r="E1006" s="28"/>
      <c r="F1006" s="9"/>
      <c r="G1006" s="30"/>
      <c r="I1006" s="30"/>
      <c r="K1006" s="30"/>
      <c r="M1006" s="30"/>
    </row>
    <row r="1007" spans="1:13" s="13" customFormat="1" x14ac:dyDescent="0.2">
      <c r="A1007" s="9"/>
      <c r="B1007" s="9"/>
      <c r="C1007" s="28"/>
      <c r="D1007" s="9"/>
      <c r="E1007" s="28"/>
      <c r="F1007" s="9"/>
      <c r="G1007" s="30"/>
      <c r="I1007" s="30"/>
      <c r="K1007" s="30"/>
      <c r="M1007" s="30"/>
    </row>
    <row r="1008" spans="1:13" s="13" customFormat="1" x14ac:dyDescent="0.2">
      <c r="A1008" s="9"/>
      <c r="B1008" s="9"/>
      <c r="C1008" s="28"/>
      <c r="D1008" s="9"/>
      <c r="E1008" s="28"/>
      <c r="F1008" s="9"/>
      <c r="G1008" s="30"/>
      <c r="I1008" s="30"/>
      <c r="K1008" s="30"/>
      <c r="M1008" s="30"/>
    </row>
    <row r="1009" spans="1:13" s="13" customFormat="1" x14ac:dyDescent="0.2">
      <c r="A1009" s="9"/>
      <c r="B1009" s="9"/>
      <c r="C1009" s="28"/>
      <c r="D1009" s="9"/>
      <c r="E1009" s="28"/>
      <c r="F1009" s="9"/>
      <c r="G1009" s="30"/>
      <c r="I1009" s="30"/>
      <c r="K1009" s="30"/>
      <c r="M1009" s="30"/>
    </row>
    <row r="1010" spans="1:13" s="13" customFormat="1" x14ac:dyDescent="0.2">
      <c r="A1010" s="9"/>
      <c r="B1010" s="9"/>
      <c r="C1010" s="28"/>
      <c r="D1010" s="9"/>
      <c r="E1010" s="28"/>
      <c r="F1010" s="9"/>
      <c r="G1010" s="30"/>
      <c r="I1010" s="30"/>
      <c r="K1010" s="30"/>
      <c r="M1010" s="30"/>
    </row>
    <row r="1011" spans="1:13" s="13" customFormat="1" x14ac:dyDescent="0.2">
      <c r="A1011" s="9"/>
      <c r="B1011" s="9"/>
      <c r="C1011" s="28"/>
      <c r="D1011" s="9"/>
      <c r="E1011" s="28"/>
      <c r="F1011" s="9"/>
      <c r="G1011" s="30"/>
      <c r="I1011" s="30"/>
      <c r="K1011" s="30"/>
      <c r="M1011" s="30"/>
    </row>
    <row r="1012" spans="1:13" s="13" customFormat="1" x14ac:dyDescent="0.2">
      <c r="A1012" s="9"/>
      <c r="B1012" s="9"/>
      <c r="C1012" s="28"/>
      <c r="D1012" s="9"/>
      <c r="E1012" s="28"/>
      <c r="F1012" s="9"/>
      <c r="G1012" s="30"/>
      <c r="I1012" s="30"/>
      <c r="K1012" s="30"/>
      <c r="M1012" s="30"/>
    </row>
    <row r="1013" spans="1:13" s="13" customFormat="1" x14ac:dyDescent="0.2">
      <c r="A1013" s="9"/>
      <c r="B1013" s="9"/>
      <c r="C1013" s="28"/>
      <c r="D1013" s="9"/>
      <c r="E1013" s="28"/>
      <c r="F1013" s="9"/>
      <c r="G1013" s="30"/>
      <c r="I1013" s="30"/>
      <c r="K1013" s="30"/>
      <c r="M1013" s="30"/>
    </row>
  </sheetData>
  <mergeCells count="20">
    <mergeCell ref="A67:A69"/>
    <mergeCell ref="A3:A5"/>
    <mergeCell ref="A1:O1"/>
    <mergeCell ref="N3:O4"/>
    <mergeCell ref="A65:O65"/>
    <mergeCell ref="N67:O68"/>
    <mergeCell ref="B67:C68"/>
    <mergeCell ref="D67:I67"/>
    <mergeCell ref="J67:K68"/>
    <mergeCell ref="L67:M68"/>
    <mergeCell ref="D68:E68"/>
    <mergeCell ref="B3:C4"/>
    <mergeCell ref="D3:I3"/>
    <mergeCell ref="J3:K4"/>
    <mergeCell ref="L3:M4"/>
    <mergeCell ref="D4:E4"/>
    <mergeCell ref="F4:G4"/>
    <mergeCell ref="H4:I4"/>
    <mergeCell ref="F68:G68"/>
    <mergeCell ref="H68:I68"/>
  </mergeCells>
  <phoneticPr fontId="0" type="noConversion"/>
  <printOptions horizontalCentered="1"/>
  <pageMargins left="0.54" right="0" top="0" bottom="0" header="0" footer="0"/>
  <pageSetup paperSize="9" scale="86" firstPageNumber="60" orientation="landscape" useFirstPageNumber="1" r:id="rId1"/>
  <headerFooter alignWithMargins="0">
    <oddFooter>&amp;L&amp;Z&amp;F+&amp;F+&amp;A&amp;C&amp;P&amp;R&amp;D+&amp;T</oddFooter>
  </headerFooter>
  <ignoredErrors>
    <ignoredError sqref="F8:P8 H72:P102 F7 H7 J7:P7 F11:P12 F9 H9 F10 H10 F17:P18 F13:F16 H13:H16 F22:P23 F19:F21 H19 F28:P29 F24:F27 H24:H27 F33:P34 F30:F32 H30 F35:F38 H35:H38 J9:P9 J10:P10 J13:P16 H20:H21 J20:P21 J19:P19 J24:P27 H31:H32 J31:P32 J30:P30 J35:P38"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I123"/>
  <sheetViews>
    <sheetView workbookViewId="0">
      <selection activeCell="C25" sqref="C25"/>
    </sheetView>
  </sheetViews>
  <sheetFormatPr baseColWidth="10" defaultRowHeight="11.25" x14ac:dyDescent="0.2"/>
  <cols>
    <col min="1" max="1" width="21.6640625" style="1" customWidth="1"/>
    <col min="2" max="2" width="16.1640625" style="26" customWidth="1"/>
    <col min="3" max="3" width="16" style="26" customWidth="1"/>
    <col min="4" max="4" width="19.1640625" style="32" customWidth="1"/>
    <col min="5" max="5" width="14.6640625" style="32" customWidth="1"/>
    <col min="6" max="6" width="17.6640625" style="32" customWidth="1"/>
    <col min="7" max="7" width="21.1640625" style="32" customWidth="1"/>
    <col min="8" max="8" width="12.33203125" hidden="1" customWidth="1"/>
    <col min="9" max="9" width="12.1640625" bestFit="1" customWidth="1"/>
  </cols>
  <sheetData>
    <row r="1" spans="1:9" ht="21" customHeight="1" x14ac:dyDescent="0.2">
      <c r="A1" s="196" t="s">
        <v>90</v>
      </c>
      <c r="B1" s="196"/>
      <c r="C1" s="196"/>
      <c r="D1" s="196"/>
      <c r="E1" s="196"/>
      <c r="F1" s="196"/>
      <c r="G1" s="196"/>
      <c r="H1" s="196"/>
      <c r="I1" s="1"/>
    </row>
    <row r="2" spans="1:9" x14ac:dyDescent="0.2">
      <c r="A2" s="7"/>
      <c r="B2" s="34"/>
      <c r="C2" s="34"/>
      <c r="D2" s="34"/>
      <c r="E2" s="34"/>
      <c r="F2" s="34"/>
      <c r="G2" s="34"/>
      <c r="H2" s="1"/>
      <c r="I2" s="1"/>
    </row>
    <row r="3" spans="1:9" x14ac:dyDescent="0.2">
      <c r="A3" s="211" t="s">
        <v>11</v>
      </c>
      <c r="B3" s="197" t="s">
        <v>13</v>
      </c>
      <c r="C3" s="197"/>
      <c r="D3" s="197"/>
      <c r="E3" s="197"/>
      <c r="F3" s="197"/>
      <c r="G3" s="197"/>
      <c r="H3" s="197"/>
      <c r="I3" s="1"/>
    </row>
    <row r="4" spans="1:9" x14ac:dyDescent="0.2">
      <c r="A4" s="212"/>
      <c r="B4" s="198" t="s">
        <v>0</v>
      </c>
      <c r="C4" s="207" t="s">
        <v>9</v>
      </c>
      <c r="D4" s="207"/>
      <c r="E4" s="207"/>
      <c r="F4" s="198" t="s">
        <v>6</v>
      </c>
      <c r="G4" s="198" t="s">
        <v>10</v>
      </c>
      <c r="H4" s="198"/>
    </row>
    <row r="5" spans="1:9" x14ac:dyDescent="0.2">
      <c r="A5" s="213"/>
      <c r="B5" s="206"/>
      <c r="C5" s="27" t="s">
        <v>0</v>
      </c>
      <c r="D5" s="27" t="s">
        <v>4</v>
      </c>
      <c r="E5" s="27" t="s">
        <v>5</v>
      </c>
      <c r="F5" s="199"/>
      <c r="G5" s="199"/>
      <c r="H5" s="199"/>
    </row>
    <row r="6" spans="1:9" x14ac:dyDescent="0.2">
      <c r="A6" s="6"/>
      <c r="B6" s="35"/>
      <c r="C6" s="35"/>
      <c r="D6" s="35"/>
      <c r="E6" s="35"/>
      <c r="F6" s="35"/>
      <c r="G6" s="35"/>
      <c r="H6" s="1"/>
      <c r="I6" s="1"/>
    </row>
    <row r="7" spans="1:9" s="5" customFormat="1" x14ac:dyDescent="0.2">
      <c r="A7" s="99" t="s">
        <v>97</v>
      </c>
      <c r="B7" s="151">
        <f>[1]InfJuv!J88</f>
        <v>8.4506277202524718</v>
      </c>
      <c r="C7" s="151">
        <f>[3]Sheet1!C38</f>
        <v>8.5543629136969113</v>
      </c>
      <c r="D7" s="151">
        <f>[1]InfJuv!K88</f>
        <v>10.024815943652003</v>
      </c>
      <c r="E7" s="151">
        <f>[1]InfJuv!L88</f>
        <v>8.2415433816553598</v>
      </c>
      <c r="F7" s="151">
        <f>[1]InfJuv!M88</f>
        <v>8.7381286594015481</v>
      </c>
      <c r="G7" s="151">
        <f>[1]InfJuv!N88</f>
        <v>7.9542030860464275</v>
      </c>
      <c r="H7" s="71"/>
      <c r="I7" s="71"/>
    </row>
    <row r="8" spans="1:9" x14ac:dyDescent="0.2">
      <c r="A8" s="102" t="s">
        <v>7</v>
      </c>
      <c r="B8" s="152"/>
      <c r="D8" s="153"/>
      <c r="E8" s="153"/>
      <c r="F8" s="153"/>
      <c r="G8" s="153"/>
      <c r="H8" s="72"/>
      <c r="I8" s="1"/>
    </row>
    <row r="9" spans="1:9" x14ac:dyDescent="0.2">
      <c r="A9" s="23" t="s">
        <v>110</v>
      </c>
      <c r="B9" s="154">
        <f>[1]InfJuv!J89</f>
        <v>8.0685042407497001</v>
      </c>
      <c r="C9" s="184">
        <f>[3]Sheet1!C39</f>
        <v>7.8977030834034192</v>
      </c>
      <c r="D9" s="154">
        <f>[1]InfJuv!K89</f>
        <v>9.4013377766360229</v>
      </c>
      <c r="E9" s="154">
        <f>[1]InfJuv!L89</f>
        <v>7.6299912379689561</v>
      </c>
      <c r="F9" s="154">
        <f>[1]InfJuv!M89</f>
        <v>8.3845351350868178</v>
      </c>
      <c r="G9" s="154">
        <f>[1]InfJuv!N89</f>
        <v>8.3895502759103984</v>
      </c>
      <c r="H9" s="1"/>
      <c r="I9" s="1"/>
    </row>
    <row r="10" spans="1:9" x14ac:dyDescent="0.2">
      <c r="A10" s="23" t="s">
        <v>111</v>
      </c>
      <c r="B10" s="154">
        <f>[1]InfJuv!J90</f>
        <v>8.821894058711651</v>
      </c>
      <c r="C10" s="184">
        <f>[3]Sheet1!C40</f>
        <v>9.8567107831197394</v>
      </c>
      <c r="D10" s="154">
        <f>[1]InfJuv!K90</f>
        <v>10.860681257403185</v>
      </c>
      <c r="E10" s="154">
        <f>[1]InfJuv!L90</f>
        <v>9.567602502060792</v>
      </c>
      <c r="F10" s="154">
        <f>[1]InfJuv!M90</f>
        <v>9.0384933795613165</v>
      </c>
      <c r="G10" s="154">
        <f>[1]InfJuv!N90</f>
        <v>7.8447100259541482</v>
      </c>
      <c r="H10" s="1"/>
      <c r="I10" s="1"/>
    </row>
    <row r="11" spans="1:9" x14ac:dyDescent="0.2">
      <c r="A11" s="100"/>
      <c r="B11" s="154"/>
      <c r="D11" s="154"/>
      <c r="E11" s="154"/>
      <c r="F11" s="154"/>
      <c r="G11" s="154"/>
      <c r="H11" s="1"/>
      <c r="I11" s="1"/>
    </row>
    <row r="12" spans="1:9" x14ac:dyDescent="0.2">
      <c r="A12" s="105" t="s">
        <v>8</v>
      </c>
      <c r="B12" s="151"/>
      <c r="C12" s="151"/>
      <c r="D12" s="151"/>
      <c r="E12" s="151"/>
      <c r="F12" s="151"/>
      <c r="G12" s="151"/>
      <c r="H12" s="72"/>
    </row>
    <row r="13" spans="1:9" x14ac:dyDescent="0.2">
      <c r="A13" s="103" t="s">
        <v>100</v>
      </c>
      <c r="B13" s="154">
        <f>[1]InfJuv!J96</f>
        <v>6.0901852437503816</v>
      </c>
      <c r="C13" s="184">
        <f>[3]Sheet1!C41</f>
        <v>5.8047693457470455</v>
      </c>
      <c r="D13" s="154">
        <f>[1]InfJuv!K96</f>
        <v>6.2488125873178797</v>
      </c>
      <c r="E13" s="154">
        <f>[1]InfJuv!L96</f>
        <v>5.4213504724869583</v>
      </c>
      <c r="F13" s="154">
        <f>[1]InfJuv!M96</f>
        <v>6.2685615822784753</v>
      </c>
      <c r="G13" s="154">
        <f>[1]InfJuv!N96</f>
        <v>5.6500914220705472</v>
      </c>
      <c r="H13" s="1"/>
      <c r="I13" s="1"/>
    </row>
    <row r="14" spans="1:9" x14ac:dyDescent="0.2">
      <c r="A14" s="103" t="s">
        <v>101</v>
      </c>
      <c r="B14" s="154">
        <f>[1]InfJuv!J97</f>
        <v>8.3200333697265112</v>
      </c>
      <c r="C14" s="184">
        <f>[3]Sheet1!C42</f>
        <v>7.5512058896571048</v>
      </c>
      <c r="D14" s="154">
        <f>[1]InfJuv!K97</f>
        <v>9.0721577025168774</v>
      </c>
      <c r="E14" s="154">
        <f>[1]InfJuv!L97</f>
        <v>7.0140038210606619</v>
      </c>
      <c r="F14" s="154">
        <f>[1]InfJuv!M97</f>
        <v>9.6354939734689609</v>
      </c>
      <c r="G14" s="154">
        <f>[1]InfJuv!N97</f>
        <v>7.5977356915611827</v>
      </c>
      <c r="H14" s="1"/>
      <c r="I14" s="1"/>
    </row>
    <row r="15" spans="1:9" x14ac:dyDescent="0.2">
      <c r="A15" s="103" t="s">
        <v>102</v>
      </c>
      <c r="B15" s="154">
        <f>[1]InfJuv!J98</f>
        <v>9.2706119082555123</v>
      </c>
      <c r="C15" s="184">
        <f>[3]Sheet1!C43</f>
        <v>8.912321268765945</v>
      </c>
      <c r="D15" s="154">
        <f>[1]InfJuv!K98</f>
        <v>12.035652984607244</v>
      </c>
      <c r="E15" s="154">
        <f>[1]InfJuv!L98</f>
        <v>8.3793746905684383</v>
      </c>
      <c r="F15" s="154">
        <f>[1]InfJuv!M98</f>
        <v>12.969016539519775</v>
      </c>
      <c r="G15" s="154">
        <f>[1]InfJuv!N98</f>
        <v>8.5541605181757294</v>
      </c>
      <c r="H15" s="1"/>
      <c r="I15" s="1"/>
    </row>
    <row r="16" spans="1:9" x14ac:dyDescent="0.2">
      <c r="A16" s="103" t="s">
        <v>103</v>
      </c>
      <c r="B16" s="154">
        <f>[1]InfJuv!J99</f>
        <v>9.3478285188865495</v>
      </c>
      <c r="C16" s="184">
        <f>[3]Sheet1!C44</f>
        <v>9.5043662234943067</v>
      </c>
      <c r="D16" s="154">
        <f>[1]InfJuv!K99</f>
        <v>13.351010764783933</v>
      </c>
      <c r="E16" s="154">
        <f>[1]InfJuv!L99</f>
        <v>9.1597876170215837</v>
      </c>
      <c r="F16" s="154">
        <f>[1]InfJuv!M99</f>
        <v>14.610340442447242</v>
      </c>
      <c r="G16" s="154">
        <f>[1]InfJuv!N99</f>
        <v>8.3869569675565199</v>
      </c>
      <c r="H16" s="1"/>
      <c r="I16" s="1"/>
    </row>
    <row r="17" spans="1:9" x14ac:dyDescent="0.2">
      <c r="A17" s="99"/>
      <c r="B17" s="154"/>
      <c r="D17" s="154"/>
      <c r="E17" s="154"/>
      <c r="F17" s="154"/>
      <c r="G17" s="154"/>
      <c r="H17" s="1"/>
      <c r="I17" s="1"/>
    </row>
    <row r="18" spans="1:9" x14ac:dyDescent="0.2">
      <c r="A18" s="99" t="s">
        <v>19</v>
      </c>
      <c r="B18" s="151">
        <f>[1]InfJuv!J100</f>
        <v>9.4789678140698559</v>
      </c>
      <c r="C18" s="151">
        <f>[3]Sheet1!C45</f>
        <v>9.8519156387771911</v>
      </c>
      <c r="D18" s="151">
        <f>[1]InfJuv!K100</f>
        <v>10.738972320801459</v>
      </c>
      <c r="E18" s="151">
        <f>[1]InfJuv!L100</f>
        <v>9.6041308046524172</v>
      </c>
      <c r="F18" s="151">
        <f>[1]InfJuv!M100</f>
        <v>9.287820393474048</v>
      </c>
      <c r="G18" s="151">
        <f>[1]InfJuv!N100</f>
        <v>8.9961656816744675</v>
      </c>
      <c r="H18" s="71"/>
      <c r="I18" s="1"/>
    </row>
    <row r="19" spans="1:9" x14ac:dyDescent="0.2">
      <c r="A19" s="102" t="s">
        <v>7</v>
      </c>
      <c r="B19" s="152"/>
      <c r="D19" s="153"/>
      <c r="E19" s="153"/>
      <c r="F19" s="153"/>
      <c r="G19" s="153"/>
      <c r="H19" s="72"/>
      <c r="I19" s="1"/>
    </row>
    <row r="20" spans="1:9" x14ac:dyDescent="0.2">
      <c r="A20" s="23" t="s">
        <v>110</v>
      </c>
      <c r="B20" s="154">
        <f>[1]InfJuv!J101</f>
        <v>9.1065412456450758</v>
      </c>
      <c r="C20" s="184">
        <f>[3]Sheet1!C46</f>
        <v>9.2665086388670073</v>
      </c>
      <c r="D20" s="154">
        <f>[1]InfJuv!K101</f>
        <v>10.379001796140539</v>
      </c>
      <c r="E20" s="154">
        <f>[1]InfJuv!L101</f>
        <v>9.0031121208121849</v>
      </c>
      <c r="F20" s="154">
        <f>[1]InfJuv!M101</f>
        <v>8.9280134200187007</v>
      </c>
      <c r="G20" s="154">
        <f>[1]InfJuv!N101</f>
        <v>8.8515499548062255</v>
      </c>
      <c r="H20" s="1"/>
      <c r="I20" s="1"/>
    </row>
    <row r="21" spans="1:9" x14ac:dyDescent="0.2">
      <c r="A21" s="23" t="s">
        <v>111</v>
      </c>
      <c r="B21" s="154">
        <f>[1]InfJuv!J102</f>
        <v>9.8066631331590131</v>
      </c>
      <c r="C21" s="184">
        <f>[3]Sheet1!C47</f>
        <v>10.646441162868749</v>
      </c>
      <c r="D21" s="154">
        <f>[1]InfJuv!K102</f>
        <v>11.105951249673428</v>
      </c>
      <c r="E21" s="154">
        <f>[1]InfJuv!L102</f>
        <v>10.489274832536015</v>
      </c>
      <c r="F21" s="154">
        <f>[1]InfJuv!M102</f>
        <v>9.5805328964733167</v>
      </c>
      <c r="G21" s="154">
        <f>[1]InfJuv!N102</f>
        <v>9.0511042030700519</v>
      </c>
      <c r="H21" s="1"/>
      <c r="I21" s="1"/>
    </row>
    <row r="22" spans="1:9" x14ac:dyDescent="0.2">
      <c r="A22" s="101"/>
      <c r="B22" s="154"/>
      <c r="D22" s="154"/>
      <c r="E22" s="154"/>
      <c r="F22" s="154"/>
      <c r="G22" s="154"/>
      <c r="H22" s="1"/>
      <c r="I22" s="1"/>
    </row>
    <row r="23" spans="1:9" x14ac:dyDescent="0.2">
      <c r="A23" s="102" t="s">
        <v>8</v>
      </c>
      <c r="B23" s="151"/>
      <c r="C23" s="151"/>
      <c r="D23" s="151"/>
      <c r="E23" s="151"/>
      <c r="F23" s="151"/>
      <c r="G23" s="151"/>
      <c r="H23" s="72"/>
      <c r="I23" s="1"/>
    </row>
    <row r="24" spans="1:9" x14ac:dyDescent="0.2">
      <c r="A24" s="103" t="s">
        <v>100</v>
      </c>
      <c r="B24" s="154">
        <f>[1]InfJuv!J108</f>
        <v>6.3236417882032541</v>
      </c>
      <c r="C24" s="184">
        <f>[3]Sheet1!C48</f>
        <v>6.1807844520711699</v>
      </c>
      <c r="D24" s="154">
        <f>[1]InfJuv!K108</f>
        <v>6.552135919902657</v>
      </c>
      <c r="E24" s="154">
        <f>[1]InfJuv!L108</f>
        <v>5.4336696629417744</v>
      </c>
      <c r="F24" s="154">
        <f>[1]InfJuv!M108</f>
        <v>6.4280396991483899</v>
      </c>
      <c r="G24" s="154">
        <f>[1]InfJuv!N108</f>
        <v>5.4689347095431673</v>
      </c>
      <c r="H24" s="1"/>
      <c r="I24" s="1"/>
    </row>
    <row r="25" spans="1:9" x14ac:dyDescent="0.2">
      <c r="A25" s="103" t="s">
        <v>101</v>
      </c>
      <c r="B25" s="154">
        <f>[1]InfJuv!J109</f>
        <v>9.1033795937359869</v>
      </c>
      <c r="C25" s="184">
        <f>[3]Sheet1!C49</f>
        <v>8.3898741202074856</v>
      </c>
      <c r="D25" s="154">
        <f>[1]InfJuv!K109</f>
        <v>9.2402272480963674</v>
      </c>
      <c r="E25" s="154">
        <f>[1]InfJuv!L109</f>
        <v>7.8915264045197775</v>
      </c>
      <c r="F25" s="154">
        <f>[1]InfJuv!M109</f>
        <v>9.8318030895084849</v>
      </c>
      <c r="G25" s="154">
        <f>[1]InfJuv!N109</f>
        <v>8.3294030589853971</v>
      </c>
      <c r="H25" s="1"/>
      <c r="I25" s="1"/>
    </row>
    <row r="26" spans="1:9" x14ac:dyDescent="0.2">
      <c r="A26" s="103" t="s">
        <v>102</v>
      </c>
      <c r="B26" s="154">
        <f>[1]InfJuv!J110</f>
        <v>10.512623900749201</v>
      </c>
      <c r="C26" s="184">
        <f>[3]Sheet1!C50</f>
        <v>10.149343585703033</v>
      </c>
      <c r="D26" s="154">
        <f>[1]InfJuv!K110</f>
        <v>12.095727523713551</v>
      </c>
      <c r="E26" s="154">
        <f>[1]InfJuv!L110</f>
        <v>9.5845353764433803</v>
      </c>
      <c r="F26" s="154">
        <f>[1]InfJuv!M110</f>
        <v>13.206991946752407</v>
      </c>
      <c r="G26" s="154">
        <f>[1]InfJuv!N110</f>
        <v>9.524252946794844</v>
      </c>
      <c r="H26" s="1"/>
      <c r="I26" s="1"/>
    </row>
    <row r="27" spans="1:9" x14ac:dyDescent="0.2">
      <c r="A27" s="103" t="s">
        <v>103</v>
      </c>
      <c r="B27" s="154">
        <f>[1]InfJuv!J111</f>
        <v>10.550760357392653</v>
      </c>
      <c r="C27" s="184">
        <f>[3]Sheet1!C51</f>
        <v>10.614949701382077</v>
      </c>
      <c r="D27" s="154">
        <f>[1]InfJuv!K111</f>
        <v>13.517250480958317</v>
      </c>
      <c r="E27" s="154">
        <f>[1]InfJuv!L111</f>
        <v>10.278608748310422</v>
      </c>
      <c r="F27" s="154">
        <f>[1]InfJuv!M111</f>
        <v>14.757392699243283</v>
      </c>
      <c r="G27" s="154">
        <f>[1]InfJuv!N111</f>
        <v>9.5762692192146961</v>
      </c>
      <c r="H27" s="1"/>
      <c r="I27" s="1"/>
    </row>
    <row r="28" spans="1:9" x14ac:dyDescent="0.2">
      <c r="A28" s="104"/>
      <c r="B28" s="154"/>
      <c r="D28" s="154"/>
      <c r="E28" s="154"/>
      <c r="F28" s="154"/>
      <c r="G28" s="154"/>
      <c r="H28" s="1"/>
      <c r="I28" s="1"/>
    </row>
    <row r="29" spans="1:9" x14ac:dyDescent="0.2">
      <c r="A29" s="99" t="s">
        <v>20</v>
      </c>
      <c r="B29" s="151">
        <f>[1]InfJuv!J112</f>
        <v>7.1481320987091168</v>
      </c>
      <c r="C29" s="151">
        <f>[3]Sheet1!C52</f>
        <v>7.1225188828385848</v>
      </c>
      <c r="D29" s="151">
        <f>[1]InfJuv!K112</f>
        <v>8.6810699588477451</v>
      </c>
      <c r="E29" s="151">
        <f>[1]InfJuv!L112</f>
        <v>6.893634165995163</v>
      </c>
      <c r="F29" s="151">
        <f>[1]InfJuv!M112</f>
        <v>7.4967741935483865</v>
      </c>
      <c r="G29" s="151">
        <f>[1]InfJuv!N112</f>
        <v>6.9770247425849057</v>
      </c>
      <c r="H29" s="71"/>
      <c r="I29" s="1"/>
    </row>
    <row r="30" spans="1:9" x14ac:dyDescent="0.2">
      <c r="A30" s="102" t="s">
        <v>7</v>
      </c>
      <c r="B30" s="152"/>
      <c r="D30" s="153"/>
      <c r="E30" s="153"/>
      <c r="F30" s="153"/>
      <c r="G30" s="153"/>
      <c r="H30" s="72"/>
      <c r="I30" s="1"/>
    </row>
    <row r="31" spans="1:9" x14ac:dyDescent="0.2">
      <c r="A31" s="23" t="s">
        <v>110</v>
      </c>
      <c r="B31" s="154">
        <f>[1]InfJuv!J113</f>
        <v>6.894391018667597</v>
      </c>
      <c r="C31" s="184">
        <f>[3]Sheet1!C53</f>
        <v>6.7579419889502761</v>
      </c>
      <c r="D31" s="154">
        <f>[1]InfJuv!K113</f>
        <v>8.0758688203622135</v>
      </c>
      <c r="E31" s="154">
        <f>[1]InfJuv!L113</f>
        <v>6.5823387464944885</v>
      </c>
      <c r="F31" s="154">
        <f>[1]InfJuv!M113</f>
        <v>7.2458301257377462</v>
      </c>
      <c r="G31" s="154">
        <f>[1]InfJuv!N113</f>
        <v>7.4806791569086677</v>
      </c>
      <c r="H31" s="1"/>
      <c r="I31" s="1"/>
    </row>
    <row r="32" spans="1:9" x14ac:dyDescent="0.2">
      <c r="A32" s="23" t="s">
        <v>111</v>
      </c>
      <c r="B32" s="154">
        <f>[1]InfJuv!J114</f>
        <v>7.427606038820981</v>
      </c>
      <c r="C32" s="184">
        <f>[3]Sheet1!C54</f>
        <v>8.2965159377316535</v>
      </c>
      <c r="D32" s="154">
        <f>[1]InfJuv!K114</f>
        <v>10.097365406643759</v>
      </c>
      <c r="E32" s="154">
        <f>[1]InfJuv!L114</f>
        <v>7.9489277028520897</v>
      </c>
      <c r="F32" s="154">
        <f>[1]InfJuv!M114</f>
        <v>7.7316838818159983</v>
      </c>
      <c r="G32" s="154">
        <f>[1]InfJuv!N114</f>
        <v>6.9009375552803842</v>
      </c>
      <c r="H32" s="1"/>
      <c r="I32" s="1"/>
    </row>
    <row r="33" spans="1:9" x14ac:dyDescent="0.2">
      <c r="A33" s="100"/>
      <c r="B33" s="154"/>
      <c r="D33" s="154"/>
      <c r="E33" s="154"/>
      <c r="F33" s="154"/>
      <c r="G33" s="154"/>
      <c r="H33" s="1"/>
      <c r="I33" s="1"/>
    </row>
    <row r="34" spans="1:9" x14ac:dyDescent="0.2">
      <c r="A34" s="102" t="s">
        <v>8</v>
      </c>
      <c r="B34" s="151"/>
      <c r="C34" s="151"/>
      <c r="D34" s="151"/>
      <c r="E34" s="151"/>
      <c r="F34" s="151"/>
      <c r="G34" s="151"/>
      <c r="H34" s="72"/>
      <c r="I34" s="1"/>
    </row>
    <row r="35" spans="1:9" x14ac:dyDescent="0.2">
      <c r="A35" s="103" t="s">
        <v>100</v>
      </c>
      <c r="B35" s="154">
        <f>[1]InfJuv!J120</f>
        <v>5.8644908315073199</v>
      </c>
      <c r="C35" s="184">
        <f>[3]Sheet1!C55</f>
        <v>5.6295389636882911</v>
      </c>
      <c r="D35" s="154">
        <f>[1]InfJuv!K120</f>
        <v>5.9922394678492239</v>
      </c>
      <c r="E35" s="154">
        <f>[1]InfJuv!L120</f>
        <v>5.4183344092963202</v>
      </c>
      <c r="F35" s="154">
        <f>[1]InfJuv!M120</f>
        <v>6.0396618985695705</v>
      </c>
      <c r="G35" s="154">
        <f>[1]InfJuv!N120</f>
        <v>5.719800747198013</v>
      </c>
      <c r="H35" s="1"/>
      <c r="I35" s="1"/>
    </row>
    <row r="36" spans="1:9" x14ac:dyDescent="0.2">
      <c r="A36" s="103" t="s">
        <v>101</v>
      </c>
      <c r="B36" s="154">
        <f>[1]InfJuv!J121</f>
        <v>7.4398561250605288</v>
      </c>
      <c r="C36" s="184">
        <f>[3]Sheet1!C56</f>
        <v>7.0139586823003945</v>
      </c>
      <c r="D36" s="154">
        <f>[1]InfJuv!K121</f>
        <v>8.8644314868804663</v>
      </c>
      <c r="E36" s="154">
        <f>[1]InfJuv!L121</f>
        <v>6.5756215469613268</v>
      </c>
      <c r="F36" s="154">
        <f>[1]InfJuv!M121</f>
        <v>9.0940343781597655</v>
      </c>
      <c r="G36" s="154">
        <f>[1]InfJuv!N121</f>
        <v>7.0106333795654185</v>
      </c>
      <c r="H36" s="1"/>
      <c r="I36" s="1"/>
    </row>
    <row r="37" spans="1:9" x14ac:dyDescent="0.2">
      <c r="A37" s="103" t="s">
        <v>102</v>
      </c>
      <c r="B37" s="154">
        <f>[1]InfJuv!J122</f>
        <v>7.6397914856646416</v>
      </c>
      <c r="C37" s="184">
        <f>[3]Sheet1!C57</f>
        <v>7.4864381109734266</v>
      </c>
      <c r="D37" s="154">
        <f>[1]InfJuv!K122</f>
        <v>11.750000000000002</v>
      </c>
      <c r="E37" s="154">
        <f>[1]InfJuv!L122</f>
        <v>7.2405708460754363</v>
      </c>
      <c r="F37" s="154">
        <f>[1]InfJuv!M122</f>
        <v>11.465227817745802</v>
      </c>
      <c r="G37" s="154">
        <f>[1]InfJuv!N122</f>
        <v>7.5140992167101812</v>
      </c>
      <c r="H37" s="1"/>
      <c r="I37" s="1"/>
    </row>
    <row r="38" spans="1:9" x14ac:dyDescent="0.2">
      <c r="A38" s="103" t="s">
        <v>103</v>
      </c>
      <c r="B38" s="1">
        <f>[1]InfJuv!J123</f>
        <v>7.2843179843614285</v>
      </c>
      <c r="C38" s="184">
        <f>[3]Sheet1!C58</f>
        <v>7.426874787919914</v>
      </c>
      <c r="D38" s="1">
        <f>[1]InfJuv!K123</f>
        <v>12.577235772357723</v>
      </c>
      <c r="E38" s="1">
        <f>[1]InfJuv!L123</f>
        <v>7.2025495750708233</v>
      </c>
      <c r="F38" s="1">
        <f>[1]InfJuv!M123</f>
        <v>12.806451612903226</v>
      </c>
      <c r="G38" s="1">
        <f>[1]InfJuv!N123</f>
        <v>6.9206642066420665</v>
      </c>
      <c r="H38" s="1"/>
      <c r="I38" s="1"/>
    </row>
    <row r="39" spans="1:9" x14ac:dyDescent="0.2">
      <c r="A39" s="97"/>
      <c r="B39" s="96"/>
      <c r="C39" s="96"/>
      <c r="D39" s="98"/>
      <c r="E39" s="98"/>
      <c r="F39" s="98"/>
      <c r="G39" s="98"/>
      <c r="H39" s="1"/>
      <c r="I39" s="1"/>
    </row>
    <row r="40" spans="1:9" x14ac:dyDescent="0.2">
      <c r="A40" s="65" t="str">
        <f>'C01'!A40</f>
        <v>Fuente: Instituto Nacional de Estadística (INE). LXV Encuesta Permanente de Hogares de Propósitos Múltiples, 2019.</v>
      </c>
      <c r="B40" s="28"/>
      <c r="C40" s="28"/>
      <c r="D40" s="30"/>
      <c r="E40" s="30"/>
      <c r="F40" s="30"/>
      <c r="G40" s="30"/>
      <c r="H40" s="1"/>
      <c r="I40" s="1"/>
    </row>
    <row r="41" spans="1:9" x14ac:dyDescent="0.2">
      <c r="A41" s="65"/>
      <c r="B41" s="28"/>
      <c r="C41" s="28"/>
      <c r="D41" s="30"/>
      <c r="E41" s="30"/>
      <c r="F41" s="30"/>
      <c r="G41" s="30"/>
      <c r="H41" s="1"/>
      <c r="I41" s="1"/>
    </row>
    <row r="42" spans="1:9" x14ac:dyDescent="0.2">
      <c r="A42" s="65"/>
      <c r="B42" s="28"/>
      <c r="C42" s="28"/>
      <c r="D42" s="30"/>
      <c r="E42" s="30"/>
      <c r="F42" s="30"/>
      <c r="G42" s="30"/>
      <c r="H42" s="1"/>
      <c r="I42" s="1"/>
    </row>
    <row r="43" spans="1:9" x14ac:dyDescent="0.2">
      <c r="A43" s="65"/>
      <c r="B43" s="28"/>
      <c r="C43" s="28"/>
      <c r="D43" s="30"/>
      <c r="E43" s="30"/>
      <c r="F43" s="30"/>
      <c r="G43" s="30"/>
      <c r="H43" s="1"/>
      <c r="I43" s="1"/>
    </row>
    <row r="44" spans="1:9" x14ac:dyDescent="0.2">
      <c r="A44" s="65"/>
      <c r="B44" s="28"/>
      <c r="C44" s="28"/>
      <c r="D44" s="30"/>
      <c r="E44" s="30"/>
      <c r="F44" s="30"/>
      <c r="G44" s="30"/>
      <c r="H44" s="1"/>
      <c r="I44" s="1"/>
    </row>
    <row r="45" spans="1:9" x14ac:dyDescent="0.2">
      <c r="A45" s="65"/>
      <c r="B45" s="28"/>
      <c r="C45" s="28"/>
      <c r="D45" s="30"/>
      <c r="E45" s="30"/>
      <c r="F45" s="30"/>
      <c r="G45" s="30"/>
      <c r="H45" s="1"/>
      <c r="I45" s="1"/>
    </row>
    <row r="46" spans="1:9" x14ac:dyDescent="0.2">
      <c r="A46" s="65"/>
      <c r="B46" s="28"/>
      <c r="C46" s="28"/>
      <c r="D46" s="30"/>
      <c r="E46" s="30"/>
      <c r="F46" s="30"/>
      <c r="G46" s="30"/>
      <c r="H46" s="1"/>
      <c r="I46" s="1"/>
    </row>
    <row r="47" spans="1:9" x14ac:dyDescent="0.2">
      <c r="A47" s="65"/>
      <c r="B47" s="28"/>
      <c r="C47" s="28"/>
      <c r="D47" s="30"/>
      <c r="E47" s="30"/>
      <c r="F47" s="30"/>
      <c r="G47" s="30"/>
      <c r="H47" s="1"/>
      <c r="I47" s="1"/>
    </row>
    <row r="48" spans="1:9" x14ac:dyDescent="0.2">
      <c r="A48" s="65"/>
      <c r="B48" s="28"/>
      <c r="C48" s="28"/>
      <c r="D48" s="30"/>
      <c r="E48" s="30"/>
      <c r="F48" s="30"/>
      <c r="G48" s="30"/>
      <c r="H48" s="1"/>
      <c r="I48" s="1"/>
    </row>
    <row r="49" spans="1:9" x14ac:dyDescent="0.2">
      <c r="A49" s="65"/>
      <c r="B49" s="28"/>
      <c r="C49" s="28"/>
      <c r="D49" s="30"/>
      <c r="E49" s="30"/>
      <c r="F49" s="30"/>
      <c r="G49" s="30"/>
      <c r="H49" s="1"/>
      <c r="I49" s="1"/>
    </row>
    <row r="50" spans="1:9" x14ac:dyDescent="0.2">
      <c r="A50" s="65"/>
      <c r="B50" s="28"/>
      <c r="C50" s="28"/>
      <c r="D50" s="30"/>
      <c r="E50" s="30"/>
      <c r="F50" s="30"/>
      <c r="G50" s="30"/>
      <c r="H50" s="1"/>
      <c r="I50" s="1"/>
    </row>
    <row r="51" spans="1:9" x14ac:dyDescent="0.2">
      <c r="A51" s="65"/>
      <c r="B51" s="28"/>
      <c r="C51" s="28"/>
      <c r="D51" s="30"/>
      <c r="E51" s="30"/>
      <c r="F51" s="30"/>
      <c r="G51" s="30"/>
      <c r="H51" s="1"/>
      <c r="I51" s="1"/>
    </row>
    <row r="52" spans="1:9" x14ac:dyDescent="0.2">
      <c r="A52" s="65"/>
      <c r="B52" s="28"/>
      <c r="C52" s="28"/>
      <c r="D52" s="30"/>
      <c r="E52" s="30"/>
      <c r="F52" s="30"/>
      <c r="G52" s="30"/>
      <c r="H52" s="1"/>
      <c r="I52" s="1"/>
    </row>
    <row r="53" spans="1:9" x14ac:dyDescent="0.2">
      <c r="A53" s="65"/>
      <c r="B53" s="28"/>
      <c r="C53" s="28"/>
      <c r="D53" s="30"/>
      <c r="E53" s="30"/>
      <c r="F53" s="30"/>
      <c r="G53" s="30"/>
      <c r="H53" s="1"/>
      <c r="I53" s="1"/>
    </row>
    <row r="54" spans="1:9" x14ac:dyDescent="0.2">
      <c r="A54" s="65"/>
      <c r="B54" s="28"/>
      <c r="C54" s="28"/>
      <c r="D54" s="30"/>
      <c r="E54" s="30"/>
      <c r="F54" s="30"/>
      <c r="G54" s="30"/>
      <c r="H54" s="1"/>
      <c r="I54" s="1"/>
    </row>
    <row r="55" spans="1:9" x14ac:dyDescent="0.2">
      <c r="A55" s="65"/>
      <c r="B55" s="28"/>
      <c r="C55" s="28"/>
      <c r="D55" s="30"/>
      <c r="E55" s="30"/>
      <c r="F55" s="30"/>
      <c r="G55" s="30"/>
      <c r="H55" s="1"/>
      <c r="I55" s="1"/>
    </row>
    <row r="56" spans="1:9" x14ac:dyDescent="0.2">
      <c r="A56" s="65"/>
      <c r="B56" s="28"/>
      <c r="C56" s="28"/>
      <c r="D56" s="30"/>
      <c r="E56" s="30"/>
      <c r="F56" s="30"/>
      <c r="G56" s="30"/>
      <c r="H56" s="1"/>
      <c r="I56" s="1"/>
    </row>
    <row r="57" spans="1:9" x14ac:dyDescent="0.2">
      <c r="A57" s="65"/>
      <c r="B57" s="28"/>
      <c r="C57" s="28"/>
      <c r="D57" s="30"/>
      <c r="E57" s="30"/>
      <c r="F57" s="30"/>
      <c r="G57" s="30"/>
      <c r="H57" s="1"/>
      <c r="I57" s="1"/>
    </row>
    <row r="58" spans="1:9" x14ac:dyDescent="0.2">
      <c r="A58" s="65"/>
      <c r="B58" s="28"/>
      <c r="C58" s="28"/>
      <c r="D58" s="30"/>
      <c r="E58" s="30"/>
      <c r="F58" s="30"/>
      <c r="G58" s="30"/>
      <c r="H58" s="1"/>
      <c r="I58" s="1"/>
    </row>
    <row r="59" spans="1:9" x14ac:dyDescent="0.2">
      <c r="A59" s="65"/>
      <c r="B59" s="28"/>
      <c r="C59" s="28"/>
      <c r="D59" s="30"/>
      <c r="E59" s="30"/>
      <c r="F59" s="30"/>
      <c r="G59" s="30"/>
      <c r="H59" s="1"/>
      <c r="I59" s="1"/>
    </row>
    <row r="60" spans="1:9" x14ac:dyDescent="0.2">
      <c r="A60" s="65"/>
      <c r="B60" s="28"/>
      <c r="C60" s="28"/>
      <c r="D60" s="30"/>
      <c r="E60" s="30"/>
      <c r="F60" s="30"/>
      <c r="G60" s="30"/>
      <c r="H60" s="1"/>
      <c r="I60" s="1"/>
    </row>
    <row r="61" spans="1:9" x14ac:dyDescent="0.2">
      <c r="A61" s="65"/>
      <c r="B61" s="28"/>
      <c r="C61" s="28"/>
      <c r="D61" s="30"/>
      <c r="E61" s="30"/>
      <c r="F61" s="30"/>
      <c r="G61" s="30"/>
      <c r="H61" s="1"/>
      <c r="I61" s="1"/>
    </row>
    <row r="62" spans="1:9" x14ac:dyDescent="0.2">
      <c r="A62" s="48"/>
      <c r="B62" s="155"/>
      <c r="C62" s="155"/>
      <c r="D62" s="156"/>
      <c r="E62" s="156"/>
      <c r="F62" s="156"/>
      <c r="G62" s="156"/>
      <c r="H62" s="154"/>
      <c r="I62" s="1"/>
    </row>
    <row r="63" spans="1:9" ht="23.25" customHeight="1" x14ac:dyDescent="0.2">
      <c r="A63" s="200" t="s">
        <v>90</v>
      </c>
      <c r="B63" s="200"/>
      <c r="C63" s="200"/>
      <c r="D63" s="200"/>
      <c r="E63" s="200"/>
      <c r="F63" s="200"/>
      <c r="G63" s="200"/>
      <c r="H63" s="200"/>
      <c r="I63" s="1"/>
    </row>
    <row r="64" spans="1:9" x14ac:dyDescent="0.2">
      <c r="A64" s="149" t="s">
        <v>94</v>
      </c>
      <c r="B64" s="157" t="s">
        <v>94</v>
      </c>
      <c r="C64" s="157"/>
      <c r="D64" s="157"/>
      <c r="E64" s="157"/>
      <c r="F64" s="157"/>
      <c r="G64" s="157"/>
      <c r="H64" s="154"/>
      <c r="I64" s="1"/>
    </row>
    <row r="65" spans="1:9" x14ac:dyDescent="0.2">
      <c r="A65" s="203" t="s">
        <v>11</v>
      </c>
      <c r="B65" s="208" t="s">
        <v>13</v>
      </c>
      <c r="C65" s="208"/>
      <c r="D65" s="208"/>
      <c r="E65" s="208"/>
      <c r="F65" s="208"/>
      <c r="G65" s="208"/>
      <c r="H65" s="208"/>
      <c r="I65" s="1"/>
    </row>
    <row r="66" spans="1:9" x14ac:dyDescent="0.2">
      <c r="A66" s="204"/>
      <c r="B66" s="201" t="s">
        <v>0</v>
      </c>
      <c r="C66" s="210" t="s">
        <v>9</v>
      </c>
      <c r="D66" s="210"/>
      <c r="E66" s="210"/>
      <c r="F66" s="201" t="s">
        <v>6</v>
      </c>
      <c r="G66" s="201" t="s">
        <v>10</v>
      </c>
      <c r="H66" s="201"/>
      <c r="I66" s="1"/>
    </row>
    <row r="67" spans="1:9" x14ac:dyDescent="0.2">
      <c r="A67" s="205"/>
      <c r="B67" s="209"/>
      <c r="C67" s="158" t="s">
        <v>0</v>
      </c>
      <c r="D67" s="158" t="s">
        <v>4</v>
      </c>
      <c r="E67" s="158" t="s">
        <v>5</v>
      </c>
      <c r="F67" s="202"/>
      <c r="G67" s="202"/>
      <c r="H67" s="202"/>
      <c r="I67" s="1"/>
    </row>
    <row r="68" spans="1:9" x14ac:dyDescent="0.2">
      <c r="A68" s="159"/>
      <c r="B68" s="160"/>
      <c r="C68" s="157"/>
      <c r="D68" s="157"/>
      <c r="E68" s="157"/>
      <c r="F68" s="161"/>
      <c r="G68" s="161"/>
      <c r="H68" s="154"/>
      <c r="I68" s="1"/>
    </row>
    <row r="69" spans="1:9" x14ac:dyDescent="0.2">
      <c r="A69" s="162" t="s">
        <v>1</v>
      </c>
      <c r="B69" s="151">
        <f>[1]InfJuv!J124</f>
        <v>10.546667299658163</v>
      </c>
      <c r="C69" s="151">
        <f>[3]Sheet1!C106</f>
        <v>10.964427325252069</v>
      </c>
      <c r="D69" s="151">
        <f>[1]InfJuv!K124</f>
        <v>11.772001637331156</v>
      </c>
      <c r="E69" s="151">
        <f>[1]InfJuv!L124</f>
        <v>10.655388471177943</v>
      </c>
      <c r="F69" s="151">
        <f>[1]InfJuv!M124</f>
        <v>10.230084455603766</v>
      </c>
      <c r="G69" s="151">
        <f>[1]InfJuv!N124</f>
        <v>10.283741007194243</v>
      </c>
      <c r="H69" s="151"/>
      <c r="I69" s="1"/>
    </row>
    <row r="70" spans="1:9" x14ac:dyDescent="0.2">
      <c r="A70" s="163" t="s">
        <v>7</v>
      </c>
      <c r="B70" s="152"/>
      <c r="D70" s="153"/>
      <c r="E70" s="153"/>
      <c r="F70" s="153"/>
      <c r="G70" s="153"/>
      <c r="H70" s="151"/>
      <c r="I70" s="1"/>
    </row>
    <row r="71" spans="1:9" x14ac:dyDescent="0.2">
      <c r="A71" s="164" t="s">
        <v>98</v>
      </c>
      <c r="B71" s="154">
        <f>[1]InfJuv!J125</f>
        <v>10.168673528840547</v>
      </c>
      <c r="C71" s="184">
        <f>[3]Sheet1!C107</f>
        <v>10.409217322208965</v>
      </c>
      <c r="D71" s="154">
        <f>[1]InfJuv!K125</f>
        <v>11.247191011235957</v>
      </c>
      <c r="E71" s="154">
        <f>[1]InfJuv!L125</f>
        <v>10.106785617734522</v>
      </c>
      <c r="F71" s="154">
        <f>[1]InfJuv!M125</f>
        <v>9.877832512315269</v>
      </c>
      <c r="G71" s="154">
        <f>[1]InfJuv!N125</f>
        <v>10.143687707641195</v>
      </c>
      <c r="H71" s="154"/>
      <c r="I71" s="1"/>
    </row>
    <row r="72" spans="1:9" x14ac:dyDescent="0.2">
      <c r="A72" s="164" t="s">
        <v>99</v>
      </c>
      <c r="B72" s="154">
        <f>[1]InfJuv!J126</f>
        <v>10.908229611740659</v>
      </c>
      <c r="C72" s="184">
        <f>[3]Sheet1!C108</f>
        <v>11.701291853414187</v>
      </c>
      <c r="D72" s="154">
        <f>[1]InfJuv!K126</f>
        <v>12.404332129963899</v>
      </c>
      <c r="E72" s="154">
        <f>[1]InfJuv!L126</f>
        <v>11.411173184357535</v>
      </c>
      <c r="F72" s="154">
        <f>[1]InfJuv!M126</f>
        <v>10.5342407486176</v>
      </c>
      <c r="G72" s="154">
        <f>[1]InfJuv!N126</f>
        <v>10.357992073976222</v>
      </c>
      <c r="H72" s="154"/>
      <c r="I72" s="1"/>
    </row>
    <row r="73" spans="1:9" x14ac:dyDescent="0.2">
      <c r="A73" s="162"/>
      <c r="B73" s="154"/>
      <c r="D73" s="154"/>
      <c r="E73" s="154"/>
      <c r="F73" s="154"/>
      <c r="G73" s="154"/>
      <c r="H73" s="154"/>
      <c r="I73" s="1"/>
    </row>
    <row r="74" spans="1:9" x14ac:dyDescent="0.2">
      <c r="A74" s="163" t="s">
        <v>8</v>
      </c>
      <c r="B74" s="151"/>
      <c r="C74" s="151"/>
      <c r="D74" s="151"/>
      <c r="E74" s="151"/>
      <c r="F74" s="151"/>
      <c r="G74" s="151"/>
      <c r="H74" s="151"/>
      <c r="I74" s="1"/>
    </row>
    <row r="75" spans="1:9" x14ac:dyDescent="0.2">
      <c r="A75" s="165" t="s">
        <v>100</v>
      </c>
      <c r="B75" s="154">
        <f>[1]InfJuv!J132</f>
        <v>6.427522935779816</v>
      </c>
      <c r="C75" s="184">
        <f>[3]Sheet1!C109</f>
        <v>6.4372759856630823</v>
      </c>
      <c r="D75" s="154">
        <f>[1]InfJuv!K132</f>
        <v>7.0828025477707008</v>
      </c>
      <c r="E75" s="154">
        <f>[1]InfJuv!L132</f>
        <v>5.6065573770491808</v>
      </c>
      <c r="F75" s="154">
        <f>[1]InfJuv!M132</f>
        <v>6.5121092029942753</v>
      </c>
      <c r="G75" s="154">
        <f>[1]InfJuv!N132</f>
        <v>5.3142857142857132</v>
      </c>
      <c r="H75" s="154"/>
      <c r="I75" s="1"/>
    </row>
    <row r="76" spans="1:9" x14ac:dyDescent="0.2">
      <c r="A76" s="165" t="s">
        <v>101</v>
      </c>
      <c r="B76" s="154">
        <f>[1]InfJuv!J133</f>
        <v>9.710066202682059</v>
      </c>
      <c r="C76" s="184">
        <f>[3]Sheet1!C110</f>
        <v>8.7521294718909743</v>
      </c>
      <c r="D76" s="154">
        <f>[1]InfJuv!K133</f>
        <v>9.6765249537892792</v>
      </c>
      <c r="E76" s="154">
        <f>[1]InfJuv!L133</f>
        <v>7.9620853080568725</v>
      </c>
      <c r="F76" s="154">
        <f>[1]InfJuv!M133</f>
        <v>10.099949773982928</v>
      </c>
      <c r="G76" s="154">
        <f>[1]InfJuv!N133</f>
        <v>9.1278911564625851</v>
      </c>
      <c r="H76" s="154"/>
      <c r="I76" s="1"/>
    </row>
    <row r="77" spans="1:9" x14ac:dyDescent="0.2">
      <c r="A77" s="165" t="s">
        <v>102</v>
      </c>
      <c r="B77" s="154">
        <f>[1]InfJuv!J134</f>
        <v>11.602150537634401</v>
      </c>
      <c r="C77" s="184">
        <f>[3]Sheet1!C111</f>
        <v>10.691040578545596</v>
      </c>
      <c r="D77" s="154">
        <f>[1]InfJuv!K134</f>
        <v>12.450602409638554</v>
      </c>
      <c r="E77" s="154">
        <f>[1]InfJuv!L134</f>
        <v>9.8107293550331516</v>
      </c>
      <c r="F77" s="154">
        <f>[1]InfJuv!M134</f>
        <v>13.450682056663164</v>
      </c>
      <c r="G77" s="154">
        <f>[1]InfJuv!N134</f>
        <v>10.619718309859152</v>
      </c>
      <c r="H77" s="154"/>
      <c r="I77" s="1"/>
    </row>
    <row r="78" spans="1:9" x14ac:dyDescent="0.2">
      <c r="A78" s="165" t="s">
        <v>103</v>
      </c>
      <c r="B78" s="154">
        <f>[1]InfJuv!J135</f>
        <v>12.047084870848709</v>
      </c>
      <c r="C78" s="184">
        <f>[3]Sheet1!C112</f>
        <v>11.89396110542476</v>
      </c>
      <c r="D78" s="154">
        <f>[1]InfJuv!K135</f>
        <v>13.200000000000001</v>
      </c>
      <c r="E78" s="154">
        <f>[1]InfJuv!L135</f>
        <v>11.592947103274561</v>
      </c>
      <c r="F78" s="154">
        <f>[1]InfJuv!M135</f>
        <v>14.912106135986729</v>
      </c>
      <c r="G78" s="154">
        <f>[1]InfJuv!N135</f>
        <v>11.285936285936284</v>
      </c>
      <c r="H78" s="154"/>
      <c r="I78" s="1"/>
    </row>
    <row r="79" spans="1:9" x14ac:dyDescent="0.2">
      <c r="A79" s="166"/>
      <c r="B79" s="154"/>
      <c r="D79" s="154"/>
      <c r="E79" s="154"/>
      <c r="F79" s="154"/>
      <c r="G79" s="154"/>
      <c r="H79" s="154"/>
      <c r="I79" s="1"/>
    </row>
    <row r="80" spans="1:9" x14ac:dyDescent="0.2">
      <c r="A80" s="162" t="s">
        <v>2</v>
      </c>
      <c r="B80" s="151">
        <f>[1]InfJuv!J136</f>
        <v>9.7036643219368734</v>
      </c>
      <c r="C80" s="151">
        <f>[3]Sheet1!C113</f>
        <v>10.420126671358185</v>
      </c>
      <c r="D80" s="151">
        <f>[1]InfJuv!K136</f>
        <v>11.330972311654861</v>
      </c>
      <c r="E80" s="151">
        <f>[1]InfJuv!L136</f>
        <v>10.077705156136533</v>
      </c>
      <c r="F80" s="151">
        <f>[1]InfJuv!M136</f>
        <v>9.2643229166666536</v>
      </c>
      <c r="G80" s="151">
        <f>[1]InfJuv!N136</f>
        <v>8.8208734270910458</v>
      </c>
      <c r="H80" s="151"/>
      <c r="I80" s="1"/>
    </row>
    <row r="81" spans="1:9" x14ac:dyDescent="0.2">
      <c r="A81" s="163" t="s">
        <v>7</v>
      </c>
      <c r="B81" s="152"/>
      <c r="D81" s="153"/>
      <c r="E81" s="153"/>
      <c r="F81" s="153"/>
      <c r="G81" s="153"/>
      <c r="H81" s="151"/>
      <c r="I81" s="1"/>
    </row>
    <row r="82" spans="1:9" x14ac:dyDescent="0.2">
      <c r="A82" s="165" t="s">
        <v>98</v>
      </c>
      <c r="B82" s="154">
        <f>[1]InfJuv!J137</f>
        <v>9.3527901403628881</v>
      </c>
      <c r="C82" s="184">
        <f>[3]Sheet1!C114</f>
        <v>9.8870112657388987</v>
      </c>
      <c r="D82" s="154">
        <f>[1]InfJuv!K137</f>
        <v>11.170798898071627</v>
      </c>
      <c r="E82" s="154">
        <f>[1]InfJuv!L137</f>
        <v>9.4803664921465955</v>
      </c>
      <c r="F82" s="154">
        <f>[1]InfJuv!M137</f>
        <v>8.9361267245784344</v>
      </c>
      <c r="G82" s="154">
        <f>[1]InfJuv!N137</f>
        <v>8.4336793540945791</v>
      </c>
      <c r="H82" s="154"/>
      <c r="I82" s="1"/>
    </row>
    <row r="83" spans="1:9" x14ac:dyDescent="0.2">
      <c r="A83" s="165" t="s">
        <v>99</v>
      </c>
      <c r="B83" s="154">
        <f>[1]InfJuv!J138</f>
        <v>10.024749373433584</v>
      </c>
      <c r="C83" s="184">
        <f>[3]Sheet1!C115</f>
        <v>11.023630907726938</v>
      </c>
      <c r="D83" s="154">
        <f>[1]InfJuv!K138</f>
        <v>11.471584038694077</v>
      </c>
      <c r="E83" s="154">
        <f>[1]InfJuv!L138</f>
        <v>10.822185970636216</v>
      </c>
      <c r="F83" s="154">
        <f>[1]InfJuv!M138</f>
        <v>9.6054168879447701</v>
      </c>
      <c r="G83" s="154">
        <f>[1]InfJuv!N138</f>
        <v>9.0038147138964497</v>
      </c>
      <c r="H83" s="154"/>
      <c r="I83" s="1"/>
    </row>
    <row r="84" spans="1:9" x14ac:dyDescent="0.2">
      <c r="A84" s="166"/>
      <c r="B84" s="154"/>
      <c r="D84" s="154"/>
      <c r="E84" s="154"/>
      <c r="F84" s="154"/>
      <c r="G84" s="154"/>
      <c r="H84" s="154"/>
      <c r="I84" s="1"/>
    </row>
    <row r="85" spans="1:9" x14ac:dyDescent="0.2">
      <c r="A85" s="163" t="s">
        <v>8</v>
      </c>
      <c r="B85" s="151"/>
      <c r="C85" s="151"/>
      <c r="D85" s="151"/>
      <c r="E85" s="151"/>
      <c r="F85" s="151"/>
      <c r="G85" s="151"/>
      <c r="H85" s="151"/>
      <c r="I85" s="1"/>
    </row>
    <row r="86" spans="1:9" x14ac:dyDescent="0.2">
      <c r="A86" s="165" t="s">
        <v>100</v>
      </c>
      <c r="B86" s="154">
        <f>[1]InfJuv!J144</f>
        <v>6.4924281984334193</v>
      </c>
      <c r="C86" s="184">
        <f>[3]Sheet1!C116</f>
        <v>6.218340611353713</v>
      </c>
      <c r="D86" s="154">
        <f>[1]InfJuv!K144</f>
        <v>6.1550387596899228</v>
      </c>
      <c r="E86" s="154">
        <f>[1]InfJuv!L144</f>
        <v>6.3000000000000007</v>
      </c>
      <c r="F86" s="154">
        <f>[1]InfJuv!M144</f>
        <v>6.5420000000000025</v>
      </c>
      <c r="G86" s="154">
        <f>[1]InfJuv!N144</f>
        <v>6.4301075268817192</v>
      </c>
      <c r="H86" s="154"/>
      <c r="I86" s="1"/>
    </row>
    <row r="87" spans="1:9" x14ac:dyDescent="0.2">
      <c r="A87" s="165" t="s">
        <v>101</v>
      </c>
      <c r="B87" s="154">
        <f>[1]InfJuv!J145</f>
        <v>8.8908523908523893</v>
      </c>
      <c r="C87" s="184">
        <f>[3]Sheet1!C117</f>
        <v>8.5081521739130377</v>
      </c>
      <c r="D87" s="154">
        <f>[1]InfJuv!K145</f>
        <v>9.1777777777777789</v>
      </c>
      <c r="E87" s="154">
        <f>[1]InfJuv!L145</f>
        <v>7.8670212765957404</v>
      </c>
      <c r="F87" s="154">
        <f>[1]InfJuv!M145</f>
        <v>9.6377998829724998</v>
      </c>
      <c r="G87" s="154">
        <f>[1]InfJuv!N145</f>
        <v>8.0657004830917902</v>
      </c>
      <c r="H87" s="154"/>
      <c r="I87" s="1"/>
    </row>
    <row r="88" spans="1:9" x14ac:dyDescent="0.2">
      <c r="A88" s="165" t="s">
        <v>102</v>
      </c>
      <c r="B88" s="154">
        <f>[1]InfJuv!J146</f>
        <v>11.158040665434383</v>
      </c>
      <c r="C88" s="184">
        <f>[3]Sheet1!C118</f>
        <v>11.029610389610392</v>
      </c>
      <c r="D88" s="154">
        <f>[1]InfJuv!K146</f>
        <v>12.81184668989547</v>
      </c>
      <c r="E88" s="154">
        <f>[1]InfJuv!L146</f>
        <v>10.272390821613625</v>
      </c>
      <c r="F88" s="154">
        <f>[1]InfJuv!M146</f>
        <v>14.671985815602834</v>
      </c>
      <c r="G88" s="154">
        <f>[1]InfJuv!N146</f>
        <v>8.8665785997357993</v>
      </c>
      <c r="H88" s="154"/>
      <c r="I88" s="1"/>
    </row>
    <row r="89" spans="1:9" x14ac:dyDescent="0.2">
      <c r="A89" s="165" t="s">
        <v>103</v>
      </c>
      <c r="B89" s="154">
        <f>[1]InfJuv!J147</f>
        <v>11.119987566055327</v>
      </c>
      <c r="C89" s="184">
        <f>[3]Sheet1!C119</f>
        <v>11.203215169002469</v>
      </c>
      <c r="D89" s="154">
        <f>[1]InfJuv!K147</f>
        <v>14.493548387096775</v>
      </c>
      <c r="E89" s="154">
        <f>[1]InfJuv!L147</f>
        <v>10.721172022684311</v>
      </c>
      <c r="F89" s="154">
        <f>[1]InfJuv!M147</f>
        <v>15.164179104477611</v>
      </c>
      <c r="G89" s="154">
        <f>[1]InfJuv!N147</f>
        <v>10.466850828729282</v>
      </c>
      <c r="H89" s="154"/>
      <c r="I89" s="1"/>
    </row>
    <row r="90" spans="1:9" x14ac:dyDescent="0.2">
      <c r="A90" s="166"/>
      <c r="B90" s="154"/>
      <c r="D90" s="154"/>
      <c r="E90" s="154"/>
      <c r="F90" s="154"/>
      <c r="G90" s="154"/>
      <c r="H90" s="154"/>
      <c r="I90" s="1"/>
    </row>
    <row r="91" spans="1:9" x14ac:dyDescent="0.2">
      <c r="A91" s="162" t="s">
        <v>104</v>
      </c>
      <c r="B91" s="151">
        <f>[1]InfJuv!J148</f>
        <v>9.0877898203744749</v>
      </c>
      <c r="C91" s="151">
        <f>[3]Sheet1!C120</f>
        <v>9.4169013857990578</v>
      </c>
      <c r="D91" s="151">
        <f>[1]InfJuv!K148</f>
        <v>10.138635961971394</v>
      </c>
      <c r="E91" s="151">
        <f>[1]InfJuv!L148</f>
        <v>9.2465441408957325</v>
      </c>
      <c r="F91" s="151">
        <f>[1]InfJuv!M148</f>
        <v>8.8646914514731083</v>
      </c>
      <c r="G91" s="151">
        <f>[1]InfJuv!N148</f>
        <v>8.7316699884020554</v>
      </c>
      <c r="H91" s="151"/>
      <c r="I91" s="1"/>
    </row>
    <row r="92" spans="1:9" x14ac:dyDescent="0.2">
      <c r="A92" s="163" t="s">
        <v>7</v>
      </c>
      <c r="B92" s="152"/>
      <c r="D92" s="153"/>
      <c r="E92" s="153"/>
      <c r="F92" s="153"/>
      <c r="G92" s="153"/>
      <c r="H92" s="151"/>
      <c r="I92" s="1"/>
    </row>
    <row r="93" spans="1:9" x14ac:dyDescent="0.2">
      <c r="A93" s="164" t="s">
        <v>98</v>
      </c>
      <c r="B93" s="154">
        <f>[1]InfJuv!J149</f>
        <v>8.6891888296069926</v>
      </c>
      <c r="C93" s="184">
        <f>[3]Sheet1!C121</f>
        <v>8.832350874580289</v>
      </c>
      <c r="D93" s="154">
        <f>[1]InfJuv!K149</f>
        <v>9.7723814547119243</v>
      </c>
      <c r="E93" s="154">
        <f>[1]InfJuv!L149</f>
        <v>8.6507282264831957</v>
      </c>
      <c r="F93" s="154">
        <f>[1]InfJuv!M149</f>
        <v>8.4622966521242233</v>
      </c>
      <c r="G93" s="154">
        <f>[1]InfJuv!N149</f>
        <v>8.5344282949569461</v>
      </c>
      <c r="H93" s="154"/>
      <c r="I93" s="1"/>
    </row>
    <row r="94" spans="1:9" x14ac:dyDescent="0.2">
      <c r="A94" s="164" t="s">
        <v>99</v>
      </c>
      <c r="B94" s="154">
        <f>[1]InfJuv!J150</f>
        <v>9.4265897717280751</v>
      </c>
      <c r="C94" s="184">
        <f>[3]Sheet1!C122</f>
        <v>10.242677269553676</v>
      </c>
      <c r="D94" s="154">
        <f>[1]InfJuv!K150</f>
        <v>10.499771548636758</v>
      </c>
      <c r="E94" s="154">
        <f>[1]InfJuv!L150</f>
        <v>10.16501890257053</v>
      </c>
      <c r="F94" s="154">
        <f>[1]InfJuv!M150</f>
        <v>9.1688053045769955</v>
      </c>
      <c r="G94" s="154">
        <f>[1]InfJuv!N150</f>
        <v>8.7979264757326519</v>
      </c>
      <c r="H94" s="154"/>
      <c r="I94" s="1"/>
    </row>
    <row r="95" spans="1:9" x14ac:dyDescent="0.2">
      <c r="A95" s="166"/>
      <c r="B95" s="154"/>
      <c r="D95" s="154"/>
      <c r="E95" s="154"/>
      <c r="F95" s="154"/>
      <c r="G95" s="154"/>
      <c r="H95" s="154"/>
      <c r="I95" s="1"/>
    </row>
    <row r="96" spans="1:9" x14ac:dyDescent="0.2">
      <c r="A96" s="163" t="s">
        <v>8</v>
      </c>
      <c r="B96" s="151"/>
      <c r="C96" s="151"/>
      <c r="D96" s="151"/>
      <c r="E96" s="151"/>
      <c r="F96" s="151"/>
      <c r="G96" s="151"/>
      <c r="H96" s="151"/>
      <c r="I96" s="1"/>
    </row>
    <row r="97" spans="1:9" x14ac:dyDescent="0.2">
      <c r="A97" s="165" t="s">
        <v>100</v>
      </c>
      <c r="B97" s="154">
        <f>[1]InfJuv!J156</f>
        <v>6.2652643039772773</v>
      </c>
      <c r="C97" s="184">
        <f>[3]Sheet1!C123</f>
        <v>6.1274600565446393</v>
      </c>
      <c r="D97" s="154">
        <f>[1]InfJuv!K156</f>
        <v>6.5187518400814781</v>
      </c>
      <c r="E97" s="154">
        <f>[1]InfJuv!L156</f>
        <v>5.202358999404769</v>
      </c>
      <c r="F97" s="154">
        <f>[1]InfJuv!M156</f>
        <v>6.3831793799311223</v>
      </c>
      <c r="G97" s="154">
        <f>[1]InfJuv!N156</f>
        <v>5.2741232742460857</v>
      </c>
      <c r="H97" s="154"/>
      <c r="I97" s="1"/>
    </row>
    <row r="98" spans="1:9" x14ac:dyDescent="0.2">
      <c r="A98" s="165" t="s">
        <v>101</v>
      </c>
      <c r="B98" s="154">
        <f>[1]InfJuv!J157</f>
        <v>8.9539910234707225</v>
      </c>
      <c r="C98" s="184">
        <f>[3]Sheet1!C124</f>
        <v>8.294946105305181</v>
      </c>
      <c r="D98" s="154">
        <f>[1]InfJuv!K157</f>
        <v>9.1328708837195904</v>
      </c>
      <c r="E98" s="154">
        <f>[1]InfJuv!L157</f>
        <v>7.8833576767366802</v>
      </c>
      <c r="F98" s="154">
        <f>[1]InfJuv!M157</f>
        <v>9.7445407966939186</v>
      </c>
      <c r="G98" s="154">
        <f>[1]InfJuv!N157</f>
        <v>8.2533174807172784</v>
      </c>
      <c r="H98" s="154"/>
      <c r="I98" s="1"/>
    </row>
    <row r="99" spans="1:9" x14ac:dyDescent="0.2">
      <c r="A99" s="165" t="s">
        <v>102</v>
      </c>
      <c r="B99" s="154">
        <f>[1]InfJuv!J158</f>
        <v>10.048816086358595</v>
      </c>
      <c r="C99" s="184">
        <f>[3]Sheet1!C125</f>
        <v>9.8627000631667521</v>
      </c>
      <c r="D99" s="154">
        <f>[1]InfJuv!K158</f>
        <v>11.738299644745197</v>
      </c>
      <c r="E99" s="154">
        <f>[1]InfJuv!L158</f>
        <v>9.4350200774191038</v>
      </c>
      <c r="F99" s="154">
        <f>[1]InfJuv!M158</f>
        <v>12.629006586795194</v>
      </c>
      <c r="G99" s="154">
        <f>[1]InfJuv!N158</f>
        <v>9.3437792311582886</v>
      </c>
      <c r="H99" s="154"/>
      <c r="I99" s="1"/>
    </row>
    <row r="100" spans="1:9" x14ac:dyDescent="0.2">
      <c r="A100" s="165" t="s">
        <v>103</v>
      </c>
      <c r="B100" s="154">
        <f>[1]InfJuv!J159</f>
        <v>9.8803666881936731</v>
      </c>
      <c r="C100" s="184">
        <f>[3]Sheet1!C126</f>
        <v>9.9835909828901706</v>
      </c>
      <c r="D100" s="154">
        <f>[1]InfJuv!K159</f>
        <v>13.523763114183728</v>
      </c>
      <c r="E100" s="154">
        <f>[1]InfJuv!L159</f>
        <v>9.7358473630413283</v>
      </c>
      <c r="F100" s="154">
        <f>[1]InfJuv!M159</f>
        <v>14.576607195951256</v>
      </c>
      <c r="G100" s="154">
        <f>[1]InfJuv!N159</f>
        <v>9.0159970476424363</v>
      </c>
      <c r="H100" s="154"/>
      <c r="I100" s="1"/>
    </row>
    <row r="101" spans="1:9" x14ac:dyDescent="0.2">
      <c r="A101" s="167"/>
      <c r="B101" s="168"/>
      <c r="C101" s="168"/>
      <c r="D101" s="168"/>
      <c r="E101" s="168"/>
      <c r="F101" s="168"/>
      <c r="G101" s="168"/>
      <c r="H101" s="154"/>
      <c r="I101" s="1"/>
    </row>
    <row r="102" spans="1:9" x14ac:dyDescent="0.2">
      <c r="A102" s="65" t="str">
        <f>$A$40</f>
        <v>Fuente: Instituto Nacional de Estadística (INE). LXV Encuesta Permanente de Hogares de Propósitos Múltiples, 2019.</v>
      </c>
      <c r="B102" s="169"/>
      <c r="C102" s="169"/>
      <c r="D102" s="169"/>
      <c r="E102" s="169"/>
      <c r="F102" s="169"/>
      <c r="G102" s="169"/>
      <c r="H102" s="154"/>
      <c r="I102" s="1"/>
    </row>
    <row r="103" spans="1:9" x14ac:dyDescent="0.2">
      <c r="A103" s="48"/>
      <c r="B103" s="169"/>
      <c r="C103" s="169"/>
      <c r="D103" s="170"/>
      <c r="E103" s="169"/>
      <c r="F103" s="169"/>
      <c r="G103" s="169"/>
      <c r="H103" s="154"/>
      <c r="I103" s="1"/>
    </row>
    <row r="104" spans="1:9" x14ac:dyDescent="0.2">
      <c r="A104" s="6"/>
      <c r="B104" s="75"/>
      <c r="C104" s="75"/>
      <c r="D104" s="75"/>
      <c r="E104" s="75"/>
      <c r="F104" s="75"/>
      <c r="G104" s="75"/>
      <c r="H104" s="1"/>
      <c r="I104" s="1"/>
    </row>
    <row r="105" spans="1:9" x14ac:dyDescent="0.2">
      <c r="A105" s="6"/>
      <c r="B105" s="75"/>
      <c r="C105" s="75"/>
      <c r="D105" s="75"/>
      <c r="E105" s="75"/>
      <c r="F105" s="75"/>
      <c r="G105" s="75"/>
      <c r="H105" s="1"/>
      <c r="I105" s="1"/>
    </row>
    <row r="106" spans="1:9" x14ac:dyDescent="0.2">
      <c r="A106" s="6"/>
      <c r="B106" s="75"/>
      <c r="C106" s="75"/>
      <c r="D106" s="75"/>
      <c r="E106" s="75"/>
      <c r="F106" s="75"/>
      <c r="G106" s="75"/>
      <c r="H106" s="1"/>
      <c r="I106" s="1"/>
    </row>
    <row r="107" spans="1:9" x14ac:dyDescent="0.2">
      <c r="A107" s="6"/>
      <c r="B107" s="75"/>
      <c r="C107" s="75"/>
      <c r="D107" s="75"/>
      <c r="E107" s="75"/>
      <c r="F107" s="75"/>
      <c r="G107" s="75"/>
      <c r="H107" s="1"/>
      <c r="I107" s="1"/>
    </row>
    <row r="108" spans="1:9" x14ac:dyDescent="0.2">
      <c r="A108" s="6"/>
      <c r="B108" s="75"/>
      <c r="C108" s="75"/>
      <c r="D108" s="75"/>
      <c r="E108" s="75"/>
      <c r="F108" s="75"/>
      <c r="G108" s="75"/>
      <c r="H108" s="1"/>
      <c r="I108" s="1"/>
    </row>
    <row r="109" spans="1:9" x14ac:dyDescent="0.2">
      <c r="A109" s="6"/>
      <c r="B109" s="75"/>
      <c r="C109" s="75"/>
      <c r="D109" s="75"/>
      <c r="E109" s="75"/>
      <c r="F109" s="75"/>
      <c r="G109" s="75"/>
      <c r="H109" s="1"/>
      <c r="I109" s="1"/>
    </row>
    <row r="110" spans="1:9" x14ac:dyDescent="0.2">
      <c r="A110" s="6"/>
      <c r="B110" s="75"/>
      <c r="C110" s="75"/>
      <c r="D110" s="75"/>
      <c r="E110" s="75"/>
      <c r="F110" s="75"/>
      <c r="G110" s="75"/>
      <c r="H110" s="1"/>
      <c r="I110" s="1"/>
    </row>
    <row r="111" spans="1:9" x14ac:dyDescent="0.2">
      <c r="A111" s="6"/>
      <c r="B111" s="75"/>
      <c r="C111" s="75"/>
      <c r="D111" s="75"/>
      <c r="E111" s="75"/>
      <c r="F111" s="75"/>
      <c r="G111" s="75"/>
      <c r="H111" s="1"/>
      <c r="I111" s="1"/>
    </row>
    <row r="112" spans="1:9" x14ac:dyDescent="0.2">
      <c r="A112" s="74"/>
      <c r="B112" s="75"/>
      <c r="C112" s="75"/>
      <c r="D112" s="75"/>
      <c r="E112" s="75"/>
      <c r="F112" s="75"/>
      <c r="G112" s="75"/>
      <c r="H112" s="1"/>
      <c r="I112" s="1"/>
    </row>
    <row r="113" spans="1:9" x14ac:dyDescent="0.2">
      <c r="A113" s="74"/>
      <c r="B113" s="75"/>
      <c r="C113" s="75"/>
      <c r="D113" s="75"/>
      <c r="E113" s="75"/>
      <c r="F113" s="75"/>
      <c r="G113" s="75"/>
      <c r="H113" s="1"/>
      <c r="I113" s="1"/>
    </row>
    <row r="114" spans="1:9" x14ac:dyDescent="0.2">
      <c r="A114" s="76"/>
      <c r="B114" s="28"/>
      <c r="C114" s="28"/>
      <c r="D114" s="28"/>
      <c r="E114" s="28"/>
      <c r="F114" s="28"/>
      <c r="G114" s="28"/>
      <c r="H114" s="1"/>
      <c r="I114" s="1"/>
    </row>
    <row r="115" spans="1:9" x14ac:dyDescent="0.2">
      <c r="A115" s="6"/>
      <c r="B115" s="28"/>
      <c r="C115" s="28"/>
      <c r="D115" s="28"/>
      <c r="E115" s="28"/>
      <c r="F115" s="28"/>
      <c r="G115" s="28"/>
      <c r="H115" s="1"/>
      <c r="I115" s="1"/>
    </row>
    <row r="116" spans="1:9" x14ac:dyDescent="0.2">
      <c r="A116" s="8"/>
      <c r="B116" s="28"/>
      <c r="C116" s="28"/>
      <c r="D116" s="30"/>
      <c r="E116" s="30"/>
      <c r="F116" s="30"/>
      <c r="G116" s="30"/>
    </row>
    <row r="123" spans="1:9" x14ac:dyDescent="0.2">
      <c r="C123" s="77"/>
      <c r="D123" s="77"/>
    </row>
  </sheetData>
  <mergeCells count="16">
    <mergeCell ref="A1:H1"/>
    <mergeCell ref="B3:H3"/>
    <mergeCell ref="H4:H5"/>
    <mergeCell ref="A63:H63"/>
    <mergeCell ref="F66:F67"/>
    <mergeCell ref="G66:G67"/>
    <mergeCell ref="A65:A67"/>
    <mergeCell ref="B4:B5"/>
    <mergeCell ref="C4:E4"/>
    <mergeCell ref="F4:F5"/>
    <mergeCell ref="G4:G5"/>
    <mergeCell ref="B65:H65"/>
    <mergeCell ref="H66:H67"/>
    <mergeCell ref="B66:B67"/>
    <mergeCell ref="C66:E66"/>
    <mergeCell ref="A3:A5"/>
  </mergeCells>
  <phoneticPr fontId="0" type="noConversion"/>
  <printOptions horizontalCentered="1"/>
  <pageMargins left="0.54" right="0" top="0" bottom="0" header="0" footer="0"/>
  <pageSetup paperSize="9" scale="87" firstPageNumber="64" orientation="landscape" useFirstPageNumber="1" r:id="rId1"/>
  <headerFooter alignWithMargins="0">
    <oddFooter>&amp;L&amp;Z&amp;F+&amp;F+&amp;A&amp;C&amp;P&amp;R&amp;D+&amp;T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I657"/>
  <sheetViews>
    <sheetView workbookViewId="0">
      <selection activeCell="D6" sqref="D6"/>
    </sheetView>
  </sheetViews>
  <sheetFormatPr baseColWidth="10" defaultRowHeight="11.25" x14ac:dyDescent="0.2"/>
  <cols>
    <col min="1" max="1" width="29.1640625" customWidth="1"/>
    <col min="2" max="2" width="15.6640625" hidden="1" customWidth="1"/>
    <col min="3" max="3" width="13.33203125" customWidth="1"/>
    <col min="4" max="5" width="14.5" customWidth="1"/>
    <col min="6" max="6" width="9.1640625" hidden="1" customWidth="1"/>
    <col min="7" max="7" width="13" hidden="1" customWidth="1"/>
    <col min="8" max="8" width="12" hidden="1" customWidth="1"/>
    <col min="9" max="9" width="0" hidden="1" customWidth="1"/>
  </cols>
  <sheetData>
    <row r="1" spans="1:8" ht="21.75" customHeight="1" x14ac:dyDescent="0.2">
      <c r="A1" s="217" t="s">
        <v>105</v>
      </c>
      <c r="B1" s="217"/>
      <c r="C1" s="217"/>
      <c r="D1" s="217"/>
      <c r="E1" s="217"/>
      <c r="F1" s="217"/>
      <c r="G1" s="217"/>
      <c r="H1" s="217"/>
    </row>
    <row r="2" spans="1:8" x14ac:dyDescent="0.2">
      <c r="A2" s="1"/>
      <c r="B2" s="1"/>
      <c r="C2" s="8"/>
      <c r="D2" s="8"/>
      <c r="E2" s="8"/>
    </row>
    <row r="3" spans="1:8" x14ac:dyDescent="0.2">
      <c r="A3" s="214" t="s">
        <v>11</v>
      </c>
      <c r="B3" s="214" t="s">
        <v>0</v>
      </c>
      <c r="C3" s="215" t="s">
        <v>15</v>
      </c>
      <c r="D3" s="215"/>
      <c r="E3" s="215"/>
      <c r="F3" s="215" t="s">
        <v>22</v>
      </c>
      <c r="G3" s="215" t="s">
        <v>28</v>
      </c>
      <c r="H3" s="215"/>
    </row>
    <row r="4" spans="1:8" ht="22.5" x14ac:dyDescent="0.2">
      <c r="A4" s="215"/>
      <c r="B4" s="216"/>
      <c r="C4" s="49" t="s">
        <v>0</v>
      </c>
      <c r="D4" s="49" t="s">
        <v>4</v>
      </c>
      <c r="E4" s="49" t="s">
        <v>5</v>
      </c>
      <c r="F4" s="215"/>
      <c r="G4" s="215"/>
      <c r="H4" s="215"/>
    </row>
    <row r="5" spans="1:8" x14ac:dyDescent="0.2">
      <c r="A5" s="16"/>
      <c r="B5" s="16"/>
      <c r="C5" s="22"/>
      <c r="D5" s="21"/>
      <c r="E5" s="21"/>
    </row>
    <row r="6" spans="1:8" x14ac:dyDescent="0.2">
      <c r="A6" s="109" t="s">
        <v>97</v>
      </c>
      <c r="B6" s="78"/>
      <c r="C6" s="171">
        <f>[3]Sheet1!D38</f>
        <v>5825.7209340328791</v>
      </c>
      <c r="D6" s="171">
        <f>[1]InfJuv!K169</f>
        <v>8282.3526310828311</v>
      </c>
      <c r="E6" s="171">
        <f>[1]InfJuv!L169</f>
        <v>5456.7685453189588</v>
      </c>
      <c r="F6" s="78"/>
      <c r="G6" s="78"/>
      <c r="H6" s="79"/>
    </row>
    <row r="7" spans="1:8" x14ac:dyDescent="0.2">
      <c r="A7" s="111" t="s">
        <v>106</v>
      </c>
      <c r="B7" s="53">
        <f>[1]InfJuv!J169</f>
        <v>5825.7209340328791</v>
      </c>
      <c r="D7" s="45"/>
      <c r="E7" s="45"/>
      <c r="F7" s="53">
        <f>[1]InfJuv!M169</f>
        <v>0</v>
      </c>
      <c r="G7" s="53">
        <f>[1]InfJuv!N169</f>
        <v>0</v>
      </c>
      <c r="H7" s="53"/>
    </row>
    <row r="8" spans="1:8" x14ac:dyDescent="0.2">
      <c r="A8" s="23" t="s">
        <v>110</v>
      </c>
      <c r="B8" s="83">
        <f>[1]InfJuv!J170</f>
        <v>5628.2070539853539</v>
      </c>
      <c r="C8" s="185">
        <f>[3]Sheet1!D39</f>
        <v>5628.2070539853539</v>
      </c>
      <c r="D8" s="83">
        <f>[1]InfJuv!K170</f>
        <v>9837.6267289585994</v>
      </c>
      <c r="E8" s="83">
        <f>[1]InfJuv!L170</f>
        <v>5122.7208417167285</v>
      </c>
      <c r="F8" s="83">
        <f>[1]InfJuv!M170</f>
        <v>0</v>
      </c>
      <c r="G8" s="83">
        <f>[1]InfJuv!N170</f>
        <v>0</v>
      </c>
      <c r="H8" s="89"/>
    </row>
    <row r="9" spans="1:8" x14ac:dyDescent="0.2">
      <c r="A9" s="23" t="s">
        <v>111</v>
      </c>
      <c r="B9" s="81">
        <f>[1]InfJuv!J171</f>
        <v>6227.6546914187957</v>
      </c>
      <c r="C9" s="185">
        <f>[3]Sheet1!D40</f>
        <v>6227.6546914187957</v>
      </c>
      <c r="D9" s="83">
        <f>[1]InfJuv!K171</f>
        <v>6377.4214587218648</v>
      </c>
      <c r="E9" s="83">
        <f>[1]InfJuv!L171</f>
        <v>6195.1961051399476</v>
      </c>
      <c r="F9" s="81">
        <f>[1]InfJuv!M171</f>
        <v>0</v>
      </c>
      <c r="G9" s="81">
        <f>[1]InfJuv!N171</f>
        <v>0</v>
      </c>
      <c r="H9" s="2"/>
    </row>
    <row r="10" spans="1:8" x14ac:dyDescent="0.2">
      <c r="A10" s="108"/>
      <c r="B10" s="2"/>
      <c r="D10" s="172"/>
      <c r="E10" s="172"/>
      <c r="F10" s="2"/>
      <c r="G10" s="2"/>
      <c r="H10" s="2"/>
    </row>
    <row r="11" spans="1:8" x14ac:dyDescent="0.2">
      <c r="A11" s="111" t="s">
        <v>107</v>
      </c>
      <c r="B11" s="53">
        <f>[1]InfJuv!J176</f>
        <v>5825.7209340328791</v>
      </c>
      <c r="C11" s="171"/>
      <c r="D11" s="171"/>
      <c r="E11" s="171"/>
      <c r="F11" s="53">
        <f>[1]InfJuv!M176</f>
        <v>0</v>
      </c>
      <c r="G11" s="53">
        <f>[1]InfJuv!N176</f>
        <v>0</v>
      </c>
      <c r="H11" s="53"/>
    </row>
    <row r="12" spans="1:8" x14ac:dyDescent="0.2">
      <c r="A12" s="112" t="s">
        <v>100</v>
      </c>
      <c r="B12" s="81">
        <f>[1]InfJuv!J177</f>
        <v>2707.1481923221249</v>
      </c>
      <c r="C12" s="185">
        <f>[3]Sheet1!D41</f>
        <v>2707.1481923221249</v>
      </c>
      <c r="D12" s="83">
        <f>[1]InfJuv!K177</f>
        <v>860.44397690057883</v>
      </c>
      <c r="E12" s="83">
        <f>[1]InfJuv!L177</f>
        <v>3443.3115624446896</v>
      </c>
      <c r="F12" s="81">
        <f>[1]InfJuv!M177</f>
        <v>0</v>
      </c>
      <c r="G12" s="81">
        <f>[1]InfJuv!N177</f>
        <v>0</v>
      </c>
      <c r="H12" s="11"/>
    </row>
    <row r="13" spans="1:8" x14ac:dyDescent="0.2">
      <c r="A13" s="112" t="s">
        <v>101</v>
      </c>
      <c r="B13" s="82">
        <f>[1]InfJuv!J178</f>
        <v>3272.5263176003491</v>
      </c>
      <c r="C13" s="185">
        <f>[3]Sheet1!D42</f>
        <v>3272.5263176003491</v>
      </c>
      <c r="D13" s="173">
        <f>[1]InfJuv!K178</f>
        <v>3145.3046615333715</v>
      </c>
      <c r="E13" s="173">
        <f>[1]InfJuv!L178</f>
        <v>3301.415711506414</v>
      </c>
      <c r="F13" s="82">
        <f>[1]InfJuv!M178</f>
        <v>0</v>
      </c>
      <c r="G13" s="82">
        <f>[1]InfJuv!N178</f>
        <v>0</v>
      </c>
      <c r="H13" s="2"/>
    </row>
    <row r="14" spans="1:8" x14ac:dyDescent="0.2">
      <c r="A14" s="112" t="s">
        <v>102</v>
      </c>
      <c r="B14" s="83">
        <f>[1]InfJuv!J179</f>
        <v>5624.4017014818201</v>
      </c>
      <c r="C14" s="185">
        <f>[3]Sheet1!D43</f>
        <v>5624.4017014818201</v>
      </c>
      <c r="D14" s="83">
        <f>[1]InfJuv!K179</f>
        <v>7578.2521295611823</v>
      </c>
      <c r="E14" s="83">
        <f>[1]InfJuv!L179</f>
        <v>5273.1718034140586</v>
      </c>
      <c r="F14" s="80">
        <f>[1]InfJuv!M179</f>
        <v>0</v>
      </c>
      <c r="G14" s="80">
        <f>[1]InfJuv!N179</f>
        <v>0</v>
      </c>
      <c r="H14" s="2"/>
    </row>
    <row r="15" spans="1:8" x14ac:dyDescent="0.2">
      <c r="A15" s="112" t="s">
        <v>103</v>
      </c>
      <c r="B15" s="83">
        <f>[1]InfJuv!J180</f>
        <v>7395.4306355920826</v>
      </c>
      <c r="C15" s="185">
        <f>[3]Sheet1!D44</f>
        <v>7395.4306355920826</v>
      </c>
      <c r="D15" s="83">
        <f>[1]InfJuv!K180</f>
        <v>16928.244675127942</v>
      </c>
      <c r="E15" s="83">
        <f>[1]InfJuv!L180</f>
        <v>6598.6145232961308</v>
      </c>
      <c r="F15" s="80">
        <f>[1]InfJuv!M180</f>
        <v>0</v>
      </c>
      <c r="G15" s="80">
        <f>[1]InfJuv!N180</f>
        <v>0</v>
      </c>
      <c r="H15" s="2"/>
    </row>
    <row r="16" spans="1:8" x14ac:dyDescent="0.2">
      <c r="A16" s="110"/>
      <c r="B16" s="2"/>
      <c r="D16" s="172"/>
      <c r="E16" s="172"/>
      <c r="F16" s="2"/>
      <c r="G16" s="2"/>
      <c r="H16" s="2"/>
    </row>
    <row r="17" spans="1:9" x14ac:dyDescent="0.2">
      <c r="A17" s="109" t="s">
        <v>19</v>
      </c>
      <c r="B17" s="78"/>
      <c r="C17" s="171">
        <f>[3]Sheet1!D45</f>
        <v>7479.3871551975581</v>
      </c>
      <c r="D17" s="171">
        <f>[1]InfJuv!K181</f>
        <v>9510.3335320764418</v>
      </c>
      <c r="E17" s="171">
        <f>[1]InfJuv!L181</f>
        <v>7052.4986008165961</v>
      </c>
      <c r="F17" s="78"/>
      <c r="G17" s="78"/>
      <c r="H17" s="78"/>
    </row>
    <row r="18" spans="1:9" x14ac:dyDescent="0.2">
      <c r="A18" s="111" t="s">
        <v>108</v>
      </c>
      <c r="B18" s="53">
        <f>[1]InfJuv!J181</f>
        <v>7479.3871551975581</v>
      </c>
      <c r="D18" s="45"/>
      <c r="E18" s="45"/>
      <c r="F18" s="53">
        <f>[1]InfJuv!M181</f>
        <v>0</v>
      </c>
      <c r="G18" s="53">
        <f>[1]InfJuv!N181</f>
        <v>0</v>
      </c>
      <c r="H18" s="53"/>
    </row>
    <row r="19" spans="1:9" x14ac:dyDescent="0.2">
      <c r="A19" s="23" t="s">
        <v>110</v>
      </c>
      <c r="B19" s="81">
        <f>[1]InfJuv!J182</f>
        <v>7679.5956359028587</v>
      </c>
      <c r="C19" s="185">
        <f>[3]Sheet1!D46</f>
        <v>7679.5956359028587</v>
      </c>
      <c r="D19" s="83">
        <f>[1]InfJuv!K182</f>
        <v>12043.300926858883</v>
      </c>
      <c r="E19" s="83">
        <f>[1]InfJuv!L182</f>
        <v>6890.2457110057267</v>
      </c>
      <c r="F19" s="81">
        <f>[1]InfJuv!M182</f>
        <v>0</v>
      </c>
      <c r="G19" s="81">
        <f>[1]InfJuv!N182</f>
        <v>0</v>
      </c>
      <c r="H19" s="81"/>
    </row>
    <row r="20" spans="1:9" x14ac:dyDescent="0.2">
      <c r="A20" s="23" t="s">
        <v>111</v>
      </c>
      <c r="B20" s="81">
        <f>[1]InfJuv!J183</f>
        <v>7179.3711689643951</v>
      </c>
      <c r="C20" s="185">
        <f>[3]Sheet1!D47</f>
        <v>7179.3711689643951</v>
      </c>
      <c r="D20" s="83">
        <f>[1]InfJuv!K183</f>
        <v>6665.9129060427003</v>
      </c>
      <c r="E20" s="83">
        <f>[1]InfJuv!L183</f>
        <v>7311.2935261788234</v>
      </c>
      <c r="F20" s="81">
        <f>[1]InfJuv!M183</f>
        <v>0</v>
      </c>
      <c r="G20" s="81">
        <f>[1]InfJuv!N183</f>
        <v>0</v>
      </c>
      <c r="H20" s="81"/>
    </row>
    <row r="21" spans="1:9" x14ac:dyDescent="0.2">
      <c r="A21" s="108"/>
      <c r="B21" s="2"/>
      <c r="D21" s="172"/>
      <c r="E21" s="172"/>
      <c r="F21" s="2"/>
      <c r="G21" s="2"/>
      <c r="H21" s="2"/>
    </row>
    <row r="22" spans="1:9" x14ac:dyDescent="0.2">
      <c r="A22" s="111" t="s">
        <v>107</v>
      </c>
      <c r="B22" s="53">
        <f>[1]InfJuv!J188</f>
        <v>7479.3871551975581</v>
      </c>
      <c r="C22" s="171"/>
      <c r="D22" s="171"/>
      <c r="E22" s="171"/>
      <c r="F22" s="53"/>
      <c r="G22" s="53"/>
      <c r="H22" s="53"/>
    </row>
    <row r="23" spans="1:9" x14ac:dyDescent="0.2">
      <c r="A23" s="112" t="s">
        <v>100</v>
      </c>
      <c r="B23" s="81">
        <f>[1]InfJuv!J189</f>
        <v>4450.1621245959877</v>
      </c>
      <c r="C23" s="185">
        <f>[3]Sheet1!D48</f>
        <v>4450.1621245959877</v>
      </c>
      <c r="D23" s="83">
        <f>[1]InfJuv!K189</f>
        <v>946.6595659105958</v>
      </c>
      <c r="E23" s="83">
        <f>[1]InfJuv!L189</f>
        <v>6932.7962867566812</v>
      </c>
      <c r="F23" s="81">
        <f>[1]InfJuv!M189</f>
        <v>0</v>
      </c>
      <c r="G23" s="81">
        <f>[1]InfJuv!N189</f>
        <v>0</v>
      </c>
      <c r="H23" s="81"/>
    </row>
    <row r="24" spans="1:9" x14ac:dyDescent="0.2">
      <c r="A24" s="112" t="s">
        <v>101</v>
      </c>
      <c r="B24" s="81">
        <f>[1]InfJuv!J190</f>
        <v>4111.4991111566724</v>
      </c>
      <c r="C24" s="185">
        <f>[3]Sheet1!D49</f>
        <v>4111.4991111566724</v>
      </c>
      <c r="D24" s="83">
        <f>[1]InfJuv!K190</f>
        <v>3537.1321021038793</v>
      </c>
      <c r="E24" s="83">
        <f>[1]InfJuv!L190</f>
        <v>4316.6561931897459</v>
      </c>
      <c r="F24" s="81">
        <f>[1]InfJuv!M190</f>
        <v>0</v>
      </c>
      <c r="G24" s="81">
        <f>[1]InfJuv!N190</f>
        <v>0</v>
      </c>
      <c r="H24" s="81"/>
    </row>
    <row r="25" spans="1:9" x14ac:dyDescent="0.2">
      <c r="A25" s="112" t="s">
        <v>102</v>
      </c>
      <c r="B25" s="84">
        <f>[1]InfJuv!J191</f>
        <v>6933.0463403217409</v>
      </c>
      <c r="C25" s="185">
        <f>[3]Sheet1!D50</f>
        <v>6933.0463403217409</v>
      </c>
      <c r="D25" s="83">
        <f>[1]InfJuv!K191</f>
        <v>7796.5866079006073</v>
      </c>
      <c r="E25" s="83">
        <f>[1]InfJuv!L191</f>
        <v>6687.5267971005796</v>
      </c>
      <c r="F25" s="81">
        <f>[1]InfJuv!M191</f>
        <v>0</v>
      </c>
      <c r="G25" s="81">
        <f>[1]InfJuv!N191</f>
        <v>0</v>
      </c>
      <c r="H25" s="81"/>
    </row>
    <row r="26" spans="1:9" x14ac:dyDescent="0.2">
      <c r="A26" s="112" t="s">
        <v>103</v>
      </c>
      <c r="B26" s="84">
        <f>[1]InfJuv!J192</f>
        <v>9092.008709220936</v>
      </c>
      <c r="C26" s="185">
        <f>[3]Sheet1!D51</f>
        <v>9092.008709220936</v>
      </c>
      <c r="D26" s="83">
        <f>[1]InfJuv!K192</f>
        <v>18623.815047451269</v>
      </c>
      <c r="E26" s="83">
        <f>[1]InfJuv!L192</f>
        <v>8023.1329877876033</v>
      </c>
      <c r="F26" s="81">
        <f>[1]InfJuv!M192</f>
        <v>0</v>
      </c>
      <c r="G26" s="81">
        <f>[1]InfJuv!N192</f>
        <v>0</v>
      </c>
      <c r="H26" s="81"/>
    </row>
    <row r="27" spans="1:9" x14ac:dyDescent="0.2">
      <c r="A27" s="110"/>
      <c r="B27" s="2"/>
      <c r="D27" s="172"/>
      <c r="E27" s="172"/>
      <c r="F27" s="2"/>
      <c r="G27" s="2"/>
      <c r="H27" s="2"/>
    </row>
    <row r="28" spans="1:9" x14ac:dyDescent="0.2">
      <c r="A28" s="109" t="s">
        <v>20</v>
      </c>
      <c r="B28" s="78"/>
      <c r="C28" s="171">
        <f>[3]Sheet1!D52</f>
        <v>3527.5225760146186</v>
      </c>
      <c r="D28" s="171">
        <f>[1]InfJuv!K193</f>
        <v>4087.7248384118202</v>
      </c>
      <c r="E28" s="171">
        <f>[1]InfJuv!L193</f>
        <v>3484.926279575936</v>
      </c>
      <c r="F28" s="78"/>
      <c r="G28" s="78"/>
      <c r="H28" s="78"/>
    </row>
    <row r="29" spans="1:9" x14ac:dyDescent="0.2">
      <c r="A29" s="111" t="s">
        <v>108</v>
      </c>
      <c r="B29" s="53">
        <f>[1]InfJuv!J193</f>
        <v>3527.5225760146186</v>
      </c>
      <c r="D29" s="45"/>
      <c r="E29" s="45"/>
      <c r="F29" s="53">
        <f>[1]InfJuv!M193</f>
        <v>0</v>
      </c>
      <c r="G29" s="53">
        <f>[1]InfJuv!N193</f>
        <v>0</v>
      </c>
      <c r="H29" s="53"/>
      <c r="I29" s="2"/>
    </row>
    <row r="30" spans="1:9" x14ac:dyDescent="0.2">
      <c r="A30" s="23" t="s">
        <v>110</v>
      </c>
      <c r="B30" s="81">
        <f>[1]InfJuv!J194</f>
        <v>3404.1803445642099</v>
      </c>
      <c r="C30" s="185">
        <f>[3]Sheet1!D53</f>
        <v>3404.1803445642099</v>
      </c>
      <c r="D30" s="83">
        <f>[1]InfJuv!K194</f>
        <v>3452.8254437869832</v>
      </c>
      <c r="E30" s="83">
        <f>[1]InfJuv!L194</f>
        <v>3401.2196812820771</v>
      </c>
      <c r="F30" s="81">
        <f>[1]InfJuv!M194</f>
        <v>0</v>
      </c>
      <c r="G30" s="81">
        <f>[1]InfJuv!N194</f>
        <v>0</v>
      </c>
      <c r="H30" s="81"/>
    </row>
    <row r="31" spans="1:9" x14ac:dyDescent="0.2">
      <c r="A31" s="23" t="s">
        <v>111</v>
      </c>
      <c r="B31" s="81">
        <f>[1]InfJuv!J195</f>
        <v>3937.7233982500693</v>
      </c>
      <c r="C31" s="185">
        <f>[3]Sheet1!D54</f>
        <v>3937.7233982500693</v>
      </c>
      <c r="D31" s="83">
        <f>[1]InfJuv!K195</f>
        <v>5142.2506142506145</v>
      </c>
      <c r="E31" s="83">
        <f>[1]InfJuv!L195</f>
        <v>3781.3960459183668</v>
      </c>
      <c r="F31" s="81">
        <f>[1]InfJuv!M195</f>
        <v>0</v>
      </c>
      <c r="G31" s="81">
        <f>[1]InfJuv!N195</f>
        <v>0</v>
      </c>
      <c r="H31" s="81"/>
    </row>
    <row r="32" spans="1:9" x14ac:dyDescent="0.2">
      <c r="A32" s="108"/>
      <c r="B32" s="2"/>
      <c r="D32" s="172"/>
      <c r="E32" s="172"/>
      <c r="F32" s="2"/>
      <c r="G32" s="2"/>
      <c r="H32" s="2"/>
    </row>
    <row r="33" spans="1:8" x14ac:dyDescent="0.2">
      <c r="A33" s="111" t="s">
        <v>109</v>
      </c>
      <c r="B33" s="53">
        <f>[1]InfJuv!J200</f>
        <v>3527.5225760146186</v>
      </c>
      <c r="C33" s="171"/>
      <c r="D33" s="171"/>
      <c r="E33" s="171"/>
      <c r="F33" s="53">
        <f>[1]InfJuv!M200</f>
        <v>0</v>
      </c>
      <c r="G33" s="53">
        <f>[1]InfJuv!N200</f>
        <v>0</v>
      </c>
      <c r="H33" s="53"/>
    </row>
    <row r="34" spans="1:8" x14ac:dyDescent="0.2">
      <c r="A34" s="112" t="s">
        <v>100</v>
      </c>
      <c r="B34" s="81">
        <f>[1]InfJuv!J201</f>
        <v>1539.3679245283017</v>
      </c>
      <c r="C34" s="185">
        <f>[3]Sheet1!D55</f>
        <v>1539.3679245283017</v>
      </c>
      <c r="D34" s="83">
        <f>[1]InfJuv!K201</f>
        <v>739.52380952380952</v>
      </c>
      <c r="E34" s="83">
        <f>[1]InfJuv!L201</f>
        <v>1736.9764705882351</v>
      </c>
      <c r="F34" s="81">
        <f>[1]InfJuv!M201</f>
        <v>0</v>
      </c>
      <c r="G34" s="81">
        <f>[1]InfJuv!N201</f>
        <v>0</v>
      </c>
      <c r="H34" s="81"/>
    </row>
    <row r="35" spans="1:8" x14ac:dyDescent="0.2">
      <c r="A35" s="112" t="s">
        <v>101</v>
      </c>
      <c r="B35" s="81">
        <f>[1]InfJuv!J202</f>
        <v>2573.8992499999981</v>
      </c>
      <c r="C35" s="185">
        <f>[3]Sheet1!D56</f>
        <v>2573.8992499999981</v>
      </c>
      <c r="D35" s="81">
        <f>[1]InfJuv!K202</f>
        <v>2429.7083333333344</v>
      </c>
      <c r="E35" s="81">
        <f>[1]InfJuv!L202</f>
        <v>2593.5616477272715</v>
      </c>
      <c r="F35" s="81">
        <f>[1]InfJuv!M202</f>
        <v>0</v>
      </c>
      <c r="G35" s="81">
        <f>[1]InfJuv!N202</f>
        <v>0</v>
      </c>
      <c r="H35" s="81"/>
    </row>
    <row r="36" spans="1:8" x14ac:dyDescent="0.2">
      <c r="A36" s="112" t="s">
        <v>102</v>
      </c>
      <c r="B36" s="81">
        <f>[1]InfJuv!J203</f>
        <v>3877.8155964943671</v>
      </c>
      <c r="C36" s="185">
        <f>[3]Sheet1!D57</f>
        <v>3877.8155964943671</v>
      </c>
      <c r="D36" s="81">
        <f>[1]InfJuv!K203</f>
        <v>6508.0118694362018</v>
      </c>
      <c r="E36" s="81">
        <f>[1]InfJuv!L203</f>
        <v>3709.1105824133965</v>
      </c>
      <c r="F36" s="81">
        <f>[1]InfJuv!M203</f>
        <v>0</v>
      </c>
      <c r="G36" s="81">
        <f>[1]InfJuv!N203</f>
        <v>0</v>
      </c>
      <c r="H36" s="81"/>
    </row>
    <row r="37" spans="1:8" x14ac:dyDescent="0.2">
      <c r="A37" s="112" t="s">
        <v>103</v>
      </c>
      <c r="B37" s="81">
        <f>[1]InfJuv!J204</f>
        <v>4086.5479346781885</v>
      </c>
      <c r="C37" s="185">
        <f>[3]Sheet1!D58</f>
        <v>4086.5479346781885</v>
      </c>
      <c r="D37" s="81">
        <f>[1]InfJuv!K204</f>
        <v>6148.4223602484481</v>
      </c>
      <c r="E37" s="81">
        <f>[1]InfJuv!L204</f>
        <v>4020.7347343378269</v>
      </c>
      <c r="F37" s="81">
        <f>[1]InfJuv!M204</f>
        <v>0</v>
      </c>
      <c r="G37" s="81">
        <f>[1]InfJuv!N204</f>
        <v>0</v>
      </c>
      <c r="H37" s="81"/>
    </row>
    <row r="38" spans="1:8" x14ac:dyDescent="0.2">
      <c r="A38" s="106"/>
      <c r="B38" s="113"/>
      <c r="C38" s="107"/>
      <c r="D38" s="113"/>
      <c r="E38" s="113"/>
      <c r="F38" s="113"/>
      <c r="G38" s="113"/>
    </row>
    <row r="39" spans="1:8" x14ac:dyDescent="0.2">
      <c r="A39" s="65" t="str">
        <f>'C01'!A40</f>
        <v>Fuente: Instituto Nacional de Estadística (INE). LXV Encuesta Permanente de Hogares de Propósitos Múltiples, 2019.</v>
      </c>
      <c r="B39" s="65"/>
      <c r="C39" s="17"/>
      <c r="D39" s="17"/>
      <c r="E39" s="17"/>
    </row>
    <row r="40" spans="1:8" x14ac:dyDescent="0.2">
      <c r="A40" s="65"/>
      <c r="B40" s="65"/>
      <c r="C40" s="17"/>
      <c r="D40" s="17"/>
      <c r="E40" s="17"/>
    </row>
    <row r="41" spans="1:8" x14ac:dyDescent="0.2">
      <c r="A41" s="65"/>
      <c r="B41" s="65"/>
      <c r="C41" s="17"/>
      <c r="D41" s="17"/>
      <c r="E41" s="17"/>
    </row>
    <row r="42" spans="1:8" x14ac:dyDescent="0.2">
      <c r="A42" s="65"/>
      <c r="B42" s="65"/>
      <c r="C42" s="17"/>
      <c r="D42" s="17"/>
      <c r="E42" s="17"/>
    </row>
    <row r="43" spans="1:8" x14ac:dyDescent="0.2">
      <c r="A43" s="67"/>
      <c r="B43" s="67"/>
      <c r="C43" s="17"/>
      <c r="D43" s="17"/>
      <c r="E43" s="17"/>
    </row>
    <row r="44" spans="1:8" ht="22.5" customHeight="1" x14ac:dyDescent="0.2">
      <c r="A44" s="196" t="str">
        <f>$A$1</f>
        <v>Cuadro No. 3. Ingreso promedio de la población de 12 a 30 años por condición de trabajo, según dominio,  sexo y rango de edad</v>
      </c>
      <c r="B44" s="196"/>
      <c r="C44" s="196"/>
      <c r="D44" s="196"/>
      <c r="E44" s="196"/>
      <c r="F44" s="196"/>
      <c r="G44" s="196"/>
      <c r="H44" s="196"/>
    </row>
    <row r="45" spans="1:8" x14ac:dyDescent="0.2">
      <c r="A45" s="8" t="s">
        <v>95</v>
      </c>
      <c r="B45" s="8"/>
      <c r="C45" s="8"/>
      <c r="D45" s="8"/>
      <c r="E45" s="8"/>
    </row>
    <row r="46" spans="1:8" x14ac:dyDescent="0.2">
      <c r="A46" s="214" t="s">
        <v>11</v>
      </c>
      <c r="B46" s="214" t="s">
        <v>0</v>
      </c>
      <c r="C46" s="215" t="s">
        <v>15</v>
      </c>
      <c r="D46" s="215"/>
      <c r="E46" s="215"/>
      <c r="F46" s="215" t="s">
        <v>22</v>
      </c>
      <c r="G46" s="215" t="s">
        <v>28</v>
      </c>
      <c r="H46" s="215"/>
    </row>
    <row r="47" spans="1:8" ht="22.5" x14ac:dyDescent="0.2">
      <c r="A47" s="215"/>
      <c r="B47" s="216"/>
      <c r="C47" s="49" t="s">
        <v>0</v>
      </c>
      <c r="D47" s="49" t="s">
        <v>4</v>
      </c>
      <c r="E47" s="49" t="s">
        <v>5</v>
      </c>
      <c r="F47" s="215"/>
      <c r="G47" s="215"/>
      <c r="H47" s="215"/>
    </row>
    <row r="48" spans="1:8" x14ac:dyDescent="0.2">
      <c r="A48" s="16"/>
      <c r="B48" s="16"/>
      <c r="C48" s="22"/>
      <c r="D48" s="21"/>
      <c r="E48" s="21"/>
    </row>
    <row r="49" spans="1:8" x14ac:dyDescent="0.2">
      <c r="A49" s="116" t="s">
        <v>1</v>
      </c>
      <c r="B49" s="78"/>
      <c r="C49" s="171">
        <f>[3]Sheet1!D106</f>
        <v>8550.7590193089327</v>
      </c>
      <c r="D49" s="171">
        <f>[1]InfJuv!K205</f>
        <v>8680.1004016064271</v>
      </c>
      <c r="E49" s="171">
        <f>[1]InfJuv!L205</f>
        <v>8506.9413265306066</v>
      </c>
      <c r="F49" s="78"/>
      <c r="G49" s="78"/>
      <c r="H49" s="78"/>
    </row>
    <row r="50" spans="1:8" x14ac:dyDescent="0.2">
      <c r="A50" s="118" t="s">
        <v>7</v>
      </c>
      <c r="B50" s="53">
        <f>[1]InfJuv!J205</f>
        <v>8550.7590193089327</v>
      </c>
      <c r="D50" s="45"/>
      <c r="E50" s="45"/>
      <c r="F50" s="53">
        <f>[1]InfJuv!M205</f>
        <v>0</v>
      </c>
      <c r="G50" s="53">
        <f>[1]InfJuv!N205</f>
        <v>0</v>
      </c>
      <c r="H50" s="53"/>
    </row>
    <row r="51" spans="1:8" x14ac:dyDescent="0.2">
      <c r="A51" s="120" t="s">
        <v>98</v>
      </c>
      <c r="B51" s="85">
        <f>[1]InfJuv!J206</f>
        <v>8378.5514411950335</v>
      </c>
      <c r="C51" s="185">
        <f>[3]Sheet1!D107</f>
        <v>8378.5514411950335</v>
      </c>
      <c r="D51" s="85">
        <f>[1]InfJuv!K206</f>
        <v>9302.9202037351461</v>
      </c>
      <c r="E51" s="85">
        <f>[1]InfJuv!L206</f>
        <v>8073.9622377622345</v>
      </c>
      <c r="F51" s="85">
        <f>[1]InfJuv!M206</f>
        <v>0</v>
      </c>
      <c r="G51" s="85">
        <f>[1]InfJuv!N206</f>
        <v>0</v>
      </c>
      <c r="H51" s="85"/>
    </row>
    <row r="52" spans="1:8" x14ac:dyDescent="0.2">
      <c r="A52" s="120" t="s">
        <v>99</v>
      </c>
      <c r="B52" s="81">
        <f>[1]InfJuv!J207</f>
        <v>8813.183712728438</v>
      </c>
      <c r="C52" s="185">
        <f>[3]Sheet1!D108</f>
        <v>8813.183712728438</v>
      </c>
      <c r="D52" s="85">
        <f>[1]InfJuv!K207</f>
        <v>7778.7714987715008</v>
      </c>
      <c r="E52" s="85">
        <f>[1]InfJuv!L207</f>
        <v>9178.4815618221273</v>
      </c>
      <c r="F52" s="85">
        <f>[1]InfJuv!M207</f>
        <v>0</v>
      </c>
      <c r="G52" s="85">
        <f>[1]InfJuv!N207</f>
        <v>0</v>
      </c>
      <c r="H52" s="85"/>
    </row>
    <row r="53" spans="1:8" x14ac:dyDescent="0.2">
      <c r="A53" s="16"/>
      <c r="B53" s="2"/>
      <c r="D53" s="172"/>
      <c r="E53" s="172"/>
      <c r="F53" s="2"/>
      <c r="G53" s="2"/>
      <c r="H53" s="2"/>
    </row>
    <row r="54" spans="1:8" x14ac:dyDescent="0.2">
      <c r="A54" s="118" t="s">
        <v>8</v>
      </c>
      <c r="B54" s="53">
        <f>[1]InfJuv!J212</f>
        <v>8550.7590193089327</v>
      </c>
      <c r="C54" s="171"/>
      <c r="D54" s="171"/>
      <c r="E54" s="171"/>
      <c r="F54" s="53"/>
      <c r="G54" s="53"/>
      <c r="H54" s="53"/>
    </row>
    <row r="55" spans="1:8" x14ac:dyDescent="0.2">
      <c r="A55" s="119" t="s">
        <v>100</v>
      </c>
      <c r="B55" s="81">
        <f>[1]InfJuv!J213</f>
        <v>4063.9473684210525</v>
      </c>
      <c r="C55" s="185">
        <f>[3]Sheet1!D109</f>
        <v>4063.9473684210525</v>
      </c>
      <c r="D55" s="83">
        <f>[1]InfJuv!K213</f>
        <v>733.14285714285711</v>
      </c>
      <c r="E55" s="83">
        <f>[1]InfJuv!L213</f>
        <v>6907.3170731707314</v>
      </c>
      <c r="F55" s="81">
        <f>[1]InfJuv!M213</f>
        <v>0</v>
      </c>
      <c r="G55" s="81">
        <f>[1]InfJuv!N213</f>
        <v>0</v>
      </c>
      <c r="H55" s="81"/>
    </row>
    <row r="56" spans="1:8" x14ac:dyDescent="0.2">
      <c r="A56" s="119" t="s">
        <v>101</v>
      </c>
      <c r="B56" s="9">
        <f>[1]InfJuv!J214</f>
        <v>4242.9208472686723</v>
      </c>
      <c r="C56" s="185">
        <f>[3]Sheet1!D110</f>
        <v>4242.9208472686723</v>
      </c>
      <c r="D56" s="83">
        <f>[1]InfJuv!K214</f>
        <v>4569.8214285714294</v>
      </c>
      <c r="E56" s="83">
        <f>[1]InfJuv!L214</f>
        <v>4047.1301247771835</v>
      </c>
      <c r="F56" s="81">
        <f>[1]InfJuv!M214</f>
        <v>0</v>
      </c>
      <c r="G56" s="81">
        <f>[1]InfJuv!N214</f>
        <v>0</v>
      </c>
      <c r="H56" s="81"/>
    </row>
    <row r="57" spans="1:8" x14ac:dyDescent="0.2">
      <c r="A57" s="119" t="s">
        <v>102</v>
      </c>
      <c r="B57" s="80">
        <f>[1]InfJuv!J215</f>
        <v>7500.3209156193943</v>
      </c>
      <c r="C57" s="185">
        <f>[3]Sheet1!D111</f>
        <v>7500.3209156193943</v>
      </c>
      <c r="D57" s="83">
        <f>[1]InfJuv!K215</f>
        <v>8235.3609625668432</v>
      </c>
      <c r="E57" s="83">
        <f>[1]InfJuv!L215</f>
        <v>7128.8277027027043</v>
      </c>
      <c r="F57" s="81">
        <f>[1]InfJuv!M215</f>
        <v>0</v>
      </c>
      <c r="G57" s="81">
        <f>[1]InfJuv!N215</f>
        <v>0</v>
      </c>
      <c r="H57" s="81"/>
    </row>
    <row r="58" spans="1:8" x14ac:dyDescent="0.2">
      <c r="A58" s="119" t="s">
        <v>103</v>
      </c>
      <c r="B58" s="80">
        <f>[1]InfJuv!J216</f>
        <v>10049.453754080534</v>
      </c>
      <c r="C58" s="185">
        <f>[3]Sheet1!D112</f>
        <v>10049.453754080534</v>
      </c>
      <c r="D58" s="83">
        <f>[1]InfJuv!K216</f>
        <v>11388.937947494031</v>
      </c>
      <c r="E58" s="83">
        <f>[1]InfJuv!L216</f>
        <v>9750.6813947298324</v>
      </c>
      <c r="F58" s="81">
        <f>[1]InfJuv!M216</f>
        <v>0</v>
      </c>
      <c r="G58" s="81">
        <f>[1]InfJuv!N216</f>
        <v>0</v>
      </c>
      <c r="H58" s="81"/>
    </row>
    <row r="59" spans="1:8" x14ac:dyDescent="0.2">
      <c r="A59" s="117"/>
      <c r="B59" s="2"/>
      <c r="D59" s="172"/>
      <c r="E59" s="172"/>
      <c r="F59" s="2"/>
      <c r="G59" s="2"/>
      <c r="H59" s="2"/>
    </row>
    <row r="60" spans="1:8" x14ac:dyDescent="0.2">
      <c r="A60" s="116" t="s">
        <v>2</v>
      </c>
      <c r="B60" s="78"/>
      <c r="C60" s="171">
        <f>[3]Sheet1!D113</f>
        <v>8275.5462046204502</v>
      </c>
      <c r="D60" s="171">
        <f>[1]InfJuv!K217</f>
        <v>8248.5485921889212</v>
      </c>
      <c r="E60" s="171">
        <f>[1]InfJuv!L217</f>
        <v>8283.4790499065857</v>
      </c>
      <c r="F60" s="78"/>
      <c r="G60" s="78"/>
      <c r="H60" s="78"/>
    </row>
    <row r="61" spans="1:8" x14ac:dyDescent="0.2">
      <c r="A61" s="118" t="s">
        <v>7</v>
      </c>
      <c r="B61" s="53">
        <f>[1]InfJuv!J217</f>
        <v>8275.5462046204502</v>
      </c>
      <c r="D61" s="45"/>
      <c r="E61" s="45"/>
      <c r="F61" s="53">
        <f>[1]InfJuv!M217</f>
        <v>0</v>
      </c>
      <c r="G61" s="53">
        <f>[1]InfJuv!N217</f>
        <v>0</v>
      </c>
      <c r="H61" s="53"/>
    </row>
    <row r="62" spans="1:8" x14ac:dyDescent="0.2">
      <c r="A62" s="120" t="s">
        <v>98</v>
      </c>
      <c r="B62" s="81">
        <f>[1]InfJuv!J218</f>
        <v>8459.0771535580552</v>
      </c>
      <c r="C62" s="185">
        <f>[3]Sheet1!D114</f>
        <v>8459.0771535580552</v>
      </c>
      <c r="D62" s="83">
        <f>[1]InfJuv!K218</f>
        <v>9616.4561403508797</v>
      </c>
      <c r="E62" s="83">
        <f>[1]InfJuv!L218</f>
        <v>8144.9314285714263</v>
      </c>
      <c r="F62" s="81">
        <f>[1]InfJuv!M218</f>
        <v>0</v>
      </c>
      <c r="G62" s="81">
        <f>[1]InfJuv!N218</f>
        <v>0</v>
      </c>
      <c r="H62" s="81"/>
    </row>
    <row r="63" spans="1:8" x14ac:dyDescent="0.2">
      <c r="A63" s="120" t="s">
        <v>99</v>
      </c>
      <c r="B63" s="81">
        <f>[1]InfJuv!J219</f>
        <v>8050.556473829206</v>
      </c>
      <c r="C63" s="185">
        <f>[3]Sheet1!D115</f>
        <v>8050.556473829206</v>
      </c>
      <c r="D63" s="83">
        <f>[1]InfJuv!K219</f>
        <v>6780.1732580037669</v>
      </c>
      <c r="E63" s="83">
        <f>[1]InfJuv!L219</f>
        <v>8460.1335761991486</v>
      </c>
      <c r="F63" s="81">
        <f>[1]InfJuv!M219</f>
        <v>0</v>
      </c>
      <c r="G63" s="81">
        <f>[1]InfJuv!N219</f>
        <v>0</v>
      </c>
      <c r="H63" s="81"/>
    </row>
    <row r="64" spans="1:8" x14ac:dyDescent="0.2">
      <c r="A64" s="16"/>
      <c r="B64" s="2"/>
      <c r="D64" s="172"/>
      <c r="E64" s="172"/>
      <c r="F64" s="2"/>
      <c r="G64" s="2"/>
      <c r="H64" s="2"/>
    </row>
    <row r="65" spans="1:8" x14ac:dyDescent="0.2">
      <c r="A65" s="118" t="s">
        <v>8</v>
      </c>
      <c r="B65" s="53">
        <f>[1]InfJuv!J224</f>
        <v>8275.5462046204502</v>
      </c>
      <c r="C65" s="171"/>
      <c r="D65" s="171"/>
      <c r="E65" s="171"/>
      <c r="F65" s="53">
        <f>[1]InfJuv!M224</f>
        <v>0</v>
      </c>
      <c r="G65" s="53">
        <f>[1]InfJuv!N224</f>
        <v>0</v>
      </c>
      <c r="H65" s="53"/>
    </row>
    <row r="66" spans="1:8" x14ac:dyDescent="0.2">
      <c r="A66" s="119" t="s">
        <v>100</v>
      </c>
      <c r="B66" s="11">
        <f>[1]InfJuv!J225</f>
        <v>3087.5</v>
      </c>
      <c r="C66" s="185">
        <f>[3]Sheet1!D116</f>
        <v>3087.5</v>
      </c>
      <c r="D66" s="86">
        <f>[1]InfJuv!K225</f>
        <v>700</v>
      </c>
      <c r="E66" s="86">
        <f>[1]InfJuv!L225</f>
        <v>3428.5714285714284</v>
      </c>
      <c r="F66" s="11">
        <f>[1]InfJuv!M225</f>
        <v>0</v>
      </c>
      <c r="G66" s="11">
        <f>[1]InfJuv!N225</f>
        <v>0</v>
      </c>
      <c r="H66" s="11"/>
    </row>
    <row r="67" spans="1:8" x14ac:dyDescent="0.2">
      <c r="A67" s="119" t="s">
        <v>101</v>
      </c>
      <c r="B67" s="81">
        <f>[1]InfJuv!J226</f>
        <v>4709.2992874109259</v>
      </c>
      <c r="C67" s="185">
        <f>[3]Sheet1!D117</f>
        <v>4709.2992874109259</v>
      </c>
      <c r="D67" s="86">
        <f>[1]InfJuv!K226</f>
        <v>3698.7707641196007</v>
      </c>
      <c r="E67" s="86">
        <f>[1]InfJuv!L226</f>
        <v>5271.5341959334564</v>
      </c>
      <c r="F67" s="11">
        <f>[1]InfJuv!M226</f>
        <v>0</v>
      </c>
      <c r="G67" s="11">
        <f>[1]InfJuv!N226</f>
        <v>0</v>
      </c>
      <c r="H67" s="11"/>
    </row>
    <row r="68" spans="1:8" x14ac:dyDescent="0.2">
      <c r="A68" s="119" t="s">
        <v>102</v>
      </c>
      <c r="B68" s="86">
        <f>[1]InfJuv!J227</f>
        <v>8608.4750593824247</v>
      </c>
      <c r="C68" s="185">
        <f>[3]Sheet1!D118</f>
        <v>8608.4750593824247</v>
      </c>
      <c r="D68" s="86">
        <f>[1]InfJuv!K227</f>
        <v>9741.0996015936253</v>
      </c>
      <c r="E68" s="86">
        <f>[1]InfJuv!L227</f>
        <v>8127.4450084602349</v>
      </c>
      <c r="F68" s="11">
        <f>[1]InfJuv!M227</f>
        <v>0</v>
      </c>
      <c r="G68" s="11">
        <f>[1]InfJuv!N227</f>
        <v>0</v>
      </c>
      <c r="H68" s="11"/>
    </row>
    <row r="69" spans="1:8" x14ac:dyDescent="0.2">
      <c r="A69" s="119" t="s">
        <v>103</v>
      </c>
      <c r="B69" s="86">
        <f>[1]InfJuv!J228</f>
        <v>9549.9313113291737</v>
      </c>
      <c r="C69" s="185">
        <f>[3]Sheet1!D119</f>
        <v>9549.9313113291737</v>
      </c>
      <c r="D69" s="86">
        <f>[1]InfJuv!K228</f>
        <v>10664.201388888887</v>
      </c>
      <c r="E69" s="86">
        <f>[1]InfJuv!L228</f>
        <v>9385.6990788126986</v>
      </c>
      <c r="F69" s="11">
        <f>[1]InfJuv!M228</f>
        <v>0</v>
      </c>
      <c r="G69" s="11">
        <f>[1]InfJuv!N228</f>
        <v>0</v>
      </c>
      <c r="H69" s="11"/>
    </row>
    <row r="70" spans="1:8" x14ac:dyDescent="0.2">
      <c r="A70" s="121"/>
      <c r="B70" s="2"/>
      <c r="D70" s="172"/>
      <c r="E70" s="172"/>
      <c r="F70" s="2"/>
      <c r="G70" s="2"/>
      <c r="H70" s="2"/>
    </row>
    <row r="71" spans="1:8" x14ac:dyDescent="0.2">
      <c r="A71" s="116" t="s">
        <v>104</v>
      </c>
      <c r="B71" s="78"/>
      <c r="C71" s="171">
        <f>[3]Sheet1!D120</f>
        <v>6989.609199908311</v>
      </c>
      <c r="D71" s="171">
        <f>[1]InfJuv!K229</f>
        <v>10378.748700733155</v>
      </c>
      <c r="E71" s="171">
        <f>[1]InfJuv!L229</f>
        <v>6445.0533837589437</v>
      </c>
      <c r="F71" s="53">
        <f>[1]InfJuv!M229</f>
        <v>0</v>
      </c>
      <c r="G71" s="53">
        <f>[1]InfJuv!N229</f>
        <v>0</v>
      </c>
      <c r="H71" s="53"/>
    </row>
    <row r="72" spans="1:8" x14ac:dyDescent="0.2">
      <c r="A72" s="118" t="s">
        <v>7</v>
      </c>
      <c r="B72" s="53">
        <f>[1]InfJuv!J229</f>
        <v>6989.609199908311</v>
      </c>
      <c r="D72" s="45"/>
      <c r="E72" s="45"/>
    </row>
    <row r="73" spans="1:8" x14ac:dyDescent="0.2">
      <c r="A73" s="120" t="s">
        <v>98</v>
      </c>
      <c r="B73" s="81">
        <f>[1]InfJuv!J230</f>
        <v>7326.7642389063403</v>
      </c>
      <c r="C73" s="185">
        <f>[3]Sheet1!D121</f>
        <v>7326.7642389063403</v>
      </c>
      <c r="D73" s="83">
        <f>[1]InfJuv!K230</f>
        <v>14721.504015233933</v>
      </c>
      <c r="E73" s="83">
        <f>[1]InfJuv!L230</f>
        <v>6384.6988293243348</v>
      </c>
      <c r="F73" s="81">
        <f>[1]InfJuv!M230</f>
        <v>0</v>
      </c>
      <c r="G73" s="81">
        <f>[1]InfJuv!N230</f>
        <v>0</v>
      </c>
      <c r="H73" s="81"/>
    </row>
    <row r="74" spans="1:8" x14ac:dyDescent="0.2">
      <c r="A74" s="120" t="s">
        <v>99</v>
      </c>
      <c r="B74" s="81">
        <f>[1]InfJuv!J231</f>
        <v>6467.6317079778237</v>
      </c>
      <c r="C74" s="185">
        <f>[3]Sheet1!D122</f>
        <v>6467.6317079778237</v>
      </c>
      <c r="D74" s="83">
        <f>[1]InfJuv!K231</f>
        <v>6105.9087812315611</v>
      </c>
      <c r="E74" s="83">
        <f>[1]InfJuv!L231</f>
        <v>6545.8584535255659</v>
      </c>
      <c r="F74" s="81">
        <f>[1]InfJuv!M231</f>
        <v>0</v>
      </c>
      <c r="G74" s="81">
        <f>[1]InfJuv!N231</f>
        <v>0</v>
      </c>
      <c r="H74" s="81"/>
    </row>
    <row r="75" spans="1:8" x14ac:dyDescent="0.2">
      <c r="A75" s="16"/>
      <c r="B75" s="2"/>
      <c r="D75" s="172"/>
      <c r="E75" s="172"/>
      <c r="F75" s="2"/>
      <c r="G75" s="2"/>
      <c r="H75" s="2"/>
    </row>
    <row r="76" spans="1:8" x14ac:dyDescent="0.2">
      <c r="A76" s="118" t="s">
        <v>8</v>
      </c>
      <c r="B76" s="53">
        <f>[1]InfJuv!J236</f>
        <v>6989.609199908311</v>
      </c>
      <c r="C76" s="171"/>
      <c r="D76" s="171"/>
      <c r="E76" s="171"/>
      <c r="F76" s="53">
        <f>[1]InfJuv!M236</f>
        <v>0</v>
      </c>
      <c r="G76" s="53">
        <f>[1]InfJuv!N236</f>
        <v>0</v>
      </c>
      <c r="H76" s="53"/>
    </row>
    <row r="77" spans="1:8" x14ac:dyDescent="0.2">
      <c r="A77" s="119" t="s">
        <v>100</v>
      </c>
      <c r="B77" s="81">
        <f>[1]InfJuv!J237</f>
        <v>4863.129790973825</v>
      </c>
      <c r="C77" s="185">
        <f>[3]Sheet1!D123</f>
        <v>4863.129790973825</v>
      </c>
      <c r="D77" s="83">
        <f>[1]InfJuv!K237</f>
        <v>1044.2398379422973</v>
      </c>
      <c r="E77" s="83">
        <f>[1]InfJuv!L237</f>
        <v>8023.1312258304706</v>
      </c>
      <c r="F77" s="81">
        <f>[1]InfJuv!M237</f>
        <v>0</v>
      </c>
      <c r="G77" s="81">
        <f>[1]InfJuv!N237</f>
        <v>0</v>
      </c>
      <c r="H77" s="81"/>
    </row>
    <row r="78" spans="1:8" x14ac:dyDescent="0.2">
      <c r="A78" s="119" t="s">
        <v>101</v>
      </c>
      <c r="B78" s="81">
        <f>[1]InfJuv!J238</f>
        <v>3967.3930056979934</v>
      </c>
      <c r="C78" s="185">
        <f>[3]Sheet1!D124</f>
        <v>3967.3930056979934</v>
      </c>
      <c r="D78" s="81">
        <f>[1]InfJuv!K238</f>
        <v>3103.8859023904915</v>
      </c>
      <c r="E78" s="81">
        <f>[1]InfJuv!L238</f>
        <v>4211.8808477363036</v>
      </c>
      <c r="F78" s="81">
        <f>[1]InfJuv!M238</f>
        <v>0</v>
      </c>
      <c r="G78" s="81">
        <f>[1]InfJuv!N238</f>
        <v>0</v>
      </c>
      <c r="H78" s="81"/>
    </row>
    <row r="79" spans="1:8" x14ac:dyDescent="0.2">
      <c r="A79" s="119" t="s">
        <v>102</v>
      </c>
      <c r="B79" s="81">
        <f>[1]InfJuv!J239</f>
        <v>6505.673121235458</v>
      </c>
      <c r="C79" s="185">
        <f>[3]Sheet1!D125</f>
        <v>6505.673121235458</v>
      </c>
      <c r="D79" s="81">
        <f>[1]InfJuv!K239</f>
        <v>7042.6339840498586</v>
      </c>
      <c r="E79" s="81">
        <f>[1]InfJuv!L239</f>
        <v>6387.522886478996</v>
      </c>
      <c r="F79" s="81">
        <f>[1]InfJuv!M239</f>
        <v>0</v>
      </c>
      <c r="G79" s="81">
        <f>[1]InfJuv!N239</f>
        <v>0</v>
      </c>
      <c r="H79" s="81"/>
    </row>
    <row r="80" spans="1:8" x14ac:dyDescent="0.2">
      <c r="A80" s="119" t="s">
        <v>103</v>
      </c>
      <c r="B80" s="81">
        <f>[1]InfJuv!J240</f>
        <v>8602.6689393593133</v>
      </c>
      <c r="C80" s="185">
        <f>[3]Sheet1!D126</f>
        <v>8602.6689393593133</v>
      </c>
      <c r="D80" s="81">
        <f>[1]InfJuv!K240</f>
        <v>30845.211422275916</v>
      </c>
      <c r="E80" s="81">
        <f>[1]InfJuv!L240</f>
        <v>7148.9864252285188</v>
      </c>
      <c r="F80" s="81">
        <f>[1]InfJuv!M240</f>
        <v>0</v>
      </c>
      <c r="G80" s="81">
        <f>[1]InfJuv!N240</f>
        <v>0</v>
      </c>
      <c r="H80" s="81"/>
    </row>
    <row r="81" spans="1:7" x14ac:dyDescent="0.2">
      <c r="A81" s="106"/>
      <c r="B81" s="95"/>
      <c r="C81" s="95"/>
      <c r="D81" s="95"/>
      <c r="E81" s="95"/>
      <c r="F81" s="113"/>
      <c r="G81" s="113"/>
    </row>
    <row r="82" spans="1:7" x14ac:dyDescent="0.2">
      <c r="A82" s="65" t="str">
        <f>A39</f>
        <v>Fuente: Instituto Nacional de Estadística (INE). LXV Encuesta Permanente de Hogares de Propósitos Múltiples, 2019.</v>
      </c>
      <c r="B82" s="65"/>
      <c r="C82" s="9"/>
      <c r="D82" s="9"/>
      <c r="E82" s="9"/>
    </row>
    <row r="83" spans="1:7" x14ac:dyDescent="0.2">
      <c r="A83" s="87"/>
      <c r="B83" s="87"/>
      <c r="C83" s="9"/>
      <c r="D83" s="9"/>
      <c r="E83" s="9"/>
    </row>
    <row r="84" spans="1:7" x14ac:dyDescent="0.2">
      <c r="A84" s="17"/>
      <c r="B84" s="17"/>
      <c r="C84" s="88"/>
      <c r="D84" s="17"/>
      <c r="E84" s="17"/>
    </row>
    <row r="85" spans="1:7" x14ac:dyDescent="0.2">
      <c r="A85" s="17"/>
      <c r="B85" s="17"/>
      <c r="C85" s="17"/>
      <c r="D85" s="17"/>
      <c r="E85" s="17"/>
    </row>
    <row r="86" spans="1:7" x14ac:dyDescent="0.2">
      <c r="A86" s="17"/>
      <c r="B86" s="17"/>
      <c r="C86" s="17"/>
      <c r="D86" s="17"/>
      <c r="E86" s="17"/>
    </row>
    <row r="87" spans="1:7" x14ac:dyDescent="0.2">
      <c r="A87" s="17"/>
      <c r="B87" s="17"/>
      <c r="C87" s="17"/>
      <c r="D87" s="17"/>
      <c r="E87" s="17"/>
    </row>
    <row r="88" spans="1:7" x14ac:dyDescent="0.2">
      <c r="A88" s="17"/>
      <c r="B88" s="17"/>
      <c r="C88" s="17"/>
      <c r="D88" s="17"/>
      <c r="E88" s="17"/>
    </row>
    <row r="89" spans="1:7" x14ac:dyDescent="0.2">
      <c r="A89" s="17"/>
      <c r="B89" s="17"/>
      <c r="C89" s="17"/>
      <c r="D89" s="17"/>
      <c r="E89" s="17"/>
    </row>
    <row r="90" spans="1:7" x14ac:dyDescent="0.2">
      <c r="A90" s="17"/>
      <c r="B90" s="17"/>
      <c r="C90" s="17"/>
      <c r="D90" s="17"/>
      <c r="E90" s="17"/>
    </row>
    <row r="91" spans="1:7" x14ac:dyDescent="0.2">
      <c r="A91" s="17"/>
      <c r="B91" s="17"/>
      <c r="C91" s="17"/>
      <c r="D91" s="17"/>
      <c r="E91" s="17"/>
    </row>
    <row r="92" spans="1:7" x14ac:dyDescent="0.2">
      <c r="A92" s="17"/>
      <c r="B92" s="17"/>
      <c r="C92" s="17"/>
      <c r="D92" s="17"/>
      <c r="E92" s="17"/>
    </row>
    <row r="93" spans="1:7" x14ac:dyDescent="0.2">
      <c r="A93" s="17"/>
      <c r="B93" s="17"/>
      <c r="C93" s="17"/>
      <c r="D93" s="17"/>
      <c r="E93" s="17"/>
    </row>
    <row r="94" spans="1:7" x14ac:dyDescent="0.2">
      <c r="A94" s="17"/>
      <c r="B94" s="17"/>
      <c r="C94" s="17"/>
      <c r="D94" s="17"/>
      <c r="E94" s="17"/>
    </row>
    <row r="95" spans="1:7" x14ac:dyDescent="0.2">
      <c r="A95" s="17"/>
      <c r="B95" s="17"/>
      <c r="C95" s="17"/>
      <c r="D95" s="17"/>
      <c r="E95" s="17"/>
    </row>
    <row r="96" spans="1:7" x14ac:dyDescent="0.2">
      <c r="A96" s="17"/>
      <c r="B96" s="17"/>
      <c r="C96" s="17"/>
      <c r="D96" s="17"/>
      <c r="E96" s="17"/>
    </row>
    <row r="97" spans="1:5" x14ac:dyDescent="0.2">
      <c r="A97" s="17"/>
      <c r="B97" s="17"/>
      <c r="C97" s="17"/>
      <c r="D97" s="17"/>
      <c r="E97" s="17"/>
    </row>
    <row r="98" spans="1:5" x14ac:dyDescent="0.2">
      <c r="A98" s="17"/>
      <c r="B98" s="17"/>
      <c r="C98" s="17"/>
      <c r="D98" s="17"/>
      <c r="E98" s="17"/>
    </row>
    <row r="99" spans="1:5" x14ac:dyDescent="0.2">
      <c r="A99" s="17"/>
      <c r="B99" s="17"/>
      <c r="C99" s="17"/>
      <c r="D99" s="17"/>
      <c r="E99" s="17"/>
    </row>
    <row r="100" spans="1:5" x14ac:dyDescent="0.2">
      <c r="A100" s="17"/>
      <c r="B100" s="17"/>
      <c r="C100" s="17"/>
      <c r="D100" s="17"/>
      <c r="E100" s="17"/>
    </row>
    <row r="101" spans="1:5" x14ac:dyDescent="0.2">
      <c r="A101" s="17"/>
      <c r="B101" s="17"/>
      <c r="C101" s="17"/>
      <c r="D101" s="17"/>
      <c r="E101" s="17"/>
    </row>
    <row r="102" spans="1:5" x14ac:dyDescent="0.2">
      <c r="A102" s="17"/>
      <c r="B102" s="17"/>
      <c r="C102" s="17"/>
      <c r="D102" s="17"/>
      <c r="E102" s="17"/>
    </row>
    <row r="103" spans="1:5" x14ac:dyDescent="0.2">
      <c r="A103" s="17"/>
      <c r="B103" s="17"/>
      <c r="C103" s="17"/>
      <c r="D103" s="17"/>
      <c r="E103" s="17"/>
    </row>
    <row r="104" spans="1:5" x14ac:dyDescent="0.2">
      <c r="A104" s="17"/>
      <c r="B104" s="17"/>
      <c r="C104" s="17"/>
      <c r="D104" s="17"/>
      <c r="E104" s="17"/>
    </row>
    <row r="105" spans="1:5" x14ac:dyDescent="0.2">
      <c r="A105" s="17"/>
      <c r="B105" s="17"/>
      <c r="C105" s="17"/>
      <c r="D105" s="17"/>
      <c r="E105" s="17"/>
    </row>
    <row r="106" spans="1:5" x14ac:dyDescent="0.2">
      <c r="A106" s="17"/>
      <c r="B106" s="17"/>
      <c r="C106" s="17"/>
      <c r="D106" s="17"/>
      <c r="E106" s="17"/>
    </row>
    <row r="107" spans="1:5" x14ac:dyDescent="0.2">
      <c r="A107" s="17"/>
      <c r="B107" s="17"/>
      <c r="C107" s="17"/>
      <c r="D107" s="17"/>
      <c r="E107" s="17"/>
    </row>
    <row r="108" spans="1:5" x14ac:dyDescent="0.2">
      <c r="A108" s="17"/>
      <c r="B108" s="17"/>
      <c r="C108" s="17"/>
      <c r="D108" s="17"/>
      <c r="E108" s="17"/>
    </row>
    <row r="109" spans="1:5" x14ac:dyDescent="0.2">
      <c r="A109" s="17"/>
      <c r="B109" s="17"/>
      <c r="C109" s="17"/>
      <c r="D109" s="17"/>
      <c r="E109" s="17"/>
    </row>
    <row r="110" spans="1:5" x14ac:dyDescent="0.2">
      <c r="A110" s="17"/>
      <c r="B110" s="17"/>
      <c r="C110" s="17"/>
      <c r="D110" s="17"/>
      <c r="E110" s="17"/>
    </row>
    <row r="111" spans="1:5" x14ac:dyDescent="0.2">
      <c r="A111" s="17"/>
      <c r="B111" s="17"/>
      <c r="C111" s="17"/>
      <c r="D111" s="17"/>
      <c r="E111" s="17"/>
    </row>
    <row r="112" spans="1:5" x14ac:dyDescent="0.2">
      <c r="A112" s="17"/>
      <c r="B112" s="17"/>
      <c r="C112" s="17"/>
      <c r="D112" s="17"/>
      <c r="E112" s="17"/>
    </row>
    <row r="113" spans="1:5" x14ac:dyDescent="0.2">
      <c r="A113" s="17"/>
      <c r="B113" s="17"/>
      <c r="C113" s="17"/>
      <c r="D113" s="17"/>
      <c r="E113" s="17"/>
    </row>
    <row r="114" spans="1:5" x14ac:dyDescent="0.2">
      <c r="A114" s="17"/>
      <c r="B114" s="17"/>
      <c r="C114" s="17"/>
      <c r="D114" s="17"/>
      <c r="E114" s="17"/>
    </row>
    <row r="115" spans="1:5" x14ac:dyDescent="0.2">
      <c r="A115" s="17"/>
      <c r="B115" s="17"/>
      <c r="C115" s="17"/>
      <c r="D115" s="17"/>
      <c r="E115" s="17"/>
    </row>
    <row r="116" spans="1:5" x14ac:dyDescent="0.2">
      <c r="A116" s="17"/>
      <c r="B116" s="17"/>
      <c r="C116" s="17"/>
      <c r="D116" s="17"/>
      <c r="E116" s="17"/>
    </row>
    <row r="117" spans="1:5" x14ac:dyDescent="0.2">
      <c r="A117" s="17"/>
      <c r="B117" s="17"/>
      <c r="C117" s="17"/>
      <c r="D117" s="17"/>
      <c r="E117" s="17"/>
    </row>
    <row r="118" spans="1:5" x14ac:dyDescent="0.2">
      <c r="A118" s="17"/>
      <c r="B118" s="17"/>
      <c r="C118" s="17"/>
      <c r="D118" s="17"/>
      <c r="E118" s="17"/>
    </row>
    <row r="119" spans="1:5" x14ac:dyDescent="0.2">
      <c r="A119" s="17"/>
      <c r="B119" s="17"/>
      <c r="C119" s="17"/>
      <c r="D119" s="17"/>
      <c r="E119" s="17"/>
    </row>
    <row r="120" spans="1:5" x14ac:dyDescent="0.2">
      <c r="A120" s="17"/>
      <c r="B120" s="17"/>
      <c r="C120" s="17"/>
      <c r="D120" s="17"/>
      <c r="E120" s="17"/>
    </row>
    <row r="121" spans="1:5" x14ac:dyDescent="0.2">
      <c r="A121" s="17"/>
      <c r="B121" s="17"/>
      <c r="C121" s="17"/>
      <c r="D121" s="17"/>
      <c r="E121" s="17"/>
    </row>
    <row r="122" spans="1:5" x14ac:dyDescent="0.2">
      <c r="A122" s="17"/>
      <c r="B122" s="17"/>
      <c r="C122" s="17"/>
      <c r="D122" s="17"/>
      <c r="E122" s="17"/>
    </row>
    <row r="123" spans="1:5" x14ac:dyDescent="0.2">
      <c r="A123" s="17"/>
      <c r="B123" s="17"/>
      <c r="C123" s="17"/>
      <c r="D123" s="17"/>
      <c r="E123" s="17"/>
    </row>
    <row r="124" spans="1:5" x14ac:dyDescent="0.2">
      <c r="A124" s="17"/>
      <c r="B124" s="17"/>
      <c r="C124" s="17"/>
      <c r="D124" s="17"/>
      <c r="E124" s="17"/>
    </row>
    <row r="125" spans="1:5" x14ac:dyDescent="0.2">
      <c r="A125" s="17"/>
      <c r="B125" s="17"/>
      <c r="C125" s="17"/>
      <c r="D125" s="17"/>
      <c r="E125" s="17"/>
    </row>
    <row r="126" spans="1:5" x14ac:dyDescent="0.2">
      <c r="A126" s="17"/>
      <c r="B126" s="17"/>
      <c r="C126" s="17"/>
      <c r="D126" s="17"/>
      <c r="E126" s="17"/>
    </row>
    <row r="127" spans="1:5" x14ac:dyDescent="0.2">
      <c r="A127" s="17"/>
      <c r="B127" s="17"/>
      <c r="C127" s="17"/>
      <c r="D127" s="17"/>
      <c r="E127" s="17"/>
    </row>
    <row r="128" spans="1:5" x14ac:dyDescent="0.2">
      <c r="A128" s="17"/>
      <c r="B128" s="17"/>
      <c r="C128" s="17"/>
      <c r="D128" s="17"/>
      <c r="E128" s="17"/>
    </row>
    <row r="129" spans="1:5" x14ac:dyDescent="0.2">
      <c r="A129" s="17"/>
      <c r="B129" s="17"/>
      <c r="C129" s="17"/>
      <c r="D129" s="17"/>
      <c r="E129" s="17"/>
    </row>
    <row r="130" spans="1:5" x14ac:dyDescent="0.2">
      <c r="A130" s="17"/>
      <c r="B130" s="17"/>
      <c r="C130" s="17"/>
      <c r="D130" s="17"/>
      <c r="E130" s="17"/>
    </row>
    <row r="131" spans="1:5" x14ac:dyDescent="0.2">
      <c r="A131" s="17"/>
      <c r="B131" s="17"/>
      <c r="C131" s="17"/>
      <c r="D131" s="17"/>
      <c r="E131" s="17"/>
    </row>
    <row r="132" spans="1:5" x14ac:dyDescent="0.2">
      <c r="A132" s="17"/>
      <c r="B132" s="17"/>
      <c r="C132" s="17"/>
      <c r="D132" s="17"/>
      <c r="E132" s="17"/>
    </row>
    <row r="133" spans="1:5" x14ac:dyDescent="0.2">
      <c r="A133" s="17"/>
      <c r="B133" s="17"/>
      <c r="C133" s="17"/>
      <c r="D133" s="17"/>
      <c r="E133" s="17"/>
    </row>
    <row r="134" spans="1:5" x14ac:dyDescent="0.2">
      <c r="A134" s="17"/>
      <c r="B134" s="17"/>
      <c r="C134" s="17"/>
      <c r="D134" s="17"/>
      <c r="E134" s="17"/>
    </row>
    <row r="135" spans="1:5" x14ac:dyDescent="0.2">
      <c r="A135" s="17"/>
      <c r="B135" s="17"/>
      <c r="C135" s="17"/>
      <c r="D135" s="17"/>
      <c r="E135" s="17"/>
    </row>
    <row r="136" spans="1:5" x14ac:dyDescent="0.2">
      <c r="A136" s="17"/>
      <c r="B136" s="17"/>
      <c r="C136" s="17"/>
      <c r="D136" s="17"/>
      <c r="E136" s="17"/>
    </row>
    <row r="137" spans="1:5" x14ac:dyDescent="0.2">
      <c r="A137" s="17"/>
      <c r="B137" s="17"/>
      <c r="C137" s="17"/>
      <c r="D137" s="17"/>
      <c r="E137" s="17"/>
    </row>
    <row r="138" spans="1:5" x14ac:dyDescent="0.2">
      <c r="A138" s="17"/>
      <c r="B138" s="17"/>
      <c r="C138" s="17"/>
      <c r="D138" s="17"/>
      <c r="E138" s="17"/>
    </row>
    <row r="139" spans="1:5" x14ac:dyDescent="0.2">
      <c r="A139" s="17"/>
      <c r="B139" s="17"/>
      <c r="C139" s="17"/>
      <c r="D139" s="17"/>
      <c r="E139" s="17"/>
    </row>
    <row r="140" spans="1:5" x14ac:dyDescent="0.2">
      <c r="A140" s="17"/>
      <c r="B140" s="17"/>
      <c r="C140" s="17"/>
      <c r="D140" s="17"/>
      <c r="E140" s="17"/>
    </row>
    <row r="141" spans="1:5" x14ac:dyDescent="0.2">
      <c r="A141" s="17"/>
      <c r="B141" s="17"/>
      <c r="C141" s="17"/>
      <c r="D141" s="17"/>
      <c r="E141" s="17"/>
    </row>
    <row r="142" spans="1:5" x14ac:dyDescent="0.2">
      <c r="A142" s="17"/>
      <c r="B142" s="17"/>
      <c r="C142" s="17"/>
      <c r="D142" s="17"/>
      <c r="E142" s="17"/>
    </row>
    <row r="143" spans="1:5" x14ac:dyDescent="0.2">
      <c r="A143" s="17"/>
      <c r="B143" s="17"/>
      <c r="C143" s="17"/>
      <c r="D143" s="17"/>
      <c r="E143" s="17"/>
    </row>
    <row r="144" spans="1:5" x14ac:dyDescent="0.2">
      <c r="A144" s="17"/>
      <c r="B144" s="17"/>
      <c r="C144" s="17"/>
      <c r="D144" s="17"/>
      <c r="E144" s="17"/>
    </row>
    <row r="145" spans="1:5" x14ac:dyDescent="0.2">
      <c r="A145" s="17"/>
      <c r="B145" s="17"/>
      <c r="C145" s="17"/>
      <c r="D145" s="17"/>
      <c r="E145" s="17"/>
    </row>
    <row r="146" spans="1:5" x14ac:dyDescent="0.2">
      <c r="A146" s="17"/>
      <c r="B146" s="17"/>
      <c r="C146" s="17"/>
      <c r="D146" s="17"/>
      <c r="E146" s="17"/>
    </row>
    <row r="147" spans="1:5" x14ac:dyDescent="0.2">
      <c r="A147" s="17"/>
      <c r="B147" s="17"/>
      <c r="C147" s="17"/>
      <c r="D147" s="17"/>
      <c r="E147" s="17"/>
    </row>
    <row r="148" spans="1:5" x14ac:dyDescent="0.2">
      <c r="A148" s="17"/>
      <c r="B148" s="17"/>
      <c r="C148" s="17"/>
      <c r="D148" s="17"/>
      <c r="E148" s="17"/>
    </row>
    <row r="149" spans="1:5" x14ac:dyDescent="0.2">
      <c r="A149" s="17"/>
      <c r="B149" s="17"/>
      <c r="C149" s="17"/>
      <c r="D149" s="17"/>
      <c r="E149" s="17"/>
    </row>
    <row r="150" spans="1:5" x14ac:dyDescent="0.2">
      <c r="A150" s="17"/>
      <c r="B150" s="17"/>
      <c r="C150" s="17"/>
      <c r="D150" s="17"/>
      <c r="E150" s="17"/>
    </row>
    <row r="151" spans="1:5" x14ac:dyDescent="0.2">
      <c r="A151" s="17"/>
      <c r="B151" s="17"/>
      <c r="C151" s="17"/>
      <c r="D151" s="17"/>
      <c r="E151" s="17"/>
    </row>
    <row r="152" spans="1:5" x14ac:dyDescent="0.2">
      <c r="A152" s="17"/>
      <c r="B152" s="17"/>
      <c r="C152" s="17"/>
      <c r="D152" s="17"/>
      <c r="E152" s="17"/>
    </row>
    <row r="153" spans="1:5" x14ac:dyDescent="0.2">
      <c r="A153" s="17"/>
      <c r="B153" s="17"/>
      <c r="C153" s="17"/>
      <c r="D153" s="17"/>
      <c r="E153" s="17"/>
    </row>
    <row r="154" spans="1:5" x14ac:dyDescent="0.2">
      <c r="A154" s="17"/>
      <c r="B154" s="17"/>
      <c r="C154" s="17"/>
      <c r="D154" s="17"/>
      <c r="E154" s="17"/>
    </row>
    <row r="155" spans="1:5" x14ac:dyDescent="0.2">
      <c r="A155" s="17"/>
      <c r="B155" s="17"/>
      <c r="C155" s="17"/>
      <c r="D155" s="17"/>
      <c r="E155" s="17"/>
    </row>
    <row r="156" spans="1:5" x14ac:dyDescent="0.2">
      <c r="A156" s="17"/>
      <c r="B156" s="17"/>
      <c r="C156" s="17"/>
      <c r="D156" s="17"/>
      <c r="E156" s="17"/>
    </row>
    <row r="157" spans="1:5" x14ac:dyDescent="0.2">
      <c r="A157" s="17"/>
      <c r="B157" s="17"/>
      <c r="C157" s="17"/>
      <c r="D157" s="17"/>
      <c r="E157" s="17"/>
    </row>
    <row r="158" spans="1:5" x14ac:dyDescent="0.2">
      <c r="A158" s="17"/>
      <c r="B158" s="17"/>
      <c r="C158" s="17"/>
      <c r="D158" s="17"/>
      <c r="E158" s="17"/>
    </row>
    <row r="159" spans="1:5" x14ac:dyDescent="0.2">
      <c r="A159" s="17"/>
      <c r="B159" s="17"/>
      <c r="C159" s="17"/>
      <c r="D159" s="17"/>
      <c r="E159" s="17"/>
    </row>
    <row r="160" spans="1:5" x14ac:dyDescent="0.2">
      <c r="A160" s="17"/>
      <c r="B160" s="17"/>
      <c r="C160" s="17"/>
      <c r="D160" s="17"/>
      <c r="E160" s="17"/>
    </row>
    <row r="161" spans="1:5" x14ac:dyDescent="0.2">
      <c r="A161" s="17"/>
      <c r="B161" s="17"/>
      <c r="C161" s="17"/>
      <c r="D161" s="17"/>
      <c r="E161" s="17"/>
    </row>
    <row r="162" spans="1:5" x14ac:dyDescent="0.2">
      <c r="A162" s="17"/>
      <c r="B162" s="17"/>
      <c r="C162" s="17"/>
      <c r="D162" s="17"/>
      <c r="E162" s="17"/>
    </row>
    <row r="163" spans="1:5" x14ac:dyDescent="0.2">
      <c r="A163" s="17"/>
      <c r="B163" s="17"/>
      <c r="C163" s="17"/>
      <c r="D163" s="17"/>
      <c r="E163" s="17"/>
    </row>
    <row r="164" spans="1:5" x14ac:dyDescent="0.2">
      <c r="A164" s="17"/>
      <c r="B164" s="17"/>
      <c r="C164" s="17"/>
      <c r="D164" s="17"/>
      <c r="E164" s="17"/>
    </row>
    <row r="165" spans="1:5" x14ac:dyDescent="0.2">
      <c r="A165" s="17"/>
      <c r="B165" s="17"/>
      <c r="C165" s="17"/>
      <c r="D165" s="17"/>
      <c r="E165" s="17"/>
    </row>
    <row r="166" spans="1:5" x14ac:dyDescent="0.2">
      <c r="A166" s="17"/>
      <c r="B166" s="17"/>
      <c r="C166" s="17"/>
      <c r="D166" s="17"/>
      <c r="E166" s="17"/>
    </row>
    <row r="167" spans="1:5" x14ac:dyDescent="0.2">
      <c r="A167" s="17"/>
      <c r="B167" s="17"/>
      <c r="C167" s="17"/>
      <c r="D167" s="17"/>
      <c r="E167" s="17"/>
    </row>
    <row r="168" spans="1:5" x14ac:dyDescent="0.2">
      <c r="A168" s="17"/>
      <c r="B168" s="17"/>
      <c r="C168" s="17"/>
      <c r="D168" s="17"/>
      <c r="E168" s="17"/>
    </row>
    <row r="169" spans="1:5" x14ac:dyDescent="0.2">
      <c r="A169" s="17"/>
      <c r="B169" s="17"/>
      <c r="C169" s="17"/>
      <c r="D169" s="17"/>
      <c r="E169" s="17"/>
    </row>
    <row r="170" spans="1:5" x14ac:dyDescent="0.2">
      <c r="A170" s="17"/>
      <c r="B170" s="17"/>
      <c r="C170" s="17"/>
      <c r="D170" s="17"/>
      <c r="E170" s="17"/>
    </row>
    <row r="171" spans="1:5" x14ac:dyDescent="0.2">
      <c r="A171" s="17"/>
      <c r="B171" s="17"/>
      <c r="C171" s="17"/>
      <c r="D171" s="17"/>
      <c r="E171" s="17"/>
    </row>
    <row r="172" spans="1:5" x14ac:dyDescent="0.2">
      <c r="A172" s="17"/>
      <c r="B172" s="17"/>
      <c r="C172" s="17"/>
      <c r="D172" s="17"/>
      <c r="E172" s="17"/>
    </row>
    <row r="173" spans="1:5" x14ac:dyDescent="0.2">
      <c r="A173" s="17"/>
      <c r="B173" s="17"/>
      <c r="C173" s="17"/>
      <c r="D173" s="17"/>
      <c r="E173" s="17"/>
    </row>
    <row r="174" spans="1:5" x14ac:dyDescent="0.2">
      <c r="A174" s="17"/>
      <c r="B174" s="17"/>
      <c r="C174" s="17"/>
      <c r="D174" s="17"/>
      <c r="E174" s="17"/>
    </row>
    <row r="175" spans="1:5" x14ac:dyDescent="0.2">
      <c r="A175" s="17"/>
      <c r="B175" s="17"/>
      <c r="C175" s="17"/>
      <c r="D175" s="17"/>
      <c r="E175" s="17"/>
    </row>
    <row r="176" spans="1:5" x14ac:dyDescent="0.2">
      <c r="A176" s="17"/>
      <c r="B176" s="17"/>
      <c r="C176" s="17"/>
      <c r="D176" s="17"/>
      <c r="E176" s="17"/>
    </row>
    <row r="177" spans="1:5" x14ac:dyDescent="0.2">
      <c r="A177" s="17"/>
      <c r="B177" s="17"/>
      <c r="C177" s="17"/>
      <c r="D177" s="17"/>
      <c r="E177" s="17"/>
    </row>
    <row r="178" spans="1:5" x14ac:dyDescent="0.2">
      <c r="A178" s="17"/>
      <c r="B178" s="17"/>
      <c r="C178" s="17"/>
      <c r="D178" s="17"/>
      <c r="E178" s="17"/>
    </row>
    <row r="179" spans="1:5" x14ac:dyDescent="0.2">
      <c r="A179" s="17"/>
      <c r="B179" s="17"/>
      <c r="C179" s="17"/>
      <c r="D179" s="17"/>
      <c r="E179" s="17"/>
    </row>
    <row r="180" spans="1:5" x14ac:dyDescent="0.2">
      <c r="A180" s="17"/>
      <c r="B180" s="17"/>
      <c r="C180" s="17"/>
      <c r="D180" s="17"/>
      <c r="E180" s="17"/>
    </row>
    <row r="181" spans="1:5" x14ac:dyDescent="0.2">
      <c r="A181" s="17"/>
      <c r="B181" s="17"/>
      <c r="C181" s="17"/>
      <c r="D181" s="17"/>
      <c r="E181" s="17"/>
    </row>
    <row r="182" spans="1:5" x14ac:dyDescent="0.2">
      <c r="A182" s="17"/>
      <c r="B182" s="17"/>
      <c r="C182" s="17"/>
      <c r="D182" s="17"/>
      <c r="E182" s="17"/>
    </row>
    <row r="183" spans="1:5" x14ac:dyDescent="0.2">
      <c r="A183" s="17"/>
      <c r="B183" s="17"/>
      <c r="C183" s="17"/>
      <c r="D183" s="17"/>
      <c r="E183" s="17"/>
    </row>
    <row r="184" spans="1:5" x14ac:dyDescent="0.2">
      <c r="A184" s="17"/>
      <c r="B184" s="17"/>
      <c r="C184" s="17"/>
      <c r="D184" s="17"/>
      <c r="E184" s="17"/>
    </row>
    <row r="185" spans="1:5" x14ac:dyDescent="0.2">
      <c r="A185" s="17"/>
      <c r="B185" s="17"/>
      <c r="C185" s="17"/>
      <c r="D185" s="17"/>
      <c r="E185" s="17"/>
    </row>
    <row r="186" spans="1:5" x14ac:dyDescent="0.2">
      <c r="A186" s="17"/>
      <c r="B186" s="17"/>
      <c r="C186" s="17"/>
      <c r="D186" s="17"/>
      <c r="E186" s="17"/>
    </row>
    <row r="187" spans="1:5" x14ac:dyDescent="0.2">
      <c r="A187" s="17"/>
      <c r="B187" s="17"/>
      <c r="C187" s="17"/>
      <c r="D187" s="17"/>
      <c r="E187" s="17"/>
    </row>
    <row r="188" spans="1:5" x14ac:dyDescent="0.2">
      <c r="A188" s="17"/>
      <c r="B188" s="17"/>
      <c r="C188" s="17"/>
      <c r="D188" s="17"/>
      <c r="E188" s="17"/>
    </row>
    <row r="189" spans="1:5" x14ac:dyDescent="0.2">
      <c r="A189" s="17"/>
      <c r="B189" s="17"/>
      <c r="C189" s="17"/>
      <c r="D189" s="17"/>
      <c r="E189" s="17"/>
    </row>
    <row r="190" spans="1:5" x14ac:dyDescent="0.2">
      <c r="A190" s="17"/>
      <c r="B190" s="17"/>
      <c r="C190" s="17"/>
      <c r="D190" s="17"/>
      <c r="E190" s="17"/>
    </row>
    <row r="191" spans="1:5" x14ac:dyDescent="0.2">
      <c r="A191" s="17"/>
      <c r="B191" s="17"/>
      <c r="C191" s="17"/>
      <c r="D191" s="17"/>
      <c r="E191" s="17"/>
    </row>
    <row r="192" spans="1:5" x14ac:dyDescent="0.2">
      <c r="A192" s="17"/>
      <c r="B192" s="17"/>
      <c r="C192" s="17"/>
      <c r="D192" s="17"/>
      <c r="E192" s="17"/>
    </row>
    <row r="193" spans="1:5" x14ac:dyDescent="0.2">
      <c r="A193" s="17"/>
      <c r="B193" s="17"/>
      <c r="C193" s="17"/>
      <c r="D193" s="17"/>
      <c r="E193" s="17"/>
    </row>
    <row r="194" spans="1:5" x14ac:dyDescent="0.2">
      <c r="A194" s="17"/>
      <c r="B194" s="17"/>
      <c r="C194" s="17"/>
      <c r="D194" s="17"/>
      <c r="E194" s="17"/>
    </row>
    <row r="195" spans="1:5" x14ac:dyDescent="0.2">
      <c r="A195" s="17"/>
      <c r="B195" s="17"/>
      <c r="C195" s="17"/>
      <c r="D195" s="17"/>
      <c r="E195" s="17"/>
    </row>
    <row r="196" spans="1:5" x14ac:dyDescent="0.2">
      <c r="A196" s="17"/>
      <c r="B196" s="17"/>
      <c r="C196" s="17"/>
      <c r="D196" s="17"/>
      <c r="E196" s="17"/>
    </row>
    <row r="197" spans="1:5" x14ac:dyDescent="0.2">
      <c r="A197" s="17"/>
      <c r="B197" s="17"/>
      <c r="C197" s="17"/>
      <c r="D197" s="17"/>
      <c r="E197" s="17"/>
    </row>
    <row r="198" spans="1:5" x14ac:dyDescent="0.2">
      <c r="A198" s="17"/>
      <c r="B198" s="17"/>
      <c r="C198" s="17"/>
      <c r="D198" s="17"/>
      <c r="E198" s="17"/>
    </row>
    <row r="199" spans="1:5" x14ac:dyDescent="0.2">
      <c r="A199" s="17"/>
      <c r="B199" s="17"/>
      <c r="C199" s="17"/>
      <c r="D199" s="17"/>
      <c r="E199" s="17"/>
    </row>
    <row r="200" spans="1:5" x14ac:dyDescent="0.2">
      <c r="A200" s="17"/>
      <c r="B200" s="17"/>
      <c r="C200" s="17"/>
      <c r="D200" s="17"/>
      <c r="E200" s="17"/>
    </row>
    <row r="201" spans="1:5" x14ac:dyDescent="0.2">
      <c r="A201" s="17"/>
      <c r="B201" s="17"/>
      <c r="C201" s="17"/>
      <c r="D201" s="17"/>
      <c r="E201" s="17"/>
    </row>
    <row r="202" spans="1:5" x14ac:dyDescent="0.2">
      <c r="A202" s="17"/>
      <c r="B202" s="17"/>
      <c r="C202" s="17"/>
      <c r="D202" s="17"/>
      <c r="E202" s="17"/>
    </row>
    <row r="203" spans="1:5" x14ac:dyDescent="0.2">
      <c r="A203" s="17"/>
      <c r="B203" s="17"/>
      <c r="C203" s="17"/>
      <c r="D203" s="17"/>
      <c r="E203" s="17"/>
    </row>
    <row r="204" spans="1:5" x14ac:dyDescent="0.2">
      <c r="A204" s="17"/>
      <c r="B204" s="17"/>
      <c r="C204" s="17"/>
      <c r="D204" s="17"/>
      <c r="E204" s="17"/>
    </row>
    <row r="205" spans="1:5" x14ac:dyDescent="0.2">
      <c r="A205" s="17"/>
      <c r="B205" s="17"/>
      <c r="C205" s="17"/>
      <c r="D205" s="17"/>
      <c r="E205" s="17"/>
    </row>
    <row r="206" spans="1:5" x14ac:dyDescent="0.2">
      <c r="A206" s="17"/>
      <c r="B206" s="17"/>
      <c r="C206" s="17"/>
      <c r="D206" s="17"/>
      <c r="E206" s="17"/>
    </row>
    <row r="207" spans="1:5" x14ac:dyDescent="0.2">
      <c r="A207" s="17"/>
      <c r="B207" s="17"/>
      <c r="C207" s="17"/>
      <c r="D207" s="17"/>
      <c r="E207" s="17"/>
    </row>
    <row r="208" spans="1:5" x14ac:dyDescent="0.2">
      <c r="A208" s="17"/>
      <c r="B208" s="17"/>
      <c r="C208" s="17"/>
      <c r="D208" s="17"/>
      <c r="E208" s="17"/>
    </row>
    <row r="209" spans="1:5" x14ac:dyDescent="0.2">
      <c r="A209" s="17"/>
      <c r="B209" s="17"/>
      <c r="C209" s="17"/>
      <c r="D209" s="17"/>
      <c r="E209" s="17"/>
    </row>
    <row r="210" spans="1:5" x14ac:dyDescent="0.2">
      <c r="A210" s="17"/>
      <c r="B210" s="17"/>
      <c r="C210" s="17"/>
      <c r="D210" s="17"/>
      <c r="E210" s="17"/>
    </row>
    <row r="211" spans="1:5" x14ac:dyDescent="0.2">
      <c r="A211" s="17"/>
      <c r="B211" s="17"/>
      <c r="C211" s="17"/>
      <c r="D211" s="17"/>
      <c r="E211" s="17"/>
    </row>
    <row r="212" spans="1:5" x14ac:dyDescent="0.2">
      <c r="A212" s="17"/>
      <c r="B212" s="17"/>
      <c r="C212" s="17"/>
      <c r="D212" s="17"/>
      <c r="E212" s="17"/>
    </row>
    <row r="213" spans="1:5" x14ac:dyDescent="0.2">
      <c r="A213" s="17"/>
      <c r="B213" s="17"/>
      <c r="C213" s="17"/>
      <c r="D213" s="17"/>
      <c r="E213" s="17"/>
    </row>
    <row r="214" spans="1:5" x14ac:dyDescent="0.2">
      <c r="A214" s="17"/>
      <c r="B214" s="17"/>
      <c r="C214" s="17"/>
      <c r="D214" s="17"/>
      <c r="E214" s="17"/>
    </row>
    <row r="215" spans="1:5" x14ac:dyDescent="0.2">
      <c r="A215" s="17"/>
      <c r="B215" s="17"/>
      <c r="C215" s="17"/>
      <c r="D215" s="17"/>
      <c r="E215" s="17"/>
    </row>
    <row r="216" spans="1:5" x14ac:dyDescent="0.2">
      <c r="A216" s="17"/>
      <c r="B216" s="17"/>
      <c r="C216" s="17"/>
      <c r="D216" s="17"/>
      <c r="E216" s="17"/>
    </row>
    <row r="217" spans="1:5" x14ac:dyDescent="0.2">
      <c r="A217" s="17"/>
      <c r="B217" s="17"/>
      <c r="C217" s="17"/>
      <c r="D217" s="17"/>
      <c r="E217" s="17"/>
    </row>
    <row r="218" spans="1:5" x14ac:dyDescent="0.2">
      <c r="A218" s="17"/>
      <c r="B218" s="17"/>
      <c r="C218" s="17"/>
      <c r="D218" s="17"/>
      <c r="E218" s="17"/>
    </row>
    <row r="219" spans="1:5" x14ac:dyDescent="0.2">
      <c r="A219" s="17"/>
      <c r="B219" s="17"/>
      <c r="C219" s="17"/>
      <c r="D219" s="17"/>
      <c r="E219" s="17"/>
    </row>
    <row r="220" spans="1:5" x14ac:dyDescent="0.2">
      <c r="A220" s="17"/>
      <c r="B220" s="17"/>
      <c r="C220" s="17"/>
      <c r="D220" s="17"/>
      <c r="E220" s="17"/>
    </row>
    <row r="221" spans="1:5" x14ac:dyDescent="0.2">
      <c r="A221" s="17"/>
      <c r="B221" s="17"/>
      <c r="C221" s="17"/>
      <c r="D221" s="17"/>
      <c r="E221" s="17"/>
    </row>
    <row r="222" spans="1:5" x14ac:dyDescent="0.2">
      <c r="A222" s="17"/>
      <c r="B222" s="17"/>
      <c r="C222" s="17"/>
      <c r="D222" s="17"/>
      <c r="E222" s="17"/>
    </row>
    <row r="223" spans="1:5" x14ac:dyDescent="0.2">
      <c r="A223" s="17"/>
      <c r="B223" s="17"/>
      <c r="C223" s="17"/>
      <c r="D223" s="17"/>
      <c r="E223" s="17"/>
    </row>
    <row r="224" spans="1:5" x14ac:dyDescent="0.2">
      <c r="A224" s="17"/>
      <c r="B224" s="17"/>
      <c r="C224" s="17"/>
      <c r="D224" s="17"/>
      <c r="E224" s="17"/>
    </row>
    <row r="225" spans="1:5" x14ac:dyDescent="0.2">
      <c r="A225" s="17"/>
      <c r="B225" s="17"/>
      <c r="C225" s="17"/>
      <c r="D225" s="17"/>
      <c r="E225" s="17"/>
    </row>
    <row r="226" spans="1:5" x14ac:dyDescent="0.2">
      <c r="A226" s="17"/>
      <c r="B226" s="17"/>
      <c r="C226" s="17"/>
      <c r="D226" s="17"/>
      <c r="E226" s="17"/>
    </row>
    <row r="227" spans="1:5" x14ac:dyDescent="0.2">
      <c r="A227" s="17"/>
      <c r="B227" s="17"/>
      <c r="C227" s="17"/>
      <c r="D227" s="17"/>
      <c r="E227" s="17"/>
    </row>
    <row r="228" spans="1:5" x14ac:dyDescent="0.2">
      <c r="A228" s="17"/>
      <c r="B228" s="17"/>
      <c r="C228" s="17"/>
      <c r="D228" s="17"/>
      <c r="E228" s="17"/>
    </row>
    <row r="229" spans="1:5" x14ac:dyDescent="0.2">
      <c r="A229" s="17"/>
      <c r="B229" s="17"/>
      <c r="C229" s="17"/>
      <c r="D229" s="17"/>
      <c r="E229" s="17"/>
    </row>
    <row r="230" spans="1:5" x14ac:dyDescent="0.2">
      <c r="A230" s="17"/>
      <c r="B230" s="17"/>
      <c r="C230" s="17"/>
      <c r="D230" s="17"/>
      <c r="E230" s="17"/>
    </row>
    <row r="231" spans="1:5" x14ac:dyDescent="0.2">
      <c r="A231" s="17"/>
      <c r="B231" s="17"/>
      <c r="C231" s="17"/>
      <c r="D231" s="17"/>
      <c r="E231" s="17"/>
    </row>
    <row r="232" spans="1:5" x14ac:dyDescent="0.2">
      <c r="A232" s="17"/>
      <c r="B232" s="17"/>
      <c r="C232" s="17"/>
      <c r="D232" s="17"/>
      <c r="E232" s="17"/>
    </row>
    <row r="233" spans="1:5" x14ac:dyDescent="0.2">
      <c r="A233" s="17"/>
      <c r="B233" s="17"/>
      <c r="C233" s="17"/>
      <c r="D233" s="17"/>
      <c r="E233" s="17"/>
    </row>
    <row r="234" spans="1:5" x14ac:dyDescent="0.2">
      <c r="A234" s="17"/>
      <c r="B234" s="17"/>
      <c r="C234" s="17"/>
      <c r="D234" s="17"/>
      <c r="E234" s="17"/>
    </row>
    <row r="235" spans="1:5" x14ac:dyDescent="0.2">
      <c r="A235" s="17"/>
      <c r="B235" s="17"/>
      <c r="C235" s="17"/>
      <c r="D235" s="17"/>
      <c r="E235" s="17"/>
    </row>
    <row r="236" spans="1:5" x14ac:dyDescent="0.2">
      <c r="A236" s="17"/>
      <c r="B236" s="17"/>
      <c r="C236" s="17"/>
      <c r="D236" s="17"/>
      <c r="E236" s="17"/>
    </row>
    <row r="237" spans="1:5" x14ac:dyDescent="0.2">
      <c r="A237" s="17"/>
      <c r="B237" s="17"/>
      <c r="C237" s="17"/>
      <c r="D237" s="17"/>
      <c r="E237" s="17"/>
    </row>
    <row r="238" spans="1:5" x14ac:dyDescent="0.2">
      <c r="A238" s="17"/>
      <c r="B238" s="17"/>
      <c r="C238" s="17"/>
      <c r="D238" s="17"/>
      <c r="E238" s="17"/>
    </row>
    <row r="239" spans="1:5" x14ac:dyDescent="0.2">
      <c r="A239" s="17"/>
      <c r="B239" s="17"/>
      <c r="C239" s="17"/>
      <c r="D239" s="17"/>
      <c r="E239" s="17"/>
    </row>
    <row r="240" spans="1:5" x14ac:dyDescent="0.2">
      <c r="A240" s="17"/>
      <c r="B240" s="17"/>
      <c r="C240" s="17"/>
      <c r="D240" s="17"/>
      <c r="E240" s="17"/>
    </row>
    <row r="241" spans="1:5" x14ac:dyDescent="0.2">
      <c r="A241" s="17"/>
      <c r="B241" s="17"/>
      <c r="C241" s="17"/>
      <c r="D241" s="17"/>
      <c r="E241" s="17"/>
    </row>
    <row r="242" spans="1:5" x14ac:dyDescent="0.2">
      <c r="A242" s="17"/>
      <c r="B242" s="17"/>
      <c r="C242" s="17"/>
      <c r="D242" s="17"/>
      <c r="E242" s="17"/>
    </row>
    <row r="243" spans="1:5" x14ac:dyDescent="0.2">
      <c r="A243" s="17"/>
      <c r="B243" s="17"/>
      <c r="C243" s="17"/>
      <c r="D243" s="17"/>
      <c r="E243" s="17"/>
    </row>
    <row r="244" spans="1:5" x14ac:dyDescent="0.2">
      <c r="A244" s="17"/>
      <c r="B244" s="17"/>
      <c r="C244" s="17"/>
      <c r="D244" s="17"/>
      <c r="E244" s="17"/>
    </row>
    <row r="245" spans="1:5" x14ac:dyDescent="0.2">
      <c r="A245" s="17"/>
      <c r="B245" s="17"/>
      <c r="C245" s="17"/>
      <c r="D245" s="17"/>
      <c r="E245" s="17"/>
    </row>
    <row r="246" spans="1:5" x14ac:dyDescent="0.2">
      <c r="A246" s="17"/>
      <c r="B246" s="17"/>
      <c r="C246" s="17"/>
      <c r="D246" s="17"/>
      <c r="E246" s="17"/>
    </row>
    <row r="247" spans="1:5" x14ac:dyDescent="0.2">
      <c r="A247" s="17"/>
      <c r="B247" s="17"/>
      <c r="C247" s="17"/>
      <c r="D247" s="17"/>
      <c r="E247" s="17"/>
    </row>
    <row r="248" spans="1:5" x14ac:dyDescent="0.2">
      <c r="A248" s="17"/>
      <c r="B248" s="17"/>
      <c r="C248" s="17"/>
      <c r="D248" s="17"/>
      <c r="E248" s="17"/>
    </row>
    <row r="249" spans="1:5" x14ac:dyDescent="0.2">
      <c r="A249" s="17"/>
      <c r="B249" s="17"/>
      <c r="C249" s="17"/>
      <c r="D249" s="17"/>
      <c r="E249" s="17"/>
    </row>
    <row r="250" spans="1:5" x14ac:dyDescent="0.2">
      <c r="A250" s="17"/>
      <c r="B250" s="17"/>
      <c r="C250" s="17"/>
      <c r="D250" s="17"/>
      <c r="E250" s="17"/>
    </row>
    <row r="251" spans="1:5" x14ac:dyDescent="0.2">
      <c r="A251" s="17"/>
      <c r="B251" s="17"/>
      <c r="C251" s="17"/>
      <c r="D251" s="17"/>
      <c r="E251" s="17"/>
    </row>
    <row r="252" spans="1:5" x14ac:dyDescent="0.2">
      <c r="A252" s="17"/>
      <c r="B252" s="17"/>
      <c r="C252" s="17"/>
      <c r="D252" s="17"/>
      <c r="E252" s="17"/>
    </row>
    <row r="253" spans="1:5" x14ac:dyDescent="0.2">
      <c r="A253" s="17"/>
      <c r="B253" s="17"/>
      <c r="C253" s="17"/>
      <c r="D253" s="17"/>
      <c r="E253" s="17"/>
    </row>
    <row r="254" spans="1:5" x14ac:dyDescent="0.2">
      <c r="A254" s="17"/>
      <c r="B254" s="17"/>
      <c r="C254" s="17"/>
      <c r="D254" s="17"/>
      <c r="E254" s="17"/>
    </row>
    <row r="255" spans="1:5" x14ac:dyDescent="0.2">
      <c r="A255" s="17"/>
      <c r="B255" s="17"/>
      <c r="C255" s="17"/>
      <c r="D255" s="17"/>
      <c r="E255" s="17"/>
    </row>
    <row r="256" spans="1:5" x14ac:dyDescent="0.2">
      <c r="A256" s="17"/>
      <c r="B256" s="17"/>
      <c r="C256" s="17"/>
      <c r="D256" s="17"/>
      <c r="E256" s="17"/>
    </row>
    <row r="257" spans="1:5" x14ac:dyDescent="0.2">
      <c r="A257" s="17"/>
      <c r="B257" s="17"/>
      <c r="C257" s="17"/>
      <c r="D257" s="17"/>
      <c r="E257" s="17"/>
    </row>
    <row r="258" spans="1:5" x14ac:dyDescent="0.2">
      <c r="A258" s="17"/>
      <c r="B258" s="17"/>
      <c r="C258" s="17"/>
      <c r="D258" s="17"/>
      <c r="E258" s="17"/>
    </row>
    <row r="259" spans="1:5" x14ac:dyDescent="0.2">
      <c r="A259" s="17"/>
      <c r="B259" s="17"/>
      <c r="C259" s="17"/>
      <c r="D259" s="17"/>
      <c r="E259" s="17"/>
    </row>
    <row r="260" spans="1:5" x14ac:dyDescent="0.2">
      <c r="A260" s="17"/>
      <c r="B260" s="17"/>
      <c r="C260" s="17"/>
      <c r="D260" s="17"/>
      <c r="E260" s="17"/>
    </row>
    <row r="261" spans="1:5" x14ac:dyDescent="0.2">
      <c r="A261" s="17"/>
      <c r="B261" s="17"/>
      <c r="C261" s="17"/>
      <c r="D261" s="17"/>
      <c r="E261" s="17"/>
    </row>
    <row r="262" spans="1:5" x14ac:dyDescent="0.2">
      <c r="A262" s="17"/>
      <c r="B262" s="17"/>
      <c r="C262" s="17"/>
      <c r="D262" s="17"/>
      <c r="E262" s="17"/>
    </row>
    <row r="263" spans="1:5" x14ac:dyDescent="0.2">
      <c r="A263" s="17"/>
      <c r="B263" s="17"/>
      <c r="C263" s="17"/>
      <c r="D263" s="17"/>
      <c r="E263" s="17"/>
    </row>
    <row r="264" spans="1:5" x14ac:dyDescent="0.2">
      <c r="A264" s="17"/>
      <c r="B264" s="17"/>
      <c r="C264" s="17"/>
      <c r="D264" s="17"/>
      <c r="E264" s="17"/>
    </row>
    <row r="265" spans="1:5" x14ac:dyDescent="0.2">
      <c r="A265" s="17"/>
      <c r="B265" s="17"/>
      <c r="C265" s="17"/>
      <c r="D265" s="17"/>
      <c r="E265" s="17"/>
    </row>
    <row r="266" spans="1:5" x14ac:dyDescent="0.2">
      <c r="A266" s="17"/>
      <c r="B266" s="17"/>
      <c r="C266" s="17"/>
      <c r="D266" s="17"/>
      <c r="E266" s="17"/>
    </row>
    <row r="267" spans="1:5" x14ac:dyDescent="0.2">
      <c r="A267" s="17"/>
      <c r="B267" s="17"/>
      <c r="C267" s="17"/>
      <c r="D267" s="17"/>
      <c r="E267" s="17"/>
    </row>
    <row r="268" spans="1:5" x14ac:dyDescent="0.2">
      <c r="A268" s="17"/>
      <c r="B268" s="17"/>
      <c r="C268" s="17"/>
      <c r="D268" s="17"/>
      <c r="E268" s="17"/>
    </row>
    <row r="269" spans="1:5" x14ac:dyDescent="0.2">
      <c r="A269" s="17"/>
      <c r="B269" s="17"/>
      <c r="C269" s="17"/>
      <c r="D269" s="17"/>
      <c r="E269" s="17"/>
    </row>
    <row r="270" spans="1:5" x14ac:dyDescent="0.2">
      <c r="A270" s="17"/>
      <c r="B270" s="17"/>
      <c r="C270" s="17"/>
      <c r="D270" s="17"/>
      <c r="E270" s="17"/>
    </row>
    <row r="271" spans="1:5" x14ac:dyDescent="0.2">
      <c r="A271" s="17"/>
      <c r="B271" s="17"/>
      <c r="C271" s="17"/>
      <c r="D271" s="17"/>
      <c r="E271" s="17"/>
    </row>
    <row r="272" spans="1:5" x14ac:dyDescent="0.2">
      <c r="A272" s="17"/>
      <c r="B272" s="17"/>
      <c r="C272" s="17"/>
      <c r="D272" s="17"/>
      <c r="E272" s="17"/>
    </row>
    <row r="273" spans="1:5" x14ac:dyDescent="0.2">
      <c r="A273" s="17"/>
      <c r="B273" s="17"/>
      <c r="C273" s="17"/>
      <c r="D273" s="17"/>
      <c r="E273" s="17"/>
    </row>
    <row r="274" spans="1:5" x14ac:dyDescent="0.2">
      <c r="A274" s="17"/>
      <c r="B274" s="17"/>
      <c r="C274" s="17"/>
      <c r="D274" s="17"/>
      <c r="E274" s="17"/>
    </row>
    <row r="275" spans="1:5" x14ac:dyDescent="0.2">
      <c r="A275" s="17"/>
      <c r="B275" s="17"/>
      <c r="C275" s="17"/>
      <c r="D275" s="17"/>
      <c r="E275" s="17"/>
    </row>
    <row r="276" spans="1:5" x14ac:dyDescent="0.2">
      <c r="A276" s="17"/>
      <c r="B276" s="17"/>
      <c r="C276" s="17"/>
      <c r="D276" s="17"/>
      <c r="E276" s="17"/>
    </row>
    <row r="277" spans="1:5" x14ac:dyDescent="0.2">
      <c r="A277" s="17"/>
      <c r="B277" s="17"/>
      <c r="C277" s="17"/>
      <c r="D277" s="17"/>
      <c r="E277" s="17"/>
    </row>
    <row r="278" spans="1:5" x14ac:dyDescent="0.2">
      <c r="A278" s="17"/>
      <c r="B278" s="17"/>
      <c r="C278" s="17"/>
      <c r="D278" s="17"/>
      <c r="E278" s="17"/>
    </row>
    <row r="279" spans="1:5" x14ac:dyDescent="0.2">
      <c r="A279" s="17"/>
      <c r="B279" s="17"/>
      <c r="C279" s="17"/>
      <c r="D279" s="17"/>
      <c r="E279" s="17"/>
    </row>
    <row r="280" spans="1:5" x14ac:dyDescent="0.2">
      <c r="A280" s="17"/>
      <c r="B280" s="17"/>
      <c r="C280" s="17"/>
      <c r="D280" s="17"/>
      <c r="E280" s="17"/>
    </row>
    <row r="281" spans="1:5" x14ac:dyDescent="0.2">
      <c r="A281" s="17"/>
      <c r="B281" s="17"/>
      <c r="C281" s="17"/>
      <c r="D281" s="17"/>
      <c r="E281" s="17"/>
    </row>
    <row r="282" spans="1:5" x14ac:dyDescent="0.2">
      <c r="A282" s="17"/>
      <c r="B282" s="17"/>
      <c r="C282" s="17"/>
      <c r="D282" s="17"/>
      <c r="E282" s="17"/>
    </row>
    <row r="283" spans="1:5" x14ac:dyDescent="0.2">
      <c r="A283" s="17"/>
      <c r="B283" s="17"/>
      <c r="C283" s="17"/>
      <c r="D283" s="17"/>
      <c r="E283" s="17"/>
    </row>
    <row r="284" spans="1:5" x14ac:dyDescent="0.2">
      <c r="A284" s="17"/>
      <c r="B284" s="17"/>
      <c r="C284" s="17"/>
      <c r="D284" s="17"/>
      <c r="E284" s="17"/>
    </row>
    <row r="285" spans="1:5" x14ac:dyDescent="0.2">
      <c r="A285" s="17"/>
      <c r="B285" s="17"/>
      <c r="C285" s="17"/>
      <c r="D285" s="17"/>
      <c r="E285" s="17"/>
    </row>
    <row r="286" spans="1:5" x14ac:dyDescent="0.2">
      <c r="A286" s="17"/>
      <c r="B286" s="17"/>
      <c r="C286" s="17"/>
      <c r="D286" s="17"/>
      <c r="E286" s="17"/>
    </row>
    <row r="287" spans="1:5" x14ac:dyDescent="0.2">
      <c r="A287" s="17"/>
      <c r="B287" s="17"/>
      <c r="C287" s="17"/>
      <c r="D287" s="17"/>
      <c r="E287" s="17"/>
    </row>
    <row r="288" spans="1:5" x14ac:dyDescent="0.2">
      <c r="A288" s="17"/>
      <c r="B288" s="17"/>
      <c r="C288" s="17"/>
      <c r="D288" s="17"/>
      <c r="E288" s="17"/>
    </row>
    <row r="289" spans="1:5" x14ac:dyDescent="0.2">
      <c r="A289" s="17"/>
      <c r="B289" s="17"/>
      <c r="C289" s="17"/>
      <c r="D289" s="17"/>
      <c r="E289" s="17"/>
    </row>
    <row r="290" spans="1:5" x14ac:dyDescent="0.2">
      <c r="A290" s="17"/>
      <c r="B290" s="17"/>
      <c r="C290" s="17"/>
      <c r="D290" s="17"/>
      <c r="E290" s="17"/>
    </row>
    <row r="291" spans="1:5" x14ac:dyDescent="0.2">
      <c r="A291" s="17"/>
      <c r="B291" s="17"/>
      <c r="C291" s="17"/>
      <c r="D291" s="17"/>
      <c r="E291" s="17"/>
    </row>
    <row r="292" spans="1:5" x14ac:dyDescent="0.2">
      <c r="A292" s="17"/>
      <c r="B292" s="17"/>
      <c r="C292" s="17"/>
      <c r="D292" s="17"/>
      <c r="E292" s="17"/>
    </row>
    <row r="293" spans="1:5" x14ac:dyDescent="0.2">
      <c r="A293" s="17"/>
      <c r="B293" s="17"/>
      <c r="C293" s="17"/>
      <c r="D293" s="17"/>
      <c r="E293" s="17"/>
    </row>
    <row r="294" spans="1:5" x14ac:dyDescent="0.2">
      <c r="A294" s="17"/>
      <c r="B294" s="17"/>
      <c r="C294" s="17"/>
      <c r="D294" s="17"/>
      <c r="E294" s="17"/>
    </row>
    <row r="295" spans="1:5" x14ac:dyDescent="0.2">
      <c r="A295" s="17"/>
      <c r="B295" s="17"/>
      <c r="C295" s="17"/>
      <c r="D295" s="17"/>
      <c r="E295" s="17"/>
    </row>
    <row r="296" spans="1:5" x14ac:dyDescent="0.2">
      <c r="A296" s="17"/>
      <c r="B296" s="17"/>
      <c r="C296" s="17"/>
      <c r="D296" s="17"/>
      <c r="E296" s="17"/>
    </row>
    <row r="297" spans="1:5" x14ac:dyDescent="0.2">
      <c r="A297" s="17"/>
      <c r="B297" s="17"/>
      <c r="C297" s="17"/>
      <c r="D297" s="17"/>
      <c r="E297" s="17"/>
    </row>
    <row r="298" spans="1:5" x14ac:dyDescent="0.2">
      <c r="A298" s="17"/>
      <c r="B298" s="17"/>
      <c r="C298" s="17"/>
      <c r="D298" s="17"/>
      <c r="E298" s="17"/>
    </row>
    <row r="299" spans="1:5" x14ac:dyDescent="0.2">
      <c r="A299" s="17"/>
      <c r="B299" s="17"/>
      <c r="C299" s="17"/>
      <c r="D299" s="17"/>
      <c r="E299" s="17"/>
    </row>
    <row r="300" spans="1:5" x14ac:dyDescent="0.2">
      <c r="A300" s="17"/>
      <c r="B300" s="17"/>
      <c r="C300" s="17"/>
      <c r="D300" s="17"/>
      <c r="E300" s="17"/>
    </row>
    <row r="301" spans="1:5" x14ac:dyDescent="0.2">
      <c r="A301" s="17"/>
      <c r="B301" s="17"/>
      <c r="C301" s="17"/>
      <c r="D301" s="17"/>
      <c r="E301" s="17"/>
    </row>
    <row r="302" spans="1:5" x14ac:dyDescent="0.2">
      <c r="A302" s="17"/>
      <c r="B302" s="17"/>
      <c r="C302" s="17"/>
      <c r="D302" s="17"/>
      <c r="E302" s="17"/>
    </row>
    <row r="303" spans="1:5" x14ac:dyDescent="0.2">
      <c r="A303" s="17"/>
      <c r="B303" s="17"/>
      <c r="C303" s="17"/>
      <c r="D303" s="17"/>
      <c r="E303" s="17"/>
    </row>
    <row r="304" spans="1:5" x14ac:dyDescent="0.2">
      <c r="A304" s="17"/>
      <c r="B304" s="17"/>
      <c r="C304" s="17"/>
      <c r="D304" s="17"/>
      <c r="E304" s="17"/>
    </row>
    <row r="305" spans="1:5" x14ac:dyDescent="0.2">
      <c r="A305" s="17"/>
      <c r="B305" s="17"/>
      <c r="C305" s="17"/>
      <c r="D305" s="17"/>
      <c r="E305" s="17"/>
    </row>
    <row r="306" spans="1:5" x14ac:dyDescent="0.2">
      <c r="A306" s="17"/>
      <c r="B306" s="17"/>
      <c r="C306" s="17"/>
      <c r="D306" s="17"/>
      <c r="E306" s="17"/>
    </row>
    <row r="307" spans="1:5" x14ac:dyDescent="0.2">
      <c r="A307" s="17"/>
      <c r="B307" s="17"/>
      <c r="C307" s="17"/>
      <c r="D307" s="17"/>
      <c r="E307" s="17"/>
    </row>
    <row r="308" spans="1:5" x14ac:dyDescent="0.2">
      <c r="A308" s="17"/>
      <c r="B308" s="17"/>
      <c r="C308" s="17"/>
      <c r="D308" s="17"/>
      <c r="E308" s="17"/>
    </row>
    <row r="309" spans="1:5" x14ac:dyDescent="0.2">
      <c r="A309" s="17"/>
      <c r="B309" s="17"/>
      <c r="C309" s="17"/>
      <c r="D309" s="17"/>
      <c r="E309" s="17"/>
    </row>
    <row r="310" spans="1:5" x14ac:dyDescent="0.2">
      <c r="A310" s="17"/>
      <c r="B310" s="17"/>
      <c r="C310" s="17"/>
      <c r="D310" s="17"/>
      <c r="E310" s="17"/>
    </row>
    <row r="311" spans="1:5" x14ac:dyDescent="0.2">
      <c r="A311" s="17"/>
      <c r="B311" s="17"/>
      <c r="C311" s="17"/>
      <c r="D311" s="17"/>
      <c r="E311" s="17"/>
    </row>
    <row r="312" spans="1:5" x14ac:dyDescent="0.2">
      <c r="A312" s="17"/>
      <c r="B312" s="17"/>
      <c r="C312" s="17"/>
      <c r="D312" s="17"/>
      <c r="E312" s="17"/>
    </row>
    <row r="313" spans="1:5" x14ac:dyDescent="0.2">
      <c r="A313" s="17"/>
      <c r="B313" s="17"/>
      <c r="C313" s="17"/>
      <c r="D313" s="17"/>
      <c r="E313" s="17"/>
    </row>
    <row r="314" spans="1:5" x14ac:dyDescent="0.2">
      <c r="A314" s="17"/>
      <c r="B314" s="17"/>
      <c r="C314" s="17"/>
      <c r="D314" s="17"/>
      <c r="E314" s="17"/>
    </row>
    <row r="315" spans="1:5" x14ac:dyDescent="0.2">
      <c r="A315" s="17"/>
      <c r="B315" s="17"/>
      <c r="C315" s="17"/>
      <c r="D315" s="17"/>
      <c r="E315" s="17"/>
    </row>
    <row r="316" spans="1:5" x14ac:dyDescent="0.2">
      <c r="A316" s="17"/>
      <c r="B316" s="17"/>
      <c r="C316" s="17"/>
      <c r="D316" s="17"/>
      <c r="E316" s="17"/>
    </row>
    <row r="317" spans="1:5" x14ac:dyDescent="0.2">
      <c r="A317" s="17"/>
      <c r="B317" s="17"/>
      <c r="C317" s="17"/>
      <c r="D317" s="17"/>
      <c r="E317" s="17"/>
    </row>
    <row r="318" spans="1:5" x14ac:dyDescent="0.2">
      <c r="A318" s="17"/>
      <c r="B318" s="17"/>
      <c r="C318" s="17"/>
      <c r="D318" s="17"/>
      <c r="E318" s="17"/>
    </row>
    <row r="319" spans="1:5" x14ac:dyDescent="0.2">
      <c r="A319" s="17"/>
      <c r="B319" s="17"/>
      <c r="C319" s="17"/>
      <c r="D319" s="17"/>
      <c r="E319" s="17"/>
    </row>
    <row r="320" spans="1:5" x14ac:dyDescent="0.2">
      <c r="A320" s="17"/>
      <c r="B320" s="17"/>
      <c r="C320" s="17"/>
      <c r="D320" s="17"/>
      <c r="E320" s="17"/>
    </row>
    <row r="321" spans="1:5" x14ac:dyDescent="0.2">
      <c r="A321" s="17"/>
      <c r="B321" s="17"/>
      <c r="C321" s="17"/>
      <c r="D321" s="17"/>
      <c r="E321" s="17"/>
    </row>
    <row r="322" spans="1:5" x14ac:dyDescent="0.2">
      <c r="A322" s="17"/>
      <c r="B322" s="17"/>
      <c r="C322" s="17"/>
      <c r="D322" s="17"/>
      <c r="E322" s="17"/>
    </row>
    <row r="323" spans="1:5" x14ac:dyDescent="0.2">
      <c r="A323" s="17"/>
      <c r="B323" s="17"/>
      <c r="C323" s="17"/>
      <c r="D323" s="17"/>
      <c r="E323" s="17"/>
    </row>
    <row r="324" spans="1:5" x14ac:dyDescent="0.2">
      <c r="A324" s="17"/>
      <c r="B324" s="17"/>
      <c r="C324" s="17"/>
      <c r="D324" s="17"/>
      <c r="E324" s="17"/>
    </row>
    <row r="325" spans="1:5" x14ac:dyDescent="0.2">
      <c r="A325" s="17"/>
      <c r="B325" s="17"/>
      <c r="C325" s="17"/>
      <c r="D325" s="17"/>
      <c r="E325" s="17"/>
    </row>
    <row r="326" spans="1:5" x14ac:dyDescent="0.2">
      <c r="A326" s="17"/>
      <c r="B326" s="17"/>
      <c r="C326" s="17"/>
      <c r="D326" s="17"/>
      <c r="E326" s="17"/>
    </row>
    <row r="327" spans="1:5" x14ac:dyDescent="0.2">
      <c r="A327" s="17"/>
      <c r="B327" s="17"/>
      <c r="C327" s="17"/>
      <c r="D327" s="17"/>
      <c r="E327" s="17"/>
    </row>
    <row r="328" spans="1:5" x14ac:dyDescent="0.2">
      <c r="A328" s="17"/>
      <c r="B328" s="17"/>
      <c r="C328" s="17"/>
      <c r="D328" s="17"/>
      <c r="E328" s="17"/>
    </row>
    <row r="329" spans="1:5" x14ac:dyDescent="0.2">
      <c r="A329" s="17"/>
      <c r="B329" s="17"/>
      <c r="C329" s="17"/>
      <c r="D329" s="17"/>
      <c r="E329" s="17"/>
    </row>
    <row r="330" spans="1:5" x14ac:dyDescent="0.2">
      <c r="A330" s="17"/>
      <c r="B330" s="17"/>
      <c r="C330" s="17"/>
      <c r="D330" s="17"/>
      <c r="E330" s="17"/>
    </row>
    <row r="331" spans="1:5" x14ac:dyDescent="0.2">
      <c r="A331" s="17"/>
      <c r="B331" s="17"/>
      <c r="C331" s="17"/>
      <c r="D331" s="17"/>
      <c r="E331" s="17"/>
    </row>
    <row r="332" spans="1:5" x14ac:dyDescent="0.2">
      <c r="A332" s="17"/>
      <c r="B332" s="17"/>
      <c r="C332" s="17"/>
      <c r="D332" s="17"/>
      <c r="E332" s="17"/>
    </row>
    <row r="333" spans="1:5" x14ac:dyDescent="0.2">
      <c r="A333" s="17"/>
      <c r="B333" s="17"/>
      <c r="C333" s="17"/>
      <c r="D333" s="17"/>
      <c r="E333" s="17"/>
    </row>
    <row r="334" spans="1:5" x14ac:dyDescent="0.2">
      <c r="A334" s="17"/>
      <c r="B334" s="17"/>
      <c r="C334" s="17"/>
      <c r="D334" s="17"/>
      <c r="E334" s="17"/>
    </row>
    <row r="335" spans="1:5" x14ac:dyDescent="0.2">
      <c r="A335" s="17"/>
      <c r="B335" s="17"/>
      <c r="C335" s="17"/>
      <c r="D335" s="17"/>
      <c r="E335" s="17"/>
    </row>
    <row r="336" spans="1:5" x14ac:dyDescent="0.2">
      <c r="A336" s="17"/>
      <c r="B336" s="17"/>
      <c r="C336" s="17"/>
      <c r="D336" s="17"/>
      <c r="E336" s="17"/>
    </row>
    <row r="337" spans="1:5" x14ac:dyDescent="0.2">
      <c r="A337" s="17"/>
      <c r="B337" s="17"/>
      <c r="C337" s="17"/>
      <c r="D337" s="17"/>
      <c r="E337" s="17"/>
    </row>
    <row r="338" spans="1:5" x14ac:dyDescent="0.2">
      <c r="A338" s="17"/>
      <c r="B338" s="17"/>
      <c r="C338" s="17"/>
      <c r="D338" s="17"/>
      <c r="E338" s="17"/>
    </row>
    <row r="339" spans="1:5" x14ac:dyDescent="0.2">
      <c r="A339" s="17"/>
      <c r="B339" s="17"/>
      <c r="C339" s="17"/>
      <c r="D339" s="17"/>
      <c r="E339" s="17"/>
    </row>
    <row r="340" spans="1:5" x14ac:dyDescent="0.2">
      <c r="A340" s="17"/>
      <c r="B340" s="17"/>
      <c r="C340" s="17"/>
      <c r="D340" s="17"/>
      <c r="E340" s="17"/>
    </row>
    <row r="341" spans="1:5" x14ac:dyDescent="0.2">
      <c r="A341" s="17"/>
      <c r="B341" s="17"/>
      <c r="C341" s="17"/>
      <c r="D341" s="17"/>
      <c r="E341" s="17"/>
    </row>
    <row r="342" spans="1:5" x14ac:dyDescent="0.2">
      <c r="A342" s="17"/>
      <c r="B342" s="17"/>
      <c r="C342" s="17"/>
      <c r="D342" s="17"/>
      <c r="E342" s="17"/>
    </row>
    <row r="343" spans="1:5" x14ac:dyDescent="0.2">
      <c r="A343" s="17"/>
      <c r="B343" s="17"/>
      <c r="C343" s="17"/>
      <c r="D343" s="17"/>
      <c r="E343" s="17"/>
    </row>
    <row r="344" spans="1:5" x14ac:dyDescent="0.2">
      <c r="A344" s="17"/>
      <c r="B344" s="17"/>
      <c r="C344" s="17"/>
      <c r="D344" s="17"/>
      <c r="E344" s="17"/>
    </row>
    <row r="345" spans="1:5" x14ac:dyDescent="0.2">
      <c r="A345" s="17"/>
      <c r="B345" s="17"/>
      <c r="C345" s="17"/>
      <c r="D345" s="17"/>
      <c r="E345" s="17"/>
    </row>
    <row r="346" spans="1:5" x14ac:dyDescent="0.2">
      <c r="A346" s="17"/>
      <c r="B346" s="17"/>
      <c r="C346" s="17"/>
      <c r="D346" s="17"/>
      <c r="E346" s="17"/>
    </row>
    <row r="347" spans="1:5" x14ac:dyDescent="0.2">
      <c r="A347" s="17"/>
      <c r="B347" s="17"/>
      <c r="C347" s="17"/>
      <c r="D347" s="17"/>
      <c r="E347" s="17"/>
    </row>
    <row r="348" spans="1:5" x14ac:dyDescent="0.2">
      <c r="A348" s="17"/>
      <c r="B348" s="17"/>
      <c r="C348" s="17"/>
      <c r="D348" s="17"/>
      <c r="E348" s="17"/>
    </row>
    <row r="349" spans="1:5" x14ac:dyDescent="0.2">
      <c r="A349" s="17"/>
      <c r="B349" s="17"/>
      <c r="C349" s="17"/>
      <c r="D349" s="17"/>
      <c r="E349" s="17"/>
    </row>
    <row r="350" spans="1:5" x14ac:dyDescent="0.2">
      <c r="A350" s="17"/>
      <c r="B350" s="17"/>
      <c r="C350" s="17"/>
      <c r="D350" s="17"/>
      <c r="E350" s="17"/>
    </row>
    <row r="351" spans="1:5" x14ac:dyDescent="0.2">
      <c r="A351" s="17"/>
      <c r="B351" s="17"/>
      <c r="C351" s="17"/>
      <c r="D351" s="17"/>
      <c r="E351" s="17"/>
    </row>
    <row r="352" spans="1:5" x14ac:dyDescent="0.2">
      <c r="A352" s="17"/>
      <c r="B352" s="17"/>
      <c r="C352" s="17"/>
      <c r="D352" s="17"/>
      <c r="E352" s="17"/>
    </row>
    <row r="353" spans="1:5" x14ac:dyDescent="0.2">
      <c r="A353" s="17"/>
      <c r="B353" s="17"/>
      <c r="C353" s="17"/>
      <c r="D353" s="17"/>
      <c r="E353" s="17"/>
    </row>
    <row r="354" spans="1:5" x14ac:dyDescent="0.2">
      <c r="A354" s="17"/>
      <c r="B354" s="17"/>
      <c r="C354" s="17"/>
      <c r="D354" s="17"/>
      <c r="E354" s="17"/>
    </row>
    <row r="355" spans="1:5" x14ac:dyDescent="0.2">
      <c r="A355" s="17"/>
      <c r="B355" s="17"/>
      <c r="C355" s="17"/>
      <c r="D355" s="17"/>
      <c r="E355" s="17"/>
    </row>
    <row r="356" spans="1:5" x14ac:dyDescent="0.2">
      <c r="A356" s="17"/>
      <c r="B356" s="17"/>
      <c r="C356" s="17"/>
      <c r="D356" s="17"/>
      <c r="E356" s="17"/>
    </row>
    <row r="357" spans="1:5" x14ac:dyDescent="0.2">
      <c r="A357" s="17"/>
      <c r="B357" s="17"/>
      <c r="C357" s="17"/>
      <c r="D357" s="17"/>
      <c r="E357" s="17"/>
    </row>
    <row r="358" spans="1:5" x14ac:dyDescent="0.2">
      <c r="A358" s="17"/>
      <c r="B358" s="17"/>
      <c r="C358" s="17"/>
      <c r="D358" s="17"/>
      <c r="E358" s="17"/>
    </row>
    <row r="359" spans="1:5" x14ac:dyDescent="0.2">
      <c r="A359" s="17"/>
      <c r="B359" s="17"/>
      <c r="C359" s="17"/>
      <c r="D359" s="17"/>
      <c r="E359" s="17"/>
    </row>
    <row r="360" spans="1:5" x14ac:dyDescent="0.2">
      <c r="A360" s="17"/>
      <c r="B360" s="17"/>
      <c r="C360" s="17"/>
      <c r="D360" s="17"/>
      <c r="E360" s="17"/>
    </row>
    <row r="361" spans="1:5" x14ac:dyDescent="0.2">
      <c r="A361" s="17"/>
      <c r="B361" s="17"/>
      <c r="C361" s="17"/>
      <c r="D361" s="17"/>
      <c r="E361" s="17"/>
    </row>
    <row r="362" spans="1:5" x14ac:dyDescent="0.2">
      <c r="A362" s="17"/>
      <c r="B362" s="17"/>
      <c r="C362" s="17"/>
      <c r="D362" s="17"/>
      <c r="E362" s="17"/>
    </row>
    <row r="363" spans="1:5" x14ac:dyDescent="0.2">
      <c r="A363" s="17"/>
      <c r="B363" s="17"/>
      <c r="C363" s="17"/>
      <c r="D363" s="17"/>
      <c r="E363" s="17"/>
    </row>
    <row r="364" spans="1:5" x14ac:dyDescent="0.2">
      <c r="A364" s="17"/>
      <c r="B364" s="17"/>
      <c r="C364" s="17"/>
      <c r="D364" s="17"/>
      <c r="E364" s="17"/>
    </row>
    <row r="365" spans="1:5" x14ac:dyDescent="0.2">
      <c r="A365" s="17"/>
      <c r="B365" s="17"/>
      <c r="C365" s="17"/>
      <c r="D365" s="17"/>
      <c r="E365" s="17"/>
    </row>
    <row r="366" spans="1:5" x14ac:dyDescent="0.2">
      <c r="A366" s="17"/>
      <c r="B366" s="17"/>
      <c r="C366" s="17"/>
      <c r="D366" s="17"/>
      <c r="E366" s="17"/>
    </row>
    <row r="367" spans="1:5" x14ac:dyDescent="0.2">
      <c r="A367" s="17"/>
      <c r="B367" s="17"/>
      <c r="C367" s="17"/>
      <c r="D367" s="17"/>
      <c r="E367" s="17"/>
    </row>
    <row r="368" spans="1:5" x14ac:dyDescent="0.2">
      <c r="A368" s="17"/>
      <c r="B368" s="17"/>
      <c r="C368" s="17"/>
      <c r="D368" s="17"/>
      <c r="E368" s="17"/>
    </row>
    <row r="369" spans="1:5" x14ac:dyDescent="0.2">
      <c r="A369" s="17"/>
      <c r="B369" s="17"/>
      <c r="C369" s="17"/>
      <c r="D369" s="17"/>
      <c r="E369" s="17"/>
    </row>
    <row r="370" spans="1:5" x14ac:dyDescent="0.2">
      <c r="A370" s="17"/>
      <c r="B370" s="17"/>
      <c r="C370" s="17"/>
      <c r="D370" s="17"/>
      <c r="E370" s="17"/>
    </row>
    <row r="371" spans="1:5" x14ac:dyDescent="0.2">
      <c r="A371" s="17"/>
      <c r="B371" s="17"/>
      <c r="C371" s="17"/>
      <c r="D371" s="17"/>
      <c r="E371" s="17"/>
    </row>
    <row r="372" spans="1:5" x14ac:dyDescent="0.2">
      <c r="A372" s="17"/>
      <c r="B372" s="17"/>
      <c r="C372" s="17"/>
      <c r="D372" s="17"/>
      <c r="E372" s="17"/>
    </row>
    <row r="373" spans="1:5" x14ac:dyDescent="0.2">
      <c r="A373" s="17"/>
      <c r="B373" s="17"/>
      <c r="C373" s="17"/>
      <c r="D373" s="17"/>
      <c r="E373" s="17"/>
    </row>
    <row r="374" spans="1:5" x14ac:dyDescent="0.2">
      <c r="A374" s="17"/>
      <c r="B374" s="17"/>
      <c r="C374" s="17"/>
      <c r="D374" s="17"/>
      <c r="E374" s="17"/>
    </row>
    <row r="375" spans="1:5" x14ac:dyDescent="0.2">
      <c r="A375" s="17"/>
      <c r="B375" s="17"/>
      <c r="C375" s="17"/>
      <c r="D375" s="17"/>
      <c r="E375" s="17"/>
    </row>
    <row r="376" spans="1:5" x14ac:dyDescent="0.2">
      <c r="A376" s="17"/>
      <c r="B376" s="17"/>
      <c r="C376" s="17"/>
      <c r="D376" s="17"/>
      <c r="E376" s="17"/>
    </row>
    <row r="377" spans="1:5" x14ac:dyDescent="0.2">
      <c r="A377" s="17"/>
      <c r="B377" s="17"/>
      <c r="C377" s="17"/>
      <c r="D377" s="17"/>
      <c r="E377" s="17"/>
    </row>
    <row r="378" spans="1:5" x14ac:dyDescent="0.2">
      <c r="A378" s="17"/>
      <c r="B378" s="17"/>
      <c r="C378" s="17"/>
      <c r="D378" s="17"/>
      <c r="E378" s="17"/>
    </row>
    <row r="379" spans="1:5" x14ac:dyDescent="0.2">
      <c r="A379" s="17"/>
      <c r="B379" s="17"/>
      <c r="C379" s="17"/>
      <c r="D379" s="17"/>
      <c r="E379" s="17"/>
    </row>
    <row r="380" spans="1:5" x14ac:dyDescent="0.2">
      <c r="A380" s="17"/>
      <c r="B380" s="17"/>
      <c r="C380" s="17"/>
      <c r="D380" s="17"/>
      <c r="E380" s="17"/>
    </row>
    <row r="381" spans="1:5" x14ac:dyDescent="0.2">
      <c r="A381" s="17"/>
      <c r="B381" s="17"/>
      <c r="C381" s="17"/>
      <c r="D381" s="17"/>
      <c r="E381" s="17"/>
    </row>
    <row r="382" spans="1:5" x14ac:dyDescent="0.2">
      <c r="A382" s="17"/>
      <c r="B382" s="17"/>
      <c r="C382" s="17"/>
      <c r="D382" s="17"/>
      <c r="E382" s="17"/>
    </row>
    <row r="383" spans="1:5" x14ac:dyDescent="0.2">
      <c r="A383" s="17"/>
      <c r="B383" s="17"/>
      <c r="C383" s="17"/>
      <c r="D383" s="17"/>
      <c r="E383" s="17"/>
    </row>
    <row r="384" spans="1:5" x14ac:dyDescent="0.2">
      <c r="A384" s="17"/>
      <c r="B384" s="17"/>
      <c r="C384" s="17"/>
      <c r="D384" s="17"/>
      <c r="E384" s="17"/>
    </row>
    <row r="385" spans="1:5" x14ac:dyDescent="0.2">
      <c r="A385" s="17"/>
      <c r="B385" s="17"/>
      <c r="C385" s="17"/>
      <c r="D385" s="17"/>
      <c r="E385" s="17"/>
    </row>
    <row r="386" spans="1:5" x14ac:dyDescent="0.2">
      <c r="A386" s="17"/>
      <c r="B386" s="17"/>
      <c r="C386" s="17"/>
      <c r="D386" s="17"/>
      <c r="E386" s="17"/>
    </row>
    <row r="387" spans="1:5" x14ac:dyDescent="0.2">
      <c r="A387" s="17"/>
      <c r="B387" s="17"/>
      <c r="C387" s="17"/>
      <c r="D387" s="17"/>
      <c r="E387" s="17"/>
    </row>
    <row r="388" spans="1:5" x14ac:dyDescent="0.2">
      <c r="A388" s="17"/>
      <c r="B388" s="17"/>
      <c r="C388" s="17"/>
      <c r="D388" s="17"/>
      <c r="E388" s="17"/>
    </row>
    <row r="389" spans="1:5" x14ac:dyDescent="0.2">
      <c r="A389" s="17"/>
      <c r="B389" s="17"/>
      <c r="C389" s="17"/>
      <c r="D389" s="17"/>
      <c r="E389" s="17"/>
    </row>
    <row r="390" spans="1:5" x14ac:dyDescent="0.2">
      <c r="A390" s="17"/>
      <c r="B390" s="17"/>
      <c r="C390" s="17"/>
      <c r="D390" s="17"/>
      <c r="E390" s="17"/>
    </row>
    <row r="391" spans="1:5" x14ac:dyDescent="0.2">
      <c r="A391" s="17"/>
      <c r="B391" s="17"/>
      <c r="C391" s="17"/>
      <c r="D391" s="17"/>
      <c r="E391" s="17"/>
    </row>
    <row r="392" spans="1:5" x14ac:dyDescent="0.2">
      <c r="A392" s="17"/>
      <c r="B392" s="17"/>
      <c r="C392" s="17"/>
      <c r="D392" s="17"/>
      <c r="E392" s="17"/>
    </row>
    <row r="393" spans="1:5" x14ac:dyDescent="0.2">
      <c r="A393" s="17"/>
      <c r="B393" s="17"/>
      <c r="C393" s="17"/>
      <c r="D393" s="17"/>
      <c r="E393" s="17"/>
    </row>
    <row r="394" spans="1:5" x14ac:dyDescent="0.2">
      <c r="A394" s="17"/>
      <c r="B394" s="17"/>
      <c r="C394" s="17"/>
      <c r="D394" s="17"/>
      <c r="E394" s="17"/>
    </row>
    <row r="395" spans="1:5" x14ac:dyDescent="0.2">
      <c r="A395" s="17"/>
      <c r="B395" s="17"/>
      <c r="C395" s="17"/>
      <c r="D395" s="17"/>
      <c r="E395" s="17"/>
    </row>
    <row r="396" spans="1:5" x14ac:dyDescent="0.2">
      <c r="A396" s="17"/>
      <c r="B396" s="17"/>
      <c r="C396" s="17"/>
      <c r="D396" s="17"/>
      <c r="E396" s="17"/>
    </row>
    <row r="397" spans="1:5" x14ac:dyDescent="0.2">
      <c r="A397" s="17"/>
      <c r="B397" s="17"/>
      <c r="C397" s="17"/>
      <c r="D397" s="17"/>
      <c r="E397" s="17"/>
    </row>
    <row r="398" spans="1:5" x14ac:dyDescent="0.2">
      <c r="A398" s="17"/>
      <c r="B398" s="17"/>
      <c r="C398" s="17"/>
      <c r="D398" s="17"/>
      <c r="E398" s="17"/>
    </row>
    <row r="399" spans="1:5" x14ac:dyDescent="0.2">
      <c r="A399" s="17"/>
      <c r="B399" s="17"/>
      <c r="C399" s="17"/>
      <c r="D399" s="17"/>
      <c r="E399" s="17"/>
    </row>
    <row r="400" spans="1:5" x14ac:dyDescent="0.2">
      <c r="A400" s="17"/>
      <c r="B400" s="17"/>
      <c r="C400" s="17"/>
      <c r="D400" s="17"/>
      <c r="E400" s="17"/>
    </row>
    <row r="401" spans="1:5" x14ac:dyDescent="0.2">
      <c r="A401" s="17"/>
      <c r="B401" s="17"/>
      <c r="C401" s="17"/>
      <c r="D401" s="17"/>
      <c r="E401" s="17"/>
    </row>
    <row r="402" spans="1:5" x14ac:dyDescent="0.2">
      <c r="A402" s="17"/>
      <c r="B402" s="17"/>
      <c r="C402" s="17"/>
      <c r="D402" s="17"/>
      <c r="E402" s="17"/>
    </row>
    <row r="403" spans="1:5" x14ac:dyDescent="0.2">
      <c r="A403" s="17"/>
      <c r="B403" s="17"/>
      <c r="C403" s="17"/>
      <c r="D403" s="17"/>
      <c r="E403" s="17"/>
    </row>
    <row r="404" spans="1:5" x14ac:dyDescent="0.2">
      <c r="A404" s="17"/>
      <c r="B404" s="17"/>
      <c r="C404" s="17"/>
      <c r="D404" s="17"/>
      <c r="E404" s="17"/>
    </row>
    <row r="405" spans="1:5" x14ac:dyDescent="0.2">
      <c r="A405" s="17"/>
      <c r="B405" s="17"/>
      <c r="C405" s="17"/>
      <c r="D405" s="17"/>
      <c r="E405" s="17"/>
    </row>
    <row r="406" spans="1:5" x14ac:dyDescent="0.2">
      <c r="A406" s="17"/>
      <c r="B406" s="17"/>
      <c r="C406" s="17"/>
      <c r="D406" s="17"/>
      <c r="E406" s="17"/>
    </row>
    <row r="407" spans="1:5" x14ac:dyDescent="0.2">
      <c r="A407" s="17"/>
      <c r="B407" s="17"/>
      <c r="C407" s="17"/>
      <c r="D407" s="17"/>
      <c r="E407" s="17"/>
    </row>
    <row r="408" spans="1:5" x14ac:dyDescent="0.2">
      <c r="A408" s="17"/>
      <c r="B408" s="17"/>
      <c r="C408" s="17"/>
      <c r="D408" s="17"/>
      <c r="E408" s="17"/>
    </row>
    <row r="409" spans="1:5" x14ac:dyDescent="0.2">
      <c r="A409" s="17"/>
      <c r="B409" s="17"/>
      <c r="C409" s="17"/>
      <c r="D409" s="17"/>
      <c r="E409" s="17"/>
    </row>
    <row r="410" spans="1:5" x14ac:dyDescent="0.2">
      <c r="A410" s="17"/>
      <c r="B410" s="17"/>
      <c r="C410" s="17"/>
      <c r="D410" s="17"/>
      <c r="E410" s="17"/>
    </row>
    <row r="411" spans="1:5" x14ac:dyDescent="0.2">
      <c r="A411" s="17"/>
      <c r="B411" s="17"/>
      <c r="C411" s="17"/>
      <c r="D411" s="17"/>
      <c r="E411" s="17"/>
    </row>
    <row r="412" spans="1:5" x14ac:dyDescent="0.2">
      <c r="A412" s="17"/>
      <c r="B412" s="17"/>
      <c r="C412" s="17"/>
      <c r="D412" s="17"/>
      <c r="E412" s="17"/>
    </row>
    <row r="413" spans="1:5" x14ac:dyDescent="0.2">
      <c r="A413" s="17"/>
      <c r="B413" s="17"/>
      <c r="C413" s="17"/>
      <c r="D413" s="17"/>
      <c r="E413" s="17"/>
    </row>
    <row r="414" spans="1:5" x14ac:dyDescent="0.2">
      <c r="A414" s="17"/>
      <c r="B414" s="17"/>
      <c r="C414" s="17"/>
      <c r="D414" s="17"/>
      <c r="E414" s="17"/>
    </row>
    <row r="415" spans="1:5" x14ac:dyDescent="0.2">
      <c r="A415" s="17"/>
      <c r="B415" s="17"/>
      <c r="C415" s="17"/>
      <c r="D415" s="17"/>
      <c r="E415" s="17"/>
    </row>
    <row r="416" spans="1:5" x14ac:dyDescent="0.2">
      <c r="A416" s="17"/>
      <c r="B416" s="17"/>
      <c r="C416" s="17"/>
      <c r="D416" s="17"/>
      <c r="E416" s="17"/>
    </row>
    <row r="417" spans="1:5" x14ac:dyDescent="0.2">
      <c r="A417" s="17"/>
      <c r="B417" s="17"/>
      <c r="C417" s="17"/>
      <c r="D417" s="17"/>
      <c r="E417" s="17"/>
    </row>
    <row r="418" spans="1:5" x14ac:dyDescent="0.2">
      <c r="A418" s="17"/>
      <c r="B418" s="17"/>
      <c r="C418" s="17"/>
      <c r="D418" s="17"/>
      <c r="E418" s="17"/>
    </row>
    <row r="419" spans="1:5" x14ac:dyDescent="0.2">
      <c r="A419" s="17"/>
      <c r="B419" s="17"/>
      <c r="C419" s="17"/>
      <c r="D419" s="17"/>
      <c r="E419" s="17"/>
    </row>
    <row r="420" spans="1:5" x14ac:dyDescent="0.2">
      <c r="A420" s="17"/>
      <c r="B420" s="17"/>
      <c r="C420" s="17"/>
      <c r="D420" s="17"/>
      <c r="E420" s="17"/>
    </row>
    <row r="421" spans="1:5" x14ac:dyDescent="0.2">
      <c r="A421" s="17"/>
      <c r="B421" s="17"/>
      <c r="C421" s="17"/>
      <c r="D421" s="17"/>
      <c r="E421" s="17"/>
    </row>
    <row r="422" spans="1:5" x14ac:dyDescent="0.2">
      <c r="A422" s="17"/>
      <c r="B422" s="17"/>
      <c r="C422" s="17"/>
      <c r="D422" s="17"/>
      <c r="E422" s="17"/>
    </row>
    <row r="423" spans="1:5" x14ac:dyDescent="0.2">
      <c r="A423" s="17"/>
      <c r="B423" s="17"/>
      <c r="C423" s="17"/>
      <c r="D423" s="17"/>
      <c r="E423" s="17"/>
    </row>
    <row r="424" spans="1:5" x14ac:dyDescent="0.2">
      <c r="A424" s="17"/>
      <c r="B424" s="17"/>
      <c r="C424" s="17"/>
      <c r="D424" s="17"/>
      <c r="E424" s="17"/>
    </row>
    <row r="425" spans="1:5" x14ac:dyDescent="0.2">
      <c r="A425" s="17"/>
      <c r="B425" s="17"/>
      <c r="C425" s="17"/>
      <c r="D425" s="17"/>
      <c r="E425" s="17"/>
    </row>
    <row r="426" spans="1:5" x14ac:dyDescent="0.2">
      <c r="A426" s="17"/>
      <c r="B426" s="17"/>
      <c r="C426" s="17"/>
      <c r="D426" s="17"/>
      <c r="E426" s="17"/>
    </row>
    <row r="427" spans="1:5" x14ac:dyDescent="0.2">
      <c r="A427" s="17"/>
      <c r="B427" s="17"/>
      <c r="C427" s="17"/>
      <c r="D427" s="17"/>
      <c r="E427" s="17"/>
    </row>
    <row r="428" spans="1:5" x14ac:dyDescent="0.2">
      <c r="A428" s="17"/>
      <c r="B428" s="17"/>
      <c r="C428" s="17"/>
      <c r="D428" s="17"/>
      <c r="E428" s="17"/>
    </row>
    <row r="429" spans="1:5" x14ac:dyDescent="0.2">
      <c r="A429" s="17"/>
      <c r="B429" s="17"/>
      <c r="C429" s="17"/>
      <c r="D429" s="17"/>
      <c r="E429" s="17"/>
    </row>
    <row r="430" spans="1:5" x14ac:dyDescent="0.2">
      <c r="A430" s="17"/>
      <c r="B430" s="17"/>
      <c r="C430" s="17"/>
      <c r="D430" s="17"/>
      <c r="E430" s="17"/>
    </row>
    <row r="431" spans="1:5" x14ac:dyDescent="0.2">
      <c r="A431" s="17"/>
      <c r="B431" s="17"/>
      <c r="C431" s="17"/>
      <c r="D431" s="17"/>
      <c r="E431" s="17"/>
    </row>
    <row r="432" spans="1:5" x14ac:dyDescent="0.2">
      <c r="A432" s="17"/>
      <c r="B432" s="17"/>
      <c r="C432" s="17"/>
      <c r="D432" s="17"/>
      <c r="E432" s="17"/>
    </row>
    <row r="433" spans="1:5" x14ac:dyDescent="0.2">
      <c r="A433" s="17"/>
      <c r="B433" s="17"/>
      <c r="C433" s="17"/>
      <c r="D433" s="17"/>
      <c r="E433" s="17"/>
    </row>
    <row r="434" spans="1:5" x14ac:dyDescent="0.2">
      <c r="A434" s="17"/>
      <c r="B434" s="17"/>
      <c r="C434" s="17"/>
      <c r="D434" s="17"/>
      <c r="E434" s="17"/>
    </row>
    <row r="435" spans="1:5" x14ac:dyDescent="0.2">
      <c r="A435" s="17"/>
      <c r="B435" s="17"/>
      <c r="C435" s="17"/>
      <c r="D435" s="17"/>
      <c r="E435" s="17"/>
    </row>
    <row r="436" spans="1:5" x14ac:dyDescent="0.2">
      <c r="A436" s="17"/>
      <c r="B436" s="17"/>
      <c r="C436" s="17"/>
      <c r="D436" s="17"/>
      <c r="E436" s="17"/>
    </row>
    <row r="437" spans="1:5" x14ac:dyDescent="0.2">
      <c r="A437" s="17"/>
      <c r="B437" s="17"/>
      <c r="C437" s="17"/>
      <c r="D437" s="17"/>
      <c r="E437" s="17"/>
    </row>
    <row r="438" spans="1:5" x14ac:dyDescent="0.2">
      <c r="A438" s="17"/>
      <c r="B438" s="17"/>
      <c r="C438" s="17"/>
      <c r="D438" s="17"/>
      <c r="E438" s="17"/>
    </row>
    <row r="439" spans="1:5" x14ac:dyDescent="0.2">
      <c r="A439" s="17"/>
      <c r="B439" s="17"/>
      <c r="C439" s="17"/>
      <c r="D439" s="17"/>
      <c r="E439" s="17"/>
    </row>
    <row r="440" spans="1:5" x14ac:dyDescent="0.2">
      <c r="A440" s="17"/>
      <c r="B440" s="17"/>
      <c r="C440" s="17"/>
      <c r="D440" s="17"/>
      <c r="E440" s="17"/>
    </row>
    <row r="441" spans="1:5" x14ac:dyDescent="0.2">
      <c r="A441" s="17"/>
      <c r="B441" s="17"/>
      <c r="C441" s="17"/>
      <c r="D441" s="17"/>
      <c r="E441" s="17"/>
    </row>
    <row r="442" spans="1:5" x14ac:dyDescent="0.2">
      <c r="A442" s="17"/>
      <c r="B442" s="17"/>
      <c r="C442" s="17"/>
      <c r="D442" s="17"/>
      <c r="E442" s="17"/>
    </row>
    <row r="443" spans="1:5" x14ac:dyDescent="0.2">
      <c r="A443" s="17"/>
      <c r="B443" s="17"/>
      <c r="C443" s="17"/>
      <c r="D443" s="17"/>
      <c r="E443" s="17"/>
    </row>
    <row r="444" spans="1:5" x14ac:dyDescent="0.2">
      <c r="A444" s="17"/>
      <c r="B444" s="17"/>
      <c r="C444" s="17"/>
      <c r="D444" s="17"/>
      <c r="E444" s="17"/>
    </row>
    <row r="445" spans="1:5" x14ac:dyDescent="0.2">
      <c r="A445" s="17"/>
      <c r="B445" s="17"/>
      <c r="C445" s="17"/>
      <c r="D445" s="17"/>
      <c r="E445" s="17"/>
    </row>
    <row r="446" spans="1:5" x14ac:dyDescent="0.2">
      <c r="A446" s="17"/>
      <c r="B446" s="17"/>
      <c r="C446" s="17"/>
      <c r="D446" s="17"/>
      <c r="E446" s="17"/>
    </row>
    <row r="447" spans="1:5" x14ac:dyDescent="0.2">
      <c r="A447" s="17"/>
      <c r="B447" s="17"/>
      <c r="C447" s="17"/>
      <c r="D447" s="17"/>
      <c r="E447" s="17"/>
    </row>
    <row r="448" spans="1:5" x14ac:dyDescent="0.2">
      <c r="A448" s="17"/>
      <c r="B448" s="17"/>
      <c r="C448" s="17"/>
      <c r="D448" s="17"/>
      <c r="E448" s="17"/>
    </row>
    <row r="449" spans="1:5" x14ac:dyDescent="0.2">
      <c r="A449" s="17"/>
      <c r="B449" s="17"/>
      <c r="C449" s="17"/>
      <c r="D449" s="17"/>
      <c r="E449" s="17"/>
    </row>
    <row r="450" spans="1:5" x14ac:dyDescent="0.2">
      <c r="A450" s="17"/>
      <c r="B450" s="17"/>
      <c r="C450" s="17"/>
      <c r="D450" s="17"/>
      <c r="E450" s="17"/>
    </row>
    <row r="451" spans="1:5" x14ac:dyDescent="0.2">
      <c r="A451" s="17"/>
      <c r="B451" s="17"/>
      <c r="C451" s="17"/>
      <c r="D451" s="17"/>
      <c r="E451" s="17"/>
    </row>
    <row r="452" spans="1:5" x14ac:dyDescent="0.2">
      <c r="A452" s="17"/>
      <c r="B452" s="17"/>
      <c r="C452" s="17"/>
      <c r="D452" s="17"/>
      <c r="E452" s="17"/>
    </row>
    <row r="453" spans="1:5" x14ac:dyDescent="0.2">
      <c r="A453" s="17"/>
      <c r="B453" s="17"/>
      <c r="C453" s="17"/>
      <c r="D453" s="17"/>
      <c r="E453" s="17"/>
    </row>
    <row r="454" spans="1:5" x14ac:dyDescent="0.2">
      <c r="A454" s="17"/>
      <c r="B454" s="17"/>
      <c r="C454" s="17"/>
      <c r="D454" s="17"/>
      <c r="E454" s="17"/>
    </row>
    <row r="455" spans="1:5" x14ac:dyDescent="0.2">
      <c r="A455" s="17"/>
      <c r="B455" s="17"/>
      <c r="C455" s="17"/>
      <c r="D455" s="17"/>
      <c r="E455" s="17"/>
    </row>
    <row r="456" spans="1:5" x14ac:dyDescent="0.2">
      <c r="A456" s="17"/>
      <c r="B456" s="17"/>
      <c r="C456" s="17"/>
      <c r="D456" s="17"/>
      <c r="E456" s="17"/>
    </row>
    <row r="457" spans="1:5" x14ac:dyDescent="0.2">
      <c r="A457" s="17"/>
      <c r="B457" s="17"/>
      <c r="C457" s="17"/>
      <c r="D457" s="17"/>
      <c r="E457" s="17"/>
    </row>
    <row r="458" spans="1:5" x14ac:dyDescent="0.2">
      <c r="A458" s="17"/>
      <c r="B458" s="17"/>
      <c r="C458" s="17"/>
      <c r="D458" s="17"/>
      <c r="E458" s="17"/>
    </row>
    <row r="459" spans="1:5" x14ac:dyDescent="0.2">
      <c r="A459" s="17"/>
      <c r="B459" s="17"/>
      <c r="C459" s="17"/>
      <c r="D459" s="17"/>
      <c r="E459" s="17"/>
    </row>
    <row r="460" spans="1:5" x14ac:dyDescent="0.2">
      <c r="A460" s="17"/>
      <c r="B460" s="17"/>
      <c r="C460" s="17"/>
      <c r="D460" s="17"/>
      <c r="E460" s="17"/>
    </row>
    <row r="461" spans="1:5" x14ac:dyDescent="0.2">
      <c r="A461" s="17"/>
      <c r="B461" s="17"/>
      <c r="C461" s="17"/>
      <c r="D461" s="17"/>
      <c r="E461" s="17"/>
    </row>
    <row r="462" spans="1:5" x14ac:dyDescent="0.2">
      <c r="A462" s="17"/>
      <c r="B462" s="17"/>
      <c r="C462" s="17"/>
      <c r="D462" s="17"/>
      <c r="E462" s="17"/>
    </row>
    <row r="463" spans="1:5" x14ac:dyDescent="0.2">
      <c r="A463" s="17"/>
      <c r="B463" s="17"/>
      <c r="C463" s="17"/>
      <c r="D463" s="17"/>
      <c r="E463" s="17"/>
    </row>
    <row r="464" spans="1:5" x14ac:dyDescent="0.2">
      <c r="A464" s="17"/>
      <c r="B464" s="17"/>
      <c r="C464" s="17"/>
      <c r="D464" s="17"/>
      <c r="E464" s="17"/>
    </row>
    <row r="465" spans="1:5" x14ac:dyDescent="0.2">
      <c r="A465" s="17"/>
      <c r="B465" s="17"/>
      <c r="C465" s="17"/>
      <c r="D465" s="17"/>
      <c r="E465" s="17"/>
    </row>
    <row r="466" spans="1:5" x14ac:dyDescent="0.2">
      <c r="A466" s="17"/>
      <c r="B466" s="17"/>
      <c r="C466" s="17"/>
      <c r="D466" s="17"/>
      <c r="E466" s="17"/>
    </row>
    <row r="467" spans="1:5" x14ac:dyDescent="0.2">
      <c r="A467" s="17"/>
      <c r="B467" s="17"/>
      <c r="C467" s="17"/>
      <c r="D467" s="17"/>
      <c r="E467" s="17"/>
    </row>
    <row r="468" spans="1:5" x14ac:dyDescent="0.2">
      <c r="A468" s="17"/>
      <c r="B468" s="17"/>
      <c r="C468" s="17"/>
      <c r="D468" s="17"/>
      <c r="E468" s="17"/>
    </row>
    <row r="469" spans="1:5" x14ac:dyDescent="0.2">
      <c r="A469" s="17"/>
      <c r="B469" s="17"/>
      <c r="C469" s="17"/>
      <c r="D469" s="17"/>
      <c r="E469" s="17"/>
    </row>
    <row r="470" spans="1:5" x14ac:dyDescent="0.2">
      <c r="A470" s="17"/>
      <c r="B470" s="17"/>
      <c r="C470" s="17"/>
      <c r="D470" s="17"/>
      <c r="E470" s="17"/>
    </row>
    <row r="471" spans="1:5" x14ac:dyDescent="0.2">
      <c r="A471" s="17"/>
      <c r="B471" s="17"/>
      <c r="C471" s="17"/>
      <c r="D471" s="17"/>
      <c r="E471" s="17"/>
    </row>
    <row r="472" spans="1:5" x14ac:dyDescent="0.2">
      <c r="A472" s="17"/>
      <c r="B472" s="17"/>
      <c r="C472" s="17"/>
      <c r="D472" s="17"/>
      <c r="E472" s="17"/>
    </row>
    <row r="473" spans="1:5" x14ac:dyDescent="0.2">
      <c r="A473" s="17"/>
      <c r="B473" s="17"/>
      <c r="C473" s="17"/>
      <c r="D473" s="17"/>
      <c r="E473" s="17"/>
    </row>
    <row r="474" spans="1:5" x14ac:dyDescent="0.2">
      <c r="A474" s="17"/>
      <c r="B474" s="17"/>
      <c r="C474" s="17"/>
      <c r="D474" s="17"/>
      <c r="E474" s="17"/>
    </row>
    <row r="475" spans="1:5" x14ac:dyDescent="0.2">
      <c r="A475" s="17"/>
      <c r="B475" s="17"/>
      <c r="C475" s="17"/>
      <c r="D475" s="17"/>
      <c r="E475" s="17"/>
    </row>
    <row r="476" spans="1:5" x14ac:dyDescent="0.2">
      <c r="A476" s="17"/>
      <c r="B476" s="17"/>
      <c r="C476" s="17"/>
      <c r="D476" s="17"/>
      <c r="E476" s="17"/>
    </row>
    <row r="477" spans="1:5" x14ac:dyDescent="0.2">
      <c r="A477" s="17"/>
      <c r="B477" s="17"/>
      <c r="C477" s="17"/>
      <c r="D477" s="17"/>
      <c r="E477" s="17"/>
    </row>
    <row r="478" spans="1:5" x14ac:dyDescent="0.2">
      <c r="A478" s="17"/>
      <c r="B478" s="17"/>
      <c r="C478" s="17"/>
      <c r="D478" s="17"/>
      <c r="E478" s="17"/>
    </row>
    <row r="479" spans="1:5" x14ac:dyDescent="0.2">
      <c r="A479" s="17"/>
      <c r="B479" s="17"/>
      <c r="C479" s="17"/>
      <c r="D479" s="17"/>
      <c r="E479" s="17"/>
    </row>
    <row r="480" spans="1:5" x14ac:dyDescent="0.2">
      <c r="A480" s="17"/>
      <c r="B480" s="17"/>
      <c r="C480" s="17"/>
      <c r="D480" s="17"/>
      <c r="E480" s="17"/>
    </row>
    <row r="481" spans="1:5" x14ac:dyDescent="0.2">
      <c r="A481" s="17"/>
      <c r="B481" s="17"/>
      <c r="C481" s="17"/>
      <c r="D481" s="17"/>
      <c r="E481" s="17"/>
    </row>
    <row r="482" spans="1:5" x14ac:dyDescent="0.2">
      <c r="A482" s="17"/>
      <c r="B482" s="17"/>
      <c r="C482" s="17"/>
      <c r="D482" s="17"/>
      <c r="E482" s="17"/>
    </row>
    <row r="483" spans="1:5" x14ac:dyDescent="0.2">
      <c r="A483" s="17"/>
      <c r="B483" s="17"/>
      <c r="C483" s="17"/>
      <c r="D483" s="17"/>
      <c r="E483" s="17"/>
    </row>
    <row r="484" spans="1:5" x14ac:dyDescent="0.2">
      <c r="A484" s="17"/>
      <c r="B484" s="17"/>
      <c r="C484" s="17"/>
      <c r="D484" s="17"/>
      <c r="E484" s="17"/>
    </row>
    <row r="485" spans="1:5" x14ac:dyDescent="0.2">
      <c r="A485" s="17"/>
      <c r="B485" s="17"/>
      <c r="C485" s="17"/>
      <c r="D485" s="17"/>
      <c r="E485" s="17"/>
    </row>
    <row r="486" spans="1:5" x14ac:dyDescent="0.2">
      <c r="A486" s="17"/>
      <c r="B486" s="17"/>
      <c r="C486" s="17"/>
      <c r="D486" s="17"/>
      <c r="E486" s="17"/>
    </row>
    <row r="487" spans="1:5" x14ac:dyDescent="0.2">
      <c r="A487" s="17"/>
      <c r="B487" s="17"/>
      <c r="C487" s="17"/>
      <c r="D487" s="17"/>
      <c r="E487" s="17"/>
    </row>
    <row r="488" spans="1:5" x14ac:dyDescent="0.2">
      <c r="A488" s="17"/>
      <c r="B488" s="17"/>
      <c r="C488" s="17"/>
      <c r="D488" s="17"/>
      <c r="E488" s="17"/>
    </row>
    <row r="489" spans="1:5" x14ac:dyDescent="0.2">
      <c r="A489" s="17"/>
      <c r="B489" s="17"/>
      <c r="C489" s="17"/>
      <c r="D489" s="17"/>
      <c r="E489" s="17"/>
    </row>
    <row r="490" spans="1:5" x14ac:dyDescent="0.2">
      <c r="A490" s="17"/>
      <c r="B490" s="17"/>
      <c r="C490" s="17"/>
      <c r="D490" s="17"/>
      <c r="E490" s="17"/>
    </row>
    <row r="491" spans="1:5" x14ac:dyDescent="0.2">
      <c r="A491" s="17"/>
      <c r="B491" s="17"/>
      <c r="C491" s="17"/>
      <c r="D491" s="17"/>
      <c r="E491" s="17"/>
    </row>
    <row r="492" spans="1:5" x14ac:dyDescent="0.2">
      <c r="A492" s="17"/>
      <c r="B492" s="17"/>
      <c r="C492" s="17"/>
      <c r="D492" s="17"/>
      <c r="E492" s="17"/>
    </row>
    <row r="493" spans="1:5" x14ac:dyDescent="0.2">
      <c r="A493" s="17"/>
      <c r="B493" s="17"/>
      <c r="C493" s="17"/>
      <c r="D493" s="17"/>
      <c r="E493" s="17"/>
    </row>
    <row r="494" spans="1:5" x14ac:dyDescent="0.2">
      <c r="A494" s="17"/>
      <c r="B494" s="17"/>
      <c r="C494" s="17"/>
      <c r="D494" s="17"/>
      <c r="E494" s="17"/>
    </row>
    <row r="495" spans="1:5" x14ac:dyDescent="0.2">
      <c r="A495" s="17"/>
      <c r="B495" s="17"/>
      <c r="C495" s="17"/>
      <c r="D495" s="17"/>
      <c r="E495" s="17"/>
    </row>
    <row r="496" spans="1:5" x14ac:dyDescent="0.2">
      <c r="A496" s="17"/>
      <c r="B496" s="17"/>
      <c r="C496" s="17"/>
      <c r="D496" s="17"/>
      <c r="E496" s="17"/>
    </row>
    <row r="497" spans="1:5" x14ac:dyDescent="0.2">
      <c r="A497" s="17"/>
      <c r="B497" s="17"/>
      <c r="C497" s="17"/>
      <c r="D497" s="17"/>
      <c r="E497" s="17"/>
    </row>
    <row r="498" spans="1:5" x14ac:dyDescent="0.2">
      <c r="A498" s="17"/>
      <c r="B498" s="17"/>
      <c r="C498" s="17"/>
      <c r="D498" s="17"/>
      <c r="E498" s="17"/>
    </row>
    <row r="499" spans="1:5" x14ac:dyDescent="0.2">
      <c r="A499" s="17"/>
      <c r="B499" s="17"/>
      <c r="C499" s="17"/>
      <c r="D499" s="17"/>
      <c r="E499" s="17"/>
    </row>
    <row r="500" spans="1:5" x14ac:dyDescent="0.2">
      <c r="A500" s="17"/>
      <c r="B500" s="17"/>
      <c r="C500" s="17"/>
      <c r="D500" s="17"/>
      <c r="E500" s="17"/>
    </row>
    <row r="501" spans="1:5" x14ac:dyDescent="0.2">
      <c r="A501" s="17"/>
      <c r="B501" s="17"/>
      <c r="C501" s="17"/>
      <c r="D501" s="17"/>
      <c r="E501" s="17"/>
    </row>
    <row r="502" spans="1:5" x14ac:dyDescent="0.2">
      <c r="A502" s="17"/>
      <c r="B502" s="17"/>
      <c r="C502" s="17"/>
      <c r="D502" s="17"/>
      <c r="E502" s="17"/>
    </row>
    <row r="503" spans="1:5" x14ac:dyDescent="0.2">
      <c r="A503" s="17"/>
      <c r="B503" s="17"/>
      <c r="C503" s="17"/>
      <c r="D503" s="17"/>
      <c r="E503" s="17"/>
    </row>
    <row r="504" spans="1:5" x14ac:dyDescent="0.2">
      <c r="A504" s="17"/>
      <c r="B504" s="17"/>
      <c r="C504" s="17"/>
      <c r="D504" s="17"/>
      <c r="E504" s="17"/>
    </row>
    <row r="505" spans="1:5" x14ac:dyDescent="0.2">
      <c r="A505" s="17"/>
      <c r="B505" s="17"/>
      <c r="C505" s="17"/>
      <c r="D505" s="17"/>
      <c r="E505" s="17"/>
    </row>
    <row r="506" spans="1:5" x14ac:dyDescent="0.2">
      <c r="A506" s="17"/>
      <c r="B506" s="17"/>
      <c r="C506" s="17"/>
      <c r="D506" s="17"/>
      <c r="E506" s="17"/>
    </row>
    <row r="507" spans="1:5" x14ac:dyDescent="0.2">
      <c r="A507" s="17"/>
      <c r="B507" s="17"/>
      <c r="C507" s="17"/>
      <c r="D507" s="17"/>
      <c r="E507" s="17"/>
    </row>
    <row r="508" spans="1:5" x14ac:dyDescent="0.2">
      <c r="A508" s="17"/>
      <c r="B508" s="17"/>
      <c r="C508" s="17"/>
      <c r="D508" s="17"/>
      <c r="E508" s="17"/>
    </row>
    <row r="509" spans="1:5" x14ac:dyDescent="0.2">
      <c r="A509" s="17"/>
      <c r="B509" s="17"/>
      <c r="C509" s="17"/>
      <c r="D509" s="17"/>
      <c r="E509" s="17"/>
    </row>
    <row r="510" spans="1:5" x14ac:dyDescent="0.2">
      <c r="A510" s="17"/>
      <c r="B510" s="17"/>
      <c r="C510" s="17"/>
      <c r="D510" s="17"/>
      <c r="E510" s="17"/>
    </row>
    <row r="511" spans="1:5" x14ac:dyDescent="0.2">
      <c r="A511" s="17"/>
      <c r="B511" s="17"/>
      <c r="C511" s="17"/>
      <c r="D511" s="17"/>
      <c r="E511" s="17"/>
    </row>
    <row r="512" spans="1:5" x14ac:dyDescent="0.2">
      <c r="A512" s="17"/>
      <c r="B512" s="17"/>
      <c r="C512" s="17"/>
      <c r="D512" s="17"/>
      <c r="E512" s="17"/>
    </row>
    <row r="513" spans="1:5" x14ac:dyDescent="0.2">
      <c r="A513" s="17"/>
      <c r="B513" s="17"/>
      <c r="C513" s="17"/>
      <c r="D513" s="17"/>
      <c r="E513" s="17"/>
    </row>
    <row r="514" spans="1:5" x14ac:dyDescent="0.2">
      <c r="A514" s="17"/>
      <c r="B514" s="17"/>
      <c r="C514" s="17"/>
      <c r="D514" s="17"/>
      <c r="E514" s="17"/>
    </row>
    <row r="515" spans="1:5" x14ac:dyDescent="0.2">
      <c r="A515" s="17"/>
      <c r="B515" s="17"/>
      <c r="C515" s="17"/>
      <c r="D515" s="17"/>
      <c r="E515" s="17"/>
    </row>
    <row r="516" spans="1:5" x14ac:dyDescent="0.2">
      <c r="A516" s="17"/>
      <c r="B516" s="17"/>
      <c r="C516" s="17"/>
      <c r="D516" s="17"/>
      <c r="E516" s="17"/>
    </row>
    <row r="517" spans="1:5" x14ac:dyDescent="0.2">
      <c r="A517" s="17"/>
      <c r="B517" s="17"/>
      <c r="C517" s="17"/>
      <c r="D517" s="17"/>
      <c r="E517" s="17"/>
    </row>
    <row r="518" spans="1:5" x14ac:dyDescent="0.2">
      <c r="A518" s="17"/>
      <c r="B518" s="17"/>
      <c r="C518" s="17"/>
      <c r="D518" s="17"/>
      <c r="E518" s="17"/>
    </row>
    <row r="519" spans="1:5" x14ac:dyDescent="0.2">
      <c r="A519" s="17"/>
      <c r="B519" s="17"/>
      <c r="C519" s="17"/>
      <c r="D519" s="17"/>
      <c r="E519" s="17"/>
    </row>
    <row r="520" spans="1:5" x14ac:dyDescent="0.2">
      <c r="A520" s="17"/>
      <c r="B520" s="17"/>
      <c r="C520" s="17"/>
      <c r="D520" s="17"/>
      <c r="E520" s="17"/>
    </row>
    <row r="521" spans="1:5" x14ac:dyDescent="0.2">
      <c r="A521" s="17"/>
      <c r="B521" s="17"/>
      <c r="C521" s="17"/>
      <c r="D521" s="17"/>
      <c r="E521" s="17"/>
    </row>
    <row r="522" spans="1:5" x14ac:dyDescent="0.2">
      <c r="A522" s="17"/>
      <c r="B522" s="17"/>
      <c r="C522" s="17"/>
      <c r="D522" s="17"/>
      <c r="E522" s="17"/>
    </row>
    <row r="523" spans="1:5" x14ac:dyDescent="0.2">
      <c r="A523" s="17"/>
      <c r="B523" s="17"/>
      <c r="C523" s="17"/>
      <c r="D523" s="17"/>
      <c r="E523" s="17"/>
    </row>
    <row r="524" spans="1:5" x14ac:dyDescent="0.2">
      <c r="A524" s="17"/>
      <c r="B524" s="17"/>
      <c r="C524" s="17"/>
      <c r="D524" s="17"/>
      <c r="E524" s="17"/>
    </row>
    <row r="525" spans="1:5" x14ac:dyDescent="0.2">
      <c r="A525" s="17"/>
      <c r="B525" s="17"/>
      <c r="C525" s="17"/>
      <c r="D525" s="17"/>
      <c r="E525" s="17"/>
    </row>
    <row r="526" spans="1:5" x14ac:dyDescent="0.2">
      <c r="A526" s="17"/>
      <c r="B526" s="17"/>
      <c r="C526" s="17"/>
      <c r="D526" s="17"/>
      <c r="E526" s="17"/>
    </row>
    <row r="527" spans="1:5" x14ac:dyDescent="0.2">
      <c r="A527" s="17"/>
      <c r="B527" s="17"/>
      <c r="C527" s="17"/>
      <c r="D527" s="17"/>
      <c r="E527" s="17"/>
    </row>
    <row r="528" spans="1:5" x14ac:dyDescent="0.2">
      <c r="A528" s="17"/>
      <c r="B528" s="17"/>
      <c r="C528" s="17"/>
      <c r="D528" s="17"/>
      <c r="E528" s="17"/>
    </row>
    <row r="529" spans="1:5" x14ac:dyDescent="0.2">
      <c r="A529" s="17"/>
      <c r="B529" s="17"/>
      <c r="C529" s="17"/>
      <c r="D529" s="17"/>
      <c r="E529" s="17"/>
    </row>
    <row r="530" spans="1:5" x14ac:dyDescent="0.2">
      <c r="A530" s="17"/>
      <c r="B530" s="17"/>
      <c r="C530" s="17"/>
      <c r="D530" s="17"/>
      <c r="E530" s="17"/>
    </row>
    <row r="531" spans="1:5" x14ac:dyDescent="0.2">
      <c r="A531" s="17"/>
      <c r="B531" s="17"/>
      <c r="C531" s="17"/>
      <c r="D531" s="17"/>
      <c r="E531" s="17"/>
    </row>
    <row r="532" spans="1:5" x14ac:dyDescent="0.2">
      <c r="A532" s="17"/>
      <c r="B532" s="17"/>
      <c r="C532" s="17"/>
      <c r="D532" s="17"/>
      <c r="E532" s="17"/>
    </row>
    <row r="533" spans="1:5" x14ac:dyDescent="0.2">
      <c r="A533" s="17"/>
      <c r="B533" s="17"/>
      <c r="C533" s="17"/>
      <c r="D533" s="17"/>
      <c r="E533" s="17"/>
    </row>
    <row r="534" spans="1:5" x14ac:dyDescent="0.2">
      <c r="A534" s="17"/>
      <c r="B534" s="17"/>
      <c r="C534" s="17"/>
      <c r="D534" s="17"/>
      <c r="E534" s="17"/>
    </row>
    <row r="535" spans="1:5" x14ac:dyDescent="0.2">
      <c r="A535" s="17"/>
      <c r="B535" s="17"/>
      <c r="C535" s="17"/>
      <c r="D535" s="17"/>
      <c r="E535" s="17"/>
    </row>
    <row r="536" spans="1:5" x14ac:dyDescent="0.2">
      <c r="A536" s="17"/>
      <c r="B536" s="17"/>
      <c r="C536" s="17"/>
      <c r="D536" s="17"/>
      <c r="E536" s="17"/>
    </row>
    <row r="537" spans="1:5" x14ac:dyDescent="0.2">
      <c r="A537" s="17"/>
      <c r="B537" s="17"/>
      <c r="C537" s="17"/>
      <c r="D537" s="17"/>
      <c r="E537" s="17"/>
    </row>
    <row r="538" spans="1:5" x14ac:dyDescent="0.2">
      <c r="A538" s="17"/>
      <c r="B538" s="17"/>
      <c r="C538" s="17"/>
      <c r="D538" s="17"/>
      <c r="E538" s="17"/>
    </row>
    <row r="539" spans="1:5" x14ac:dyDescent="0.2">
      <c r="A539" s="17"/>
      <c r="B539" s="17"/>
      <c r="C539" s="17"/>
      <c r="D539" s="17"/>
      <c r="E539" s="17"/>
    </row>
    <row r="540" spans="1:5" x14ac:dyDescent="0.2">
      <c r="A540" s="17"/>
      <c r="B540" s="17"/>
      <c r="C540" s="17"/>
      <c r="D540" s="17"/>
      <c r="E540" s="17"/>
    </row>
    <row r="541" spans="1:5" x14ac:dyDescent="0.2">
      <c r="A541" s="17"/>
      <c r="B541" s="17"/>
      <c r="C541" s="17"/>
      <c r="D541" s="17"/>
      <c r="E541" s="17"/>
    </row>
    <row r="542" spans="1:5" x14ac:dyDescent="0.2">
      <c r="A542" s="17"/>
      <c r="B542" s="17"/>
      <c r="C542" s="17"/>
      <c r="D542" s="17"/>
      <c r="E542" s="17"/>
    </row>
    <row r="543" spans="1:5" x14ac:dyDescent="0.2">
      <c r="A543" s="17"/>
      <c r="B543" s="17"/>
      <c r="C543" s="17"/>
      <c r="D543" s="17"/>
      <c r="E543" s="17"/>
    </row>
    <row r="544" spans="1:5" x14ac:dyDescent="0.2">
      <c r="A544" s="17"/>
      <c r="B544" s="17"/>
      <c r="C544" s="17"/>
      <c r="D544" s="17"/>
      <c r="E544" s="17"/>
    </row>
    <row r="545" spans="1:5" x14ac:dyDescent="0.2">
      <c r="A545" s="17"/>
      <c r="B545" s="17"/>
      <c r="C545" s="17"/>
      <c r="D545" s="17"/>
      <c r="E545" s="17"/>
    </row>
    <row r="546" spans="1:5" x14ac:dyDescent="0.2">
      <c r="A546" s="17"/>
      <c r="B546" s="17"/>
      <c r="C546" s="17"/>
      <c r="D546" s="17"/>
      <c r="E546" s="17"/>
    </row>
    <row r="547" spans="1:5" x14ac:dyDescent="0.2">
      <c r="A547" s="17"/>
      <c r="B547" s="17"/>
      <c r="C547" s="17"/>
      <c r="D547" s="17"/>
      <c r="E547" s="17"/>
    </row>
    <row r="548" spans="1:5" x14ac:dyDescent="0.2">
      <c r="A548" s="17"/>
      <c r="B548" s="17"/>
      <c r="C548" s="17"/>
      <c r="D548" s="17"/>
      <c r="E548" s="17"/>
    </row>
    <row r="549" spans="1:5" x14ac:dyDescent="0.2">
      <c r="A549" s="17"/>
      <c r="B549" s="17"/>
      <c r="C549" s="17"/>
      <c r="D549" s="17"/>
      <c r="E549" s="17"/>
    </row>
    <row r="550" spans="1:5" x14ac:dyDescent="0.2">
      <c r="A550" s="17"/>
      <c r="B550" s="17"/>
      <c r="C550" s="17"/>
      <c r="D550" s="17"/>
      <c r="E550" s="17"/>
    </row>
    <row r="551" spans="1:5" x14ac:dyDescent="0.2">
      <c r="A551" s="17"/>
      <c r="B551" s="17"/>
      <c r="C551" s="17"/>
      <c r="D551" s="17"/>
      <c r="E551" s="17"/>
    </row>
    <row r="552" spans="1:5" x14ac:dyDescent="0.2">
      <c r="A552" s="17"/>
      <c r="B552" s="17"/>
      <c r="C552" s="17"/>
      <c r="D552" s="17"/>
      <c r="E552" s="17"/>
    </row>
    <row r="553" spans="1:5" x14ac:dyDescent="0.2">
      <c r="A553" s="17"/>
      <c r="B553" s="17"/>
      <c r="C553" s="17"/>
      <c r="D553" s="17"/>
      <c r="E553" s="17"/>
    </row>
    <row r="554" spans="1:5" x14ac:dyDescent="0.2">
      <c r="A554" s="17"/>
      <c r="B554" s="17"/>
      <c r="C554" s="17"/>
      <c r="D554" s="17"/>
      <c r="E554" s="17"/>
    </row>
    <row r="555" spans="1:5" x14ac:dyDescent="0.2">
      <c r="A555" s="17"/>
      <c r="B555" s="17"/>
      <c r="C555" s="17"/>
      <c r="D555" s="17"/>
      <c r="E555" s="17"/>
    </row>
    <row r="556" spans="1:5" x14ac:dyDescent="0.2">
      <c r="A556" s="17"/>
      <c r="B556" s="17"/>
      <c r="C556" s="17"/>
      <c r="D556" s="17"/>
      <c r="E556" s="17"/>
    </row>
    <row r="557" spans="1:5" x14ac:dyDescent="0.2">
      <c r="A557" s="17"/>
      <c r="B557" s="17"/>
      <c r="C557" s="17"/>
      <c r="D557" s="17"/>
      <c r="E557" s="17"/>
    </row>
    <row r="558" spans="1:5" x14ac:dyDescent="0.2">
      <c r="A558" s="17"/>
      <c r="B558" s="17"/>
      <c r="C558" s="17"/>
      <c r="D558" s="17"/>
      <c r="E558" s="17"/>
    </row>
    <row r="559" spans="1:5" x14ac:dyDescent="0.2">
      <c r="A559" s="17"/>
      <c r="B559" s="17"/>
      <c r="C559" s="17"/>
      <c r="D559" s="17"/>
      <c r="E559" s="17"/>
    </row>
    <row r="560" spans="1:5" x14ac:dyDescent="0.2">
      <c r="A560" s="17"/>
      <c r="B560" s="17"/>
      <c r="C560" s="17"/>
      <c r="D560" s="17"/>
      <c r="E560" s="17"/>
    </row>
    <row r="561" spans="1:5" x14ac:dyDescent="0.2">
      <c r="A561" s="17"/>
      <c r="B561" s="17"/>
      <c r="C561" s="17"/>
      <c r="D561" s="17"/>
      <c r="E561" s="17"/>
    </row>
    <row r="562" spans="1:5" x14ac:dyDescent="0.2">
      <c r="A562" s="17"/>
      <c r="B562" s="17"/>
      <c r="C562" s="17"/>
      <c r="D562" s="17"/>
      <c r="E562" s="17"/>
    </row>
    <row r="563" spans="1:5" x14ac:dyDescent="0.2">
      <c r="A563" s="17"/>
      <c r="B563" s="17"/>
      <c r="C563" s="17"/>
      <c r="D563" s="17"/>
      <c r="E563" s="17"/>
    </row>
    <row r="564" spans="1:5" x14ac:dyDescent="0.2">
      <c r="A564" s="17"/>
      <c r="B564" s="17"/>
      <c r="C564" s="17"/>
      <c r="D564" s="17"/>
      <c r="E564" s="17"/>
    </row>
    <row r="565" spans="1:5" x14ac:dyDescent="0.2">
      <c r="A565" s="17"/>
      <c r="B565" s="17"/>
      <c r="C565" s="17"/>
      <c r="D565" s="17"/>
      <c r="E565" s="17"/>
    </row>
    <row r="566" spans="1:5" x14ac:dyDescent="0.2">
      <c r="A566" s="17"/>
      <c r="B566" s="17"/>
      <c r="C566" s="17"/>
      <c r="D566" s="17"/>
      <c r="E566" s="17"/>
    </row>
    <row r="567" spans="1:5" x14ac:dyDescent="0.2">
      <c r="A567" s="17"/>
      <c r="B567" s="17"/>
      <c r="C567" s="17"/>
      <c r="D567" s="17"/>
      <c r="E567" s="17"/>
    </row>
    <row r="568" spans="1:5" x14ac:dyDescent="0.2">
      <c r="A568" s="17"/>
      <c r="B568" s="17"/>
      <c r="C568" s="17"/>
      <c r="D568" s="17"/>
      <c r="E568" s="17"/>
    </row>
    <row r="569" spans="1:5" x14ac:dyDescent="0.2">
      <c r="A569" s="17"/>
      <c r="B569" s="17"/>
      <c r="C569" s="17"/>
      <c r="D569" s="17"/>
      <c r="E569" s="17"/>
    </row>
    <row r="570" spans="1:5" x14ac:dyDescent="0.2">
      <c r="A570" s="17"/>
      <c r="B570" s="17"/>
      <c r="C570" s="17"/>
      <c r="D570" s="17"/>
      <c r="E570" s="17"/>
    </row>
    <row r="571" spans="1:5" x14ac:dyDescent="0.2">
      <c r="A571" s="17"/>
      <c r="B571" s="17"/>
      <c r="C571" s="17"/>
      <c r="D571" s="17"/>
      <c r="E571" s="17"/>
    </row>
    <row r="572" spans="1:5" x14ac:dyDescent="0.2">
      <c r="A572" s="17"/>
      <c r="B572" s="17"/>
      <c r="C572" s="17"/>
      <c r="D572" s="17"/>
      <c r="E572" s="17"/>
    </row>
    <row r="573" spans="1:5" x14ac:dyDescent="0.2">
      <c r="A573" s="17"/>
      <c r="B573" s="17"/>
      <c r="C573" s="17"/>
      <c r="D573" s="17"/>
      <c r="E573" s="17"/>
    </row>
    <row r="574" spans="1:5" x14ac:dyDescent="0.2">
      <c r="A574" s="17"/>
      <c r="B574" s="17"/>
      <c r="C574" s="17"/>
      <c r="D574" s="17"/>
      <c r="E574" s="17"/>
    </row>
    <row r="575" spans="1:5" x14ac:dyDescent="0.2">
      <c r="A575" s="17"/>
      <c r="B575" s="17"/>
      <c r="C575" s="17"/>
      <c r="D575" s="17"/>
      <c r="E575" s="17"/>
    </row>
    <row r="576" spans="1:5" x14ac:dyDescent="0.2">
      <c r="A576" s="17"/>
      <c r="B576" s="17"/>
      <c r="C576" s="17"/>
      <c r="D576" s="17"/>
      <c r="E576" s="17"/>
    </row>
    <row r="577" spans="1:5" x14ac:dyDescent="0.2">
      <c r="A577" s="17"/>
      <c r="B577" s="17"/>
      <c r="C577" s="17"/>
      <c r="D577" s="17"/>
      <c r="E577" s="17"/>
    </row>
    <row r="578" spans="1:5" x14ac:dyDescent="0.2">
      <c r="A578" s="17"/>
      <c r="B578" s="17"/>
      <c r="C578" s="17"/>
      <c r="D578" s="17"/>
      <c r="E578" s="17"/>
    </row>
    <row r="579" spans="1:5" x14ac:dyDescent="0.2">
      <c r="A579" s="17"/>
      <c r="B579" s="17"/>
      <c r="C579" s="17"/>
      <c r="D579" s="17"/>
      <c r="E579" s="17"/>
    </row>
    <row r="580" spans="1:5" x14ac:dyDescent="0.2">
      <c r="A580" s="17"/>
      <c r="B580" s="17"/>
      <c r="C580" s="17"/>
      <c r="D580" s="17"/>
      <c r="E580" s="17"/>
    </row>
    <row r="581" spans="1:5" x14ac:dyDescent="0.2">
      <c r="A581" s="17"/>
      <c r="B581" s="17"/>
      <c r="C581" s="17"/>
      <c r="D581" s="17"/>
      <c r="E581" s="17"/>
    </row>
    <row r="582" spans="1:5" x14ac:dyDescent="0.2">
      <c r="A582" s="17"/>
      <c r="B582" s="17"/>
      <c r="C582" s="17"/>
      <c r="D582" s="17"/>
      <c r="E582" s="17"/>
    </row>
    <row r="583" spans="1:5" x14ac:dyDescent="0.2">
      <c r="A583" s="17"/>
      <c r="B583" s="17"/>
      <c r="C583" s="17"/>
      <c r="D583" s="17"/>
      <c r="E583" s="17"/>
    </row>
    <row r="584" spans="1:5" x14ac:dyDescent="0.2">
      <c r="A584" s="17"/>
      <c r="B584" s="17"/>
      <c r="C584" s="17"/>
      <c r="D584" s="17"/>
      <c r="E584" s="17"/>
    </row>
    <row r="585" spans="1:5" x14ac:dyDescent="0.2">
      <c r="A585" s="17"/>
      <c r="B585" s="17"/>
      <c r="C585" s="17"/>
      <c r="D585" s="17"/>
      <c r="E585" s="17"/>
    </row>
    <row r="586" spans="1:5" x14ac:dyDescent="0.2">
      <c r="A586" s="17"/>
      <c r="B586" s="17"/>
      <c r="C586" s="17"/>
      <c r="D586" s="17"/>
      <c r="E586" s="17"/>
    </row>
    <row r="587" spans="1:5" x14ac:dyDescent="0.2">
      <c r="A587" s="17"/>
      <c r="B587" s="17"/>
      <c r="C587" s="17"/>
      <c r="D587" s="17"/>
      <c r="E587" s="17"/>
    </row>
    <row r="588" spans="1:5" x14ac:dyDescent="0.2">
      <c r="A588" s="17"/>
      <c r="B588" s="17"/>
      <c r="C588" s="17"/>
      <c r="D588" s="17"/>
      <c r="E588" s="17"/>
    </row>
    <row r="589" spans="1:5" x14ac:dyDescent="0.2">
      <c r="A589" s="17"/>
      <c r="B589" s="17"/>
      <c r="C589" s="17"/>
      <c r="D589" s="17"/>
      <c r="E589" s="17"/>
    </row>
    <row r="590" spans="1:5" x14ac:dyDescent="0.2">
      <c r="A590" s="17"/>
      <c r="B590" s="17"/>
      <c r="C590" s="17"/>
      <c r="D590" s="17"/>
      <c r="E590" s="17"/>
    </row>
    <row r="591" spans="1:5" x14ac:dyDescent="0.2">
      <c r="A591" s="17"/>
      <c r="B591" s="17"/>
      <c r="C591" s="17"/>
      <c r="D591" s="17"/>
      <c r="E591" s="17"/>
    </row>
    <row r="592" spans="1:5" x14ac:dyDescent="0.2">
      <c r="A592" s="17"/>
      <c r="B592" s="17"/>
      <c r="C592" s="17"/>
      <c r="D592" s="17"/>
      <c r="E592" s="17"/>
    </row>
    <row r="593" spans="1:5" x14ac:dyDescent="0.2">
      <c r="A593" s="17"/>
      <c r="B593" s="17"/>
      <c r="C593" s="17"/>
      <c r="D593" s="17"/>
      <c r="E593" s="17"/>
    </row>
    <row r="594" spans="1:5" x14ac:dyDescent="0.2">
      <c r="A594" s="17"/>
      <c r="B594" s="17"/>
      <c r="C594" s="17"/>
      <c r="D594" s="17"/>
      <c r="E594" s="17"/>
    </row>
    <row r="595" spans="1:5" x14ac:dyDescent="0.2">
      <c r="A595" s="17"/>
      <c r="B595" s="17"/>
      <c r="C595" s="17"/>
      <c r="D595" s="17"/>
      <c r="E595" s="17"/>
    </row>
    <row r="596" spans="1:5" x14ac:dyDescent="0.2">
      <c r="A596" s="17"/>
      <c r="B596" s="17"/>
      <c r="C596" s="17"/>
      <c r="D596" s="17"/>
      <c r="E596" s="17"/>
    </row>
    <row r="597" spans="1:5" x14ac:dyDescent="0.2">
      <c r="A597" s="17"/>
      <c r="B597" s="17"/>
      <c r="C597" s="17"/>
      <c r="D597" s="17"/>
      <c r="E597" s="17"/>
    </row>
    <row r="598" spans="1:5" x14ac:dyDescent="0.2">
      <c r="A598" s="17"/>
      <c r="B598" s="17"/>
      <c r="C598" s="17"/>
      <c r="D598" s="17"/>
      <c r="E598" s="17"/>
    </row>
    <row r="599" spans="1:5" x14ac:dyDescent="0.2">
      <c r="A599" s="17"/>
      <c r="B599" s="17"/>
      <c r="C599" s="17"/>
      <c r="D599" s="17"/>
      <c r="E599" s="17"/>
    </row>
    <row r="600" spans="1:5" x14ac:dyDescent="0.2">
      <c r="A600" s="17"/>
      <c r="B600" s="17"/>
      <c r="C600" s="17"/>
      <c r="D600" s="17"/>
      <c r="E600" s="17"/>
    </row>
    <row r="601" spans="1:5" x14ac:dyDescent="0.2">
      <c r="A601" s="17"/>
      <c r="B601" s="17"/>
      <c r="C601" s="17"/>
      <c r="D601" s="17"/>
      <c r="E601" s="17"/>
    </row>
    <row r="602" spans="1:5" x14ac:dyDescent="0.2">
      <c r="A602" s="17"/>
      <c r="B602" s="17"/>
      <c r="C602" s="17"/>
      <c r="D602" s="17"/>
      <c r="E602" s="17"/>
    </row>
    <row r="603" spans="1:5" x14ac:dyDescent="0.2">
      <c r="A603" s="17"/>
      <c r="B603" s="17"/>
      <c r="C603" s="17"/>
      <c r="D603" s="17"/>
      <c r="E603" s="17"/>
    </row>
    <row r="604" spans="1:5" x14ac:dyDescent="0.2">
      <c r="A604" s="17"/>
      <c r="B604" s="17"/>
      <c r="C604" s="17"/>
      <c r="D604" s="17"/>
      <c r="E604" s="17"/>
    </row>
    <row r="605" spans="1:5" x14ac:dyDescent="0.2">
      <c r="A605" s="17"/>
      <c r="B605" s="17"/>
      <c r="C605" s="17"/>
      <c r="D605" s="17"/>
      <c r="E605" s="17"/>
    </row>
    <row r="606" spans="1:5" x14ac:dyDescent="0.2">
      <c r="A606" s="17"/>
      <c r="B606" s="17"/>
      <c r="C606" s="17"/>
      <c r="D606" s="17"/>
      <c r="E606" s="17"/>
    </row>
    <row r="607" spans="1:5" x14ac:dyDescent="0.2">
      <c r="A607" s="17"/>
      <c r="B607" s="17"/>
      <c r="C607" s="17"/>
      <c r="D607" s="17"/>
      <c r="E607" s="17"/>
    </row>
    <row r="608" spans="1:5" x14ac:dyDescent="0.2">
      <c r="A608" s="17"/>
      <c r="B608" s="17"/>
      <c r="C608" s="17"/>
      <c r="D608" s="17"/>
      <c r="E608" s="17"/>
    </row>
    <row r="609" spans="1:5" x14ac:dyDescent="0.2">
      <c r="A609" s="17"/>
      <c r="B609" s="17"/>
      <c r="C609" s="17"/>
      <c r="D609" s="17"/>
      <c r="E609" s="17"/>
    </row>
    <row r="610" spans="1:5" x14ac:dyDescent="0.2">
      <c r="A610" s="17"/>
      <c r="B610" s="17"/>
      <c r="C610" s="17"/>
      <c r="D610" s="17"/>
      <c r="E610" s="17"/>
    </row>
    <row r="611" spans="1:5" x14ac:dyDescent="0.2">
      <c r="A611" s="17"/>
      <c r="B611" s="17"/>
      <c r="C611" s="17"/>
      <c r="D611" s="17"/>
      <c r="E611" s="17"/>
    </row>
    <row r="612" spans="1:5" x14ac:dyDescent="0.2">
      <c r="A612" s="17"/>
      <c r="B612" s="17"/>
      <c r="C612" s="17"/>
      <c r="D612" s="17"/>
      <c r="E612" s="17"/>
    </row>
    <row r="613" spans="1:5" x14ac:dyDescent="0.2">
      <c r="A613" s="17"/>
      <c r="B613" s="17"/>
      <c r="C613" s="17"/>
      <c r="D613" s="17"/>
      <c r="E613" s="17"/>
    </row>
    <row r="614" spans="1:5" x14ac:dyDescent="0.2">
      <c r="A614" s="17"/>
      <c r="B614" s="17"/>
      <c r="C614" s="17"/>
      <c r="D614" s="17"/>
      <c r="E614" s="17"/>
    </row>
    <row r="615" spans="1:5" x14ac:dyDescent="0.2">
      <c r="A615" s="17"/>
      <c r="B615" s="17"/>
      <c r="C615" s="17"/>
      <c r="D615" s="17"/>
      <c r="E615" s="17"/>
    </row>
    <row r="616" spans="1:5" x14ac:dyDescent="0.2">
      <c r="A616" s="17"/>
      <c r="B616" s="17"/>
      <c r="C616" s="17"/>
      <c r="D616" s="17"/>
      <c r="E616" s="17"/>
    </row>
    <row r="617" spans="1:5" x14ac:dyDescent="0.2">
      <c r="A617" s="17"/>
      <c r="B617" s="17"/>
      <c r="C617" s="17"/>
      <c r="D617" s="17"/>
      <c r="E617" s="17"/>
    </row>
    <row r="618" spans="1:5" x14ac:dyDescent="0.2">
      <c r="A618" s="17"/>
      <c r="B618" s="17"/>
      <c r="C618" s="17"/>
      <c r="D618" s="17"/>
      <c r="E618" s="17"/>
    </row>
    <row r="619" spans="1:5" x14ac:dyDescent="0.2">
      <c r="A619" s="17"/>
      <c r="B619" s="17"/>
      <c r="C619" s="17"/>
      <c r="D619" s="17"/>
      <c r="E619" s="17"/>
    </row>
    <row r="620" spans="1:5" x14ac:dyDescent="0.2">
      <c r="A620" s="17"/>
      <c r="B620" s="17"/>
      <c r="C620" s="17"/>
      <c r="D620" s="17"/>
      <c r="E620" s="17"/>
    </row>
    <row r="621" spans="1:5" x14ac:dyDescent="0.2">
      <c r="A621" s="17"/>
      <c r="B621" s="17"/>
      <c r="C621" s="17"/>
      <c r="D621" s="17"/>
      <c r="E621" s="17"/>
    </row>
    <row r="622" spans="1:5" x14ac:dyDescent="0.2">
      <c r="A622" s="17"/>
      <c r="B622" s="17"/>
      <c r="C622" s="17"/>
      <c r="D622" s="17"/>
      <c r="E622" s="17"/>
    </row>
    <row r="623" spans="1:5" x14ac:dyDescent="0.2">
      <c r="A623" s="17"/>
      <c r="B623" s="17"/>
      <c r="C623" s="17"/>
      <c r="D623" s="17"/>
      <c r="E623" s="17"/>
    </row>
    <row r="624" spans="1:5" x14ac:dyDescent="0.2">
      <c r="A624" s="17"/>
      <c r="B624" s="17"/>
      <c r="C624" s="17"/>
      <c r="D624" s="17"/>
      <c r="E624" s="17"/>
    </row>
    <row r="625" spans="1:5" x14ac:dyDescent="0.2">
      <c r="A625" s="17"/>
      <c r="B625" s="17"/>
      <c r="C625" s="17"/>
      <c r="D625" s="17"/>
      <c r="E625" s="17"/>
    </row>
    <row r="626" spans="1:5" x14ac:dyDescent="0.2">
      <c r="A626" s="17"/>
      <c r="B626" s="17"/>
      <c r="C626" s="17"/>
      <c r="D626" s="17"/>
      <c r="E626" s="17"/>
    </row>
    <row r="627" spans="1:5" x14ac:dyDescent="0.2">
      <c r="A627" s="17"/>
      <c r="B627" s="17"/>
      <c r="C627" s="17"/>
      <c r="D627" s="17"/>
      <c r="E627" s="17"/>
    </row>
    <row r="628" spans="1:5" x14ac:dyDescent="0.2">
      <c r="A628" s="17"/>
      <c r="B628" s="17"/>
      <c r="C628" s="17"/>
      <c r="D628" s="17"/>
      <c r="E628" s="17"/>
    </row>
    <row r="629" spans="1:5" x14ac:dyDescent="0.2">
      <c r="A629" s="17"/>
      <c r="B629" s="17"/>
      <c r="C629" s="17"/>
      <c r="D629" s="17"/>
      <c r="E629" s="17"/>
    </row>
    <row r="630" spans="1:5" x14ac:dyDescent="0.2">
      <c r="A630" s="17"/>
      <c r="B630" s="17"/>
      <c r="C630" s="17"/>
      <c r="D630" s="17"/>
      <c r="E630" s="17"/>
    </row>
    <row r="631" spans="1:5" x14ac:dyDescent="0.2">
      <c r="A631" s="17"/>
      <c r="B631" s="17"/>
      <c r="C631" s="17"/>
      <c r="D631" s="17"/>
      <c r="E631" s="17"/>
    </row>
    <row r="632" spans="1:5" x14ac:dyDescent="0.2">
      <c r="A632" s="17"/>
      <c r="B632" s="17"/>
      <c r="C632" s="17"/>
      <c r="D632" s="17"/>
      <c r="E632" s="17"/>
    </row>
    <row r="633" spans="1:5" x14ac:dyDescent="0.2">
      <c r="A633" s="17"/>
      <c r="B633" s="17"/>
      <c r="C633" s="17"/>
      <c r="D633" s="17"/>
      <c r="E633" s="17"/>
    </row>
    <row r="634" spans="1:5" x14ac:dyDescent="0.2">
      <c r="A634" s="17"/>
      <c r="B634" s="17"/>
      <c r="C634" s="17"/>
      <c r="D634" s="17"/>
      <c r="E634" s="17"/>
    </row>
    <row r="635" spans="1:5" x14ac:dyDescent="0.2">
      <c r="A635" s="17"/>
      <c r="B635" s="17"/>
      <c r="C635" s="17"/>
      <c r="D635" s="17"/>
      <c r="E635" s="17"/>
    </row>
    <row r="636" spans="1:5" x14ac:dyDescent="0.2">
      <c r="A636" s="17"/>
      <c r="B636" s="17"/>
      <c r="C636" s="17"/>
      <c r="D636" s="17"/>
      <c r="E636" s="17"/>
    </row>
    <row r="637" spans="1:5" x14ac:dyDescent="0.2">
      <c r="A637" s="17"/>
      <c r="B637" s="17"/>
      <c r="C637" s="17"/>
      <c r="D637" s="17"/>
      <c r="E637" s="17"/>
    </row>
    <row r="638" spans="1:5" x14ac:dyDescent="0.2">
      <c r="A638" s="17"/>
      <c r="B638" s="17"/>
      <c r="C638" s="17"/>
      <c r="D638" s="17"/>
      <c r="E638" s="17"/>
    </row>
    <row r="639" spans="1:5" x14ac:dyDescent="0.2">
      <c r="A639" s="17"/>
      <c r="B639" s="17"/>
      <c r="C639" s="17"/>
      <c r="D639" s="17"/>
      <c r="E639" s="17"/>
    </row>
    <row r="640" spans="1:5" x14ac:dyDescent="0.2">
      <c r="A640" s="17"/>
      <c r="B640" s="17"/>
      <c r="C640" s="17"/>
      <c r="D640" s="17"/>
      <c r="E640" s="17"/>
    </row>
    <row r="641" spans="1:5" x14ac:dyDescent="0.2">
      <c r="A641" s="17"/>
      <c r="B641" s="17"/>
      <c r="C641" s="17"/>
      <c r="D641" s="17"/>
      <c r="E641" s="17"/>
    </row>
    <row r="642" spans="1:5" x14ac:dyDescent="0.2">
      <c r="A642" s="17"/>
      <c r="B642" s="17"/>
      <c r="C642" s="17"/>
      <c r="D642" s="17"/>
      <c r="E642" s="17"/>
    </row>
    <row r="643" spans="1:5" x14ac:dyDescent="0.2">
      <c r="A643" s="17"/>
      <c r="B643" s="17"/>
      <c r="C643" s="17"/>
      <c r="D643" s="17"/>
      <c r="E643" s="17"/>
    </row>
    <row r="644" spans="1:5" x14ac:dyDescent="0.2">
      <c r="A644" s="17"/>
      <c r="B644" s="17"/>
      <c r="C644" s="17"/>
      <c r="D644" s="17"/>
      <c r="E644" s="17"/>
    </row>
    <row r="645" spans="1:5" x14ac:dyDescent="0.2">
      <c r="A645" s="17"/>
      <c r="B645" s="17"/>
      <c r="C645" s="17"/>
      <c r="D645" s="17"/>
      <c r="E645" s="17"/>
    </row>
    <row r="646" spans="1:5" x14ac:dyDescent="0.2">
      <c r="A646" s="17"/>
      <c r="B646" s="17"/>
      <c r="C646" s="17"/>
      <c r="D646" s="17"/>
      <c r="E646" s="17"/>
    </row>
    <row r="647" spans="1:5" x14ac:dyDescent="0.2">
      <c r="A647" s="17"/>
      <c r="B647" s="17"/>
      <c r="C647" s="17"/>
      <c r="D647" s="17"/>
      <c r="E647" s="17"/>
    </row>
    <row r="648" spans="1:5" x14ac:dyDescent="0.2">
      <c r="A648" s="17"/>
      <c r="B648" s="17"/>
      <c r="C648" s="17"/>
      <c r="D648" s="17"/>
      <c r="E648" s="17"/>
    </row>
    <row r="649" spans="1:5" x14ac:dyDescent="0.2">
      <c r="A649" s="17"/>
      <c r="B649" s="17"/>
      <c r="C649" s="17"/>
      <c r="D649" s="17"/>
      <c r="E649" s="17"/>
    </row>
    <row r="650" spans="1:5" x14ac:dyDescent="0.2">
      <c r="A650" s="17"/>
      <c r="B650" s="17"/>
      <c r="C650" s="17"/>
      <c r="D650" s="17"/>
      <c r="E650" s="17"/>
    </row>
    <row r="651" spans="1:5" x14ac:dyDescent="0.2">
      <c r="A651" s="17"/>
      <c r="B651" s="17"/>
      <c r="C651" s="17"/>
      <c r="D651" s="17"/>
      <c r="E651" s="17"/>
    </row>
    <row r="652" spans="1:5" x14ac:dyDescent="0.2">
      <c r="A652" s="17"/>
      <c r="B652" s="17"/>
      <c r="C652" s="17"/>
      <c r="D652" s="17"/>
      <c r="E652" s="17"/>
    </row>
    <row r="653" spans="1:5" x14ac:dyDescent="0.2">
      <c r="A653" s="17"/>
      <c r="B653" s="17"/>
      <c r="C653" s="17"/>
      <c r="D653" s="17"/>
      <c r="E653" s="17"/>
    </row>
    <row r="654" spans="1:5" x14ac:dyDescent="0.2">
      <c r="A654" s="17"/>
      <c r="B654" s="17"/>
      <c r="C654" s="17"/>
      <c r="D654" s="17"/>
      <c r="E654" s="17"/>
    </row>
    <row r="655" spans="1:5" x14ac:dyDescent="0.2">
      <c r="A655" s="17"/>
      <c r="B655" s="17"/>
      <c r="C655" s="17"/>
      <c r="D655" s="17"/>
      <c r="E655" s="17"/>
    </row>
    <row r="656" spans="1:5" x14ac:dyDescent="0.2">
      <c r="A656" s="17"/>
      <c r="B656" s="17"/>
      <c r="C656" s="17"/>
      <c r="D656" s="17"/>
      <c r="E656" s="17"/>
    </row>
    <row r="657" spans="1:5" x14ac:dyDescent="0.2">
      <c r="A657" s="17"/>
      <c r="B657" s="17"/>
      <c r="C657" s="17"/>
      <c r="D657" s="17"/>
      <c r="E657" s="17"/>
    </row>
  </sheetData>
  <mergeCells count="14">
    <mergeCell ref="H46:H47"/>
    <mergeCell ref="C46:E46"/>
    <mergeCell ref="F46:F47"/>
    <mergeCell ref="G46:G47"/>
    <mergeCell ref="A46:A47"/>
    <mergeCell ref="B46:B47"/>
    <mergeCell ref="A44:H44"/>
    <mergeCell ref="A3:A4"/>
    <mergeCell ref="B3:B4"/>
    <mergeCell ref="C3:E3"/>
    <mergeCell ref="A1:H1"/>
    <mergeCell ref="F3:F4"/>
    <mergeCell ref="G3:G4"/>
    <mergeCell ref="H3:H4"/>
  </mergeCells>
  <phoneticPr fontId="0" type="noConversion"/>
  <printOptions horizontalCentered="1"/>
  <pageMargins left="0.54" right="0" top="0" bottom="0" header="0" footer="0"/>
  <pageSetup paperSize="9" scale="82" firstPageNumber="66" orientation="landscape" useFirstPageNumber="1" r:id="rId1"/>
  <headerFooter alignWithMargins="0">
    <oddFooter>&amp;L&amp;Z&amp;F+&amp;F+&amp;A&amp;C&amp;P&amp;R&amp;D+&amp;T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R159"/>
  <sheetViews>
    <sheetView workbookViewId="0">
      <selection activeCell="B7" sqref="B7"/>
    </sheetView>
  </sheetViews>
  <sheetFormatPr baseColWidth="10" defaultRowHeight="11.25" x14ac:dyDescent="0.2"/>
  <cols>
    <col min="1" max="1" width="45.5" customWidth="1"/>
    <col min="2" max="2" width="10.5" style="38" bestFit="1" customWidth="1"/>
    <col min="3" max="3" width="7" style="32" customWidth="1"/>
    <col min="4" max="4" width="10" style="38" bestFit="1" customWidth="1"/>
    <col min="5" max="5" width="9.5" style="32" bestFit="1" customWidth="1"/>
    <col min="6" max="6" width="9" style="38" bestFit="1" customWidth="1"/>
    <col min="7" max="7" width="7.1640625" style="32" bestFit="1" customWidth="1"/>
    <col min="8" max="8" width="9" style="38" bestFit="1" customWidth="1"/>
    <col min="9" max="9" width="7" style="32" bestFit="1" customWidth="1"/>
    <col min="10" max="10" width="10" style="32" bestFit="1" customWidth="1"/>
    <col min="11" max="11" width="7.1640625" style="32" bestFit="1" customWidth="1"/>
    <col min="12" max="12" width="10.5" style="38" bestFit="1" customWidth="1"/>
    <col min="13" max="13" width="7.6640625" style="32" customWidth="1"/>
    <col min="14" max="14" width="9" style="38" bestFit="1" customWidth="1"/>
    <col min="15" max="15" width="7" style="32" bestFit="1" customWidth="1"/>
    <col min="16" max="16" width="8.1640625" hidden="1" customWidth="1"/>
    <col min="17" max="17" width="6" hidden="1" customWidth="1"/>
    <col min="18" max="18" width="8.1640625" hidden="1" customWidth="1"/>
  </cols>
  <sheetData>
    <row r="1" spans="1:18" ht="23.25" customHeight="1" x14ac:dyDescent="0.2">
      <c r="A1" s="218" t="s">
        <v>112</v>
      </c>
      <c r="B1" s="218"/>
      <c r="C1" s="218"/>
      <c r="D1" s="218"/>
      <c r="E1" s="218"/>
      <c r="F1" s="218"/>
      <c r="G1" s="218"/>
      <c r="H1" s="218"/>
      <c r="I1" s="218"/>
      <c r="J1" s="218"/>
      <c r="K1" s="218"/>
      <c r="L1" s="218"/>
      <c r="M1" s="218"/>
      <c r="N1" s="218"/>
      <c r="O1" s="218"/>
      <c r="P1" s="218"/>
      <c r="Q1" s="218"/>
      <c r="R1" s="218"/>
    </row>
    <row r="2" spans="1:18" x14ac:dyDescent="0.2">
      <c r="E2" s="90"/>
    </row>
    <row r="3" spans="1:18" x14ac:dyDescent="0.2">
      <c r="A3" s="223" t="s">
        <v>11</v>
      </c>
      <c r="B3" s="190" t="s">
        <v>53</v>
      </c>
      <c r="C3" s="190"/>
      <c r="D3" s="222" t="s">
        <v>9</v>
      </c>
      <c r="E3" s="222"/>
      <c r="F3" s="222"/>
      <c r="G3" s="222"/>
      <c r="H3" s="222"/>
      <c r="I3" s="222"/>
      <c r="J3" s="222"/>
      <c r="K3" s="222"/>
      <c r="L3" s="190" t="s">
        <v>57</v>
      </c>
      <c r="M3" s="190"/>
      <c r="N3" s="190" t="s">
        <v>58</v>
      </c>
      <c r="O3" s="190"/>
      <c r="P3" s="219"/>
      <c r="Q3" s="219"/>
      <c r="R3" s="219"/>
    </row>
    <row r="4" spans="1:18" x14ac:dyDescent="0.2">
      <c r="A4" s="218"/>
      <c r="B4" s="191"/>
      <c r="C4" s="191"/>
      <c r="D4" s="221" t="s">
        <v>12</v>
      </c>
      <c r="E4" s="221"/>
      <c r="F4" s="195" t="s">
        <v>54</v>
      </c>
      <c r="G4" s="195"/>
      <c r="H4" s="195" t="s">
        <v>55</v>
      </c>
      <c r="I4" s="195"/>
      <c r="J4" s="195" t="s">
        <v>56</v>
      </c>
      <c r="K4" s="195"/>
      <c r="L4" s="191"/>
      <c r="M4" s="191"/>
      <c r="N4" s="191"/>
      <c r="O4" s="191"/>
      <c r="P4" s="220"/>
      <c r="Q4" s="220"/>
      <c r="R4" s="220"/>
    </row>
    <row r="5" spans="1:18" x14ac:dyDescent="0.2">
      <c r="A5" s="224"/>
      <c r="B5" s="60" t="s">
        <v>3</v>
      </c>
      <c r="C5" s="61" t="s">
        <v>38</v>
      </c>
      <c r="D5" s="60" t="s">
        <v>3</v>
      </c>
      <c r="E5" s="61" t="s">
        <v>39</v>
      </c>
      <c r="F5" s="60" t="s">
        <v>3</v>
      </c>
      <c r="G5" s="61" t="s">
        <v>39</v>
      </c>
      <c r="H5" s="60" t="s">
        <v>3</v>
      </c>
      <c r="I5" s="61" t="s">
        <v>39</v>
      </c>
      <c r="J5" s="60" t="s">
        <v>3</v>
      </c>
      <c r="K5" s="61" t="s">
        <v>39</v>
      </c>
      <c r="L5" s="60" t="s">
        <v>3</v>
      </c>
      <c r="M5" s="61" t="s">
        <v>39</v>
      </c>
      <c r="N5" s="60" t="s">
        <v>3</v>
      </c>
      <c r="O5" s="61" t="s">
        <v>39</v>
      </c>
      <c r="P5" s="91"/>
      <c r="Q5" s="92"/>
      <c r="R5" s="92"/>
    </row>
    <row r="6" spans="1:18" x14ac:dyDescent="0.2">
      <c r="A6" s="12"/>
      <c r="B6" s="39"/>
      <c r="C6" s="31"/>
      <c r="D6" s="39"/>
      <c r="E6" s="31"/>
      <c r="F6" s="39"/>
      <c r="G6" s="31"/>
      <c r="H6" s="39"/>
      <c r="I6" s="31"/>
      <c r="J6" s="39"/>
      <c r="K6" s="31"/>
      <c r="L6" s="10"/>
      <c r="M6" s="31"/>
      <c r="N6" s="39"/>
      <c r="O6" s="31"/>
      <c r="P6" s="39"/>
      <c r="Q6" s="31"/>
      <c r="R6" s="31"/>
    </row>
    <row r="7" spans="1:18" s="5" customFormat="1" x14ac:dyDescent="0.2">
      <c r="A7" s="141" t="s">
        <v>32</v>
      </c>
      <c r="B7" s="4">
        <f>[1]InfJuv!O250</f>
        <v>1595328.493637824</v>
      </c>
      <c r="C7" s="48">
        <f>[1]InfJuv!P250</f>
        <v>100</v>
      </c>
      <c r="D7" s="4">
        <f>+F7+H7+J7</f>
        <v>922369.03304737387</v>
      </c>
      <c r="E7" s="48">
        <f>+D7/$B7*100</f>
        <v>57.816871993810992</v>
      </c>
      <c r="F7" s="4">
        <f>[1]InfJuv!Q250</f>
        <v>59086.039462470879</v>
      </c>
      <c r="G7" s="48">
        <f>+F7/$B7*100</f>
        <v>3.7036911017452665</v>
      </c>
      <c r="H7" s="4">
        <f>[1]InfJuv!S250</f>
        <v>813851.14539278729</v>
      </c>
      <c r="I7" s="48">
        <f>+H7/$B7*100</f>
        <v>51.014643607158575</v>
      </c>
      <c r="J7" s="4">
        <f>[1]InfJuv!U250</f>
        <v>49431.848192115627</v>
      </c>
      <c r="K7" s="48">
        <f>+J7/$B7*100</f>
        <v>3.0985372849071537</v>
      </c>
      <c r="L7" s="4">
        <f>[1]InfJuv!W250</f>
        <v>298297.30846167344</v>
      </c>
      <c r="M7" s="48">
        <f>+L7/$B7*100</f>
        <v>18.698174680091544</v>
      </c>
      <c r="N7" s="4">
        <f>[1]InfJuv!Y250</f>
        <v>374662.15212883032</v>
      </c>
      <c r="O7" s="48">
        <f>+N7/$B7*100</f>
        <v>23.484953326100825</v>
      </c>
      <c r="P7" s="10"/>
      <c r="Q7" s="6"/>
      <c r="R7" s="6"/>
    </row>
    <row r="8" spans="1:18" s="5" customFormat="1" x14ac:dyDescent="0.2">
      <c r="A8" s="141"/>
      <c r="B8" s="44"/>
      <c r="C8" s="33"/>
      <c r="D8" s="44"/>
      <c r="E8" s="33"/>
      <c r="F8" s="44"/>
      <c r="G8" s="33"/>
      <c r="H8" s="44"/>
      <c r="I8" s="33"/>
      <c r="J8" s="44"/>
      <c r="K8" s="33"/>
      <c r="L8" s="44"/>
      <c r="M8" s="33"/>
      <c r="N8" s="44"/>
      <c r="O8" s="33"/>
      <c r="P8" s="4"/>
      <c r="Q8" s="48"/>
      <c r="R8" s="48"/>
    </row>
    <row r="9" spans="1:18" s="5" customFormat="1" x14ac:dyDescent="0.2">
      <c r="A9" s="143" t="s">
        <v>21</v>
      </c>
      <c r="P9" s="50"/>
      <c r="Q9" s="51"/>
      <c r="R9" s="51"/>
    </row>
    <row r="10" spans="1:18" x14ac:dyDescent="0.2">
      <c r="A10" s="24" t="s">
        <v>19</v>
      </c>
      <c r="B10" s="39">
        <f>+B11+B12+B13</f>
        <v>817172.08718469902</v>
      </c>
      <c r="C10" s="174">
        <f t="shared" ref="C10:N10" si="0">+C11+C12+C13</f>
        <v>51.222810251530291</v>
      </c>
      <c r="D10" s="39">
        <f t="shared" si="0"/>
        <v>549801.44001399982</v>
      </c>
      <c r="E10" s="147">
        <f t="shared" ref="E10:G14" si="1">+D10/$B10*100</f>
        <v>67.280986298511749</v>
      </c>
      <c r="F10" s="39">
        <f t="shared" si="0"/>
        <v>34184.267264014066</v>
      </c>
      <c r="G10" s="147">
        <f t="shared" si="1"/>
        <v>4.1832397116970625</v>
      </c>
      <c r="H10" s="39">
        <f t="shared" si="0"/>
        <v>484565.96514081326</v>
      </c>
      <c r="I10" s="147">
        <f t="shared" ref="I10" si="2">+H10/$B10*100</f>
        <v>59.297909551735664</v>
      </c>
      <c r="J10" s="39">
        <f t="shared" si="0"/>
        <v>31051.207609172521</v>
      </c>
      <c r="K10" s="147">
        <f t="shared" ref="K10" si="3">+J10/$B10*100</f>
        <v>3.7998370350790331</v>
      </c>
      <c r="L10" s="39">
        <f t="shared" si="0"/>
        <v>154352.91794863812</v>
      </c>
      <c r="M10" s="147">
        <f t="shared" ref="M10" si="4">+L10/$B10*100</f>
        <v>18.888667438508694</v>
      </c>
      <c r="N10" s="39">
        <f t="shared" si="0"/>
        <v>113017.72922205941</v>
      </c>
      <c r="O10" s="147">
        <f t="shared" ref="O10" si="5">+N10/$B10*100</f>
        <v>13.830346262979354</v>
      </c>
      <c r="P10" s="25"/>
      <c r="Q10" s="12"/>
      <c r="R10" s="73"/>
    </row>
    <row r="11" spans="1:18" x14ac:dyDescent="0.2">
      <c r="A11" s="145" t="s">
        <v>1</v>
      </c>
      <c r="B11" s="39">
        <f>[1]InfJuv!O251</f>
        <v>164245.83099158498</v>
      </c>
      <c r="C11" s="31">
        <f>+B11/B$7*100</f>
        <v>10.295423898375661</v>
      </c>
      <c r="D11" s="37">
        <f t="shared" ref="D11:D41" si="6">+F11+H11+J11</f>
        <v>113316.03720993217</v>
      </c>
      <c r="E11" s="147">
        <f t="shared" si="1"/>
        <v>68.991728146657096</v>
      </c>
      <c r="F11" s="37">
        <f>[1]InfJuv!Q251</f>
        <v>13017.023717083841</v>
      </c>
      <c r="G11" s="147">
        <f t="shared" si="1"/>
        <v>7.9253297563155547</v>
      </c>
      <c r="H11" s="37">
        <f>[1]InfJuv!S251</f>
        <v>95415.334637073582</v>
      </c>
      <c r="I11" s="147">
        <f t="shared" ref="I11" si="7">+H11/$B11*100</f>
        <v>58.09300245919917</v>
      </c>
      <c r="J11" s="37">
        <f>[1]InfJuv!U251</f>
        <v>4883.678855774755</v>
      </c>
      <c r="K11" s="147">
        <f t="shared" ref="K11" si="8">+J11/$B11*100</f>
        <v>2.9733959311423659</v>
      </c>
      <c r="L11" s="37">
        <f>[1]InfJuv!W251</f>
        <v>34185.751990423269</v>
      </c>
      <c r="M11" s="147">
        <f t="shared" ref="M11" si="9">+L11/$B11*100</f>
        <v>20.813771517996553</v>
      </c>
      <c r="N11" s="37">
        <f>[1]InfJuv!Y251</f>
        <v>16744.041791227733</v>
      </c>
      <c r="O11" s="147">
        <f t="shared" ref="O11" si="10">+N11/$B11*100</f>
        <v>10.194500335345257</v>
      </c>
      <c r="P11" s="25"/>
      <c r="Q11" s="12"/>
      <c r="R11" s="73"/>
    </row>
    <row r="12" spans="1:18" x14ac:dyDescent="0.2">
      <c r="A12" s="145" t="s">
        <v>2</v>
      </c>
      <c r="B12" s="39">
        <f>[1]InfJuv!O252</f>
        <v>100003.61265416685</v>
      </c>
      <c r="C12" s="31">
        <f>+B12/B$7*100</f>
        <v>6.2685279585352873</v>
      </c>
      <c r="D12" s="37">
        <f t="shared" si="6"/>
        <v>76494.719798776539</v>
      </c>
      <c r="E12" s="147">
        <f t="shared" si="1"/>
        <v>76.491956408926029</v>
      </c>
      <c r="F12" s="37">
        <f>[1]InfJuv!Q252</f>
        <v>1764.4643644222601</v>
      </c>
      <c r="G12" s="147">
        <f t="shared" si="1"/>
        <v>1.7644006227296432</v>
      </c>
      <c r="H12" s="37">
        <f>[1]InfJuv!S252</f>
        <v>70301.795853059186</v>
      </c>
      <c r="I12" s="147">
        <f t="shared" ref="I12" si="11">+H12/$B12*100</f>
        <v>70.299256184051387</v>
      </c>
      <c r="J12" s="37">
        <f>[1]InfJuv!U252</f>
        <v>4428.4595812950838</v>
      </c>
      <c r="K12" s="147">
        <f t="shared" ref="K12" si="12">+J12/$B12*100</f>
        <v>4.4282996021449863</v>
      </c>
      <c r="L12" s="37">
        <f>[1]InfJuv!W252</f>
        <v>11226.836985392605</v>
      </c>
      <c r="M12" s="147">
        <f t="shared" ref="M12" si="13">+L12/$B12*100</f>
        <v>11.226431413250367</v>
      </c>
      <c r="N12" s="37">
        <f>[1]InfJuv!Y252</f>
        <v>12282.055869998074</v>
      </c>
      <c r="O12" s="147">
        <f t="shared" ref="O12" si="14">+N12/$B12*100</f>
        <v>12.281612177823975</v>
      </c>
      <c r="P12" s="25"/>
      <c r="Q12" s="12"/>
      <c r="R12" s="73"/>
    </row>
    <row r="13" spans="1:18" x14ac:dyDescent="0.2">
      <c r="A13" s="145" t="s">
        <v>29</v>
      </c>
      <c r="B13" s="39">
        <f>[1]InfJuv!O253</f>
        <v>552922.64353894722</v>
      </c>
      <c r="C13" s="31">
        <f>+B13/B$7*100</f>
        <v>34.658858394619344</v>
      </c>
      <c r="D13" s="37">
        <f t="shared" si="6"/>
        <v>359990.6830052911</v>
      </c>
      <c r="E13" s="147">
        <f t="shared" si="1"/>
        <v>65.106880177884008</v>
      </c>
      <c r="F13" s="37">
        <f>[1]InfJuv!Q253</f>
        <v>19402.779182507966</v>
      </c>
      <c r="G13" s="147">
        <f t="shared" si="1"/>
        <v>3.5091308719645982</v>
      </c>
      <c r="H13" s="37">
        <f>[1]InfJuv!S253</f>
        <v>318848.83465068048</v>
      </c>
      <c r="I13" s="147">
        <f t="shared" ref="I13" si="15">+H13/$B13*100</f>
        <v>57.666083741824757</v>
      </c>
      <c r="J13" s="37">
        <f>[1]InfJuv!U253</f>
        <v>21739.069172102681</v>
      </c>
      <c r="K13" s="147">
        <f t="shared" ref="K13" si="16">+J13/$B13*100</f>
        <v>3.9316655640946649</v>
      </c>
      <c r="L13" s="37">
        <f>[1]InfJuv!W253</f>
        <v>108940.32897282224</v>
      </c>
      <c r="M13" s="147">
        <f t="shared" ref="M13" si="17">+L13/$B13*100</f>
        <v>19.702634761990648</v>
      </c>
      <c r="N13" s="37">
        <f>[1]InfJuv!Y253</f>
        <v>83991.631560833601</v>
      </c>
      <c r="O13" s="147">
        <f t="shared" ref="O13" si="18">+N13/$B13*100</f>
        <v>15.190485060125292</v>
      </c>
      <c r="P13" s="25"/>
      <c r="Q13" s="12"/>
      <c r="R13" s="73"/>
    </row>
    <row r="14" spans="1:18" x14ac:dyDescent="0.2">
      <c r="A14" s="24" t="s">
        <v>20</v>
      </c>
      <c r="B14" s="39">
        <f>[1]InfJuv!O254</f>
        <v>778156.40645318059</v>
      </c>
      <c r="C14" s="31">
        <f>+B14/B$7*100</f>
        <v>48.777189748473198</v>
      </c>
      <c r="D14" s="37">
        <f t="shared" si="6"/>
        <v>372567.59303340019</v>
      </c>
      <c r="E14" s="147">
        <f t="shared" si="1"/>
        <v>47.878240151174097</v>
      </c>
      <c r="F14" s="37">
        <f>[1]InfJuv!Q254</f>
        <v>24901.772198456871</v>
      </c>
      <c r="G14" s="147">
        <f t="shared" si="1"/>
        <v>3.200098590970752</v>
      </c>
      <c r="H14" s="37">
        <f>[1]InfJuv!S254</f>
        <v>329285.18025200017</v>
      </c>
      <c r="I14" s="147">
        <f t="shared" ref="I14" si="19">+H14/$B14*100</f>
        <v>42.31606622026986</v>
      </c>
      <c r="J14" s="37">
        <f>[1]InfJuv!U254</f>
        <v>18380.640582943142</v>
      </c>
      <c r="K14" s="147">
        <f t="shared" ref="K14" si="20">+J14/$B14*100</f>
        <v>2.3620753399334831</v>
      </c>
      <c r="L14" s="37">
        <f>[1]InfJuv!W254</f>
        <v>143944.39051303128</v>
      </c>
      <c r="M14" s="147">
        <f t="shared" ref="M14" si="21">+L14/$B14*100</f>
        <v>18.498130879513873</v>
      </c>
      <c r="N14" s="37">
        <f>[1]InfJuv!Y254</f>
        <v>261644.42290676778</v>
      </c>
      <c r="O14" s="147">
        <f t="shared" ref="O14" si="22">+N14/$B14*100</f>
        <v>33.623628969314431</v>
      </c>
      <c r="P14" s="25"/>
      <c r="Q14" s="12"/>
      <c r="R14" s="73"/>
    </row>
    <row r="15" spans="1:18" x14ac:dyDescent="0.2">
      <c r="J15" s="38"/>
      <c r="P15" s="2"/>
      <c r="Q15" s="1"/>
      <c r="R15" s="1"/>
    </row>
    <row r="16" spans="1:18" x14ac:dyDescent="0.2">
      <c r="A16" s="143" t="s">
        <v>14</v>
      </c>
      <c r="B16" s="4"/>
      <c r="C16" s="48"/>
      <c r="D16" s="4"/>
      <c r="E16" s="48"/>
      <c r="F16" s="4"/>
      <c r="G16" s="48"/>
      <c r="H16" s="4"/>
      <c r="I16" s="48"/>
      <c r="J16" s="4"/>
      <c r="K16" s="48"/>
      <c r="L16" s="4"/>
      <c r="M16" s="48"/>
      <c r="N16" s="4"/>
      <c r="O16" s="48"/>
      <c r="P16" s="50"/>
      <c r="Q16" s="51"/>
      <c r="R16" s="51"/>
    </row>
    <row r="17" spans="1:18" x14ac:dyDescent="0.2">
      <c r="A17" s="24" t="s">
        <v>23</v>
      </c>
      <c r="B17" s="39">
        <f>[1]InfJuv!O256</f>
        <v>57740.080381982698</v>
      </c>
      <c r="C17" s="31">
        <f>+B17/B$7*100</f>
        <v>3.6193223284264247</v>
      </c>
      <c r="D17" s="37">
        <f t="shared" si="6"/>
        <v>30410.266911775569</v>
      </c>
      <c r="E17" s="147">
        <f t="shared" ref="E17:G20" si="23">+D17/$B17*100</f>
        <v>52.667517451646695</v>
      </c>
      <c r="F17" s="37">
        <f>[1]InfJuv!Q256</f>
        <v>319.66331448596753</v>
      </c>
      <c r="G17" s="147">
        <f t="shared" si="23"/>
        <v>0.55362464404485956</v>
      </c>
      <c r="H17" s="37">
        <f>[1]InfJuv!S256</f>
        <v>29424.966878014955</v>
      </c>
      <c r="I17" s="147">
        <f t="shared" ref="I17" si="24">+H17/$B17*100</f>
        <v>50.961077094719052</v>
      </c>
      <c r="J17" s="37">
        <f>[1]InfJuv!U256</f>
        <v>665.63671927464588</v>
      </c>
      <c r="K17" s="147">
        <f t="shared" ref="K17" si="25">+J17/$B17*100</f>
        <v>1.1528157128827832</v>
      </c>
      <c r="L17" s="37">
        <f>[1]InfJuv!W256</f>
        <v>14761.683870633242</v>
      </c>
      <c r="M17" s="147">
        <f t="shared" ref="M17" si="26">+L17/$B17*100</f>
        <v>25.565748736365634</v>
      </c>
      <c r="N17" s="37">
        <f>[1]InfJuv!Y256</f>
        <v>12568.129599574029</v>
      </c>
      <c r="O17" s="147">
        <f t="shared" ref="O17" si="27">+N17/$B17*100</f>
        <v>21.766733811987915</v>
      </c>
      <c r="P17" s="11"/>
      <c r="Q17" s="12"/>
      <c r="R17" s="12"/>
    </row>
    <row r="18" spans="1:18" x14ac:dyDescent="0.2">
      <c r="A18" s="24" t="s">
        <v>24</v>
      </c>
      <c r="B18" s="39">
        <f>[1]InfJuv!O257</f>
        <v>780083.024591355</v>
      </c>
      <c r="C18" s="31">
        <f>+B18/B$7*100</f>
        <v>48.897955982252498</v>
      </c>
      <c r="D18" s="37">
        <f t="shared" si="6"/>
        <v>399341.07741560653</v>
      </c>
      <c r="E18" s="147">
        <f t="shared" si="23"/>
        <v>51.192125046535985</v>
      </c>
      <c r="F18" s="37">
        <f>[1]InfJuv!Q257</f>
        <v>9069.2468334368878</v>
      </c>
      <c r="G18" s="147">
        <f t="shared" si="23"/>
        <v>1.1626002037652077</v>
      </c>
      <c r="H18" s="37">
        <f>[1]InfJuv!S257</f>
        <v>358784.52115482313</v>
      </c>
      <c r="I18" s="147">
        <f t="shared" ref="I18" si="28">+H18/$B18*100</f>
        <v>45.993119942940908</v>
      </c>
      <c r="J18" s="37">
        <f>[1]InfJuv!U257</f>
        <v>31487.30942734651</v>
      </c>
      <c r="K18" s="147">
        <f t="shared" ref="K18" si="29">+J18/$B18*100</f>
        <v>4.0364048998298703</v>
      </c>
      <c r="L18" s="37">
        <f>[1]InfJuv!W257</f>
        <v>139162.68677644987</v>
      </c>
      <c r="M18" s="147">
        <f t="shared" ref="M18" si="30">+L18/$B18*100</f>
        <v>17.839471234404822</v>
      </c>
      <c r="N18" s="37">
        <f>[1]InfJuv!Y257</f>
        <v>241579.26039932005</v>
      </c>
      <c r="O18" s="147">
        <f t="shared" ref="O18" si="31">+N18/$B18*100</f>
        <v>30.968403719061939</v>
      </c>
      <c r="P18" s="11"/>
      <c r="Q18" s="12"/>
      <c r="R18" s="12"/>
    </row>
    <row r="19" spans="1:18" x14ac:dyDescent="0.2">
      <c r="A19" s="24" t="s">
        <v>25</v>
      </c>
      <c r="B19" s="39">
        <f>[1]InfJuv!O258</f>
        <v>565315.6870335131</v>
      </c>
      <c r="C19" s="31">
        <f>+B19/B$7*100</f>
        <v>35.435691726687899</v>
      </c>
      <c r="D19" s="37">
        <f t="shared" si="6"/>
        <v>353779.97867130744</v>
      </c>
      <c r="E19" s="147">
        <f t="shared" si="23"/>
        <v>62.58095906161094</v>
      </c>
      <c r="F19" s="37">
        <f>[1]InfJuv!Q258</f>
        <v>23141.531386233375</v>
      </c>
      <c r="G19" s="147">
        <f t="shared" si="23"/>
        <v>4.0935590356015537</v>
      </c>
      <c r="H19" s="37">
        <f>[1]InfJuv!S258</f>
        <v>315168.48674785317</v>
      </c>
      <c r="I19" s="147">
        <f t="shared" ref="I19" si="32">+H19/$B19*100</f>
        <v>55.750882909635116</v>
      </c>
      <c r="J19" s="37">
        <f>[1]InfJuv!U258</f>
        <v>15469.960537220853</v>
      </c>
      <c r="K19" s="147">
        <f t="shared" ref="K19" si="33">+J19/$B19*100</f>
        <v>2.7365171163742641</v>
      </c>
      <c r="L19" s="37">
        <f>[1]InfJuv!W258</f>
        <v>110939.98356983592</v>
      </c>
      <c r="M19" s="147">
        <f t="shared" ref="M19" si="34">+L19/$B19*100</f>
        <v>19.624430404893253</v>
      </c>
      <c r="N19" s="37">
        <f>[1]InfJuv!Y258</f>
        <v>100595.72479237271</v>
      </c>
      <c r="O19" s="147">
        <f t="shared" ref="O19" si="35">+N19/$B19*100</f>
        <v>17.794610533496339</v>
      </c>
      <c r="P19" s="11"/>
      <c r="Q19" s="12"/>
      <c r="R19" s="12"/>
    </row>
    <row r="20" spans="1:18" x14ac:dyDescent="0.2">
      <c r="A20" s="24" t="s">
        <v>26</v>
      </c>
      <c r="B20" s="39">
        <f>[1]InfJuv!O259</f>
        <v>185814.36824011803</v>
      </c>
      <c r="C20" s="31">
        <f>+B20/B$7*100</f>
        <v>11.647404843651099</v>
      </c>
      <c r="D20" s="37">
        <f t="shared" si="6"/>
        <v>135559.38014911866</v>
      </c>
      <c r="E20" s="147">
        <f t="shared" si="23"/>
        <v>72.95419694021858</v>
      </c>
      <c r="F20" s="37">
        <f>[1]InfJuv!Q259</f>
        <v>26015.618274470457</v>
      </c>
      <c r="G20" s="147">
        <f t="shared" si="23"/>
        <v>14.000864691395584</v>
      </c>
      <c r="H20" s="37">
        <f>[1]InfJuv!S259</f>
        <v>107734.8203663746</v>
      </c>
      <c r="I20" s="147">
        <f t="shared" ref="I20" si="36">+H20/$B20*100</f>
        <v>57.979811457397425</v>
      </c>
      <c r="J20" s="37">
        <f>[1]InfJuv!U259</f>
        <v>1808.9415082736086</v>
      </c>
      <c r="K20" s="147">
        <f t="shared" ref="K20" si="37">+J20/$B20*100</f>
        <v>0.97352079142556391</v>
      </c>
      <c r="L20" s="37">
        <f>[1]InfJuv!W259</f>
        <v>30335.950753438708</v>
      </c>
      <c r="M20" s="147">
        <f t="shared" ref="M20" si="38">+L20/$B20*100</f>
        <v>16.325944565404747</v>
      </c>
      <c r="N20" s="37">
        <f>[1]InfJuv!Y259</f>
        <v>19919.037337559992</v>
      </c>
      <c r="O20" s="147">
        <f t="shared" ref="O20" si="39">+N20/$B20*100</f>
        <v>10.719858494376322</v>
      </c>
      <c r="P20" s="11"/>
      <c r="Q20" s="12"/>
      <c r="R20" s="12"/>
    </row>
    <row r="21" spans="1:18" x14ac:dyDescent="0.2">
      <c r="A21" s="24" t="s">
        <v>27</v>
      </c>
      <c r="B21" s="39">
        <f>[1]InfJuv!O260</f>
        <v>6375.3333909056228</v>
      </c>
      <c r="C21" s="31">
        <f>IFERROR((B21/B$7*100),0)</f>
        <v>0.39962511898524194</v>
      </c>
      <c r="D21" s="37">
        <f t="shared" si="6"/>
        <v>3278.3298995940022</v>
      </c>
      <c r="E21" s="147">
        <f>IFERROR((D21/$B21*100),0)</f>
        <v>51.422093537422242</v>
      </c>
      <c r="F21" s="37">
        <f>[1]InfJuv!Q260</f>
        <v>539.97965384422719</v>
      </c>
      <c r="G21" s="147">
        <f>IFERROR((F21/$B21*100),0)</f>
        <v>8.4698261366927898</v>
      </c>
      <c r="H21" s="37">
        <f>[1]InfJuv!S260</f>
        <v>2738.3502457497752</v>
      </c>
      <c r="I21" s="147">
        <f>IFERROR((H21/$B21*100),0)</f>
        <v>42.952267400729447</v>
      </c>
      <c r="J21" s="37">
        <f>[1]InfJuv!U260</f>
        <v>0</v>
      </c>
      <c r="K21" s="147">
        <f>IFERROR((J21/$B21*100),0)</f>
        <v>0</v>
      </c>
      <c r="L21" s="37">
        <f>[1]InfJuv!W260</f>
        <v>3097.0034913116178</v>
      </c>
      <c r="M21" s="147">
        <f>IFERROR((L21/$B21*100),0)</f>
        <v>48.577906462577722</v>
      </c>
      <c r="N21" s="37">
        <f>[1]InfJuv!Y260</f>
        <v>0</v>
      </c>
      <c r="O21" s="147">
        <f>IFERROR((N21/$B21*100),0)</f>
        <v>0</v>
      </c>
      <c r="P21" s="11"/>
      <c r="Q21" s="12"/>
      <c r="R21" s="12"/>
    </row>
    <row r="22" spans="1:18" x14ac:dyDescent="0.2">
      <c r="A22" s="24"/>
      <c r="B22" s="39"/>
      <c r="C22" s="31"/>
      <c r="D22" s="37"/>
      <c r="E22" s="31"/>
      <c r="F22" s="37"/>
      <c r="G22" s="31"/>
      <c r="H22" s="37"/>
      <c r="I22" s="31"/>
      <c r="J22" s="37"/>
      <c r="K22" s="31"/>
      <c r="L22" s="37"/>
      <c r="M22" s="31"/>
      <c r="N22" s="37"/>
      <c r="O22" s="31"/>
      <c r="P22" s="11"/>
      <c r="Q22" s="12"/>
      <c r="R22" s="12"/>
    </row>
    <row r="23" spans="1:18" x14ac:dyDescent="0.2">
      <c r="A23" s="143" t="s">
        <v>8</v>
      </c>
      <c r="B23" s="4"/>
      <c r="C23" s="48"/>
      <c r="D23" s="4"/>
      <c r="E23" s="48"/>
      <c r="F23" s="4"/>
      <c r="G23" s="48"/>
      <c r="H23" s="4"/>
      <c r="I23" s="48"/>
      <c r="J23" s="4"/>
      <c r="K23" s="48"/>
      <c r="L23" s="4"/>
      <c r="M23" s="48"/>
      <c r="N23" s="4"/>
      <c r="O23" s="48"/>
      <c r="P23" s="50"/>
      <c r="Q23" s="51"/>
      <c r="R23" s="51"/>
    </row>
    <row r="24" spans="1:18" x14ac:dyDescent="0.2">
      <c r="A24" s="144" t="s">
        <v>100</v>
      </c>
      <c r="B24" s="39">
        <f>[1]InfJuv!O266</f>
        <v>117419.17176546837</v>
      </c>
      <c r="C24" s="31">
        <f>+B24/B$7*100</f>
        <v>7.3601877126708679</v>
      </c>
      <c r="D24" s="37">
        <f t="shared" si="6"/>
        <v>25062.644976449406</v>
      </c>
      <c r="E24" s="147">
        <f t="shared" ref="E24:G27" si="40">+D24/$B24*100</f>
        <v>21.344593561355747</v>
      </c>
      <c r="F24" s="37">
        <f>[1]InfJuv!Q266</f>
        <v>0</v>
      </c>
      <c r="G24" s="147">
        <f t="shared" si="40"/>
        <v>0</v>
      </c>
      <c r="H24" s="37">
        <f>[1]InfJuv!S266</f>
        <v>21687.043741891488</v>
      </c>
      <c r="I24" s="147">
        <f t="shared" ref="I24" si="41">+H24/$B24*100</f>
        <v>18.469763851859668</v>
      </c>
      <c r="J24" s="37">
        <f>[1]InfJuv!U266</f>
        <v>3375.6012345579193</v>
      </c>
      <c r="K24" s="147">
        <f t="shared" ref="K24" si="42">+J24/$B24*100</f>
        <v>2.8748297094960811</v>
      </c>
      <c r="L24" s="37">
        <f>[1]InfJuv!W266</f>
        <v>3869.7018867408515</v>
      </c>
      <c r="M24" s="147">
        <f t="shared" ref="M24" si="43">+L24/$B24*100</f>
        <v>3.2956303715632971</v>
      </c>
      <c r="N24" s="37">
        <f>[1]InfJuv!Y266</f>
        <v>88486.824902278124</v>
      </c>
      <c r="O24" s="147">
        <f t="shared" ref="O24" si="44">+N24/$B24*100</f>
        <v>75.359776067080958</v>
      </c>
      <c r="P24" s="11"/>
      <c r="Q24" s="12"/>
      <c r="R24" s="12"/>
    </row>
    <row r="25" spans="1:18" x14ac:dyDescent="0.2">
      <c r="A25" s="144" t="s">
        <v>101</v>
      </c>
      <c r="B25" s="39">
        <f>[1]InfJuv!O267</f>
        <v>391315.61837089405</v>
      </c>
      <c r="C25" s="31">
        <f>+B25/B$7*100</f>
        <v>24.5288428014332</v>
      </c>
      <c r="D25" s="37">
        <f t="shared" si="6"/>
        <v>199537.01905899117</v>
      </c>
      <c r="E25" s="147">
        <f t="shared" si="40"/>
        <v>50.991325081706137</v>
      </c>
      <c r="F25" s="37">
        <f>[1]InfJuv!Q267</f>
        <v>2121.3091020283623</v>
      </c>
      <c r="G25" s="147">
        <f t="shared" si="40"/>
        <v>0.54209671233151691</v>
      </c>
      <c r="H25" s="37">
        <f>[1]InfJuv!S267</f>
        <v>182529.35435248079</v>
      </c>
      <c r="I25" s="147">
        <f t="shared" ref="I25" si="45">+H25/$B25*100</f>
        <v>46.645047062618666</v>
      </c>
      <c r="J25" s="37">
        <f>[1]InfJuv!U267</f>
        <v>14886.355604481998</v>
      </c>
      <c r="K25" s="147">
        <f t="shared" ref="K25" si="46">+J25/$B25*100</f>
        <v>3.8041813067559485</v>
      </c>
      <c r="L25" s="37">
        <f>[1]InfJuv!W267</f>
        <v>40047.556519934442</v>
      </c>
      <c r="M25" s="147">
        <f t="shared" ref="M25" si="47">+L25/$B25*100</f>
        <v>10.234080787947708</v>
      </c>
      <c r="N25" s="37">
        <f>[1]InfJuv!Y267</f>
        <v>151731.04279196364</v>
      </c>
      <c r="O25" s="147">
        <f t="shared" ref="O25" si="48">+N25/$B25*100</f>
        <v>38.774594130344923</v>
      </c>
      <c r="P25" s="11"/>
      <c r="Q25" s="12"/>
      <c r="R25" s="12"/>
    </row>
    <row r="26" spans="1:18" x14ac:dyDescent="0.2">
      <c r="A26" s="144" t="s">
        <v>102</v>
      </c>
      <c r="B26" s="39">
        <f>[1]InfJuv!O268</f>
        <v>517035.08852151933</v>
      </c>
      <c r="C26" s="31">
        <f>+B26/B$7*100</f>
        <v>32.409318242823169</v>
      </c>
      <c r="D26" s="37">
        <f t="shared" si="6"/>
        <v>342939.56641143066</v>
      </c>
      <c r="E26" s="147">
        <f t="shared" si="40"/>
        <v>66.328103067836039</v>
      </c>
      <c r="F26" s="37">
        <f>[1]InfJuv!Q268</f>
        <v>23421.836027943133</v>
      </c>
      <c r="G26" s="147">
        <f t="shared" si="40"/>
        <v>4.5300283380995916</v>
      </c>
      <c r="H26" s="37">
        <f>[1]InfJuv!S268</f>
        <v>303195.06123677408</v>
      </c>
      <c r="I26" s="147">
        <f t="shared" ref="I26" si="49">+H26/$B26*100</f>
        <v>58.641099601918981</v>
      </c>
      <c r="J26" s="37">
        <f>[1]InfJuv!U268</f>
        <v>16322.669146713441</v>
      </c>
      <c r="K26" s="147">
        <f t="shared" ref="K26" si="50">+J26/$B26*100</f>
        <v>3.1569751278174767</v>
      </c>
      <c r="L26" s="37">
        <f>[1]InfJuv!W268</f>
        <v>89812.722557667963</v>
      </c>
      <c r="M26" s="147">
        <f t="shared" ref="M26" si="51">+L26/$B26*100</f>
        <v>17.370720972630835</v>
      </c>
      <c r="N26" s="37">
        <f>[1]InfJuv!Y268</f>
        <v>84282.79955241768</v>
      </c>
      <c r="O26" s="147">
        <f t="shared" ref="O26" si="52">+N26/$B26*100</f>
        <v>16.301175959532539</v>
      </c>
      <c r="P26" s="11"/>
      <c r="Q26" s="12"/>
      <c r="R26" s="12"/>
    </row>
    <row r="27" spans="1:18" x14ac:dyDescent="0.2">
      <c r="A27" s="144" t="s">
        <v>103</v>
      </c>
      <c r="B27" s="39">
        <f>[1]InfJuv!O269</f>
        <v>569558.61498001823</v>
      </c>
      <c r="C27" s="31">
        <f>+B27/B$7*100</f>
        <v>35.701651243077528</v>
      </c>
      <c r="D27" s="37">
        <f t="shared" si="6"/>
        <v>354829.80260053044</v>
      </c>
      <c r="E27" s="147">
        <f t="shared" si="40"/>
        <v>62.299084460864293</v>
      </c>
      <c r="F27" s="37">
        <f>[1]InfJuv!Q269</f>
        <v>33542.894332499425</v>
      </c>
      <c r="G27" s="147">
        <f t="shared" si="40"/>
        <v>5.8892787239599924</v>
      </c>
      <c r="H27" s="37">
        <f>[1]InfJuv!S269</f>
        <v>306439.68606166873</v>
      </c>
      <c r="I27" s="147">
        <f t="shared" ref="I27" si="53">+H27/$B27*100</f>
        <v>53.803011314721225</v>
      </c>
      <c r="J27" s="37">
        <f>[1]InfJuv!U269</f>
        <v>14847.222206362318</v>
      </c>
      <c r="K27" s="147">
        <f t="shared" ref="K27" si="54">+J27/$B27*100</f>
        <v>2.6067944221830794</v>
      </c>
      <c r="L27" s="37">
        <f>[1]InfJuv!W269</f>
        <v>164567.32749732677</v>
      </c>
      <c r="M27" s="147">
        <f t="shared" ref="M27" si="55">+L27/$B27*100</f>
        <v>28.893835185532268</v>
      </c>
      <c r="N27" s="37">
        <f>[1]InfJuv!Y269</f>
        <v>50161.484882164375</v>
      </c>
      <c r="O27" s="147">
        <f t="shared" ref="O27" si="56">+N27/$B27*100</f>
        <v>8.8070803536040252</v>
      </c>
      <c r="P27" s="11"/>
      <c r="Q27" s="12"/>
      <c r="R27" s="12"/>
    </row>
    <row r="28" spans="1:18" x14ac:dyDescent="0.2">
      <c r="A28" s="24"/>
      <c r="B28" s="39"/>
      <c r="C28" s="31"/>
      <c r="D28" s="37"/>
      <c r="E28" s="31"/>
      <c r="F28" s="37"/>
      <c r="G28" s="31"/>
      <c r="H28" s="37"/>
      <c r="I28" s="31"/>
      <c r="J28" s="37"/>
      <c r="K28" s="31"/>
      <c r="L28" s="37"/>
      <c r="M28" s="31"/>
      <c r="N28" s="37"/>
      <c r="O28" s="31"/>
      <c r="P28" s="11"/>
      <c r="Q28" s="12"/>
      <c r="R28" s="12"/>
    </row>
    <row r="29" spans="1:18" x14ac:dyDescent="0.2">
      <c r="A29" s="143" t="s">
        <v>7</v>
      </c>
      <c r="B29" s="4"/>
      <c r="C29" s="48"/>
      <c r="D29" s="4"/>
      <c r="E29" s="48"/>
      <c r="F29" s="4"/>
      <c r="G29" s="48"/>
      <c r="H29" s="4"/>
      <c r="I29" s="48"/>
      <c r="J29" s="4"/>
      <c r="K29" s="48"/>
      <c r="L29" s="4"/>
      <c r="M29" s="48"/>
      <c r="N29" s="4"/>
      <c r="O29" s="48"/>
      <c r="P29" s="50"/>
      <c r="Q29" s="51"/>
      <c r="R29" s="51"/>
    </row>
    <row r="30" spans="1:18" x14ac:dyDescent="0.2">
      <c r="A30" s="23" t="s">
        <v>110</v>
      </c>
      <c r="B30" s="39">
        <f>[1]InfJuv!O271</f>
        <v>1071836.3679624696</v>
      </c>
      <c r="C30" s="31">
        <f>+B30/B$7*100</f>
        <v>67.185935199989032</v>
      </c>
      <c r="D30" s="37">
        <f t="shared" si="6"/>
        <v>631600.26273156097</v>
      </c>
      <c r="E30" s="147">
        <f t="shared" ref="E30:G31" si="57">+D30/$B30*100</f>
        <v>58.92692967045101</v>
      </c>
      <c r="F30" s="37">
        <f>[1]InfJuv!Q271</f>
        <v>25631.385534767309</v>
      </c>
      <c r="G30" s="147">
        <f t="shared" si="57"/>
        <v>2.3913524770102588</v>
      </c>
      <c r="H30" s="37">
        <f>[1]InfJuv!S271</f>
        <v>604810.50424968894</v>
      </c>
      <c r="I30" s="147">
        <f t="shared" ref="I30" si="58">+H30/$B30*100</f>
        <v>56.427503518976174</v>
      </c>
      <c r="J30" s="37">
        <f>[1]InfJuv!U271</f>
        <v>1158.3729471047454</v>
      </c>
      <c r="K30" s="147">
        <f t="shared" ref="K30" si="59">+J30/$B30*100</f>
        <v>0.10807367446458076</v>
      </c>
      <c r="L30" s="37">
        <f>[1]InfJuv!W271</f>
        <v>191252.45472585064</v>
      </c>
      <c r="M30" s="147">
        <f t="shared" ref="M30" si="60">+L30/$B30*100</f>
        <v>17.843437715163194</v>
      </c>
      <c r="N30" s="37">
        <f>[1]InfJuv!Y271</f>
        <v>248983.6505051016</v>
      </c>
      <c r="O30" s="147">
        <f t="shared" ref="O30" si="61">+N30/$B30*100</f>
        <v>23.229632614389864</v>
      </c>
      <c r="P30" s="11"/>
      <c r="Q30" s="12"/>
      <c r="R30" s="12"/>
    </row>
    <row r="31" spans="1:18" x14ac:dyDescent="0.2">
      <c r="A31" s="23" t="s">
        <v>111</v>
      </c>
      <c r="B31" s="39">
        <f>[1]InfJuv!O272</f>
        <v>523492.12567538058</v>
      </c>
      <c r="C31" s="31">
        <f>+B31/B$7*100</f>
        <v>32.814064800012609</v>
      </c>
      <c r="D31" s="37">
        <f t="shared" si="6"/>
        <v>290768.77031583217</v>
      </c>
      <c r="E31" s="147">
        <f t="shared" si="57"/>
        <v>55.544058077415848</v>
      </c>
      <c r="F31" s="37">
        <f>[1]InfJuv!Q272</f>
        <v>33454.653927703592</v>
      </c>
      <c r="G31" s="147">
        <f t="shared" si="57"/>
        <v>6.3906699426552498</v>
      </c>
      <c r="H31" s="37">
        <f>[1]InfJuv!S272</f>
        <v>209040.64114311768</v>
      </c>
      <c r="I31" s="147">
        <f t="shared" ref="I31" si="62">+H31/$B31*100</f>
        <v>39.931955208194395</v>
      </c>
      <c r="J31" s="37">
        <f>[1]InfJuv!U272</f>
        <v>48273.475245010872</v>
      </c>
      <c r="K31" s="147">
        <f t="shared" ref="K31" si="63">+J31/$B31*100</f>
        <v>9.2214329265662034</v>
      </c>
      <c r="L31" s="37">
        <f>[1]InfJuv!W272</f>
        <v>107044.85373582026</v>
      </c>
      <c r="M31" s="147">
        <f t="shared" ref="M31" si="64">+L31/$B31*100</f>
        <v>20.448226150052765</v>
      </c>
      <c r="N31" s="37">
        <f>[1]InfJuv!Y272</f>
        <v>125678.5016237253</v>
      </c>
      <c r="O31" s="147">
        <f t="shared" ref="O31" si="65">+N31/$B31*100</f>
        <v>24.007715772530837</v>
      </c>
      <c r="P31" s="11"/>
      <c r="Q31" s="12"/>
      <c r="R31" s="12"/>
    </row>
    <row r="32" spans="1:18" x14ac:dyDescent="0.2">
      <c r="A32" s="142"/>
      <c r="B32" s="39"/>
      <c r="C32" s="31"/>
      <c r="D32" s="39"/>
      <c r="E32" s="31"/>
      <c r="F32" s="39"/>
      <c r="G32" s="31"/>
      <c r="H32" s="39"/>
      <c r="I32" s="31"/>
      <c r="J32" s="39"/>
      <c r="K32" s="31"/>
      <c r="L32" s="39"/>
      <c r="M32" s="31"/>
      <c r="N32" s="39"/>
      <c r="O32" s="31"/>
      <c r="P32" s="11"/>
      <c r="Q32" s="12"/>
      <c r="R32" s="12"/>
    </row>
    <row r="33" spans="1:18" x14ac:dyDescent="0.2">
      <c r="A33" s="56" t="s">
        <v>45</v>
      </c>
      <c r="B33" s="4">
        <f>[1]InfJuv!O273</f>
        <v>1169863.3580125638</v>
      </c>
      <c r="C33" s="48">
        <f>[1]InfJuv!P273</f>
        <v>100</v>
      </c>
      <c r="D33" s="4">
        <f t="shared" si="6"/>
        <v>903097.39488358214</v>
      </c>
      <c r="E33" s="182">
        <f>IF(ISNUMBER(D33/$B33*100),D33/$B33*100,0)</f>
        <v>77.19682719337581</v>
      </c>
      <c r="F33" s="4">
        <f>[1]InfJuv!Q273</f>
        <v>58718.845563540439</v>
      </c>
      <c r="G33" s="182">
        <f>IF(ISNUMBER(F33/$B33*100),F33/$B33*100,0)</f>
        <v>5.0192909420887961</v>
      </c>
      <c r="H33" s="4">
        <f>[1]InfJuv!S273</f>
        <v>794946.701127926</v>
      </c>
      <c r="I33" s="182">
        <f>IF(ISNUMBER(H33/$B33*100),H33/$B33*100,0)</f>
        <v>67.952098480837165</v>
      </c>
      <c r="J33" s="4">
        <f>[1]InfJuv!U273</f>
        <v>49431.848192115627</v>
      </c>
      <c r="K33" s="182">
        <f>IF(ISNUMBER(J33/$B33*100),J33/$B33*100,0)</f>
        <v>4.2254377704498332</v>
      </c>
      <c r="L33" s="4">
        <f>[1]InfJuv!W273</f>
        <v>266765.96312899806</v>
      </c>
      <c r="M33" s="182">
        <f>IF(ISNUMBER(L33/$B33*100),L33/$B33*100,0)</f>
        <v>22.8031728066256</v>
      </c>
      <c r="N33" s="4">
        <f>[1]InfJuv!Y273</f>
        <v>0</v>
      </c>
      <c r="O33" s="182">
        <f>IF(ISNUMBER(N33/$B33*100),N33/$B33*100,0)</f>
        <v>0</v>
      </c>
      <c r="P33" s="50"/>
      <c r="Q33" s="51"/>
      <c r="R33" s="51"/>
    </row>
    <row r="34" spans="1:18" x14ac:dyDescent="0.2">
      <c r="A34" s="57" t="s">
        <v>46</v>
      </c>
      <c r="B34" s="39">
        <f>B35+B36+B37</f>
        <v>986086.89799313946</v>
      </c>
      <c r="C34" s="31">
        <f t="shared" ref="C34:C41" si="66">+B34/B$7*100</f>
        <v>61.810899882103129</v>
      </c>
      <c r="D34" s="37">
        <f t="shared" ref="D34:N34" si="67">D35+D36+D37</f>
        <v>756401.99025682244</v>
      </c>
      <c r="E34" s="182">
        <f t="shared" ref="E34:G41" si="68">IF(ISNUMBER(D34/$B34*100),D34/$B34*100,0)</f>
        <v>76.707437427293044</v>
      </c>
      <c r="F34" s="37">
        <f t="shared" si="67"/>
        <v>40641.124837395117</v>
      </c>
      <c r="G34" s="182">
        <f t="shared" si="68"/>
        <v>4.1214547034451998</v>
      </c>
      <c r="H34" s="37">
        <f t="shared" si="67"/>
        <v>668648.07484211773</v>
      </c>
      <c r="I34" s="182">
        <f t="shared" ref="I34" si="69">IF(ISNUMBER(H34/$B34*100),H34/$B34*100,0)</f>
        <v>67.808230309411314</v>
      </c>
      <c r="J34" s="37">
        <f t="shared" si="67"/>
        <v>47112.790577309628</v>
      </c>
      <c r="K34" s="182">
        <f t="shared" ref="K34" si="70">IF(ISNUMBER(J34/$B34*100),J34/$B34*100,0)</f>
        <v>4.7777524144365424</v>
      </c>
      <c r="L34" s="37">
        <f t="shared" si="67"/>
        <v>229684.90773632831</v>
      </c>
      <c r="M34" s="182">
        <f t="shared" ref="M34" si="71">IF(ISNUMBER(L34/$B34*100),L34/$B34*100,0)</f>
        <v>23.2925625727081</v>
      </c>
      <c r="N34" s="37">
        <f t="shared" si="67"/>
        <v>0</v>
      </c>
      <c r="O34" s="182">
        <f t="shared" ref="O34" si="72">IF(ISNUMBER(N34/$B34*100),N34/$B34*100,0)</f>
        <v>0</v>
      </c>
      <c r="P34" s="11"/>
      <c r="Q34" s="12"/>
      <c r="R34" s="12"/>
    </row>
    <row r="35" spans="1:18" x14ac:dyDescent="0.2">
      <c r="A35" s="146" t="s">
        <v>74</v>
      </c>
      <c r="B35" s="39">
        <f>[1]InfJuv!O274</f>
        <v>281062.48515195824</v>
      </c>
      <c r="C35" s="31">
        <f t="shared" si="66"/>
        <v>17.617843990929551</v>
      </c>
      <c r="D35" s="37">
        <f t="shared" si="6"/>
        <v>174217.082682482</v>
      </c>
      <c r="E35" s="182">
        <f t="shared" si="68"/>
        <v>61.985178345053917</v>
      </c>
      <c r="F35" s="37">
        <f>[1]InfJuv!Q274</f>
        <v>21176.416167576921</v>
      </c>
      <c r="G35" s="182">
        <f t="shared" si="68"/>
        <v>7.5344157567409811</v>
      </c>
      <c r="H35" s="37">
        <f>[1]InfJuv!S274</f>
        <v>144685.08165211088</v>
      </c>
      <c r="I35" s="182">
        <f t="shared" ref="I35" si="73">IF(ISNUMBER(H35/$B35*100),H35/$B35*100,0)</f>
        <v>51.477905909031563</v>
      </c>
      <c r="J35" s="37">
        <f>[1]InfJuv!U274</f>
        <v>8355.5848627941996</v>
      </c>
      <c r="K35" s="182">
        <f t="shared" ref="K35" si="74">IF(ISNUMBER(J35/$B35*100),J35/$B35*100,0)</f>
        <v>2.97285667928137</v>
      </c>
      <c r="L35" s="37">
        <f>[1]InfJuv!W274</f>
        <v>106845.4024694723</v>
      </c>
      <c r="M35" s="182">
        <f t="shared" ref="M35" si="75">IF(ISNUMBER(L35/$B35*100),L35/$B35*100,0)</f>
        <v>38.014821654944683</v>
      </c>
      <c r="N35" s="37">
        <f>[1]InfJuv!Y274</f>
        <v>0</v>
      </c>
      <c r="O35" s="182">
        <f t="shared" ref="O35" si="76">IF(ISNUMBER(N35/$B35*100),N35/$B35*100,0)</f>
        <v>0</v>
      </c>
      <c r="P35" s="11"/>
      <c r="Q35" s="12"/>
      <c r="R35" s="12"/>
    </row>
    <row r="36" spans="1:18" x14ac:dyDescent="0.2">
      <c r="A36" s="146" t="s">
        <v>75</v>
      </c>
      <c r="B36" s="39">
        <f>[1]InfJuv!O275</f>
        <v>705024.41284118127</v>
      </c>
      <c r="C36" s="31">
        <f t="shared" si="66"/>
        <v>44.193055891173586</v>
      </c>
      <c r="D36" s="37">
        <f t="shared" si="6"/>
        <v>582184.90757434047</v>
      </c>
      <c r="E36" s="182">
        <f t="shared" si="68"/>
        <v>82.576560041118398</v>
      </c>
      <c r="F36" s="37">
        <f>[1]InfJuv!Q275</f>
        <v>19464.708669818196</v>
      </c>
      <c r="G36" s="182">
        <f t="shared" si="68"/>
        <v>2.7608559810542266</v>
      </c>
      <c r="H36" s="37">
        <f>[1]InfJuv!S275</f>
        <v>523962.99319000682</v>
      </c>
      <c r="I36" s="182">
        <f t="shared" ref="I36" si="77">IF(ISNUMBER(H36/$B36*100),H36/$B36*100,0)</f>
        <v>74.318418432985297</v>
      </c>
      <c r="J36" s="37">
        <f>[1]InfJuv!U275</f>
        <v>38757.205714515432</v>
      </c>
      <c r="K36" s="182">
        <f t="shared" ref="K36" si="78">IF(ISNUMBER(J36/$B36*100),J36/$B36*100,0)</f>
        <v>5.4972856270788668</v>
      </c>
      <c r="L36" s="37">
        <f>[1]InfJuv!W275</f>
        <v>122839.50526685602</v>
      </c>
      <c r="M36" s="182">
        <f t="shared" ref="M36" si="79">IF(ISNUMBER(L36/$B36*100),L36/$B36*100,0)</f>
        <v>17.423439958883765</v>
      </c>
      <c r="N36" s="37">
        <f>[1]InfJuv!Y275</f>
        <v>0</v>
      </c>
      <c r="O36" s="182">
        <f t="shared" ref="O36" si="80">IF(ISNUMBER(N36/$B36*100),N36/$B36*100,0)</f>
        <v>0</v>
      </c>
      <c r="P36" s="11"/>
      <c r="Q36" s="12"/>
      <c r="R36" s="12"/>
    </row>
    <row r="37" spans="1:18" x14ac:dyDescent="0.2">
      <c r="A37" s="146" t="s">
        <v>76</v>
      </c>
      <c r="B37" s="39">
        <f>[1]InfJuv!O276</f>
        <v>0</v>
      </c>
      <c r="C37" s="31">
        <f t="shared" si="66"/>
        <v>0</v>
      </c>
      <c r="D37" s="37">
        <f t="shared" si="6"/>
        <v>0</v>
      </c>
      <c r="E37" s="182">
        <f t="shared" si="68"/>
        <v>0</v>
      </c>
      <c r="F37" s="37">
        <f>[1]InfJuv!Q276</f>
        <v>0</v>
      </c>
      <c r="G37" s="182">
        <f t="shared" si="68"/>
        <v>0</v>
      </c>
      <c r="H37" s="37">
        <f>[1]InfJuv!S276</f>
        <v>0</v>
      </c>
      <c r="I37" s="182">
        <f t="shared" ref="I37" si="81">IF(ISNUMBER(H37/$B37*100),H37/$B37*100,0)</f>
        <v>0</v>
      </c>
      <c r="J37" s="31">
        <f>[1]InfJuv!U276</f>
        <v>0</v>
      </c>
      <c r="K37" s="182">
        <f t="shared" ref="K37" si="82">IF(ISNUMBER(J37/$B37*100),J37/$B37*100,0)</f>
        <v>0</v>
      </c>
      <c r="L37" s="31">
        <f>[1]InfJuv!W276</f>
        <v>0</v>
      </c>
      <c r="M37" s="182">
        <f t="shared" ref="M37" si="83">IF(ISNUMBER(L37/$B37*100),L37/$B37*100,0)</f>
        <v>0</v>
      </c>
      <c r="N37" s="37">
        <f>[1]InfJuv!Y276</f>
        <v>0</v>
      </c>
      <c r="O37" s="182">
        <f t="shared" ref="O37" si="84">IF(ISNUMBER(N37/$B37*100),N37/$B37*100,0)</f>
        <v>0</v>
      </c>
      <c r="P37" s="11"/>
      <c r="Q37" s="12"/>
      <c r="R37" s="12"/>
    </row>
    <row r="38" spans="1:18" x14ac:dyDescent="0.2">
      <c r="A38" s="57" t="s">
        <v>47</v>
      </c>
      <c r="B38" s="39">
        <f>[1]InfJuv!O277</f>
        <v>160911.14797705723</v>
      </c>
      <c r="C38" s="31">
        <f t="shared" si="66"/>
        <v>10.086395912739695</v>
      </c>
      <c r="D38" s="37">
        <f t="shared" si="6"/>
        <v>137356.37032792371</v>
      </c>
      <c r="E38" s="182">
        <f t="shared" si="68"/>
        <v>85.361624756730976</v>
      </c>
      <c r="F38" s="37">
        <f>[1]InfJuv!Q277</f>
        <v>18077.720726145384</v>
      </c>
      <c r="G38" s="182">
        <f t="shared" si="68"/>
        <v>11.234598070683649</v>
      </c>
      <c r="H38" s="37">
        <f>[1]InfJuv!S277</f>
        <v>117904.21100505839</v>
      </c>
      <c r="I38" s="182">
        <f t="shared" ref="I38" si="85">IF(ISNUMBER(H38/$B38*100),H38/$B38*100,0)</f>
        <v>73.272866726343423</v>
      </c>
      <c r="J38" s="37">
        <f>[1]InfJuv!U277</f>
        <v>1374.4385967199203</v>
      </c>
      <c r="K38" s="182">
        <f t="shared" ref="K38" si="86">IF(ISNUMBER(J38/$B38*100),J38/$B38*100,0)</f>
        <v>0.85415995970390335</v>
      </c>
      <c r="L38" s="37">
        <f>[1]InfJuv!W277</f>
        <v>23554.777649132935</v>
      </c>
      <c r="M38" s="182">
        <f t="shared" ref="M38" si="87">IF(ISNUMBER(L38/$B38*100),L38/$B38*100,0)</f>
        <v>14.638375243268653</v>
      </c>
      <c r="N38" s="37">
        <f>[1]InfJuv!Y277</f>
        <v>0</v>
      </c>
      <c r="O38" s="182">
        <f t="shared" ref="O38" si="88">IF(ISNUMBER(N38/$B38*100),N38/$B38*100,0)</f>
        <v>0</v>
      </c>
      <c r="P38" s="11"/>
      <c r="Q38" s="12"/>
      <c r="R38" s="12"/>
    </row>
    <row r="39" spans="1:18" x14ac:dyDescent="0.2">
      <c r="A39" s="57" t="s">
        <v>48</v>
      </c>
      <c r="B39" s="39">
        <f>[1]InfJuv!O278</f>
        <v>12567.447868283962</v>
      </c>
      <c r="C39" s="31">
        <f t="shared" si="66"/>
        <v>0.78776552405369749</v>
      </c>
      <c r="D39" s="37">
        <f t="shared" si="6"/>
        <v>6327.556800048018</v>
      </c>
      <c r="E39" s="182">
        <f t="shared" si="68"/>
        <v>50.34878096464324</v>
      </c>
      <c r="F39" s="37">
        <f>[1]InfJuv!Q278</f>
        <v>0</v>
      </c>
      <c r="G39" s="182">
        <f t="shared" si="68"/>
        <v>0</v>
      </c>
      <c r="H39" s="37">
        <f>[1]InfJuv!S278</f>
        <v>5960.3629011175854</v>
      </c>
      <c r="I39" s="182">
        <f t="shared" ref="I39" si="89">IF(ISNUMBER(H39/$B39*100),H39/$B39*100,0)</f>
        <v>47.426995230746485</v>
      </c>
      <c r="J39" s="37">
        <f>[1]InfJuv!U278</f>
        <v>367.19389893043274</v>
      </c>
      <c r="K39" s="182">
        <f t="shared" ref="K39" si="90">IF(ISNUMBER(J39/$B39*100),J39/$B39*100,0)</f>
        <v>2.9217857338967557</v>
      </c>
      <c r="L39" s="37">
        <f>[1]InfJuv!W278</f>
        <v>6239.8910682359419</v>
      </c>
      <c r="M39" s="182">
        <f t="shared" ref="M39" si="91">IF(ISNUMBER(L39/$B39*100),L39/$B39*100,0)</f>
        <v>49.651219035356746</v>
      </c>
      <c r="N39" s="37">
        <f>[1]InfJuv!Y278</f>
        <v>0</v>
      </c>
      <c r="O39" s="182">
        <f t="shared" ref="O39" si="92">IF(ISNUMBER(N39/$B39*100),N39/$B39*100,0)</f>
        <v>0</v>
      </c>
      <c r="P39" s="11"/>
      <c r="Q39" s="12"/>
      <c r="R39" s="12"/>
    </row>
    <row r="40" spans="1:18" x14ac:dyDescent="0.2">
      <c r="A40" s="57" t="s">
        <v>49</v>
      </c>
      <c r="B40" s="39">
        <f>[1]InfJuv!O279</f>
        <v>7069.5369003698506</v>
      </c>
      <c r="C40" s="31">
        <f t="shared" si="66"/>
        <v>0.44313988802702331</v>
      </c>
      <c r="D40" s="37">
        <f t="shared" si="6"/>
        <v>2838.4907964185486</v>
      </c>
      <c r="E40" s="182">
        <f t="shared" si="68"/>
        <v>40.151014648074749</v>
      </c>
      <c r="F40" s="37">
        <f>[1]InfJuv!Q279</f>
        <v>0</v>
      </c>
      <c r="G40" s="182">
        <f t="shared" si="68"/>
        <v>0</v>
      </c>
      <c r="H40" s="37">
        <f>[1]InfJuv!S279</f>
        <v>2261.0656772629209</v>
      </c>
      <c r="I40" s="182">
        <f t="shared" ref="I40" si="93">IF(ISNUMBER(H40/$B40*100),H40/$B40*100,0)</f>
        <v>31.983221944065821</v>
      </c>
      <c r="J40" s="37">
        <f>[1]InfJuv!U279</f>
        <v>577.4251191556275</v>
      </c>
      <c r="K40" s="182">
        <f t="shared" ref="K40" si="94">IF(ISNUMBER(J40/$B40*100),J40/$B40*100,0)</f>
        <v>8.1677927040089262</v>
      </c>
      <c r="L40" s="37">
        <f>[1]InfJuv!W279</f>
        <v>4231.0461039513029</v>
      </c>
      <c r="M40" s="182">
        <f t="shared" ref="M40" si="95">IF(ISNUMBER(L40/$B40*100),L40/$B40*100,0)</f>
        <v>59.848985351925258</v>
      </c>
      <c r="N40" s="37">
        <f>[1]InfJuv!Y279</f>
        <v>0</v>
      </c>
      <c r="O40" s="182">
        <f t="shared" ref="O40" si="96">IF(ISNUMBER(N40/$B40*100),N40/$B40*100,0)</f>
        <v>0</v>
      </c>
      <c r="P40" s="11"/>
      <c r="Q40" s="12"/>
      <c r="R40" s="12"/>
    </row>
    <row r="41" spans="1:18" x14ac:dyDescent="0.2">
      <c r="A41" s="57" t="s">
        <v>50</v>
      </c>
      <c r="B41" s="39">
        <f>[1]InfJuv!O280</f>
        <v>3228.3272737401221</v>
      </c>
      <c r="C41" s="31">
        <f t="shared" si="66"/>
        <v>0.20236128713394785</v>
      </c>
      <c r="D41" s="37">
        <f t="shared" si="6"/>
        <v>172.9867023943392</v>
      </c>
      <c r="E41" s="182">
        <f t="shared" si="68"/>
        <v>5.3584004261726683</v>
      </c>
      <c r="F41" s="37">
        <f>[1]InfJuv!Q280</f>
        <v>0</v>
      </c>
      <c r="G41" s="182">
        <f t="shared" si="68"/>
        <v>0</v>
      </c>
      <c r="H41" s="37">
        <f>[1]InfJuv!S280</f>
        <v>172.9867023943392</v>
      </c>
      <c r="I41" s="182">
        <f t="shared" ref="I41" si="97">IF(ISNUMBER(H41/$B41*100),H41/$B41*100,0)</f>
        <v>5.3584004261726683</v>
      </c>
      <c r="J41" s="37">
        <f>[1]InfJuv!U280</f>
        <v>0</v>
      </c>
      <c r="K41" s="182">
        <f t="shared" ref="K41" si="98">IF(ISNUMBER(J41/$B41*100),J41/$B41*100,0)</f>
        <v>0</v>
      </c>
      <c r="L41" s="37">
        <f>[1]InfJuv!W280</f>
        <v>3055.3405713457823</v>
      </c>
      <c r="M41" s="182">
        <f t="shared" ref="M41" si="99">IF(ISNUMBER(L41/$B41*100),L41/$B41*100,0)</f>
        <v>94.641599573827321</v>
      </c>
      <c r="N41" s="37">
        <f>[1]InfJuv!Y280</f>
        <v>0</v>
      </c>
      <c r="O41" s="182">
        <f t="shared" ref="O41" si="100">IF(ISNUMBER(N41/$B41*100),N41/$B41*100,0)</f>
        <v>0</v>
      </c>
      <c r="P41" s="11"/>
      <c r="Q41" s="12"/>
      <c r="R41" s="12"/>
    </row>
    <row r="42" spans="1:18" x14ac:dyDescent="0.2">
      <c r="A42" s="57"/>
      <c r="B42" s="39"/>
      <c r="C42" s="31"/>
      <c r="D42" s="37"/>
      <c r="E42" s="182"/>
      <c r="F42" s="37"/>
      <c r="G42" s="182"/>
      <c r="H42" s="37"/>
      <c r="I42" s="182"/>
      <c r="J42" s="37"/>
      <c r="K42" s="182"/>
      <c r="L42" s="37"/>
      <c r="M42" s="182"/>
      <c r="N42" s="37"/>
      <c r="O42" s="182"/>
      <c r="P42" s="11"/>
      <c r="Q42" s="12"/>
      <c r="R42" s="12"/>
    </row>
    <row r="43" spans="1:18" x14ac:dyDescent="0.2">
      <c r="A43" s="57"/>
      <c r="P43" s="11"/>
      <c r="Q43" s="12"/>
      <c r="R43" s="12"/>
    </row>
    <row r="44" spans="1:18" x14ac:dyDescent="0.2">
      <c r="A44" s="57"/>
      <c r="B44" s="39"/>
      <c r="C44" s="31"/>
      <c r="D44" s="37"/>
      <c r="E44" s="182"/>
      <c r="F44" s="37"/>
      <c r="G44" s="182"/>
      <c r="H44" s="37"/>
      <c r="I44" s="182"/>
      <c r="J44" s="37"/>
      <c r="K44" s="182"/>
      <c r="L44" s="37"/>
      <c r="M44" s="182"/>
      <c r="N44" s="37"/>
      <c r="O44" s="182"/>
      <c r="P44" s="11"/>
      <c r="Q44" s="12"/>
      <c r="R44" s="12"/>
    </row>
    <row r="45" spans="1:18" x14ac:dyDescent="0.2">
      <c r="A45" s="122"/>
      <c r="B45" s="114"/>
      <c r="C45" s="115"/>
      <c r="D45" s="123"/>
      <c r="E45" s="124"/>
      <c r="F45" s="123"/>
      <c r="G45" s="124"/>
      <c r="H45" s="123"/>
      <c r="I45" s="124"/>
      <c r="J45" s="123"/>
      <c r="K45" s="125"/>
      <c r="L45" s="114"/>
      <c r="M45" s="124"/>
      <c r="N45" s="123"/>
      <c r="O45" s="124"/>
    </row>
    <row r="46" spans="1:18" x14ac:dyDescent="0.2">
      <c r="A46" s="46" t="str">
        <f>'C01'!A40</f>
        <v>Fuente: Instituto Nacional de Estadística (INE). LXV Encuesta Permanente de Hogares de Propósitos Múltiples, 2019.</v>
      </c>
      <c r="B46" s="39"/>
      <c r="C46" s="31"/>
      <c r="D46" s="39"/>
      <c r="E46" s="31"/>
      <c r="F46" s="39"/>
      <c r="G46" s="31"/>
      <c r="H46" s="39"/>
      <c r="I46" s="31"/>
      <c r="J46" s="31"/>
      <c r="K46" s="31"/>
      <c r="L46" s="39"/>
      <c r="M46" s="31"/>
      <c r="N46" s="39"/>
      <c r="O46" s="31"/>
    </row>
    <row r="47" spans="1:18" x14ac:dyDescent="0.2">
      <c r="A47" s="46" t="s">
        <v>30</v>
      </c>
      <c r="B47" s="39"/>
      <c r="C47" s="31"/>
      <c r="D47" s="40"/>
      <c r="E47" s="31"/>
      <c r="F47" s="39"/>
      <c r="G47" s="31"/>
      <c r="H47" s="39"/>
      <c r="I47" s="31"/>
      <c r="J47" s="31"/>
      <c r="K47" s="31"/>
      <c r="L47" s="39"/>
      <c r="M47" s="31"/>
      <c r="N47" s="39"/>
      <c r="O47" s="31"/>
    </row>
    <row r="48" spans="1:18" x14ac:dyDescent="0.2">
      <c r="A48" s="46" t="s">
        <v>31</v>
      </c>
      <c r="B48" s="39"/>
      <c r="C48" s="31"/>
      <c r="D48" s="39"/>
      <c r="E48" s="31"/>
      <c r="F48" s="39"/>
      <c r="G48" s="31"/>
      <c r="H48" s="39"/>
      <c r="I48" s="31"/>
      <c r="J48" s="31"/>
      <c r="K48" s="31"/>
      <c r="L48" s="39"/>
      <c r="M48" s="31"/>
      <c r="N48" s="39"/>
      <c r="O48" s="31"/>
    </row>
    <row r="49" spans="1:18" x14ac:dyDescent="0.2">
      <c r="A49" s="46" t="s">
        <v>96</v>
      </c>
      <c r="B49" s="39"/>
      <c r="C49" s="31"/>
      <c r="D49" s="39"/>
      <c r="E49" s="31"/>
      <c r="F49" s="37"/>
      <c r="G49" s="31"/>
      <c r="H49" s="37"/>
      <c r="I49" s="31"/>
      <c r="J49" s="31"/>
      <c r="K49" s="31"/>
      <c r="L49" s="39"/>
      <c r="M49" s="31"/>
      <c r="N49" s="39"/>
      <c r="O49" s="31"/>
    </row>
    <row r="50" spans="1:18" x14ac:dyDescent="0.2">
      <c r="A50" s="12"/>
      <c r="B50" s="39"/>
      <c r="C50" s="31"/>
      <c r="D50" s="39"/>
      <c r="E50" s="31"/>
      <c r="G50" s="31"/>
      <c r="H50" s="37"/>
      <c r="I50" s="31"/>
      <c r="J50" s="31"/>
      <c r="K50" s="31"/>
      <c r="L50" s="39"/>
      <c r="M50" s="31"/>
      <c r="N50" s="39"/>
      <c r="O50" s="31"/>
    </row>
    <row r="51" spans="1:18" x14ac:dyDescent="0.2">
      <c r="A51" s="12"/>
      <c r="B51" s="39"/>
      <c r="C51" s="31"/>
      <c r="D51" s="39"/>
      <c r="E51" s="31"/>
      <c r="G51" s="31"/>
      <c r="H51" s="37"/>
      <c r="I51" s="31"/>
      <c r="J51" s="31"/>
      <c r="K51" s="31"/>
      <c r="L51" s="39"/>
      <c r="M51" s="31"/>
      <c r="N51" s="39"/>
      <c r="O51" s="31"/>
    </row>
    <row r="52" spans="1:18" x14ac:dyDescent="0.2">
      <c r="A52" s="12"/>
      <c r="B52" s="39"/>
      <c r="C52" s="31"/>
      <c r="D52" s="39"/>
      <c r="E52" s="31"/>
      <c r="G52" s="31"/>
      <c r="H52" s="37"/>
      <c r="I52" s="31"/>
      <c r="J52" s="31"/>
      <c r="K52" s="31"/>
      <c r="L52" s="39"/>
      <c r="M52" s="31"/>
      <c r="N52" s="39"/>
      <c r="O52" s="31"/>
    </row>
    <row r="53" spans="1:18" ht="28.5" customHeight="1" x14ac:dyDescent="0.2">
      <c r="A53" s="218" t="s">
        <v>112</v>
      </c>
      <c r="B53" s="218"/>
      <c r="C53" s="218"/>
      <c r="D53" s="218"/>
      <c r="E53" s="218"/>
      <c r="F53" s="218"/>
      <c r="G53" s="218"/>
      <c r="H53" s="218"/>
      <c r="I53" s="218"/>
      <c r="J53" s="218"/>
      <c r="K53" s="218"/>
      <c r="L53" s="218"/>
      <c r="M53" s="218"/>
      <c r="N53" s="218"/>
      <c r="O53" s="218"/>
      <c r="P53" s="218"/>
      <c r="Q53" s="218"/>
      <c r="R53" s="218"/>
    </row>
    <row r="54" spans="1:18" x14ac:dyDescent="0.2">
      <c r="A54" s="17" t="s">
        <v>95</v>
      </c>
      <c r="B54" s="40"/>
      <c r="C54" s="30"/>
      <c r="D54" s="40"/>
      <c r="E54" s="31"/>
      <c r="F54" s="40"/>
      <c r="G54" s="30"/>
      <c r="H54" s="40"/>
      <c r="I54" s="30"/>
      <c r="J54" s="30"/>
      <c r="K54" s="30"/>
      <c r="L54" s="40"/>
      <c r="M54" s="30"/>
      <c r="N54" s="39"/>
      <c r="O54" s="31"/>
    </row>
    <row r="55" spans="1:18" x14ac:dyDescent="0.2">
      <c r="A55" s="223" t="s">
        <v>11</v>
      </c>
      <c r="B55" s="190" t="s">
        <v>53</v>
      </c>
      <c r="C55" s="190"/>
      <c r="D55" s="222" t="s">
        <v>9</v>
      </c>
      <c r="E55" s="222"/>
      <c r="F55" s="222"/>
      <c r="G55" s="222"/>
      <c r="H55" s="222"/>
      <c r="I55" s="222"/>
      <c r="J55" s="222"/>
      <c r="K55" s="222"/>
      <c r="L55" s="190" t="s">
        <v>57</v>
      </c>
      <c r="M55" s="190"/>
      <c r="N55" s="190" t="s">
        <v>58</v>
      </c>
      <c r="O55" s="190"/>
      <c r="P55" s="219"/>
      <c r="Q55" s="219"/>
      <c r="R55" s="219"/>
    </row>
    <row r="56" spans="1:18" x14ac:dyDescent="0.2">
      <c r="A56" s="218"/>
      <c r="B56" s="191"/>
      <c r="C56" s="191"/>
      <c r="D56" s="221" t="s">
        <v>12</v>
      </c>
      <c r="E56" s="221"/>
      <c r="F56" s="195" t="s">
        <v>54</v>
      </c>
      <c r="G56" s="195"/>
      <c r="H56" s="195" t="s">
        <v>55</v>
      </c>
      <c r="I56" s="195"/>
      <c r="J56" s="195" t="s">
        <v>56</v>
      </c>
      <c r="K56" s="195"/>
      <c r="L56" s="191"/>
      <c r="M56" s="191"/>
      <c r="N56" s="191"/>
      <c r="O56" s="191"/>
      <c r="P56" s="220"/>
      <c r="Q56" s="220"/>
      <c r="R56" s="220"/>
    </row>
    <row r="57" spans="1:18" x14ac:dyDescent="0.2">
      <c r="A57" s="224"/>
      <c r="B57" s="60" t="s">
        <v>3</v>
      </c>
      <c r="C57" s="61" t="s">
        <v>38</v>
      </c>
      <c r="D57" s="60" t="s">
        <v>3</v>
      </c>
      <c r="E57" s="61" t="s">
        <v>39</v>
      </c>
      <c r="F57" s="60" t="s">
        <v>3</v>
      </c>
      <c r="G57" s="61" t="s">
        <v>39</v>
      </c>
      <c r="H57" s="60" t="s">
        <v>3</v>
      </c>
      <c r="I57" s="61" t="s">
        <v>39</v>
      </c>
      <c r="J57" s="60" t="s">
        <v>3</v>
      </c>
      <c r="K57" s="61" t="s">
        <v>39</v>
      </c>
      <c r="L57" s="60" t="s">
        <v>3</v>
      </c>
      <c r="M57" s="61" t="s">
        <v>39</v>
      </c>
      <c r="N57" s="60" t="s">
        <v>3</v>
      </c>
      <c r="O57" s="61" t="s">
        <v>39</v>
      </c>
      <c r="P57" s="91"/>
      <c r="Q57" s="92"/>
      <c r="R57" s="92"/>
    </row>
    <row r="58" spans="1:18" x14ac:dyDescent="0.2">
      <c r="A58" s="12"/>
      <c r="B58" s="39"/>
      <c r="C58" s="31"/>
      <c r="D58" s="39"/>
      <c r="E58" s="31"/>
      <c r="F58" s="39"/>
      <c r="G58" s="31"/>
      <c r="H58" s="39"/>
      <c r="I58" s="31"/>
      <c r="J58" s="31"/>
      <c r="K58" s="31"/>
      <c r="L58" s="39"/>
      <c r="M58" s="31"/>
      <c r="N58" s="39"/>
      <c r="O58" s="31"/>
    </row>
    <row r="59" spans="1:18" x14ac:dyDescent="0.2">
      <c r="A59" s="6" t="str">
        <f t="shared" ref="A59:O59" si="101">A7</f>
        <v>Total Nacional 2/</v>
      </c>
      <c r="B59" s="10">
        <f t="shared" si="101"/>
        <v>1595328.493637824</v>
      </c>
      <c r="C59" s="6">
        <f t="shared" si="101"/>
        <v>100</v>
      </c>
      <c r="D59" s="10">
        <f t="shared" si="101"/>
        <v>922369.03304737387</v>
      </c>
      <c r="E59" s="6">
        <f t="shared" si="101"/>
        <v>57.816871993810992</v>
      </c>
      <c r="F59" s="10">
        <f t="shared" si="101"/>
        <v>59086.039462470879</v>
      </c>
      <c r="G59" s="6">
        <f t="shared" si="101"/>
        <v>3.7036911017452665</v>
      </c>
      <c r="H59" s="10">
        <f t="shared" si="101"/>
        <v>813851.14539278729</v>
      </c>
      <c r="I59" s="6">
        <f t="shared" si="101"/>
        <v>51.014643607158575</v>
      </c>
      <c r="J59" s="10">
        <f t="shared" si="101"/>
        <v>49431.848192115627</v>
      </c>
      <c r="K59" s="6">
        <f t="shared" si="101"/>
        <v>3.0985372849071537</v>
      </c>
      <c r="L59" s="10">
        <f t="shared" si="101"/>
        <v>298297.30846167344</v>
      </c>
      <c r="M59" s="6">
        <f t="shared" si="101"/>
        <v>18.698174680091544</v>
      </c>
      <c r="N59" s="10">
        <f t="shared" si="101"/>
        <v>374662.15212883032</v>
      </c>
      <c r="O59" s="6">
        <f t="shared" si="101"/>
        <v>23.484953326100825</v>
      </c>
      <c r="P59" s="10"/>
      <c r="Q59" s="6"/>
      <c r="R59" s="6"/>
    </row>
    <row r="60" spans="1:18" x14ac:dyDescent="0.2">
      <c r="A60" s="12"/>
      <c r="B60" s="4"/>
      <c r="C60" s="48"/>
      <c r="D60" s="4"/>
      <c r="E60" s="48"/>
      <c r="F60" s="4"/>
      <c r="G60" s="48"/>
      <c r="H60" s="4"/>
      <c r="I60" s="48"/>
      <c r="J60" s="4"/>
      <c r="K60" s="48"/>
      <c r="L60" s="4"/>
      <c r="M60" s="48"/>
      <c r="N60" s="4"/>
      <c r="O60" s="48"/>
      <c r="P60" s="4"/>
      <c r="Q60" s="48"/>
      <c r="R60" s="48"/>
    </row>
    <row r="61" spans="1:18" x14ac:dyDescent="0.2">
      <c r="A61" s="58" t="s">
        <v>51</v>
      </c>
      <c r="B61" s="4"/>
      <c r="C61" s="48"/>
      <c r="D61" s="4"/>
      <c r="E61" s="48"/>
      <c r="F61" s="4"/>
      <c r="G61" s="147"/>
      <c r="H61" s="4"/>
      <c r="I61" s="147"/>
      <c r="J61" s="4"/>
      <c r="K61" s="147"/>
      <c r="L61" s="4"/>
      <c r="M61" s="48"/>
      <c r="N61" s="4"/>
      <c r="O61" s="48"/>
      <c r="P61" s="50"/>
      <c r="Q61" s="51"/>
      <c r="R61" s="51"/>
    </row>
    <row r="62" spans="1:18" x14ac:dyDescent="0.2">
      <c r="A62" s="59" t="s">
        <v>122</v>
      </c>
      <c r="B62" s="39">
        <f>[1]InfJuv!O282</f>
        <v>528701.744876071</v>
      </c>
      <c r="C62" s="31">
        <f>+B62/B$7*100</f>
        <v>33.140619438851346</v>
      </c>
      <c r="D62" s="37">
        <f t="shared" ref="D62" si="102">+F62+H62+J62</f>
        <v>222457.19567301776</v>
      </c>
      <c r="E62" s="182">
        <f>IF(ISNUMBER(D62/$B62*100),D62/$B62*100,0)</f>
        <v>42.076122847894567</v>
      </c>
      <c r="F62" s="37">
        <f>[1]InfJuv!Q282</f>
        <v>0</v>
      </c>
      <c r="G62" s="182">
        <f>IF(ISNUMBER(F62/$B62*100),F62/$B62*100,0)</f>
        <v>0</v>
      </c>
      <c r="H62" s="37">
        <f>[1]InfJuv!S282</f>
        <v>222457.19567301776</v>
      </c>
      <c r="I62" s="182">
        <f>IF(ISNUMBER(H62/$B62*100),H62/$B62*100,0)</f>
        <v>42.076122847894567</v>
      </c>
      <c r="J62" s="37">
        <f>[1]InfJuv!U282</f>
        <v>0</v>
      </c>
      <c r="K62" s="182">
        <f>IF(ISNUMBER(J62/$B62*100),J62/$B62*100,0)</f>
        <v>0</v>
      </c>
      <c r="L62" s="37">
        <f>[1]InfJuv!W282</f>
        <v>101887.67805607799</v>
      </c>
      <c r="M62" s="182">
        <f>IF(ISNUMBER(L62/$B62*100),L62/$B62*100,0)</f>
        <v>19.271295970464543</v>
      </c>
      <c r="N62" s="37">
        <f>[1]InfJuv!Y282</f>
        <v>204356.87114696897</v>
      </c>
      <c r="O62" s="182">
        <f>IF(ISNUMBER(N62/$B62*100),N62/$B62*100,0)</f>
        <v>38.652581181639704</v>
      </c>
      <c r="P62" s="11"/>
      <c r="Q62" s="12"/>
      <c r="R62" s="12"/>
    </row>
    <row r="63" spans="1:18" x14ac:dyDescent="0.2">
      <c r="A63" s="59" t="s">
        <v>123</v>
      </c>
      <c r="B63" s="39">
        <f>[1]InfJuv!O283</f>
        <v>7918.2354030635333</v>
      </c>
      <c r="C63" s="31">
        <f t="shared" ref="C63:C99" si="103">+B63/B$7*100</f>
        <v>0.49633886905684227</v>
      </c>
      <c r="D63" s="37">
        <f t="shared" ref="D63:D72" si="104">+F63+H63+J63</f>
        <v>6270.6556595536322</v>
      </c>
      <c r="E63" s="182">
        <f t="shared" ref="E63:E99" si="105">IF(ISNUMBER(D63/$B63*100),D63/$B63*100,0)</f>
        <v>79.192589514673202</v>
      </c>
      <c r="F63" s="37">
        <f>[1]InfJuv!Q283</f>
        <v>0</v>
      </c>
      <c r="G63" s="182">
        <f t="shared" ref="G63:G99" si="106">IF(ISNUMBER(F63/$B63*100),F63/$B63*100,0)</f>
        <v>0</v>
      </c>
      <c r="H63" s="37">
        <f>[1]InfJuv!S283</f>
        <v>6270.6556595536322</v>
      </c>
      <c r="I63" s="182">
        <f t="shared" ref="I63:I99" si="107">IF(ISNUMBER(H63/$B63*100),H63/$B63*100,0)</f>
        <v>79.192589514673202</v>
      </c>
      <c r="J63" s="37">
        <f>[1]InfJuv!U283</f>
        <v>0</v>
      </c>
      <c r="K63" s="182">
        <f t="shared" ref="K63:K99" si="108">IF(ISNUMBER(J63/$B63*100),J63/$B63*100,0)</f>
        <v>0</v>
      </c>
      <c r="L63" s="37">
        <f>[1]InfJuv!W283</f>
        <v>639.32662897193507</v>
      </c>
      <c r="M63" s="182">
        <f t="shared" ref="M63:M99" si="109">IF(ISNUMBER(L63/$B63*100),L63/$B63*100,0)</f>
        <v>8.0741048532679667</v>
      </c>
      <c r="N63" s="37">
        <f>[1]InfJuv!Y283</f>
        <v>1008.2531145379642</v>
      </c>
      <c r="O63" s="182">
        <f t="shared" ref="O63:O99" si="110">IF(ISNUMBER(N63/$B63*100),N63/$B63*100,0)</f>
        <v>12.733305632058819</v>
      </c>
      <c r="P63" s="11"/>
      <c r="Q63" s="12"/>
      <c r="R63" s="12"/>
    </row>
    <row r="64" spans="1:18" x14ac:dyDescent="0.2">
      <c r="A64" s="59" t="s">
        <v>52</v>
      </c>
      <c r="B64" s="39">
        <f>[1]InfJuv!O284</f>
        <v>211564.94006257542</v>
      </c>
      <c r="C64" s="31">
        <f t="shared" si="103"/>
        <v>13.261528325125338</v>
      </c>
      <c r="D64" s="37">
        <f t="shared" si="104"/>
        <v>150316.51779162174</v>
      </c>
      <c r="E64" s="182">
        <f t="shared" si="105"/>
        <v>71.049824109402067</v>
      </c>
      <c r="F64" s="37">
        <f>[1]InfJuv!Q284</f>
        <v>0</v>
      </c>
      <c r="G64" s="182">
        <f t="shared" si="106"/>
        <v>0</v>
      </c>
      <c r="H64" s="37">
        <f>[1]InfJuv!S284</f>
        <v>150316.51779162174</v>
      </c>
      <c r="I64" s="182">
        <f t="shared" si="107"/>
        <v>71.049824109402067</v>
      </c>
      <c r="J64" s="37">
        <f>[1]InfJuv!U284</f>
        <v>0</v>
      </c>
      <c r="K64" s="182">
        <f t="shared" si="108"/>
        <v>0</v>
      </c>
      <c r="L64" s="37">
        <f>[1]InfJuv!W284</f>
        <v>26635.335773128794</v>
      </c>
      <c r="M64" s="182">
        <f t="shared" si="109"/>
        <v>12.589673773570778</v>
      </c>
      <c r="N64" s="37">
        <f>[1]InfJuv!Y284</f>
        <v>34613.086497823359</v>
      </c>
      <c r="O64" s="182">
        <f t="shared" si="110"/>
        <v>16.360502117026435</v>
      </c>
      <c r="P64" s="11"/>
      <c r="Q64" s="12"/>
      <c r="R64" s="12"/>
    </row>
    <row r="65" spans="1:18" x14ac:dyDescent="0.2">
      <c r="A65" s="59" t="s">
        <v>124</v>
      </c>
      <c r="B65" s="39">
        <f>[1]InfJuv!O285</f>
        <v>2380.0869203989764</v>
      </c>
      <c r="C65" s="31">
        <f t="shared" si="103"/>
        <v>0.1491910242868959</v>
      </c>
      <c r="D65" s="37">
        <f t="shared" si="104"/>
        <v>1861.1268132159587</v>
      </c>
      <c r="E65" s="182">
        <f t="shared" si="105"/>
        <v>78.195749796565252</v>
      </c>
      <c r="F65" s="37">
        <f>[1]InfJuv!Q285</f>
        <v>0</v>
      </c>
      <c r="G65" s="182">
        <f t="shared" si="106"/>
        <v>0</v>
      </c>
      <c r="H65" s="37">
        <f>[1]InfJuv!S285</f>
        <v>1861.1268132159587</v>
      </c>
      <c r="I65" s="182">
        <f t="shared" si="107"/>
        <v>78.195749796565252</v>
      </c>
      <c r="J65" s="37">
        <f>[1]InfJuv!U285</f>
        <v>0</v>
      </c>
      <c r="K65" s="182">
        <f t="shared" si="108"/>
        <v>0</v>
      </c>
      <c r="L65" s="37">
        <f>[1]InfJuv!W285</f>
        <v>518.96010718301761</v>
      </c>
      <c r="M65" s="182">
        <f t="shared" si="109"/>
        <v>21.804250203434748</v>
      </c>
      <c r="N65" s="37">
        <f>[1]InfJuv!Y285</f>
        <v>0</v>
      </c>
      <c r="O65" s="182">
        <f t="shared" si="110"/>
        <v>0</v>
      </c>
      <c r="P65" s="11"/>
      <c r="Q65" s="12"/>
      <c r="R65" s="12"/>
    </row>
    <row r="66" spans="1:18" x14ac:dyDescent="0.2">
      <c r="A66" s="59" t="s">
        <v>125</v>
      </c>
      <c r="B66" s="39">
        <f>[1]InfJuv!O286</f>
        <v>12560.990332917469</v>
      </c>
      <c r="C66" s="31">
        <f t="shared" si="103"/>
        <v>0.78736074626703811</v>
      </c>
      <c r="D66" s="37">
        <f t="shared" si="104"/>
        <v>10433.679776880435</v>
      </c>
      <c r="E66" s="182">
        <f t="shared" si="105"/>
        <v>83.064149404986168</v>
      </c>
      <c r="F66" s="37">
        <f>[1]InfJuv!Q286</f>
        <v>0</v>
      </c>
      <c r="G66" s="182">
        <f t="shared" si="106"/>
        <v>0</v>
      </c>
      <c r="H66" s="37">
        <f>[1]InfJuv!S286</f>
        <v>10433.679776880435</v>
      </c>
      <c r="I66" s="182">
        <f t="shared" si="107"/>
        <v>83.064149404986168</v>
      </c>
      <c r="J66" s="37">
        <f>[1]InfJuv!U286</f>
        <v>0</v>
      </c>
      <c r="K66" s="182">
        <f t="shared" si="108"/>
        <v>0</v>
      </c>
      <c r="L66" s="37">
        <f>[1]InfJuv!W286</f>
        <v>1164.9353574443198</v>
      </c>
      <c r="M66" s="182">
        <f t="shared" si="109"/>
        <v>9.2742317808451578</v>
      </c>
      <c r="N66" s="37">
        <f>[1]InfJuv!Y286</f>
        <v>962.37519859271254</v>
      </c>
      <c r="O66" s="182">
        <f t="shared" si="110"/>
        <v>7.6616188141686692</v>
      </c>
      <c r="P66" s="11"/>
      <c r="Q66" s="12"/>
      <c r="R66" s="12"/>
    </row>
    <row r="67" spans="1:18" x14ac:dyDescent="0.2">
      <c r="A67" s="59" t="s">
        <v>126</v>
      </c>
      <c r="B67" s="39">
        <f>[1]InfJuv!O287</f>
        <v>95856.701010869554</v>
      </c>
      <c r="C67" s="31">
        <f t="shared" si="103"/>
        <v>6.0085870335261005</v>
      </c>
      <c r="D67" s="37">
        <f t="shared" si="104"/>
        <v>84609.651568492132</v>
      </c>
      <c r="E67" s="182">
        <f t="shared" si="105"/>
        <v>88.266809389672119</v>
      </c>
      <c r="F67" s="37">
        <f>[1]InfJuv!Q287</f>
        <v>0</v>
      </c>
      <c r="G67" s="182">
        <f t="shared" si="106"/>
        <v>0</v>
      </c>
      <c r="H67" s="37">
        <f>[1]InfJuv!S287</f>
        <v>84609.651568492132</v>
      </c>
      <c r="I67" s="182">
        <f t="shared" si="107"/>
        <v>88.266809389672119</v>
      </c>
      <c r="J67" s="37">
        <f>[1]InfJuv!U287</f>
        <v>0</v>
      </c>
      <c r="K67" s="182">
        <f t="shared" si="108"/>
        <v>0</v>
      </c>
      <c r="L67" s="37">
        <f>[1]InfJuv!W287</f>
        <v>8252.7781813283364</v>
      </c>
      <c r="M67" s="182">
        <f t="shared" si="109"/>
        <v>8.6094953136270806</v>
      </c>
      <c r="N67" s="37">
        <f>[1]InfJuv!Y287</f>
        <v>2994.2712610490998</v>
      </c>
      <c r="O67" s="182">
        <f t="shared" si="110"/>
        <v>3.12369529670082</v>
      </c>
      <c r="P67" s="11"/>
      <c r="Q67" s="12"/>
      <c r="R67" s="12"/>
    </row>
    <row r="68" spans="1:18" x14ac:dyDescent="0.2">
      <c r="A68" s="59" t="s">
        <v>127</v>
      </c>
      <c r="B68" s="39">
        <f>[1]InfJuv!O288</f>
        <v>308057.48588862567</v>
      </c>
      <c r="C68" s="31">
        <f t="shared" si="103"/>
        <v>19.309972028780283</v>
      </c>
      <c r="D68" s="37">
        <f t="shared" si="104"/>
        <v>148471.41860842385</v>
      </c>
      <c r="E68" s="182">
        <f t="shared" si="105"/>
        <v>48.196010617999342</v>
      </c>
      <c r="F68" s="37">
        <f>[1]InfJuv!Q288</f>
        <v>899.6925454178504</v>
      </c>
      <c r="G68" s="182">
        <f t="shared" si="106"/>
        <v>0.29205345970496005</v>
      </c>
      <c r="H68" s="37">
        <f>[1]InfJuv!S288</f>
        <v>147571.726063006</v>
      </c>
      <c r="I68" s="182">
        <f t="shared" si="107"/>
        <v>47.903957158294382</v>
      </c>
      <c r="J68" s="37">
        <f>[1]InfJuv!U288</f>
        <v>0</v>
      </c>
      <c r="K68" s="182">
        <f t="shared" si="108"/>
        <v>0</v>
      </c>
      <c r="L68" s="37">
        <f>[1]InfJuv!W288</f>
        <v>74203.989669883391</v>
      </c>
      <c r="M68" s="182">
        <f t="shared" si="109"/>
        <v>24.087708648219934</v>
      </c>
      <c r="N68" s="37">
        <f>[1]InfJuv!Y288</f>
        <v>85382.077610316075</v>
      </c>
      <c r="O68" s="182">
        <f t="shared" si="110"/>
        <v>27.716280733779957</v>
      </c>
      <c r="P68" s="11"/>
      <c r="Q68" s="12"/>
      <c r="R68" s="12"/>
    </row>
    <row r="69" spans="1:18" x14ac:dyDescent="0.2">
      <c r="A69" s="59" t="s">
        <v>128</v>
      </c>
      <c r="B69" s="39">
        <f>[1]InfJuv!O289</f>
        <v>47400.360530155274</v>
      </c>
      <c r="C69" s="31">
        <f t="shared" si="103"/>
        <v>2.9711975131885433</v>
      </c>
      <c r="D69" s="37">
        <f t="shared" si="104"/>
        <v>23345.286626394831</v>
      </c>
      <c r="E69" s="182">
        <f t="shared" si="105"/>
        <v>49.251284938102891</v>
      </c>
      <c r="F69" s="37">
        <f>[1]InfJuv!Q289</f>
        <v>183.59694946521637</v>
      </c>
      <c r="G69" s="182">
        <f t="shared" si="106"/>
        <v>0.38733239032731664</v>
      </c>
      <c r="H69" s="37">
        <f>[1]InfJuv!S289</f>
        <v>23161.689676929615</v>
      </c>
      <c r="I69" s="182">
        <f t="shared" si="107"/>
        <v>48.863952547775568</v>
      </c>
      <c r="J69" s="37">
        <f>[1]InfJuv!U289</f>
        <v>0</v>
      </c>
      <c r="K69" s="182">
        <f t="shared" si="108"/>
        <v>0</v>
      </c>
      <c r="L69" s="37">
        <f>[1]InfJuv!W289</f>
        <v>22727.197433804697</v>
      </c>
      <c r="M69" s="182">
        <f t="shared" si="109"/>
        <v>47.947309217924733</v>
      </c>
      <c r="N69" s="37">
        <f>[1]InfJuv!Y289</f>
        <v>1327.8764699557405</v>
      </c>
      <c r="O69" s="182">
        <f t="shared" si="110"/>
        <v>2.8014058439723657</v>
      </c>
      <c r="P69" s="11"/>
      <c r="Q69" s="12"/>
      <c r="R69" s="12"/>
    </row>
    <row r="70" spans="1:18" x14ac:dyDescent="0.2">
      <c r="A70" s="59" t="s">
        <v>129</v>
      </c>
      <c r="B70" s="39">
        <f>[1]InfJuv!O290</f>
        <v>87206.927235031952</v>
      </c>
      <c r="C70" s="31">
        <f t="shared" si="103"/>
        <v>5.4663931336281841</v>
      </c>
      <c r="D70" s="37">
        <f t="shared" si="104"/>
        <v>47847.922341302881</v>
      </c>
      <c r="E70" s="182">
        <f t="shared" si="105"/>
        <v>54.867111889342958</v>
      </c>
      <c r="F70" s="37">
        <f>[1]InfJuv!Q290</f>
        <v>0</v>
      </c>
      <c r="G70" s="182">
        <f t="shared" si="106"/>
        <v>0</v>
      </c>
      <c r="H70" s="37">
        <f>[1]InfJuv!S290</f>
        <v>47847.922341302881</v>
      </c>
      <c r="I70" s="182">
        <f t="shared" si="107"/>
        <v>54.867111889342958</v>
      </c>
      <c r="J70" s="37">
        <f>[1]InfJuv!U290</f>
        <v>0</v>
      </c>
      <c r="K70" s="182">
        <f t="shared" si="108"/>
        <v>0</v>
      </c>
      <c r="L70" s="37">
        <f>[1]InfJuv!W290</f>
        <v>13111.771995974619</v>
      </c>
      <c r="M70" s="182">
        <f t="shared" si="109"/>
        <v>15.035241364068474</v>
      </c>
      <c r="N70" s="37">
        <f>[1]InfJuv!Y290</f>
        <v>26247.232897754435</v>
      </c>
      <c r="O70" s="182">
        <f t="shared" si="110"/>
        <v>30.097646746588545</v>
      </c>
      <c r="P70" s="11"/>
      <c r="Q70" s="12"/>
      <c r="R70" s="12"/>
    </row>
    <row r="71" spans="1:18" x14ac:dyDescent="0.2">
      <c r="A71" s="57" t="s">
        <v>130</v>
      </c>
      <c r="B71" s="39">
        <f>[1]InfJuv!O291</f>
        <v>15043.040857679525</v>
      </c>
      <c r="C71" s="31">
        <f t="shared" si="103"/>
        <v>0.9429431567022859</v>
      </c>
      <c r="D71" s="37">
        <f t="shared" si="104"/>
        <v>9245.0476946722338</v>
      </c>
      <c r="E71" s="182">
        <f t="shared" si="105"/>
        <v>61.457306286265947</v>
      </c>
      <c r="F71" s="37">
        <f>[1]InfJuv!Q291</f>
        <v>0</v>
      </c>
      <c r="G71" s="182">
        <f t="shared" si="106"/>
        <v>0</v>
      </c>
      <c r="H71" s="37">
        <f>[1]InfJuv!S291</f>
        <v>9245.0476946722338</v>
      </c>
      <c r="I71" s="182">
        <f t="shared" si="107"/>
        <v>61.457306286265947</v>
      </c>
      <c r="J71" s="37">
        <f>[1]InfJuv!U291</f>
        <v>0</v>
      </c>
      <c r="K71" s="182">
        <f t="shared" si="108"/>
        <v>0</v>
      </c>
      <c r="L71" s="37">
        <f>[1]InfJuv!W291</f>
        <v>3392.0551665255089</v>
      </c>
      <c r="M71" s="182">
        <f t="shared" si="109"/>
        <v>22.548999225737347</v>
      </c>
      <c r="N71" s="37">
        <f>[1]InfJuv!Y291</f>
        <v>2405.9379964817813</v>
      </c>
      <c r="O71" s="182">
        <f t="shared" si="110"/>
        <v>15.993694487996695</v>
      </c>
      <c r="P71" s="11"/>
      <c r="Q71" s="12"/>
      <c r="R71" s="12"/>
    </row>
    <row r="72" spans="1:18" x14ac:dyDescent="0.2">
      <c r="A72" s="24" t="s">
        <v>131</v>
      </c>
      <c r="B72" s="39">
        <f>[1]InfJuv!O292</f>
        <v>17775.925913044161</v>
      </c>
      <c r="C72" s="31">
        <f t="shared" si="103"/>
        <v>1.1142486317980667</v>
      </c>
      <c r="D72" s="37">
        <f t="shared" si="104"/>
        <v>17316.866046342828</v>
      </c>
      <c r="E72" s="182">
        <f t="shared" si="105"/>
        <v>97.417519239521184</v>
      </c>
      <c r="F72" s="37">
        <f>[1]InfJuv!Q292</f>
        <v>0</v>
      </c>
      <c r="G72" s="182">
        <f t="shared" si="106"/>
        <v>0</v>
      </c>
      <c r="H72" s="37">
        <f>[1]InfJuv!S292</f>
        <v>17316.866046342828</v>
      </c>
      <c r="I72" s="182">
        <f t="shared" si="107"/>
        <v>97.417519239521184</v>
      </c>
      <c r="J72" s="37">
        <f>[1]InfJuv!U292</f>
        <v>0</v>
      </c>
      <c r="K72" s="182">
        <f t="shared" si="108"/>
        <v>0</v>
      </c>
      <c r="L72" s="37">
        <f>[1]InfJuv!W292</f>
        <v>0</v>
      </c>
      <c r="M72" s="182">
        <f t="shared" si="109"/>
        <v>0</v>
      </c>
      <c r="N72" s="37">
        <f>[1]InfJuv!Y292</f>
        <v>459.05986670133109</v>
      </c>
      <c r="O72" s="182">
        <f t="shared" si="110"/>
        <v>2.5824807604788012</v>
      </c>
      <c r="P72" s="2"/>
      <c r="Q72" s="12"/>
      <c r="R72" s="1"/>
    </row>
    <row r="73" spans="1:18" x14ac:dyDescent="0.2">
      <c r="A73" s="24" t="s">
        <v>132</v>
      </c>
      <c r="B73" s="39">
        <f>[1]InfJuv!O293</f>
        <v>686.85721341640033</v>
      </c>
      <c r="C73" s="31">
        <f t="shared" si="103"/>
        <v>4.3054281055944874E-2</v>
      </c>
      <c r="D73" s="37">
        <f t="shared" ref="D73:D96" si="111">+F73+H73+J73</f>
        <v>686.85721341640033</v>
      </c>
      <c r="E73" s="182">
        <f t="shared" si="105"/>
        <v>100</v>
      </c>
      <c r="F73" s="37">
        <f>[1]InfJuv!Q293</f>
        <v>0</v>
      </c>
      <c r="G73" s="182">
        <f t="shared" si="106"/>
        <v>0</v>
      </c>
      <c r="H73" s="37">
        <f>[1]InfJuv!S293</f>
        <v>686.85721341640033</v>
      </c>
      <c r="I73" s="182">
        <f t="shared" si="107"/>
        <v>100</v>
      </c>
      <c r="J73" s="37">
        <f>[1]InfJuv!U293</f>
        <v>0</v>
      </c>
      <c r="K73" s="182">
        <f t="shared" si="108"/>
        <v>0</v>
      </c>
      <c r="L73" s="37">
        <f>[1]InfJuv!W293</f>
        <v>0</v>
      </c>
      <c r="M73" s="182">
        <f t="shared" si="109"/>
        <v>0</v>
      </c>
      <c r="N73" s="37">
        <f>[1]InfJuv!Y293</f>
        <v>0</v>
      </c>
      <c r="O73" s="182">
        <f t="shared" si="110"/>
        <v>0</v>
      </c>
      <c r="P73" s="2"/>
      <c r="Q73" s="12"/>
      <c r="R73" s="1"/>
    </row>
    <row r="74" spans="1:18" x14ac:dyDescent="0.2">
      <c r="A74" s="24" t="s">
        <v>133</v>
      </c>
      <c r="B74" s="39">
        <f>[1]InfJuv!O294</f>
        <v>16006.563470820007</v>
      </c>
      <c r="C74" s="31">
        <f t="shared" si="103"/>
        <v>1.0033396591770436</v>
      </c>
      <c r="D74" s="37">
        <f t="shared" si="111"/>
        <v>11357.972755006118</v>
      </c>
      <c r="E74" s="182">
        <f t="shared" si="105"/>
        <v>70.958221455290655</v>
      </c>
      <c r="F74" s="37">
        <f>[1]InfJuv!Q294</f>
        <v>0</v>
      </c>
      <c r="G74" s="182">
        <f t="shared" si="106"/>
        <v>0</v>
      </c>
      <c r="H74" s="37">
        <f>[1]InfJuv!S294</f>
        <v>11357.972755006118</v>
      </c>
      <c r="I74" s="182">
        <f t="shared" si="107"/>
        <v>70.958221455290655</v>
      </c>
      <c r="J74" s="37">
        <f>[1]InfJuv!U294</f>
        <v>0</v>
      </c>
      <c r="K74" s="182">
        <f t="shared" si="108"/>
        <v>0</v>
      </c>
      <c r="L74" s="37">
        <f>[1]InfJuv!W294</f>
        <v>4328.9274013279246</v>
      </c>
      <c r="M74" s="182">
        <f t="shared" si="109"/>
        <v>27.044702063747579</v>
      </c>
      <c r="N74" s="37">
        <f>[1]InfJuv!Y294</f>
        <v>319.66331448596753</v>
      </c>
      <c r="O74" s="182">
        <f t="shared" si="110"/>
        <v>1.9970764809617898</v>
      </c>
      <c r="P74" s="2"/>
      <c r="Q74" s="12"/>
      <c r="R74" s="1"/>
    </row>
    <row r="75" spans="1:18" x14ac:dyDescent="0.2">
      <c r="A75" s="24" t="s">
        <v>134</v>
      </c>
      <c r="B75" s="39">
        <f>[1]InfJuv!O295</f>
        <v>24841.556477155664</v>
      </c>
      <c r="C75" s="31">
        <f t="shared" si="103"/>
        <v>1.5571436588905598</v>
      </c>
      <c r="D75" s="37">
        <f t="shared" si="111"/>
        <v>22147.889917466407</v>
      </c>
      <c r="E75" s="182">
        <f t="shared" si="105"/>
        <v>89.156611172225226</v>
      </c>
      <c r="F75" s="37">
        <f>[1]InfJuv!Q295</f>
        <v>0</v>
      </c>
      <c r="G75" s="182">
        <f t="shared" si="106"/>
        <v>0</v>
      </c>
      <c r="H75" s="37">
        <f>[1]InfJuv!S295</f>
        <v>22147.889917466407</v>
      </c>
      <c r="I75" s="182">
        <f t="shared" si="107"/>
        <v>89.156611172225226</v>
      </c>
      <c r="J75" s="37">
        <f>[1]InfJuv!U295</f>
        <v>0</v>
      </c>
      <c r="K75" s="182">
        <f t="shared" si="108"/>
        <v>0</v>
      </c>
      <c r="L75" s="37">
        <f>[1]InfJuv!W295</f>
        <v>1588.9940831744566</v>
      </c>
      <c r="M75" s="182">
        <f t="shared" si="109"/>
        <v>6.396515792541817</v>
      </c>
      <c r="N75" s="37">
        <f>[1]InfJuv!Y295</f>
        <v>1104.6724765148019</v>
      </c>
      <c r="O75" s="182">
        <f t="shared" si="110"/>
        <v>4.4468730352329597</v>
      </c>
      <c r="P75" s="2"/>
      <c r="Q75" s="12"/>
      <c r="R75" s="1"/>
    </row>
    <row r="76" spans="1:18" x14ac:dyDescent="0.2">
      <c r="A76" s="24" t="s">
        <v>135</v>
      </c>
      <c r="B76" s="39">
        <f>[1]InfJuv!O296</f>
        <v>35243.879160823562</v>
      </c>
      <c r="C76" s="31">
        <f t="shared" si="103"/>
        <v>2.2091926083797966</v>
      </c>
      <c r="D76" s="37">
        <f t="shared" si="111"/>
        <v>33502.889843414392</v>
      </c>
      <c r="E76" s="182">
        <f t="shared" si="105"/>
        <v>95.060165456064709</v>
      </c>
      <c r="F76" s="37">
        <f>[1]InfJuv!Q296</f>
        <v>32204.571812861472</v>
      </c>
      <c r="G76" s="182">
        <f t="shared" si="106"/>
        <v>91.376354078127335</v>
      </c>
      <c r="H76" s="37">
        <f>[1]InfJuv!S296</f>
        <v>1298.3180305529206</v>
      </c>
      <c r="I76" s="182">
        <f t="shared" si="107"/>
        <v>3.6838113779373827</v>
      </c>
      <c r="J76" s="37">
        <f>[1]InfJuv!U296</f>
        <v>0</v>
      </c>
      <c r="K76" s="182">
        <f t="shared" si="108"/>
        <v>0</v>
      </c>
      <c r="L76" s="37">
        <f>[1]InfJuv!W296</f>
        <v>0</v>
      </c>
      <c r="M76" s="182">
        <f t="shared" si="109"/>
        <v>0</v>
      </c>
      <c r="N76" s="37">
        <f>[1]InfJuv!Y296</f>
        <v>1740.9893174091812</v>
      </c>
      <c r="O76" s="182">
        <f t="shared" si="110"/>
        <v>4.9398345439353131</v>
      </c>
      <c r="P76" s="2"/>
      <c r="Q76" s="12"/>
      <c r="R76" s="1"/>
    </row>
    <row r="77" spans="1:18" x14ac:dyDescent="0.2">
      <c r="A77" s="24" t="s">
        <v>136</v>
      </c>
      <c r="B77" s="39">
        <f>[1]InfJuv!O297</f>
        <v>35099.065250853673</v>
      </c>
      <c r="C77" s="31">
        <f t="shared" si="103"/>
        <v>2.2001152358795619</v>
      </c>
      <c r="D77" s="37">
        <f t="shared" si="111"/>
        <v>32123.568004810317</v>
      </c>
      <c r="E77" s="182">
        <f t="shared" si="105"/>
        <v>91.522574106240668</v>
      </c>
      <c r="F77" s="37">
        <f>[1]InfJuv!Q297</f>
        <v>16136.778914958755</v>
      </c>
      <c r="G77" s="182">
        <f t="shared" si="106"/>
        <v>45.974953462802773</v>
      </c>
      <c r="H77" s="37">
        <f>[1]InfJuv!S297</f>
        <v>15986.789089851562</v>
      </c>
      <c r="I77" s="182">
        <f t="shared" si="107"/>
        <v>45.547620643437888</v>
      </c>
      <c r="J77" s="37">
        <f>[1]InfJuv!U297</f>
        <v>0</v>
      </c>
      <c r="K77" s="182">
        <f t="shared" si="108"/>
        <v>0</v>
      </c>
      <c r="L77" s="37">
        <f>[1]InfJuv!W297</f>
        <v>2791.9002965781801</v>
      </c>
      <c r="M77" s="182">
        <f t="shared" si="109"/>
        <v>7.954343731448164</v>
      </c>
      <c r="N77" s="37">
        <f>[1]InfJuv!Y297</f>
        <v>183.59694946521637</v>
      </c>
      <c r="O77" s="182">
        <f t="shared" si="110"/>
        <v>0.52308216231129101</v>
      </c>
      <c r="P77" s="2"/>
      <c r="Q77" s="12"/>
      <c r="R77" s="1"/>
    </row>
    <row r="78" spans="1:18" x14ac:dyDescent="0.2">
      <c r="A78" s="24" t="s">
        <v>137</v>
      </c>
      <c r="B78" s="39">
        <f>[1]InfJuv!O298</f>
        <v>31385.31358455382</v>
      </c>
      <c r="C78" s="31">
        <f t="shared" si="103"/>
        <v>1.9673260842339724</v>
      </c>
      <c r="D78" s="37">
        <f t="shared" si="111"/>
        <v>27083.701055585541</v>
      </c>
      <c r="E78" s="182">
        <f t="shared" si="105"/>
        <v>86.294186555187707</v>
      </c>
      <c r="F78" s="37">
        <f>[1]InfJuv!Q298</f>
        <v>8838.4756613304598</v>
      </c>
      <c r="G78" s="182">
        <f t="shared" si="106"/>
        <v>28.161183215579811</v>
      </c>
      <c r="H78" s="37">
        <f>[1]InfJuv!S298</f>
        <v>18245.225394255081</v>
      </c>
      <c r="I78" s="182">
        <f t="shared" si="107"/>
        <v>58.133003339607889</v>
      </c>
      <c r="J78" s="37">
        <f>[1]InfJuv!U298</f>
        <v>0</v>
      </c>
      <c r="K78" s="182">
        <f t="shared" si="108"/>
        <v>0</v>
      </c>
      <c r="L78" s="37">
        <f>[1]InfJuv!W298</f>
        <v>391.18099233842338</v>
      </c>
      <c r="M78" s="182">
        <f t="shared" si="109"/>
        <v>1.2463822968808629</v>
      </c>
      <c r="N78" s="37">
        <f>[1]InfJuv!Y298</f>
        <v>3910.4315366298711</v>
      </c>
      <c r="O78" s="182">
        <f t="shared" si="110"/>
        <v>12.459431147931488</v>
      </c>
      <c r="P78" s="2"/>
      <c r="Q78" s="12"/>
      <c r="R78" s="1"/>
    </row>
    <row r="79" spans="1:18" x14ac:dyDescent="0.2">
      <c r="A79" s="24" t="s">
        <v>138</v>
      </c>
      <c r="B79" s="39">
        <f>[1]InfJuv!O299</f>
        <v>9355.9789144486331</v>
      </c>
      <c r="C79" s="31">
        <f t="shared" si="103"/>
        <v>0.58646096724030894</v>
      </c>
      <c r="D79" s="37">
        <f t="shared" si="111"/>
        <v>6529.254938710088</v>
      </c>
      <c r="E79" s="182">
        <f t="shared" si="105"/>
        <v>69.786977914484439</v>
      </c>
      <c r="F79" s="37">
        <f>[1]InfJuv!Q299</f>
        <v>0</v>
      </c>
      <c r="G79" s="182">
        <f t="shared" si="106"/>
        <v>0</v>
      </c>
      <c r="H79" s="37">
        <f>[1]InfJuv!S299</f>
        <v>6529.254938710088</v>
      </c>
      <c r="I79" s="182">
        <f t="shared" si="107"/>
        <v>69.786977914484439</v>
      </c>
      <c r="J79" s="37">
        <f>[1]InfJuv!U299</f>
        <v>0</v>
      </c>
      <c r="K79" s="182">
        <f t="shared" si="108"/>
        <v>0</v>
      </c>
      <c r="L79" s="37">
        <f>[1]InfJuv!W299</f>
        <v>2249.2988565829164</v>
      </c>
      <c r="M79" s="182">
        <f t="shared" si="109"/>
        <v>24.041298907902384</v>
      </c>
      <c r="N79" s="37">
        <f>[1]InfJuv!Y299</f>
        <v>577.4251191556275</v>
      </c>
      <c r="O79" s="182">
        <f t="shared" si="110"/>
        <v>6.1717231776131722</v>
      </c>
      <c r="P79" s="2"/>
      <c r="Q79" s="12"/>
      <c r="R79" s="1"/>
    </row>
    <row r="80" spans="1:18" x14ac:dyDescent="0.2">
      <c r="A80" s="24" t="s">
        <v>139</v>
      </c>
      <c r="B80" s="39">
        <f>[1]InfJuv!O300</f>
        <v>49701.784701073513</v>
      </c>
      <c r="C80" s="31">
        <f t="shared" si="103"/>
        <v>3.1154577191646995</v>
      </c>
      <c r="D80" s="37">
        <f t="shared" si="111"/>
        <v>11088.163385908194</v>
      </c>
      <c r="E80" s="182">
        <f t="shared" si="105"/>
        <v>22.309386780770268</v>
      </c>
      <c r="F80" s="37">
        <f>[1]InfJuv!Q300</f>
        <v>0</v>
      </c>
      <c r="G80" s="182">
        <f t="shared" si="106"/>
        <v>0</v>
      </c>
      <c r="H80" s="37">
        <f>[1]InfJuv!S300</f>
        <v>10425.071464714027</v>
      </c>
      <c r="I80" s="182">
        <f t="shared" si="107"/>
        <v>20.975245712834241</v>
      </c>
      <c r="J80" s="37">
        <f>[1]InfJuv!U300</f>
        <v>663.09192119416775</v>
      </c>
      <c r="K80" s="182">
        <f t="shared" si="108"/>
        <v>1.3341410679360284</v>
      </c>
      <c r="L80" s="37">
        <f>[1]InfJuv!W300</f>
        <v>33401.368337281237</v>
      </c>
      <c r="M80" s="182">
        <f t="shared" si="109"/>
        <v>67.203559264864381</v>
      </c>
      <c r="N80" s="37">
        <f>[1]InfJuv!Y300</f>
        <v>5212.2529778841026</v>
      </c>
      <c r="O80" s="182">
        <f t="shared" si="110"/>
        <v>10.487053954365392</v>
      </c>
      <c r="P80" s="2"/>
      <c r="Q80" s="12"/>
      <c r="R80" s="1"/>
    </row>
    <row r="81" spans="1:18" x14ac:dyDescent="0.2">
      <c r="A81" s="24" t="s">
        <v>140</v>
      </c>
      <c r="B81" s="39">
        <f>[1]InfJuv!O301</f>
        <v>55007.488436739928</v>
      </c>
      <c r="C81" s="31">
        <f t="shared" si="103"/>
        <v>3.4480352263568284</v>
      </c>
      <c r="D81" s="37">
        <f t="shared" si="111"/>
        <v>52459.463250063076</v>
      </c>
      <c r="E81" s="182">
        <f t="shared" si="105"/>
        <v>95.367857615227877</v>
      </c>
      <c r="F81" s="37">
        <f>[1]InfJuv!Q301</f>
        <v>639.32662897193507</v>
      </c>
      <c r="G81" s="182">
        <f t="shared" si="106"/>
        <v>1.1622538078741365</v>
      </c>
      <c r="H81" s="37">
        <f>[1]InfJuv!S301</f>
        <v>3051.3803501696889</v>
      </c>
      <c r="I81" s="182">
        <f t="shared" si="107"/>
        <v>5.5472090016959363</v>
      </c>
      <c r="J81" s="37">
        <f>[1]InfJuv!U301</f>
        <v>48768.756270921454</v>
      </c>
      <c r="K81" s="182">
        <f t="shared" si="108"/>
        <v>88.658394805657821</v>
      </c>
      <c r="L81" s="37">
        <f>[1]InfJuv!W301</f>
        <v>1011.6101240633243</v>
      </c>
      <c r="M81" s="182">
        <f t="shared" si="109"/>
        <v>1.8390407430193849</v>
      </c>
      <c r="N81" s="37">
        <f>[1]InfJuv!Y301</f>
        <v>1536.4150626135302</v>
      </c>
      <c r="O81" s="182">
        <f t="shared" si="110"/>
        <v>2.7931016417527372</v>
      </c>
      <c r="P81" s="2"/>
      <c r="Q81" s="12"/>
      <c r="R81" s="1"/>
    </row>
    <row r="82" spans="1:18" x14ac:dyDescent="0.2">
      <c r="A82" s="24" t="s">
        <v>141</v>
      </c>
      <c r="B82" s="39">
        <f>[1]InfJuv!O302</f>
        <v>2407.9311143463565</v>
      </c>
      <c r="C82" s="31">
        <f t="shared" si="103"/>
        <v>0.15093638231556666</v>
      </c>
      <c r="D82" s="37">
        <f t="shared" si="111"/>
        <v>2088.267799860389</v>
      </c>
      <c r="E82" s="182">
        <f t="shared" si="105"/>
        <v>86.72456564137461</v>
      </c>
      <c r="F82" s="37">
        <f>[1]InfJuv!Q302</f>
        <v>0</v>
      </c>
      <c r="G82" s="182">
        <f t="shared" si="106"/>
        <v>0</v>
      </c>
      <c r="H82" s="37">
        <f>[1]InfJuv!S302</f>
        <v>2088.267799860389</v>
      </c>
      <c r="I82" s="182">
        <f t="shared" si="107"/>
        <v>86.72456564137461</v>
      </c>
      <c r="J82" s="37">
        <f>[1]InfJuv!U302</f>
        <v>0</v>
      </c>
      <c r="K82" s="182">
        <f t="shared" si="108"/>
        <v>0</v>
      </c>
      <c r="L82" s="37">
        <f>[1]InfJuv!W302</f>
        <v>0</v>
      </c>
      <c r="M82" s="182">
        <f t="shared" si="109"/>
        <v>0</v>
      </c>
      <c r="N82" s="37">
        <f>[1]InfJuv!Y302</f>
        <v>319.66331448596753</v>
      </c>
      <c r="O82" s="182">
        <f t="shared" si="110"/>
        <v>13.275434358625393</v>
      </c>
      <c r="P82" s="2"/>
      <c r="Q82" s="12"/>
      <c r="R82" s="1"/>
    </row>
    <row r="83" spans="1:18" x14ac:dyDescent="0.2">
      <c r="A83" s="188" t="s">
        <v>156</v>
      </c>
      <c r="B83" s="39">
        <f>[1]InfJuv!O303</f>
        <v>0</v>
      </c>
      <c r="C83" s="31">
        <f t="shared" si="103"/>
        <v>0</v>
      </c>
      <c r="D83" s="37">
        <f t="shared" si="111"/>
        <v>0</v>
      </c>
      <c r="E83" s="182">
        <f t="shared" si="105"/>
        <v>0</v>
      </c>
      <c r="F83" s="37">
        <f>[1]InfJuv!Q303</f>
        <v>0</v>
      </c>
      <c r="G83" s="182">
        <f t="shared" si="106"/>
        <v>0</v>
      </c>
      <c r="H83" s="37">
        <f>[1]InfJuv!S303</f>
        <v>0</v>
      </c>
      <c r="I83" s="182">
        <f t="shared" si="107"/>
        <v>0</v>
      </c>
      <c r="J83" s="37">
        <f>[1]InfJuv!U303</f>
        <v>0</v>
      </c>
      <c r="K83" s="182">
        <f t="shared" si="108"/>
        <v>0</v>
      </c>
      <c r="L83" s="37">
        <f>[1]InfJuv!W303</f>
        <v>0</v>
      </c>
      <c r="M83" s="182">
        <f t="shared" si="109"/>
        <v>0</v>
      </c>
      <c r="N83" s="37">
        <f>[1]InfJuv!Y303</f>
        <v>0</v>
      </c>
      <c r="O83" s="182">
        <f t="shared" si="110"/>
        <v>0</v>
      </c>
      <c r="P83" s="2"/>
      <c r="Q83" s="12"/>
      <c r="R83" s="1"/>
    </row>
    <row r="84" spans="1:18" x14ac:dyDescent="0.2">
      <c r="A84" s="24" t="s">
        <v>143</v>
      </c>
      <c r="B84" s="39">
        <f>[1]InfJuv!O304</f>
        <v>0</v>
      </c>
      <c r="C84" s="31">
        <f t="shared" si="103"/>
        <v>0</v>
      </c>
      <c r="D84" s="37">
        <f t="shared" si="111"/>
        <v>0</v>
      </c>
      <c r="E84" s="182">
        <f t="shared" si="105"/>
        <v>0</v>
      </c>
      <c r="F84" s="37">
        <f>[1]InfJuv!Q304</f>
        <v>0</v>
      </c>
      <c r="G84" s="182">
        <f t="shared" si="106"/>
        <v>0</v>
      </c>
      <c r="H84" s="37">
        <f>[1]InfJuv!S304</f>
        <v>0</v>
      </c>
      <c r="I84" s="182">
        <f t="shared" si="107"/>
        <v>0</v>
      </c>
      <c r="J84" s="37">
        <f>[1]InfJuv!U304</f>
        <v>0</v>
      </c>
      <c r="K84" s="182">
        <f t="shared" si="108"/>
        <v>0</v>
      </c>
      <c r="L84" s="37">
        <f>[1]InfJuv!W304</f>
        <v>0</v>
      </c>
      <c r="M84" s="182">
        <f t="shared" si="109"/>
        <v>0</v>
      </c>
      <c r="N84" s="37">
        <f>[1]InfJuv!Y304</f>
        <v>0</v>
      </c>
      <c r="O84" s="182">
        <f t="shared" si="110"/>
        <v>0</v>
      </c>
      <c r="P84" s="2"/>
      <c r="Q84" s="12"/>
      <c r="R84" s="1"/>
    </row>
    <row r="85" spans="1:18" x14ac:dyDescent="0.2">
      <c r="A85" s="24" t="s">
        <v>144</v>
      </c>
      <c r="B85" s="39">
        <f>[1]InfJuv!O305</f>
        <v>1125.6362832375789</v>
      </c>
      <c r="C85" s="31">
        <f t="shared" si="103"/>
        <v>7.0558276099663531E-2</v>
      </c>
      <c r="D85" s="37">
        <f t="shared" si="111"/>
        <v>1125.6362832375789</v>
      </c>
      <c r="E85" s="182">
        <f t="shared" si="105"/>
        <v>100</v>
      </c>
      <c r="F85" s="37">
        <f>[1]InfJuv!Q305</f>
        <v>183.59694946521637</v>
      </c>
      <c r="G85" s="182">
        <f t="shared" si="106"/>
        <v>16.310503863392796</v>
      </c>
      <c r="H85" s="37">
        <f>[1]InfJuv!S305</f>
        <v>942.03933377236262</v>
      </c>
      <c r="I85" s="182">
        <f t="shared" si="107"/>
        <v>83.689496136607204</v>
      </c>
      <c r="J85" s="37">
        <f>[1]InfJuv!U305</f>
        <v>0</v>
      </c>
      <c r="K85" s="182">
        <f t="shared" si="108"/>
        <v>0</v>
      </c>
      <c r="L85" s="37">
        <f>[1]InfJuv!W305</f>
        <v>0</v>
      </c>
      <c r="M85" s="182">
        <f t="shared" si="109"/>
        <v>0</v>
      </c>
      <c r="N85" s="37">
        <f>[1]InfJuv!Y305</f>
        <v>0</v>
      </c>
      <c r="O85" s="182">
        <f t="shared" si="110"/>
        <v>0</v>
      </c>
      <c r="P85" s="2"/>
      <c r="Q85" s="12"/>
      <c r="R85" s="1"/>
    </row>
    <row r="86" spans="1:18" x14ac:dyDescent="0.2">
      <c r="A86" s="186" t="s">
        <v>155</v>
      </c>
      <c r="B86" s="39"/>
      <c r="C86" s="31"/>
      <c r="D86" s="37"/>
      <c r="E86" s="182"/>
      <c r="F86" s="37"/>
      <c r="G86" s="182"/>
      <c r="H86" s="37"/>
      <c r="I86" s="182"/>
      <c r="J86" s="37"/>
      <c r="K86" s="182"/>
      <c r="L86" s="37"/>
      <c r="M86" s="182"/>
      <c r="N86" s="37"/>
      <c r="O86" s="182"/>
      <c r="P86" s="2"/>
      <c r="Q86" s="12"/>
      <c r="R86" s="1"/>
    </row>
    <row r="87" spans="1:18" x14ac:dyDescent="0.2">
      <c r="A87" s="24" t="s">
        <v>145</v>
      </c>
      <c r="B87" s="39">
        <f>[1]InfJuv!O307</f>
        <v>26022.326675747598</v>
      </c>
      <c r="C87" s="31">
        <f t="shared" si="103"/>
        <v>1.6311578950369616</v>
      </c>
      <c r="D87" s="37">
        <f t="shared" si="111"/>
        <v>15399.964372987431</v>
      </c>
      <c r="E87" s="182">
        <f t="shared" si="105"/>
        <v>59.179813415146917</v>
      </c>
      <c r="F87" s="37">
        <f>[1]InfJuv!Q307</f>
        <v>799.15828621491892</v>
      </c>
      <c r="G87" s="182">
        <f t="shared" si="106"/>
        <v>3.0710485506268044</v>
      </c>
      <c r="H87" s="37">
        <f>[1]InfJuv!S307</f>
        <v>14600.806086772513</v>
      </c>
      <c r="I87" s="182">
        <f t="shared" si="107"/>
        <v>56.108764864520111</v>
      </c>
      <c r="J87" s="37">
        <f>[1]InfJuv!U307</f>
        <v>0</v>
      </c>
      <c r="K87" s="182">
        <f t="shared" si="108"/>
        <v>0</v>
      </c>
      <c r="L87" s="37">
        <f>[1]InfJuv!W307</f>
        <v>8936.4105008580227</v>
      </c>
      <c r="M87" s="182">
        <f t="shared" si="109"/>
        <v>34.341320098738969</v>
      </c>
      <c r="N87" s="37">
        <f>[1]InfJuv!Y307</f>
        <v>1685.9518019021561</v>
      </c>
      <c r="O87" s="182">
        <f t="shared" si="110"/>
        <v>6.4788664861141596</v>
      </c>
      <c r="P87" s="2"/>
      <c r="Q87" s="12"/>
      <c r="R87" s="1"/>
    </row>
    <row r="88" spans="1:18" x14ac:dyDescent="0.2">
      <c r="A88" s="24" t="s">
        <v>146</v>
      </c>
      <c r="B88" s="39">
        <f>[1]InfJuv!O308</f>
        <v>56632.679644569558</v>
      </c>
      <c r="C88" s="31">
        <f t="shared" si="103"/>
        <v>3.5499071113203891</v>
      </c>
      <c r="D88" s="37">
        <f t="shared" si="111"/>
        <v>45987.525986735767</v>
      </c>
      <c r="E88" s="182">
        <f t="shared" si="105"/>
        <v>81.203160922909746</v>
      </c>
      <c r="F88" s="37">
        <f>[1]InfJuv!Q308</f>
        <v>14938.47503788663</v>
      </c>
      <c r="G88" s="182">
        <f t="shared" si="106"/>
        <v>26.377835432901087</v>
      </c>
      <c r="H88" s="37">
        <f>[1]InfJuv!S308</f>
        <v>31049.050948849141</v>
      </c>
      <c r="I88" s="182">
        <f t="shared" si="107"/>
        <v>54.825325490008659</v>
      </c>
      <c r="J88" s="37">
        <f>[1]InfJuv!U308</f>
        <v>0</v>
      </c>
      <c r="K88" s="182">
        <f t="shared" si="108"/>
        <v>0</v>
      </c>
      <c r="L88" s="37">
        <f>[1]InfJuv!W308</f>
        <v>8113.9647062908916</v>
      </c>
      <c r="M88" s="182">
        <f t="shared" si="109"/>
        <v>14.327354377745625</v>
      </c>
      <c r="N88" s="37">
        <f>[1]InfJuv!Y308</f>
        <v>2531.1889515428716</v>
      </c>
      <c r="O88" s="182">
        <f t="shared" si="110"/>
        <v>4.4694846993445854</v>
      </c>
      <c r="P88" s="2"/>
      <c r="Q88" s="12"/>
      <c r="R88" s="1"/>
    </row>
    <row r="89" spans="1:18" x14ac:dyDescent="0.2">
      <c r="A89" s="24" t="s">
        <v>147</v>
      </c>
      <c r="B89" s="39">
        <f>[1]InfJuv!O309</f>
        <v>94306.842306543884</v>
      </c>
      <c r="C89" s="31">
        <f t="shared" si="103"/>
        <v>5.9114372170145471</v>
      </c>
      <c r="D89" s="37">
        <f t="shared" si="111"/>
        <v>84871.084697208193</v>
      </c>
      <c r="E89" s="182">
        <f t="shared" si="105"/>
        <v>89.994620349322247</v>
      </c>
      <c r="F89" s="37">
        <f>[1]InfJuv!Q309</f>
        <v>22836.644792751009</v>
      </c>
      <c r="G89" s="182">
        <f t="shared" si="106"/>
        <v>24.215257593421079</v>
      </c>
      <c r="H89" s="37">
        <f>[1]InfJuv!S309</f>
        <v>62034.439904457184</v>
      </c>
      <c r="I89" s="182">
        <f t="shared" si="107"/>
        <v>65.77936275590119</v>
      </c>
      <c r="J89" s="178">
        <f>[1]InfJuv!U309</f>
        <v>0</v>
      </c>
      <c r="K89" s="189">
        <f t="shared" si="108"/>
        <v>0</v>
      </c>
      <c r="L89" s="37">
        <f>[1]InfJuv!W309</f>
        <v>6135.2049501383517</v>
      </c>
      <c r="M89" s="182">
        <f t="shared" si="109"/>
        <v>6.5055777503353367</v>
      </c>
      <c r="N89" s="37">
        <f>[1]InfJuv!Y309</f>
        <v>3300.5526591974167</v>
      </c>
      <c r="O89" s="182">
        <f t="shared" si="110"/>
        <v>3.4998019003424883</v>
      </c>
      <c r="P89" s="2"/>
      <c r="Q89" s="12"/>
      <c r="R89" s="1"/>
    </row>
    <row r="90" spans="1:18" x14ac:dyDescent="0.2">
      <c r="A90" s="24" t="s">
        <v>148</v>
      </c>
      <c r="B90" s="39">
        <f>[1]InfJuv!O310</f>
        <v>60108.057416907257</v>
      </c>
      <c r="C90" s="31">
        <f t="shared" si="103"/>
        <v>3.767754268579695</v>
      </c>
      <c r="D90" s="37">
        <f t="shared" si="111"/>
        <v>56024.423892688734</v>
      </c>
      <c r="E90" s="182">
        <f t="shared" si="105"/>
        <v>93.206179504530326</v>
      </c>
      <c r="F90" s="37">
        <f>[1]InfJuv!Q310</f>
        <v>5446.617055617593</v>
      </c>
      <c r="G90" s="182">
        <f t="shared" si="106"/>
        <v>9.0613759447257767</v>
      </c>
      <c r="H90" s="37">
        <f>[1]InfJuv!S310</f>
        <v>50577.806837071141</v>
      </c>
      <c r="I90" s="182">
        <f t="shared" si="107"/>
        <v>84.144803559804544</v>
      </c>
      <c r="J90" s="37">
        <f>[1]InfJuv!U310</f>
        <v>0</v>
      </c>
      <c r="K90" s="182">
        <f t="shared" si="108"/>
        <v>0</v>
      </c>
      <c r="L90" s="37">
        <f>[1]InfJuv!W310</f>
        <v>846.99029188020108</v>
      </c>
      <c r="M90" s="182">
        <f t="shared" si="109"/>
        <v>1.4091127350955759</v>
      </c>
      <c r="N90" s="37">
        <f>[1]InfJuv!Y310</f>
        <v>3236.643232338301</v>
      </c>
      <c r="O90" s="182">
        <f t="shared" si="110"/>
        <v>5.3847077603740603</v>
      </c>
      <c r="P90" s="2"/>
      <c r="Q90" s="12"/>
      <c r="R90" s="1"/>
    </row>
    <row r="91" spans="1:18" x14ac:dyDescent="0.2">
      <c r="A91" s="24" t="s">
        <v>149</v>
      </c>
      <c r="B91" s="39">
        <f>[1]InfJuv!O311</f>
        <v>325355.38724607485</v>
      </c>
      <c r="C91" s="31">
        <f t="shared" si="103"/>
        <v>20.394256640158648</v>
      </c>
      <c r="D91" s="37">
        <f t="shared" si="111"/>
        <v>152817.00500122711</v>
      </c>
      <c r="E91" s="182">
        <f t="shared" si="105"/>
        <v>46.969256078629975</v>
      </c>
      <c r="F91" s="37">
        <f>[1]InfJuv!Q311</f>
        <v>6090.8604148640179</v>
      </c>
      <c r="G91" s="182">
        <f t="shared" si="106"/>
        <v>1.8720637965823324</v>
      </c>
      <c r="H91" s="37">
        <f>[1]InfJuv!S311</f>
        <v>141968.25242293873</v>
      </c>
      <c r="I91" s="182">
        <f t="shared" si="107"/>
        <v>43.634824560493421</v>
      </c>
      <c r="J91" s="37">
        <f>[1]InfJuv!U311</f>
        <v>4757.8921634243552</v>
      </c>
      <c r="K91" s="182">
        <f t="shared" si="108"/>
        <v>1.4623677215542263</v>
      </c>
      <c r="L91" s="37">
        <f>[1]InfJuv!W311</f>
        <v>82692.960035307406</v>
      </c>
      <c r="M91" s="182">
        <f t="shared" si="109"/>
        <v>25.41619511367259</v>
      </c>
      <c r="N91" s="37">
        <f>[1]InfJuv!Y311</f>
        <v>89845.422209537806</v>
      </c>
      <c r="O91" s="182">
        <f t="shared" si="110"/>
        <v>27.614548807696661</v>
      </c>
      <c r="P91" s="2"/>
      <c r="Q91" s="12"/>
      <c r="R91" s="1"/>
    </row>
    <row r="92" spans="1:18" x14ac:dyDescent="0.2">
      <c r="A92" s="24" t="s">
        <v>150</v>
      </c>
      <c r="B92" s="39">
        <f>[1]InfJuv!O312</f>
        <v>108951.75483722237</v>
      </c>
      <c r="C92" s="31">
        <f t="shared" si="103"/>
        <v>6.8294244897977041</v>
      </c>
      <c r="D92" s="37">
        <f t="shared" si="111"/>
        <v>15803.470441917478</v>
      </c>
      <c r="E92" s="182">
        <f t="shared" si="105"/>
        <v>14.505016890759034</v>
      </c>
      <c r="F92" s="37">
        <f>[1]InfJuv!Q312</f>
        <v>0</v>
      </c>
      <c r="G92" s="182">
        <f t="shared" si="106"/>
        <v>0</v>
      </c>
      <c r="H92" s="37">
        <f>[1]InfJuv!S312</f>
        <v>15803.470441917478</v>
      </c>
      <c r="I92" s="182">
        <f t="shared" si="107"/>
        <v>14.505016890759034</v>
      </c>
      <c r="J92" s="37">
        <f>[1]InfJuv!U312</f>
        <v>0</v>
      </c>
      <c r="K92" s="182">
        <f t="shared" si="108"/>
        <v>0</v>
      </c>
      <c r="L92" s="37">
        <f>[1]InfJuv!W312</f>
        <v>90207.381902034089</v>
      </c>
      <c r="M92" s="182">
        <f t="shared" si="109"/>
        <v>82.795712686598762</v>
      </c>
      <c r="N92" s="37">
        <f>[1]InfJuv!Y312</f>
        <v>2940.9024932709012</v>
      </c>
      <c r="O92" s="182">
        <f t="shared" si="110"/>
        <v>2.6992704226423059</v>
      </c>
      <c r="P92" s="2"/>
      <c r="Q92" s="12"/>
      <c r="R92" s="1"/>
    </row>
    <row r="93" spans="1:18" x14ac:dyDescent="0.2">
      <c r="A93" s="24" t="s">
        <v>151</v>
      </c>
      <c r="B93" s="39">
        <f>[1]InfJuv!O313</f>
        <v>213576.93526240802</v>
      </c>
      <c r="C93" s="31">
        <f t="shared" si="103"/>
        <v>13.387646250546744</v>
      </c>
      <c r="D93" s="37">
        <f t="shared" si="111"/>
        <v>124278.25193600479</v>
      </c>
      <c r="E93" s="182">
        <f t="shared" si="105"/>
        <v>58.188985520984382</v>
      </c>
      <c r="F93" s="37">
        <f>[1]InfJuv!Q313</f>
        <v>2754.3592002079868</v>
      </c>
      <c r="G93" s="182">
        <f t="shared" si="106"/>
        <v>1.2896332634532308</v>
      </c>
      <c r="H93" s="37">
        <f>[1]InfJuv!S313</f>
        <v>121523.89273579681</v>
      </c>
      <c r="I93" s="182">
        <f t="shared" si="107"/>
        <v>56.899352257531156</v>
      </c>
      <c r="J93" s="37">
        <f>[1]InfJuv!U313</f>
        <v>0</v>
      </c>
      <c r="K93" s="182">
        <f t="shared" si="108"/>
        <v>0</v>
      </c>
      <c r="L93" s="37">
        <f>[1]InfJuv!W313</f>
        <v>48738.910309290557</v>
      </c>
      <c r="M93" s="182">
        <f t="shared" si="109"/>
        <v>22.820306064139483</v>
      </c>
      <c r="N93" s="37">
        <f>[1]InfJuv!Y313</f>
        <v>40559.773017110856</v>
      </c>
      <c r="O93" s="182">
        <f t="shared" si="110"/>
        <v>18.990708414875282</v>
      </c>
      <c r="P93" s="2"/>
      <c r="Q93" s="12"/>
      <c r="R93" s="1"/>
    </row>
    <row r="94" spans="1:18" x14ac:dyDescent="0.2">
      <c r="A94" s="24" t="s">
        <v>152</v>
      </c>
      <c r="B94" s="39">
        <f>[1]InfJuv!O314</f>
        <v>72818.030248911964</v>
      </c>
      <c r="C94" s="31">
        <f t="shared" si="103"/>
        <v>4.564453687081409</v>
      </c>
      <c r="D94" s="37">
        <f t="shared" si="111"/>
        <v>51285.975444368712</v>
      </c>
      <c r="E94" s="182">
        <f t="shared" si="105"/>
        <v>70.430325111870246</v>
      </c>
      <c r="F94" s="37">
        <f>[1]InfJuv!Q314</f>
        <v>686.85721341640033</v>
      </c>
      <c r="G94" s="182">
        <f t="shared" si="106"/>
        <v>0.94325156979464342</v>
      </c>
      <c r="H94" s="37">
        <f>[1]InfJuv!S314</f>
        <v>50599.118230952314</v>
      </c>
      <c r="I94" s="182">
        <f t="shared" si="107"/>
        <v>69.487073542075606</v>
      </c>
      <c r="J94" s="37">
        <f>[1]InfJuv!U314</f>
        <v>0</v>
      </c>
      <c r="K94" s="182">
        <f t="shared" si="108"/>
        <v>0</v>
      </c>
      <c r="L94" s="37">
        <f>[1]InfJuv!W314</f>
        <v>19708.281284405813</v>
      </c>
      <c r="M94" s="182">
        <f t="shared" si="109"/>
        <v>27.065111782119779</v>
      </c>
      <c r="N94" s="37">
        <f>[1]InfJuv!Y314</f>
        <v>1823.7735201374198</v>
      </c>
      <c r="O94" s="182">
        <f t="shared" si="110"/>
        <v>2.5045631060099574</v>
      </c>
      <c r="P94" s="2"/>
      <c r="Q94" s="12"/>
      <c r="R94" s="1"/>
    </row>
    <row r="95" spans="1:18" x14ac:dyDescent="0.2">
      <c r="A95" s="24" t="s">
        <v>153</v>
      </c>
      <c r="B95" s="39">
        <f>[1]InfJuv!O315</f>
        <v>634200.57722299267</v>
      </c>
      <c r="C95" s="31">
        <f t="shared" si="103"/>
        <v>39.753604336171946</v>
      </c>
      <c r="D95" s="37">
        <f t="shared" si="111"/>
        <v>373122.85361690499</v>
      </c>
      <c r="E95" s="182">
        <f t="shared" si="105"/>
        <v>58.833572061810102</v>
      </c>
      <c r="F95" s="37">
        <f>[1]InfJuv!Q315</f>
        <v>4058.7009818893321</v>
      </c>
      <c r="G95" s="182">
        <f t="shared" si="106"/>
        <v>0.63997119013378689</v>
      </c>
      <c r="H95" s="37">
        <f>[1]InfJuv!S315</f>
        <v>324390.1966063244</v>
      </c>
      <c r="I95" s="182">
        <f t="shared" si="107"/>
        <v>51.149464105937717</v>
      </c>
      <c r="J95" s="37">
        <f>[1]InfJuv!U315</f>
        <v>44673.95602869126</v>
      </c>
      <c r="K95" s="182">
        <f t="shared" si="108"/>
        <v>7.0441367657386023</v>
      </c>
      <c r="L95" s="37">
        <f>[1]InfJuv!W315</f>
        <v>32339.779362308134</v>
      </c>
      <c r="M95" s="182">
        <f t="shared" si="109"/>
        <v>5.099298317247837</v>
      </c>
      <c r="N95" s="37">
        <f>[1]InfJuv!Y315</f>
        <v>228737.94424378866</v>
      </c>
      <c r="O95" s="182">
        <f t="shared" si="110"/>
        <v>36.067129620943497</v>
      </c>
      <c r="P95" s="2"/>
      <c r="Q95" s="12"/>
      <c r="R95" s="1"/>
    </row>
    <row r="96" spans="1:18" x14ac:dyDescent="0.2">
      <c r="A96" s="24" t="s">
        <v>154</v>
      </c>
      <c r="B96" s="39">
        <f>[1]InfJuv!O316</f>
        <v>2411.2837584261119</v>
      </c>
      <c r="C96" s="31">
        <f t="shared" si="103"/>
        <v>0.15114653615492488</v>
      </c>
      <c r="D96" s="37">
        <f t="shared" si="111"/>
        <v>2411.2837584261124</v>
      </c>
      <c r="E96" s="182">
        <f t="shared" si="105"/>
        <v>100.00000000000003</v>
      </c>
      <c r="F96" s="37">
        <f>[1]InfJuv!Q316</f>
        <v>1290.7695301578208</v>
      </c>
      <c r="G96" s="182">
        <f t="shared" si="106"/>
        <v>53.530387107999644</v>
      </c>
      <c r="H96" s="37">
        <f>[1]InfJuv!S316</f>
        <v>1120.5142282682914</v>
      </c>
      <c r="I96" s="182">
        <f t="shared" si="107"/>
        <v>46.469612892000363</v>
      </c>
      <c r="J96" s="37">
        <f>[1]InfJuv!U316</f>
        <v>0</v>
      </c>
      <c r="K96" s="182">
        <f t="shared" si="108"/>
        <v>0</v>
      </c>
      <c r="L96" s="37">
        <f>[1]InfJuv!W316</f>
        <v>0</v>
      </c>
      <c r="M96" s="182">
        <f t="shared" si="109"/>
        <v>0</v>
      </c>
      <c r="N96" s="37">
        <f>[1]InfJuv!Y316</f>
        <v>0</v>
      </c>
      <c r="O96" s="182">
        <f t="shared" si="110"/>
        <v>0</v>
      </c>
      <c r="P96" s="2"/>
      <c r="Q96" s="12"/>
      <c r="R96" s="1"/>
    </row>
    <row r="97" spans="1:18" x14ac:dyDescent="0.2">
      <c r="A97" s="24" t="s">
        <v>142</v>
      </c>
      <c r="B97" s="39">
        <f>[1]InfJuv!O317</f>
        <v>0</v>
      </c>
      <c r="C97" s="31">
        <f t="shared" si="103"/>
        <v>0</v>
      </c>
      <c r="D97" s="37">
        <f t="shared" ref="D97:D99" si="112">+F97+H97+J97</f>
        <v>0</v>
      </c>
      <c r="E97" s="182">
        <f t="shared" si="105"/>
        <v>0</v>
      </c>
      <c r="F97" s="37">
        <f>[1]InfJuv!Q317</f>
        <v>0</v>
      </c>
      <c r="G97" s="182">
        <f t="shared" si="106"/>
        <v>0</v>
      </c>
      <c r="H97" s="37">
        <f>[1]InfJuv!S317</f>
        <v>0</v>
      </c>
      <c r="I97" s="182">
        <f t="shared" si="107"/>
        <v>0</v>
      </c>
      <c r="J97" s="37">
        <f>[1]InfJuv!U317</f>
        <v>0</v>
      </c>
      <c r="K97" s="182">
        <f t="shared" si="108"/>
        <v>0</v>
      </c>
      <c r="L97" s="37">
        <f>[1]InfJuv!W317</f>
        <v>0</v>
      </c>
      <c r="M97" s="182">
        <f t="shared" si="109"/>
        <v>0</v>
      </c>
      <c r="N97" s="37">
        <f>[1]InfJuv!Y317</f>
        <v>0</v>
      </c>
      <c r="O97" s="182">
        <f t="shared" si="110"/>
        <v>0</v>
      </c>
      <c r="P97" s="2"/>
      <c r="Q97" s="12"/>
      <c r="R97" s="1"/>
    </row>
    <row r="98" spans="1:18" x14ac:dyDescent="0.2">
      <c r="A98" s="24" t="s">
        <v>143</v>
      </c>
      <c r="B98" s="39">
        <f>[1]InfJuv!O318</f>
        <v>0</v>
      </c>
      <c r="C98" s="31">
        <f t="shared" si="103"/>
        <v>0</v>
      </c>
      <c r="D98" s="37">
        <f t="shared" si="112"/>
        <v>0</v>
      </c>
      <c r="E98" s="182">
        <f t="shared" si="105"/>
        <v>0</v>
      </c>
      <c r="F98" s="37">
        <f>[1]InfJuv!Q318</f>
        <v>0</v>
      </c>
      <c r="G98" s="182">
        <f t="shared" si="106"/>
        <v>0</v>
      </c>
      <c r="H98" s="37">
        <f>[1]InfJuv!S318</f>
        <v>0</v>
      </c>
      <c r="I98" s="182">
        <f t="shared" si="107"/>
        <v>0</v>
      </c>
      <c r="J98" s="37">
        <f>[1]InfJuv!U318</f>
        <v>0</v>
      </c>
      <c r="K98" s="182">
        <f t="shared" si="108"/>
        <v>0</v>
      </c>
      <c r="L98" s="37">
        <f>[1]InfJuv!W318</f>
        <v>0</v>
      </c>
      <c r="M98" s="182">
        <f t="shared" si="109"/>
        <v>0</v>
      </c>
      <c r="N98" s="37">
        <f>[1]InfJuv!Y318</f>
        <v>0</v>
      </c>
      <c r="O98" s="182">
        <f t="shared" si="110"/>
        <v>0</v>
      </c>
      <c r="P98" s="2"/>
      <c r="Q98" s="12"/>
      <c r="R98" s="1"/>
    </row>
    <row r="99" spans="1:18" x14ac:dyDescent="0.2">
      <c r="A99" s="24" t="s">
        <v>144</v>
      </c>
      <c r="B99" s="39">
        <f>[1]InfJuv!O319</f>
        <v>944.61901808606024</v>
      </c>
      <c r="C99" s="31">
        <f t="shared" si="103"/>
        <v>5.9211568141182488E-2</v>
      </c>
      <c r="D99" s="37">
        <f t="shared" si="112"/>
        <v>367.19389893043274</v>
      </c>
      <c r="E99" s="182">
        <f t="shared" si="105"/>
        <v>38.872168768571122</v>
      </c>
      <c r="F99" s="37">
        <f>[1]InfJuv!Q319</f>
        <v>183.59694946521637</v>
      </c>
      <c r="G99" s="182">
        <f t="shared" si="106"/>
        <v>19.436084384285561</v>
      </c>
      <c r="H99" s="37">
        <f>[1]InfJuv!S319</f>
        <v>183.59694946521637</v>
      </c>
      <c r="I99" s="182">
        <f t="shared" si="107"/>
        <v>19.436084384285561</v>
      </c>
      <c r="J99" s="37">
        <f>[1]InfJuv!U319</f>
        <v>0</v>
      </c>
      <c r="K99" s="182">
        <f t="shared" si="108"/>
        <v>0</v>
      </c>
      <c r="L99" s="37">
        <f>[1]InfJuv!W319</f>
        <v>577.4251191556275</v>
      </c>
      <c r="M99" s="182">
        <f t="shared" si="109"/>
        <v>61.127831231428878</v>
      </c>
      <c r="N99" s="37">
        <f>[1]InfJuv!Y319</f>
        <v>0</v>
      </c>
      <c r="O99" s="182">
        <f t="shared" si="110"/>
        <v>0</v>
      </c>
      <c r="P99" s="2"/>
      <c r="Q99" s="12"/>
      <c r="R99" s="1"/>
    </row>
    <row r="100" spans="1:18" x14ac:dyDescent="0.2">
      <c r="A100" s="122"/>
      <c r="B100" s="106"/>
      <c r="C100" s="115"/>
      <c r="D100" s="106"/>
      <c r="E100" s="115"/>
      <c r="F100" s="106"/>
      <c r="G100" s="115"/>
      <c r="H100" s="106"/>
      <c r="I100" s="115"/>
      <c r="J100" s="115"/>
      <c r="K100" s="115"/>
      <c r="L100" s="106"/>
      <c r="M100" s="115"/>
      <c r="N100" s="106"/>
      <c r="O100" s="115"/>
    </row>
    <row r="101" spans="1:18" x14ac:dyDescent="0.2">
      <c r="A101" s="46" t="str">
        <f>A46</f>
        <v>Fuente: Instituto Nacional de Estadística (INE). LXV Encuesta Permanente de Hogares de Propósitos Múltiples, 2019.</v>
      </c>
      <c r="B101" s="40"/>
      <c r="C101" s="30"/>
      <c r="D101" s="40"/>
      <c r="E101" s="30"/>
      <c r="F101" s="40"/>
      <c r="G101" s="30"/>
      <c r="H101" s="40"/>
      <c r="I101" s="30"/>
      <c r="J101" s="30"/>
      <c r="K101" s="30"/>
      <c r="L101" s="40"/>
      <c r="M101" s="30"/>
      <c r="N101" s="40"/>
      <c r="O101" s="30"/>
    </row>
    <row r="102" spans="1:18" x14ac:dyDescent="0.2">
      <c r="A102" s="46" t="str">
        <f>A47</f>
        <v>1/ Porcentaje por columna</v>
      </c>
      <c r="B102" s="40"/>
      <c r="C102" s="30"/>
      <c r="D102" s="40"/>
      <c r="E102" s="93"/>
      <c r="F102" s="40"/>
      <c r="G102" s="30"/>
      <c r="H102" s="40"/>
      <c r="I102" s="30"/>
      <c r="J102" s="30"/>
      <c r="K102" s="30"/>
      <c r="L102" s="40"/>
      <c r="M102" s="30"/>
      <c r="N102" s="40"/>
      <c r="O102" s="30"/>
    </row>
    <row r="103" spans="1:18" x14ac:dyDescent="0.2">
      <c r="A103" s="46" t="str">
        <f>A48</f>
        <v>2/ Porcentaje por filas</v>
      </c>
      <c r="B103" s="40"/>
      <c r="C103" s="30"/>
      <c r="D103" s="40"/>
      <c r="E103" s="30"/>
      <c r="F103" s="40"/>
      <c r="G103" s="30"/>
      <c r="H103" s="40"/>
      <c r="I103" s="30"/>
      <c r="J103" s="30"/>
      <c r="K103" s="30"/>
      <c r="L103" s="40"/>
      <c r="M103" s="30"/>
      <c r="N103" s="40"/>
      <c r="O103" s="30"/>
    </row>
    <row r="104" spans="1:18" x14ac:dyDescent="0.2">
      <c r="A104" s="46" t="str">
        <f>A49</f>
        <v>AEP = Años de Estudio Promedio</v>
      </c>
      <c r="B104" s="40"/>
      <c r="C104" s="30"/>
      <c r="D104" s="40"/>
      <c r="E104" s="30"/>
      <c r="F104" s="40"/>
      <c r="G104" s="30"/>
      <c r="H104" s="40"/>
      <c r="I104" s="30"/>
      <c r="J104" s="30"/>
      <c r="K104" s="30"/>
      <c r="L104" s="40"/>
      <c r="M104" s="30"/>
      <c r="N104" s="40"/>
      <c r="O104" s="30"/>
    </row>
    <row r="105" spans="1:18" x14ac:dyDescent="0.2">
      <c r="A105" s="17"/>
      <c r="B105" s="40"/>
      <c r="C105" s="30"/>
      <c r="D105" s="40"/>
      <c r="E105" s="30"/>
      <c r="F105" s="40"/>
      <c r="G105" s="30"/>
      <c r="H105" s="40"/>
      <c r="I105" s="30"/>
      <c r="J105" s="30"/>
      <c r="K105" s="30"/>
      <c r="L105" s="40"/>
      <c r="M105" s="30"/>
      <c r="N105" s="40"/>
      <c r="O105" s="30"/>
    </row>
    <row r="106" spans="1:18" x14ac:dyDescent="0.2">
      <c r="A106" s="17"/>
      <c r="B106" s="40"/>
      <c r="C106" s="30"/>
      <c r="D106" s="40"/>
      <c r="E106" s="30"/>
      <c r="F106" s="40"/>
      <c r="G106" s="30"/>
      <c r="H106" s="40"/>
      <c r="I106" s="30"/>
      <c r="J106" s="30"/>
      <c r="K106" s="30"/>
      <c r="L106" s="40"/>
      <c r="M106" s="30"/>
      <c r="N106" s="40"/>
      <c r="O106" s="30"/>
    </row>
    <row r="107" spans="1:18" x14ac:dyDescent="0.2">
      <c r="A107" s="17"/>
      <c r="B107" s="40"/>
      <c r="C107" s="30"/>
      <c r="D107" s="40"/>
      <c r="E107" s="30"/>
      <c r="F107" s="40"/>
      <c r="G107" s="30"/>
      <c r="H107" s="40"/>
      <c r="I107" s="30"/>
      <c r="J107" s="30"/>
      <c r="K107" s="30"/>
      <c r="L107" s="40"/>
      <c r="M107" s="30"/>
      <c r="N107" s="40"/>
      <c r="O107" s="30"/>
    </row>
    <row r="108" spans="1:18" x14ac:dyDescent="0.2">
      <c r="A108" s="17"/>
      <c r="B108" s="40"/>
      <c r="C108" s="30"/>
      <c r="D108" s="40"/>
      <c r="E108" s="30"/>
      <c r="F108" s="40"/>
      <c r="G108" s="30"/>
      <c r="H108" s="40"/>
      <c r="I108" s="30"/>
      <c r="J108" s="30"/>
      <c r="K108" s="30"/>
      <c r="L108" s="40"/>
      <c r="M108" s="30"/>
      <c r="N108" s="40"/>
      <c r="O108" s="30"/>
    </row>
    <row r="109" spans="1:18" x14ac:dyDescent="0.2">
      <c r="A109" s="17"/>
      <c r="B109" s="40"/>
      <c r="C109" s="30"/>
      <c r="D109" s="40"/>
      <c r="E109" s="30"/>
      <c r="F109" s="40"/>
      <c r="G109" s="30"/>
      <c r="H109" s="40"/>
      <c r="I109" s="30"/>
      <c r="J109" s="30"/>
      <c r="K109" s="30"/>
      <c r="L109" s="40"/>
      <c r="M109" s="30"/>
      <c r="N109" s="40"/>
      <c r="O109" s="30"/>
    </row>
    <row r="110" spans="1:18" x14ac:dyDescent="0.2">
      <c r="A110" s="17"/>
      <c r="B110" s="40"/>
      <c r="C110" s="30"/>
      <c r="D110" s="40"/>
      <c r="E110" s="30"/>
      <c r="F110" s="40"/>
      <c r="G110" s="30"/>
      <c r="H110" s="40"/>
      <c r="I110" s="30"/>
      <c r="J110" s="30"/>
      <c r="K110" s="30"/>
      <c r="L110" s="40"/>
      <c r="M110" s="30"/>
      <c r="N110" s="40"/>
      <c r="O110" s="30"/>
    </row>
    <row r="111" spans="1:18" x14ac:dyDescent="0.2">
      <c r="A111" s="17"/>
      <c r="B111" s="40"/>
      <c r="C111" s="30"/>
      <c r="D111" s="40"/>
      <c r="E111" s="30"/>
      <c r="F111" s="40"/>
      <c r="G111" s="30"/>
      <c r="H111" s="40"/>
      <c r="I111" s="30"/>
      <c r="J111" s="30"/>
      <c r="K111" s="30"/>
      <c r="L111" s="40"/>
      <c r="M111" s="30"/>
      <c r="N111" s="40"/>
      <c r="O111" s="30"/>
    </row>
    <row r="112" spans="1:18" x14ac:dyDescent="0.2">
      <c r="A112" s="17"/>
      <c r="B112" s="40"/>
      <c r="C112" s="30"/>
      <c r="D112" s="40"/>
      <c r="E112" s="30"/>
      <c r="F112" s="40"/>
      <c r="G112" s="30"/>
      <c r="H112" s="40"/>
      <c r="I112" s="30"/>
      <c r="J112" s="30"/>
      <c r="K112" s="30"/>
      <c r="L112" s="40"/>
      <c r="M112" s="30"/>
      <c r="N112" s="40"/>
      <c r="O112" s="30"/>
    </row>
    <row r="113" spans="1:15" x14ac:dyDescent="0.2">
      <c r="A113" s="17"/>
      <c r="B113" s="40"/>
      <c r="C113" s="30"/>
      <c r="D113" s="40"/>
      <c r="E113" s="30"/>
      <c r="F113" s="40"/>
      <c r="G113" s="30"/>
      <c r="H113" s="40"/>
      <c r="I113" s="30"/>
      <c r="J113" s="30"/>
      <c r="K113" s="30"/>
      <c r="L113" s="40"/>
      <c r="M113" s="30"/>
      <c r="N113" s="40"/>
      <c r="O113" s="30"/>
    </row>
    <row r="114" spans="1:15" x14ac:dyDescent="0.2">
      <c r="A114" s="17"/>
      <c r="B114" s="40"/>
      <c r="C114" s="30"/>
      <c r="D114" s="40"/>
      <c r="E114" s="30"/>
      <c r="F114" s="40"/>
      <c r="G114" s="30"/>
      <c r="H114" s="40"/>
      <c r="I114" s="30"/>
      <c r="J114" s="30"/>
      <c r="K114" s="30"/>
      <c r="L114" s="40"/>
      <c r="M114" s="30"/>
      <c r="N114" s="40"/>
      <c r="O114" s="30"/>
    </row>
    <row r="115" spans="1:15" x14ac:dyDescent="0.2">
      <c r="A115" s="17"/>
      <c r="B115" s="40"/>
      <c r="C115" s="30"/>
      <c r="D115" s="40"/>
      <c r="E115" s="30"/>
      <c r="F115" s="40"/>
      <c r="G115" s="30"/>
      <c r="H115" s="40"/>
      <c r="I115" s="30"/>
      <c r="J115" s="30"/>
      <c r="K115" s="30"/>
      <c r="L115" s="40"/>
      <c r="M115" s="30"/>
      <c r="N115" s="40"/>
      <c r="O115" s="30"/>
    </row>
    <row r="116" spans="1:15" x14ac:dyDescent="0.2">
      <c r="A116" s="17"/>
      <c r="B116" s="40"/>
      <c r="C116" s="30"/>
      <c r="D116" s="40"/>
      <c r="E116" s="30"/>
      <c r="F116" s="40"/>
      <c r="G116" s="30"/>
      <c r="H116" s="40"/>
      <c r="I116" s="30"/>
      <c r="J116" s="30"/>
      <c r="K116" s="30"/>
      <c r="L116" s="40"/>
      <c r="M116" s="30"/>
      <c r="N116" s="40"/>
      <c r="O116" s="30"/>
    </row>
    <row r="117" spans="1:15" x14ac:dyDescent="0.2">
      <c r="A117" s="17"/>
      <c r="B117" s="40"/>
      <c r="C117" s="30"/>
      <c r="D117" s="40"/>
      <c r="E117" s="30"/>
      <c r="F117" s="40"/>
      <c r="G117" s="30"/>
      <c r="H117" s="40"/>
      <c r="I117" s="30"/>
      <c r="J117" s="30"/>
      <c r="K117" s="30"/>
      <c r="L117" s="40"/>
      <c r="M117" s="30"/>
      <c r="N117" s="40"/>
      <c r="O117" s="30"/>
    </row>
    <row r="118" spans="1:15" x14ac:dyDescent="0.2">
      <c r="A118" s="17"/>
      <c r="B118" s="40"/>
      <c r="C118" s="30"/>
      <c r="D118" s="40"/>
      <c r="E118" s="30"/>
      <c r="F118" s="40"/>
      <c r="G118" s="30"/>
      <c r="H118" s="40"/>
      <c r="I118" s="30"/>
      <c r="J118" s="30"/>
      <c r="K118" s="30"/>
      <c r="L118" s="40"/>
      <c r="M118" s="30"/>
      <c r="N118" s="40"/>
      <c r="O118" s="30"/>
    </row>
    <row r="119" spans="1:15" x14ac:dyDescent="0.2">
      <c r="A119" s="17"/>
      <c r="B119" s="40"/>
      <c r="C119" s="30"/>
      <c r="D119" s="40"/>
      <c r="E119" s="30"/>
      <c r="F119" s="40"/>
      <c r="G119" s="30"/>
      <c r="H119" s="40"/>
      <c r="I119" s="30"/>
      <c r="J119" s="30"/>
      <c r="K119" s="30"/>
      <c r="L119" s="40"/>
      <c r="M119" s="30"/>
      <c r="N119" s="40"/>
      <c r="O119" s="30"/>
    </row>
    <row r="120" spans="1:15" x14ac:dyDescent="0.2">
      <c r="A120" s="17"/>
      <c r="B120" s="40"/>
      <c r="C120" s="30"/>
      <c r="D120" s="40"/>
      <c r="E120" s="30"/>
      <c r="F120" s="40"/>
      <c r="G120" s="30"/>
      <c r="H120" s="40"/>
      <c r="I120" s="30"/>
      <c r="J120" s="30"/>
      <c r="K120" s="30"/>
      <c r="L120" s="40"/>
      <c r="M120" s="30"/>
      <c r="N120" s="40"/>
      <c r="O120" s="30"/>
    </row>
    <row r="121" spans="1:15" x14ac:dyDescent="0.2">
      <c r="A121" s="17"/>
      <c r="B121" s="40"/>
      <c r="C121" s="30"/>
      <c r="D121" s="40"/>
      <c r="E121" s="30"/>
      <c r="F121" s="40"/>
      <c r="G121" s="30"/>
      <c r="H121" s="40"/>
      <c r="I121" s="30"/>
      <c r="J121" s="30"/>
      <c r="K121" s="30"/>
      <c r="L121" s="40"/>
      <c r="M121" s="30"/>
      <c r="N121" s="40"/>
      <c r="O121" s="30"/>
    </row>
    <row r="122" spans="1:15" x14ac:dyDescent="0.2">
      <c r="A122" s="17"/>
      <c r="B122" s="40"/>
      <c r="C122" s="30"/>
      <c r="D122" s="40"/>
      <c r="E122" s="30"/>
      <c r="F122" s="40"/>
      <c r="G122" s="30"/>
      <c r="H122" s="40"/>
      <c r="I122" s="30"/>
      <c r="J122" s="30"/>
      <c r="K122" s="30"/>
      <c r="L122" s="40"/>
      <c r="M122" s="30"/>
      <c r="N122" s="40"/>
      <c r="O122" s="30"/>
    </row>
    <row r="123" spans="1:15" x14ac:dyDescent="0.2">
      <c r="A123" s="17"/>
      <c r="B123" s="40"/>
      <c r="C123" s="30"/>
      <c r="D123" s="40"/>
      <c r="E123" s="30"/>
      <c r="F123" s="40"/>
      <c r="G123" s="30"/>
      <c r="H123" s="40"/>
      <c r="I123" s="30"/>
      <c r="J123" s="30"/>
      <c r="K123" s="30"/>
      <c r="L123" s="40"/>
      <c r="M123" s="30"/>
      <c r="N123" s="40"/>
      <c r="O123" s="30"/>
    </row>
    <row r="124" spans="1:15" x14ac:dyDescent="0.2">
      <c r="A124" s="17"/>
      <c r="B124" s="40"/>
      <c r="C124" s="30"/>
      <c r="D124" s="40"/>
      <c r="E124" s="30"/>
      <c r="F124" s="40"/>
      <c r="G124" s="30"/>
      <c r="H124" s="40"/>
      <c r="I124" s="30"/>
      <c r="J124" s="30"/>
      <c r="K124" s="30"/>
      <c r="L124" s="40"/>
      <c r="M124" s="30"/>
      <c r="N124" s="40"/>
      <c r="O124" s="30"/>
    </row>
    <row r="125" spans="1:15" x14ac:dyDescent="0.2">
      <c r="A125" s="17"/>
      <c r="B125" s="40"/>
      <c r="C125" s="30"/>
      <c r="D125" s="40"/>
      <c r="E125" s="30"/>
      <c r="F125" s="40"/>
      <c r="G125" s="30"/>
      <c r="H125" s="40"/>
      <c r="I125" s="30"/>
      <c r="J125" s="30"/>
      <c r="K125" s="30"/>
      <c r="L125" s="40"/>
      <c r="M125" s="30"/>
      <c r="N125" s="40"/>
      <c r="O125" s="30"/>
    </row>
    <row r="126" spans="1:15" x14ac:dyDescent="0.2">
      <c r="A126" s="17"/>
      <c r="B126" s="40"/>
      <c r="C126" s="30"/>
      <c r="D126" s="40"/>
      <c r="E126" s="30"/>
      <c r="F126" s="40"/>
      <c r="G126" s="30"/>
      <c r="H126" s="40"/>
      <c r="I126" s="30"/>
      <c r="J126" s="30"/>
      <c r="K126" s="30"/>
      <c r="L126" s="40"/>
      <c r="M126" s="30"/>
      <c r="N126" s="40"/>
      <c r="O126" s="30"/>
    </row>
    <row r="127" spans="1:15" x14ac:dyDescent="0.2">
      <c r="A127" s="17"/>
      <c r="B127" s="40"/>
      <c r="C127" s="30"/>
      <c r="D127" s="40"/>
      <c r="E127" s="30"/>
      <c r="F127" s="40"/>
      <c r="G127" s="30"/>
      <c r="H127" s="40"/>
      <c r="I127" s="30"/>
      <c r="J127" s="30"/>
      <c r="K127" s="30"/>
      <c r="L127" s="40"/>
      <c r="M127" s="30"/>
      <c r="N127" s="40"/>
      <c r="O127" s="30"/>
    </row>
    <row r="128" spans="1:15" x14ac:dyDescent="0.2">
      <c r="A128" s="17"/>
      <c r="B128" s="40"/>
      <c r="C128" s="30"/>
      <c r="D128" s="40"/>
      <c r="E128" s="30"/>
      <c r="F128" s="43"/>
      <c r="G128" s="30"/>
      <c r="H128" s="40"/>
      <c r="I128" s="30"/>
      <c r="J128" s="30"/>
      <c r="K128" s="30"/>
      <c r="L128" s="40"/>
      <c r="M128" s="30"/>
      <c r="N128" s="40"/>
      <c r="O128" s="30"/>
    </row>
    <row r="129" spans="1:15" x14ac:dyDescent="0.2">
      <c r="A129" s="17"/>
      <c r="B129" s="40"/>
      <c r="C129" s="30"/>
      <c r="D129" s="40"/>
      <c r="E129" s="30"/>
      <c r="F129" s="40"/>
      <c r="G129" s="30"/>
      <c r="H129" s="40"/>
      <c r="I129" s="30"/>
      <c r="J129" s="30"/>
      <c r="K129" s="30"/>
      <c r="L129" s="40"/>
      <c r="M129" s="30"/>
      <c r="N129" s="40"/>
      <c r="O129" s="30"/>
    </row>
    <row r="130" spans="1:15" x14ac:dyDescent="0.2">
      <c r="A130" s="17"/>
      <c r="B130" s="40"/>
      <c r="C130" s="30"/>
      <c r="D130" s="40"/>
      <c r="E130" s="30"/>
      <c r="F130" s="40"/>
      <c r="G130" s="30"/>
      <c r="H130" s="40"/>
      <c r="I130" s="30"/>
      <c r="J130" s="30"/>
      <c r="K130" s="30"/>
      <c r="L130" s="40"/>
      <c r="M130" s="30"/>
      <c r="N130" s="40"/>
      <c r="O130" s="30"/>
    </row>
    <row r="131" spans="1:15" x14ac:dyDescent="0.2">
      <c r="A131" s="17"/>
      <c r="B131" s="40"/>
      <c r="C131" s="30"/>
      <c r="D131" s="40"/>
      <c r="E131" s="30"/>
      <c r="F131" s="40"/>
      <c r="G131" s="30"/>
      <c r="H131" s="40"/>
      <c r="I131" s="30"/>
      <c r="J131" s="30"/>
      <c r="K131" s="30"/>
      <c r="L131" s="40"/>
      <c r="M131" s="30"/>
      <c r="N131" s="40"/>
      <c r="O131" s="30"/>
    </row>
    <row r="132" spans="1:15" x14ac:dyDescent="0.2">
      <c r="A132" s="17"/>
      <c r="B132" s="40"/>
      <c r="C132" s="30"/>
      <c r="D132" s="40"/>
      <c r="E132" s="30"/>
      <c r="F132" s="40"/>
      <c r="G132" s="30"/>
      <c r="H132" s="40"/>
      <c r="I132" s="30"/>
      <c r="J132" s="30"/>
      <c r="K132" s="30"/>
      <c r="L132" s="40"/>
      <c r="M132" s="30"/>
      <c r="N132" s="40"/>
      <c r="O132" s="30"/>
    </row>
    <row r="133" spans="1:15" x14ac:dyDescent="0.2">
      <c r="A133" s="17"/>
      <c r="B133" s="40"/>
      <c r="C133" s="30"/>
      <c r="D133" s="40"/>
      <c r="E133" s="30"/>
      <c r="F133" s="40"/>
      <c r="G133" s="30"/>
      <c r="H133" s="40"/>
      <c r="I133" s="30"/>
      <c r="J133" s="30"/>
      <c r="K133" s="30"/>
      <c r="L133" s="40"/>
      <c r="M133" s="30"/>
      <c r="N133" s="40"/>
      <c r="O133" s="30"/>
    </row>
    <row r="134" spans="1:15" x14ac:dyDescent="0.2">
      <c r="A134" s="17"/>
      <c r="B134" s="40"/>
      <c r="C134" s="30"/>
      <c r="D134" s="40"/>
      <c r="E134" s="30"/>
      <c r="F134" s="40"/>
      <c r="G134" s="30"/>
      <c r="H134" s="40"/>
      <c r="I134" s="30"/>
      <c r="J134" s="30"/>
      <c r="K134" s="30"/>
      <c r="L134" s="40"/>
      <c r="M134" s="30"/>
      <c r="N134" s="40"/>
      <c r="O134" s="30"/>
    </row>
    <row r="135" spans="1:15" x14ac:dyDescent="0.2">
      <c r="A135" s="17"/>
      <c r="B135" s="40"/>
      <c r="C135" s="30"/>
      <c r="D135" s="40"/>
      <c r="E135" s="30"/>
      <c r="F135" s="40"/>
      <c r="G135" s="30"/>
      <c r="H135" s="40"/>
      <c r="I135" s="30"/>
      <c r="J135" s="30"/>
      <c r="K135" s="30"/>
      <c r="L135" s="40"/>
      <c r="M135" s="30"/>
      <c r="N135" s="40"/>
      <c r="O135" s="30"/>
    </row>
    <row r="136" spans="1:15" x14ac:dyDescent="0.2">
      <c r="A136" s="17"/>
      <c r="B136" s="40"/>
      <c r="C136" s="30"/>
      <c r="D136" s="40"/>
      <c r="E136" s="30"/>
      <c r="F136" s="40"/>
      <c r="G136" s="30"/>
      <c r="H136" s="40"/>
      <c r="I136" s="30"/>
      <c r="J136" s="30"/>
      <c r="K136" s="30"/>
      <c r="L136" s="40"/>
      <c r="M136" s="30"/>
      <c r="N136" s="40"/>
      <c r="O136" s="30"/>
    </row>
    <row r="137" spans="1:15" x14ac:dyDescent="0.2">
      <c r="A137" s="17"/>
      <c r="B137" s="40"/>
      <c r="C137" s="30"/>
      <c r="D137" s="40"/>
      <c r="E137" s="30"/>
      <c r="F137" s="40"/>
      <c r="G137" s="30"/>
      <c r="H137" s="40"/>
      <c r="I137" s="30"/>
      <c r="J137" s="30"/>
      <c r="K137" s="30"/>
      <c r="L137" s="40"/>
      <c r="M137" s="30"/>
      <c r="N137" s="40"/>
      <c r="O137" s="30"/>
    </row>
    <row r="138" spans="1:15" x14ac:dyDescent="0.2">
      <c r="A138" s="17"/>
      <c r="B138" s="40"/>
      <c r="C138" s="30"/>
      <c r="D138" s="40"/>
      <c r="E138" s="30"/>
      <c r="F138" s="40"/>
      <c r="G138" s="30"/>
      <c r="H138" s="40"/>
      <c r="I138" s="30"/>
      <c r="J138" s="30"/>
      <c r="K138" s="30"/>
      <c r="L138" s="40"/>
      <c r="M138" s="30"/>
      <c r="N138" s="40"/>
      <c r="O138" s="30"/>
    </row>
    <row r="139" spans="1:15" x14ac:dyDescent="0.2">
      <c r="A139" s="17"/>
      <c r="B139" s="40"/>
      <c r="C139" s="30"/>
      <c r="D139" s="40"/>
      <c r="E139" s="30"/>
      <c r="F139" s="40"/>
      <c r="G139" s="30"/>
      <c r="H139" s="40"/>
      <c r="I139" s="30"/>
      <c r="J139" s="30"/>
      <c r="K139" s="30"/>
      <c r="L139" s="40"/>
      <c r="M139" s="30"/>
      <c r="N139" s="40"/>
      <c r="O139" s="30"/>
    </row>
    <row r="140" spans="1:15" x14ac:dyDescent="0.2">
      <c r="A140" s="17"/>
      <c r="B140" s="40"/>
      <c r="C140" s="30"/>
      <c r="D140" s="40"/>
      <c r="E140" s="30"/>
      <c r="F140" s="40"/>
      <c r="G140" s="30"/>
      <c r="H140" s="40"/>
      <c r="I140" s="30"/>
      <c r="J140" s="30"/>
      <c r="K140" s="30"/>
      <c r="L140" s="40"/>
      <c r="M140" s="30"/>
      <c r="N140" s="40"/>
      <c r="O140" s="30"/>
    </row>
    <row r="141" spans="1:15" x14ac:dyDescent="0.2">
      <c r="A141" s="17"/>
      <c r="B141" s="40"/>
      <c r="C141" s="30"/>
      <c r="D141" s="40"/>
      <c r="E141" s="30"/>
      <c r="F141" s="40"/>
      <c r="G141" s="30"/>
      <c r="H141" s="40"/>
      <c r="I141" s="30"/>
      <c r="J141" s="30"/>
      <c r="K141" s="30"/>
      <c r="L141" s="40"/>
      <c r="M141" s="30"/>
      <c r="N141" s="40"/>
      <c r="O141" s="30"/>
    </row>
    <row r="142" spans="1:15" x14ac:dyDescent="0.2">
      <c r="A142" s="17"/>
      <c r="B142" s="40"/>
      <c r="C142" s="30"/>
      <c r="D142" s="40"/>
      <c r="E142" s="30"/>
      <c r="F142" s="40"/>
      <c r="G142" s="30"/>
      <c r="H142" s="40"/>
      <c r="I142" s="30"/>
      <c r="J142" s="30"/>
      <c r="K142" s="30"/>
      <c r="L142" s="40"/>
      <c r="M142" s="30"/>
      <c r="N142" s="40"/>
      <c r="O142" s="30"/>
    </row>
    <row r="143" spans="1:15" x14ac:dyDescent="0.2">
      <c r="A143" s="17"/>
      <c r="B143" s="40"/>
      <c r="C143" s="30"/>
      <c r="D143" s="40"/>
      <c r="E143" s="30"/>
      <c r="F143" s="40"/>
      <c r="G143" s="30"/>
      <c r="H143" s="40"/>
      <c r="I143" s="30"/>
      <c r="J143" s="30"/>
      <c r="K143" s="30"/>
      <c r="L143" s="40"/>
      <c r="M143" s="30"/>
      <c r="N143" s="40"/>
      <c r="O143" s="30"/>
    </row>
    <row r="144" spans="1:15" x14ac:dyDescent="0.2">
      <c r="A144" s="17"/>
      <c r="B144" s="40"/>
      <c r="C144" s="30"/>
      <c r="D144" s="40"/>
      <c r="E144" s="30"/>
      <c r="F144" s="40"/>
      <c r="G144" s="30"/>
      <c r="H144" s="40"/>
      <c r="I144" s="30"/>
      <c r="J144" s="30"/>
      <c r="K144" s="30"/>
      <c r="L144" s="40"/>
      <c r="M144" s="30"/>
      <c r="N144" s="40"/>
      <c r="O144" s="30"/>
    </row>
    <row r="145" spans="1:15" x14ac:dyDescent="0.2">
      <c r="A145" s="17"/>
      <c r="B145" s="40"/>
      <c r="C145" s="30"/>
      <c r="D145" s="40"/>
      <c r="E145" s="30"/>
      <c r="F145" s="40"/>
      <c r="G145" s="30"/>
      <c r="H145" s="40"/>
      <c r="I145" s="30"/>
      <c r="J145" s="30"/>
      <c r="K145" s="30"/>
      <c r="L145" s="40"/>
      <c r="M145" s="30"/>
      <c r="N145" s="40"/>
      <c r="O145" s="30"/>
    </row>
    <row r="146" spans="1:15" x14ac:dyDescent="0.2">
      <c r="A146" s="17"/>
      <c r="B146" s="40"/>
      <c r="C146" s="30"/>
      <c r="D146" s="40"/>
      <c r="E146" s="30"/>
      <c r="F146" s="40"/>
      <c r="G146" s="30"/>
      <c r="H146" s="40"/>
      <c r="I146" s="30"/>
      <c r="J146" s="30"/>
      <c r="K146" s="30"/>
      <c r="L146" s="40"/>
      <c r="M146" s="30"/>
      <c r="N146" s="40"/>
      <c r="O146" s="30"/>
    </row>
    <row r="147" spans="1:15" x14ac:dyDescent="0.2">
      <c r="A147" s="17"/>
      <c r="B147" s="40"/>
      <c r="C147" s="30"/>
      <c r="D147" s="40"/>
      <c r="E147" s="30"/>
      <c r="F147" s="40"/>
      <c r="G147" s="30"/>
      <c r="H147" s="40"/>
      <c r="I147" s="30"/>
      <c r="J147" s="30"/>
      <c r="K147" s="30"/>
      <c r="L147" s="40"/>
      <c r="M147" s="30"/>
      <c r="N147" s="40"/>
      <c r="O147" s="30"/>
    </row>
    <row r="148" spans="1:15" x14ac:dyDescent="0.2">
      <c r="A148" s="17"/>
      <c r="B148" s="40"/>
      <c r="C148" s="30"/>
      <c r="D148" s="40"/>
      <c r="E148" s="30"/>
      <c r="F148" s="40"/>
      <c r="G148" s="30"/>
      <c r="H148" s="40"/>
      <c r="I148" s="30"/>
      <c r="J148" s="30"/>
      <c r="K148" s="30"/>
      <c r="L148" s="40"/>
      <c r="M148" s="30"/>
      <c r="N148" s="40"/>
      <c r="O148" s="30"/>
    </row>
    <row r="149" spans="1:15" x14ac:dyDescent="0.2">
      <c r="A149" s="17"/>
      <c r="B149" s="40"/>
      <c r="C149" s="30"/>
      <c r="D149" s="40"/>
      <c r="E149" s="30"/>
      <c r="F149" s="40"/>
      <c r="G149" s="30"/>
      <c r="H149" s="40"/>
      <c r="I149" s="30"/>
      <c r="J149" s="30"/>
      <c r="K149" s="30"/>
      <c r="L149" s="40"/>
      <c r="M149" s="30"/>
      <c r="N149" s="40"/>
      <c r="O149" s="30"/>
    </row>
    <row r="150" spans="1:15" x14ac:dyDescent="0.2">
      <c r="A150" s="17"/>
      <c r="B150" s="40"/>
      <c r="C150" s="30"/>
      <c r="D150" s="40"/>
      <c r="E150" s="30"/>
      <c r="F150" s="40"/>
      <c r="G150" s="30"/>
      <c r="H150" s="40"/>
      <c r="I150" s="30"/>
      <c r="J150" s="30"/>
      <c r="K150" s="30"/>
      <c r="L150" s="40"/>
      <c r="M150" s="30"/>
      <c r="N150" s="40"/>
      <c r="O150" s="30"/>
    </row>
    <row r="151" spans="1:15" x14ac:dyDescent="0.2">
      <c r="A151" s="17"/>
      <c r="B151" s="40"/>
      <c r="C151" s="30"/>
      <c r="D151" s="40"/>
      <c r="E151" s="30"/>
      <c r="F151" s="40"/>
      <c r="G151" s="30"/>
      <c r="H151" s="40"/>
      <c r="I151" s="30"/>
      <c r="J151" s="30"/>
      <c r="K151" s="30"/>
      <c r="L151" s="40"/>
      <c r="M151" s="30"/>
      <c r="N151" s="40"/>
      <c r="O151" s="30"/>
    </row>
    <row r="152" spans="1:15" x14ac:dyDescent="0.2">
      <c r="A152" s="17"/>
      <c r="B152" s="40"/>
      <c r="C152" s="30"/>
      <c r="D152" s="40"/>
      <c r="E152" s="30"/>
      <c r="F152" s="40"/>
      <c r="G152" s="30"/>
      <c r="H152" s="40"/>
      <c r="I152" s="30"/>
      <c r="J152" s="30"/>
      <c r="K152" s="30"/>
      <c r="L152" s="40"/>
      <c r="M152" s="30"/>
      <c r="N152" s="40"/>
      <c r="O152" s="30"/>
    </row>
    <row r="153" spans="1:15" x14ac:dyDescent="0.2">
      <c r="A153" s="17"/>
      <c r="B153" s="40"/>
      <c r="C153" s="30"/>
      <c r="D153" s="40"/>
      <c r="E153" s="30"/>
      <c r="F153" s="40"/>
      <c r="G153" s="30"/>
      <c r="H153" s="40"/>
      <c r="I153" s="30"/>
      <c r="J153" s="30"/>
      <c r="K153" s="30"/>
      <c r="L153" s="40"/>
      <c r="M153" s="30"/>
      <c r="N153" s="40"/>
      <c r="O153" s="30"/>
    </row>
    <row r="154" spans="1:15" x14ac:dyDescent="0.2">
      <c r="A154" s="17"/>
      <c r="B154" s="40"/>
      <c r="C154" s="30"/>
      <c r="D154" s="40"/>
      <c r="E154" s="30"/>
      <c r="F154" s="40"/>
      <c r="G154" s="30"/>
      <c r="H154" s="40"/>
      <c r="I154" s="30"/>
      <c r="J154" s="30"/>
      <c r="K154" s="30"/>
      <c r="L154" s="40"/>
      <c r="M154" s="30"/>
      <c r="N154" s="40"/>
      <c r="O154" s="30"/>
    </row>
    <row r="155" spans="1:15" x14ac:dyDescent="0.2">
      <c r="A155" s="17"/>
      <c r="B155" s="40"/>
      <c r="C155" s="30"/>
      <c r="D155" s="40"/>
      <c r="E155" s="30"/>
      <c r="F155" s="40"/>
      <c r="G155" s="30"/>
      <c r="H155" s="40"/>
      <c r="I155" s="30"/>
      <c r="J155" s="30"/>
      <c r="K155" s="30"/>
      <c r="L155" s="40"/>
      <c r="M155" s="30"/>
      <c r="N155" s="40"/>
      <c r="O155" s="30"/>
    </row>
    <row r="156" spans="1:15" x14ac:dyDescent="0.2">
      <c r="A156" s="17"/>
      <c r="B156" s="40"/>
      <c r="C156" s="30"/>
      <c r="D156" s="40"/>
      <c r="E156" s="30"/>
      <c r="F156" s="40"/>
      <c r="G156" s="30"/>
      <c r="H156" s="40"/>
      <c r="I156" s="30"/>
      <c r="J156" s="30"/>
      <c r="K156" s="30"/>
      <c r="L156" s="40"/>
      <c r="M156" s="30"/>
      <c r="N156" s="40"/>
      <c r="O156" s="30"/>
    </row>
    <row r="157" spans="1:15" x14ac:dyDescent="0.2">
      <c r="A157" s="17"/>
      <c r="B157" s="40"/>
      <c r="C157" s="30"/>
      <c r="D157" s="40"/>
      <c r="E157" s="30"/>
      <c r="F157" s="40"/>
      <c r="G157" s="30"/>
      <c r="H157" s="40"/>
      <c r="I157" s="30"/>
      <c r="J157" s="30"/>
      <c r="K157" s="30"/>
      <c r="L157" s="40"/>
      <c r="M157" s="30"/>
      <c r="N157" s="40"/>
      <c r="O157" s="30"/>
    </row>
    <row r="158" spans="1:15" x14ac:dyDescent="0.2">
      <c r="A158" s="17"/>
      <c r="B158" s="40"/>
      <c r="C158" s="30"/>
      <c r="D158" s="40"/>
      <c r="E158" s="30"/>
      <c r="F158" s="40"/>
      <c r="G158" s="30"/>
      <c r="H158" s="40"/>
      <c r="I158" s="30"/>
      <c r="J158" s="30"/>
      <c r="K158" s="30"/>
      <c r="L158" s="40"/>
      <c r="M158" s="30"/>
      <c r="N158" s="40"/>
      <c r="O158" s="30"/>
    </row>
    <row r="159" spans="1:15" x14ac:dyDescent="0.2">
      <c r="A159" s="17"/>
      <c r="B159" s="40"/>
      <c r="C159" s="30"/>
      <c r="D159" s="40"/>
      <c r="E159" s="30"/>
      <c r="F159" s="40"/>
      <c r="G159" s="30"/>
      <c r="H159" s="40"/>
      <c r="I159" s="30"/>
      <c r="J159" s="30"/>
      <c r="K159" s="30"/>
      <c r="L159" s="40"/>
      <c r="M159" s="30"/>
      <c r="N159" s="40"/>
      <c r="O159" s="30"/>
    </row>
  </sheetData>
  <mergeCells count="22">
    <mergeCell ref="P55:R56"/>
    <mergeCell ref="J56:K56"/>
    <mergeCell ref="B55:C56"/>
    <mergeCell ref="D55:K55"/>
    <mergeCell ref="L55:M56"/>
    <mergeCell ref="N55:O56"/>
    <mergeCell ref="H56:I56"/>
    <mergeCell ref="A55:A57"/>
    <mergeCell ref="A3:A5"/>
    <mergeCell ref="J4:K4"/>
    <mergeCell ref="B3:C4"/>
    <mergeCell ref="D56:E56"/>
    <mergeCell ref="F56:G56"/>
    <mergeCell ref="A1:R1"/>
    <mergeCell ref="P3:R4"/>
    <mergeCell ref="A53:R53"/>
    <mergeCell ref="L3:M4"/>
    <mergeCell ref="N3:O4"/>
    <mergeCell ref="D4:E4"/>
    <mergeCell ref="F4:G4"/>
    <mergeCell ref="H4:I4"/>
    <mergeCell ref="D3:K3"/>
  </mergeCells>
  <phoneticPr fontId="0" type="noConversion"/>
  <printOptions horizontalCentered="1"/>
  <pageMargins left="0.54" right="0" top="0" bottom="0" header="0" footer="0"/>
  <pageSetup paperSize="9" scale="77" firstPageNumber="68" orientation="landscape" useFirstPageNumber="1" r:id="rId1"/>
  <headerFooter alignWithMargins="0">
    <oddFooter>&amp;L&amp;Z&amp;F+&amp;F+&amp;A+&amp;C&amp;P&amp;R&amp;D+&amp;T</oddFooter>
  </headerFooter>
  <ignoredErrors>
    <ignoredError sqref="E45:S45 F7:O7 C34:D34 P72:S72 E10:S20 P62:S62 P63:S71 E22:S41 F21 H21 J21 L21 N21 P21:S21"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IR56"/>
  <sheetViews>
    <sheetView workbookViewId="0">
      <selection activeCell="B14" sqref="B14"/>
    </sheetView>
  </sheetViews>
  <sheetFormatPr baseColWidth="10" defaultRowHeight="11.25" x14ac:dyDescent="0.2"/>
  <cols>
    <col min="1" max="1" width="41.5" customWidth="1"/>
    <col min="2" max="2" width="13" style="38" bestFit="1" customWidth="1"/>
    <col min="3" max="3" width="8.6640625" style="32" bestFit="1" customWidth="1"/>
    <col min="4" max="4" width="11" style="38" bestFit="1" customWidth="1"/>
    <col min="5" max="5" width="7.6640625" style="32" bestFit="1" customWidth="1"/>
    <col min="6" max="6" width="9" style="38" customWidth="1"/>
    <col min="7" max="7" width="6.1640625" style="32" bestFit="1" customWidth="1"/>
    <col min="8" max="8" width="11" style="38" bestFit="1" customWidth="1"/>
    <col min="9" max="9" width="7" style="32" bestFit="1" customWidth="1"/>
    <col min="10" max="10" width="10.1640625" style="32" bestFit="1" customWidth="1"/>
    <col min="11" max="11" width="6" style="32" customWidth="1"/>
    <col min="12" max="12" width="11" style="38" bestFit="1" customWidth="1"/>
    <col min="13" max="13" width="7" style="32" customWidth="1"/>
    <col min="14" max="14" width="11" style="38" bestFit="1" customWidth="1"/>
    <col min="15" max="15" width="7.6640625" style="32" bestFit="1" customWidth="1"/>
    <col min="16" max="16" width="5.1640625" hidden="1" customWidth="1"/>
    <col min="17" max="18" width="6" hidden="1" customWidth="1"/>
  </cols>
  <sheetData>
    <row r="1" spans="1:23" ht="21.75" customHeight="1" x14ac:dyDescent="0.2">
      <c r="A1" s="218" t="s">
        <v>119</v>
      </c>
      <c r="B1" s="218"/>
      <c r="C1" s="218"/>
      <c r="D1" s="218"/>
      <c r="E1" s="218"/>
      <c r="F1" s="218"/>
      <c r="G1" s="218"/>
      <c r="H1" s="218"/>
      <c r="I1" s="218"/>
      <c r="J1" s="218"/>
      <c r="K1" s="218"/>
      <c r="L1" s="218"/>
      <c r="M1" s="218"/>
      <c r="N1" s="218"/>
      <c r="O1" s="218"/>
      <c r="P1" s="218"/>
      <c r="Q1" s="218"/>
      <c r="R1" s="218"/>
    </row>
    <row r="2" spans="1:23" x14ac:dyDescent="0.2">
      <c r="E2" s="90"/>
    </row>
    <row r="3" spans="1:23" x14ac:dyDescent="0.2">
      <c r="A3" s="223" t="s">
        <v>11</v>
      </c>
      <c r="B3" s="190" t="s">
        <v>53</v>
      </c>
      <c r="C3" s="190"/>
      <c r="D3" s="222" t="s">
        <v>9</v>
      </c>
      <c r="E3" s="222"/>
      <c r="F3" s="222"/>
      <c r="G3" s="222"/>
      <c r="H3" s="222"/>
      <c r="I3" s="222"/>
      <c r="J3" s="222"/>
      <c r="K3" s="222"/>
      <c r="L3" s="190" t="s">
        <v>57</v>
      </c>
      <c r="M3" s="190"/>
      <c r="N3" s="190" t="s">
        <v>58</v>
      </c>
      <c r="O3" s="190"/>
      <c r="P3" s="219"/>
      <c r="Q3" s="219"/>
      <c r="R3" s="219"/>
    </row>
    <row r="4" spans="1:23" x14ac:dyDescent="0.2">
      <c r="A4" s="218"/>
      <c r="B4" s="191"/>
      <c r="C4" s="191"/>
      <c r="D4" s="221" t="s">
        <v>12</v>
      </c>
      <c r="E4" s="221"/>
      <c r="F4" s="195" t="s">
        <v>54</v>
      </c>
      <c r="G4" s="195"/>
      <c r="H4" s="195" t="s">
        <v>55</v>
      </c>
      <c r="I4" s="195"/>
      <c r="J4" s="195" t="s">
        <v>56</v>
      </c>
      <c r="K4" s="195"/>
      <c r="L4" s="191"/>
      <c r="M4" s="191"/>
      <c r="N4" s="191"/>
      <c r="O4" s="191"/>
      <c r="P4" s="220"/>
      <c r="Q4" s="220"/>
      <c r="R4" s="220"/>
    </row>
    <row r="5" spans="1:23" x14ac:dyDescent="0.2">
      <c r="A5" s="224"/>
      <c r="B5" s="60" t="s">
        <v>3</v>
      </c>
      <c r="C5" s="61" t="s">
        <v>38</v>
      </c>
      <c r="D5" s="60" t="s">
        <v>3</v>
      </c>
      <c r="E5" s="61" t="s">
        <v>39</v>
      </c>
      <c r="F5" s="60" t="s">
        <v>3</v>
      </c>
      <c r="G5" s="61" t="s">
        <v>39</v>
      </c>
      <c r="H5" s="60" t="s">
        <v>3</v>
      </c>
      <c r="I5" s="61" t="s">
        <v>39</v>
      </c>
      <c r="J5" s="60" t="s">
        <v>3</v>
      </c>
      <c r="K5" s="61" t="s">
        <v>39</v>
      </c>
      <c r="L5" s="60" t="s">
        <v>3</v>
      </c>
      <c r="M5" s="61" t="s">
        <v>39</v>
      </c>
      <c r="N5" s="60" t="s">
        <v>3</v>
      </c>
      <c r="O5" s="61" t="s">
        <v>39</v>
      </c>
      <c r="P5" s="91"/>
      <c r="Q5" s="92"/>
      <c r="R5" s="92"/>
    </row>
    <row r="6" spans="1:23" x14ac:dyDescent="0.2">
      <c r="A6" s="12"/>
      <c r="B6" s="175"/>
      <c r="C6" s="176"/>
      <c r="D6" s="175"/>
      <c r="E6" s="176"/>
      <c r="F6" s="175"/>
      <c r="G6" s="176"/>
      <c r="H6" s="175"/>
      <c r="I6" s="176"/>
      <c r="J6" s="176"/>
      <c r="K6" s="176"/>
      <c r="L6" s="175"/>
      <c r="M6" s="176"/>
      <c r="N6" s="175"/>
      <c r="O6" s="176"/>
      <c r="P6" s="39"/>
      <c r="Q6" s="31"/>
      <c r="R6" s="31"/>
    </row>
    <row r="7" spans="1:23" s="5" customFormat="1" x14ac:dyDescent="0.2">
      <c r="A7" s="128" t="s">
        <v>32</v>
      </c>
      <c r="B7" s="4">
        <f>[1]InfJuv!O328</f>
        <v>1595328.493637824</v>
      </c>
      <c r="C7" s="48">
        <f>[1]InfJuv!P328</f>
        <v>100</v>
      </c>
      <c r="D7" s="4">
        <f>+F7+H7+J7</f>
        <v>922369.03304737387</v>
      </c>
      <c r="E7" s="48">
        <f>+D7/$B7*100</f>
        <v>57.816871993810992</v>
      </c>
      <c r="F7" s="4">
        <f>[1]InfJuv!Q328</f>
        <v>59086.039462470879</v>
      </c>
      <c r="G7" s="48">
        <f>+F7/$B7*100</f>
        <v>3.7036911017452665</v>
      </c>
      <c r="H7" s="4">
        <f>[1]InfJuv!S328</f>
        <v>813851.14539278729</v>
      </c>
      <c r="I7" s="48">
        <f>+H7/$B7*100</f>
        <v>51.014643607158575</v>
      </c>
      <c r="J7" s="4">
        <f>[1]InfJuv!U328</f>
        <v>49431.848192115627</v>
      </c>
      <c r="K7" s="48">
        <f>+J7/$B7*100</f>
        <v>3.0985372849071537</v>
      </c>
      <c r="L7" s="4">
        <f>[1]InfJuv!W328</f>
        <v>298297.30846167344</v>
      </c>
      <c r="M7" s="48">
        <f>+L7/$B7*100</f>
        <v>18.698174680091544</v>
      </c>
      <c r="N7" s="4">
        <f>[1]InfJuv!Y328</f>
        <v>374662.15212883032</v>
      </c>
      <c r="O7" s="48">
        <f>+N7/$B7*100</f>
        <v>23.484953326100825</v>
      </c>
      <c r="P7" s="41"/>
      <c r="Q7" s="36"/>
      <c r="R7" s="29"/>
    </row>
    <row r="8" spans="1:23" s="5" customFormat="1" x14ac:dyDescent="0.2">
      <c r="A8" s="128"/>
      <c r="P8" s="44"/>
      <c r="Q8" s="33"/>
      <c r="R8" s="33"/>
    </row>
    <row r="9" spans="1:23" x14ac:dyDescent="0.2">
      <c r="A9" s="129" t="s">
        <v>16</v>
      </c>
      <c r="B9" s="177"/>
      <c r="C9" s="153"/>
      <c r="D9" s="177"/>
      <c r="E9" s="153"/>
      <c r="F9" s="177"/>
      <c r="G9" s="153"/>
      <c r="H9" s="177"/>
      <c r="I9" s="153"/>
      <c r="J9" s="153"/>
      <c r="K9" s="153"/>
      <c r="L9" s="177"/>
      <c r="M9" s="153"/>
      <c r="N9" s="177"/>
      <c r="O9" s="153"/>
      <c r="P9" s="50"/>
      <c r="Q9" s="51"/>
      <c r="R9" s="51"/>
      <c r="S9" s="45"/>
      <c r="T9" s="45"/>
      <c r="U9" s="45"/>
      <c r="V9" s="45"/>
      <c r="W9" s="45"/>
    </row>
    <row r="10" spans="1:23" x14ac:dyDescent="0.2">
      <c r="A10" s="131" t="s">
        <v>23</v>
      </c>
      <c r="B10" s="187">
        <f>[1]InfJuv!O329</f>
        <v>241493.62431151787</v>
      </c>
      <c r="C10" s="147">
        <f>[1]InfJuv!P329</f>
        <v>100</v>
      </c>
      <c r="D10" s="187">
        <f>+F10+H10+J10</f>
        <v>122501.69125619989</v>
      </c>
      <c r="E10" s="147">
        <f>+D10/$B10*100</f>
        <v>50.726677197149193</v>
      </c>
      <c r="F10" s="187">
        <f>[1]InfJuv!Q329</f>
        <v>9298.1090365604978</v>
      </c>
      <c r="G10" s="147">
        <f>+F10/$B10*100</f>
        <v>3.8502503174022844</v>
      </c>
      <c r="H10" s="187">
        <f>[1]InfJuv!S329</f>
        <v>106844.49222062386</v>
      </c>
      <c r="I10" s="147">
        <f>+H10/$B10*100</f>
        <v>44.24319380075989</v>
      </c>
      <c r="J10" s="187">
        <f>[1]InfJuv!U329</f>
        <v>6359.0899990155394</v>
      </c>
      <c r="K10" s="147">
        <f>+J10/$B10*100</f>
        <v>2.6332330789870246</v>
      </c>
      <c r="L10" s="187">
        <f>[1]InfJuv!W329</f>
        <v>44840.359967065204</v>
      </c>
      <c r="M10" s="147">
        <f>+L10/$B10*100</f>
        <v>18.567927039441336</v>
      </c>
      <c r="N10" s="187">
        <f>[1]InfJuv!Y329</f>
        <v>74151.573088249395</v>
      </c>
      <c r="O10" s="147">
        <f>+N10/$B10*100</f>
        <v>30.705395763408067</v>
      </c>
      <c r="P10" s="37"/>
      <c r="Q10" s="31"/>
      <c r="R10" s="31"/>
    </row>
    <row r="11" spans="1:23" x14ac:dyDescent="0.2">
      <c r="A11" s="131" t="s">
        <v>24</v>
      </c>
      <c r="B11" s="187">
        <f>[1]InfJuv!O330</f>
        <v>948026.78183897363</v>
      </c>
      <c r="C11" s="147">
        <f>[1]InfJuv!P330</f>
        <v>100</v>
      </c>
      <c r="D11" s="187">
        <f t="shared" ref="D11:D14" si="0">+F11+H11+J11</f>
        <v>530682.65814281441</v>
      </c>
      <c r="E11" s="147">
        <f t="shared" ref="E11:E14" si="1">+D11/$B11*100</f>
        <v>55.977601931603772</v>
      </c>
      <c r="F11" s="187">
        <f>[1]InfJuv!Q330</f>
        <v>25338.12469880157</v>
      </c>
      <c r="G11" s="147">
        <f t="shared" ref="G11:G14" si="2">+F11/$B11*100</f>
        <v>2.6727224572338462</v>
      </c>
      <c r="H11" s="187">
        <f>[1]InfJuv!S330</f>
        <v>479454.0090146967</v>
      </c>
      <c r="I11" s="147">
        <f t="shared" ref="I11:I14" si="3">+H11/$B11*100</f>
        <v>50.573888649501676</v>
      </c>
      <c r="J11" s="187">
        <f>[1]InfJuv!U330</f>
        <v>25890.524429316214</v>
      </c>
      <c r="K11" s="147">
        <f t="shared" ref="K11:K14" si="4">+J11/$B11*100</f>
        <v>2.7309908248682611</v>
      </c>
      <c r="L11" s="187">
        <f>[1]InfJuv!W330</f>
        <v>170720.10993074</v>
      </c>
      <c r="M11" s="147">
        <f t="shared" ref="M11:M14" si="5">+L11/$B11*100</f>
        <v>18.007941674345812</v>
      </c>
      <c r="N11" s="187">
        <f>[1]InfJuv!Y330</f>
        <v>246624.01376546064</v>
      </c>
      <c r="O11" s="147">
        <f t="shared" ref="O11:O14" si="6">+N11/$B11*100</f>
        <v>26.014456394054779</v>
      </c>
      <c r="P11" s="37"/>
      <c r="Q11" s="31"/>
      <c r="R11" s="31"/>
    </row>
    <row r="12" spans="1:23" x14ac:dyDescent="0.2">
      <c r="A12" s="131" t="s">
        <v>25</v>
      </c>
      <c r="B12" s="187">
        <f>[1]InfJuv!O331</f>
        <v>303171.92905505473</v>
      </c>
      <c r="C12" s="147">
        <f>[1]InfJuv!P331</f>
        <v>100</v>
      </c>
      <c r="D12" s="187">
        <f t="shared" si="0"/>
        <v>198295.5724011831</v>
      </c>
      <c r="E12" s="147">
        <f t="shared" si="1"/>
        <v>65.406969906232135</v>
      </c>
      <c r="F12" s="187">
        <f>[1]InfJuv!Q331</f>
        <v>16157.732679897596</v>
      </c>
      <c r="G12" s="147">
        <f t="shared" si="2"/>
        <v>5.3295609294234563</v>
      </c>
      <c r="H12" s="187">
        <f>[1]InfJuv!S331</f>
        <v>173595.79441054002</v>
      </c>
      <c r="I12" s="147">
        <f t="shared" si="3"/>
        <v>57.259850854798557</v>
      </c>
      <c r="J12" s="187">
        <f>[1]InfJuv!U331</f>
        <v>8542.045310745485</v>
      </c>
      <c r="K12" s="147">
        <f t="shared" si="4"/>
        <v>2.8175581220101305</v>
      </c>
      <c r="L12" s="187">
        <f>[1]InfJuv!W331</f>
        <v>61156.314821365144</v>
      </c>
      <c r="M12" s="147">
        <f t="shared" si="5"/>
        <v>20.172156113523101</v>
      </c>
      <c r="N12" s="187">
        <f>[1]InfJuv!Y331</f>
        <v>43720.041832505311</v>
      </c>
      <c r="O12" s="147">
        <f t="shared" si="6"/>
        <v>14.42087398024437</v>
      </c>
      <c r="P12" s="37"/>
      <c r="Q12" s="31"/>
      <c r="R12" s="31"/>
    </row>
    <row r="13" spans="1:23" x14ac:dyDescent="0.2">
      <c r="A13" s="131" t="s">
        <v>26</v>
      </c>
      <c r="B13" s="187">
        <f>[1]InfJuv!O332</f>
        <v>93256.646412419315</v>
      </c>
      <c r="C13" s="147">
        <f>[1]InfJuv!P332</f>
        <v>100</v>
      </c>
      <c r="D13" s="187">
        <f t="shared" si="0"/>
        <v>68016.226275587702</v>
      </c>
      <c r="E13" s="147">
        <f t="shared" si="1"/>
        <v>72.934454424612184</v>
      </c>
      <c r="F13" s="187">
        <f>[1]InfJuv!Q332</f>
        <v>7972.4097327252875</v>
      </c>
      <c r="G13" s="147">
        <f t="shared" si="2"/>
        <v>8.5488917298913023</v>
      </c>
      <c r="H13" s="187">
        <f>[1]InfJuv!S332</f>
        <v>51587.225039289231</v>
      </c>
      <c r="I13" s="147">
        <f t="shared" si="3"/>
        <v>55.317478189328476</v>
      </c>
      <c r="J13" s="187">
        <f>[1]InfJuv!U332</f>
        <v>8456.5915035731778</v>
      </c>
      <c r="K13" s="147">
        <f t="shared" si="4"/>
        <v>9.0680845053924042</v>
      </c>
      <c r="L13" s="187">
        <f>[1]InfJuv!W332</f>
        <v>19564.07150785478</v>
      </c>
      <c r="M13" s="147">
        <f t="shared" si="5"/>
        <v>20.978742277879473</v>
      </c>
      <c r="N13" s="187">
        <f>[1]InfJuv!Y332</f>
        <v>5676.348628977039</v>
      </c>
      <c r="O13" s="147">
        <f t="shared" si="6"/>
        <v>6.0868032975085615</v>
      </c>
      <c r="P13" s="37"/>
      <c r="Q13" s="31"/>
      <c r="R13" s="31"/>
    </row>
    <row r="14" spans="1:23" x14ac:dyDescent="0.2">
      <c r="A14" s="131" t="s">
        <v>27</v>
      </c>
      <c r="B14" s="187">
        <f>[1]InfJuv!O333</f>
        <v>9379.5120198952263</v>
      </c>
      <c r="C14" s="147">
        <f>[1]InfJuv!P333</f>
        <v>100</v>
      </c>
      <c r="D14" s="187">
        <f t="shared" si="0"/>
        <v>2872.8849716154746</v>
      </c>
      <c r="E14" s="147">
        <f t="shared" si="1"/>
        <v>30.629364998111768</v>
      </c>
      <c r="F14" s="187">
        <f>[1]InfJuv!Q333</f>
        <v>319.66331448596753</v>
      </c>
      <c r="G14" s="147">
        <f t="shared" si="2"/>
        <v>3.4081017627347561</v>
      </c>
      <c r="H14" s="187">
        <f>[1]InfJuv!S333</f>
        <v>2369.6247076642908</v>
      </c>
      <c r="I14" s="147">
        <f t="shared" si="3"/>
        <v>25.26383784825898</v>
      </c>
      <c r="J14" s="187">
        <f>[1]InfJuv!U333</f>
        <v>183.59694946521637</v>
      </c>
      <c r="K14" s="147">
        <f t="shared" si="4"/>
        <v>1.9574253871180307</v>
      </c>
      <c r="L14" s="187">
        <f>[1]InfJuv!W333</f>
        <v>2016.4522346452961</v>
      </c>
      <c r="M14" s="147">
        <f t="shared" si="5"/>
        <v>21.498477003581055</v>
      </c>
      <c r="N14" s="187">
        <f>[1]InfJuv!Y333</f>
        <v>4490.1748136344504</v>
      </c>
      <c r="O14" s="147">
        <f t="shared" si="6"/>
        <v>47.872157998307117</v>
      </c>
      <c r="P14" s="37"/>
      <c r="Q14" s="31"/>
      <c r="R14" s="31"/>
    </row>
    <row r="15" spans="1:23" x14ac:dyDescent="0.2">
      <c r="A15" s="131"/>
      <c r="B15" s="175"/>
      <c r="C15" s="176"/>
      <c r="D15" s="178"/>
      <c r="E15" s="176"/>
      <c r="F15" s="178"/>
      <c r="G15" s="176"/>
      <c r="H15" s="178"/>
      <c r="I15" s="176"/>
      <c r="J15" s="178"/>
      <c r="K15" s="176"/>
      <c r="L15" s="178"/>
      <c r="M15" s="176"/>
      <c r="N15" s="178"/>
      <c r="O15" s="176"/>
      <c r="P15" s="37"/>
      <c r="Q15" s="31"/>
      <c r="R15" s="31"/>
    </row>
    <row r="16" spans="1:23" x14ac:dyDescent="0.2">
      <c r="A16" s="129" t="s">
        <v>17</v>
      </c>
      <c r="P16" s="50"/>
      <c r="Q16" s="51"/>
      <c r="R16" s="51"/>
    </row>
    <row r="17" spans="1:18" x14ac:dyDescent="0.2">
      <c r="A17" s="131" t="s">
        <v>81</v>
      </c>
      <c r="B17" s="187">
        <f>[1]InfJuv!O335</f>
        <v>151799.66999207385</v>
      </c>
      <c r="C17" s="147">
        <f>[1]InfJuv!P335</f>
        <v>100</v>
      </c>
      <c r="D17" s="187">
        <f t="shared" ref="D17" si="7">+F17+H17+J17</f>
        <v>99731.414541996463</v>
      </c>
      <c r="E17" s="147">
        <f>+D17/$B17*100</f>
        <v>65.699361894004056</v>
      </c>
      <c r="F17" s="187">
        <f>[1]InfJuv!Q335</f>
        <v>2749.7935579707478</v>
      </c>
      <c r="G17" s="147">
        <f>+F17/$B17*100</f>
        <v>1.8114621448876187</v>
      </c>
      <c r="H17" s="187">
        <f>[1]InfJuv!S335</f>
        <v>94798.99711686527</v>
      </c>
      <c r="I17" s="147">
        <f>+H17/$B17*100</f>
        <v>62.450067988827087</v>
      </c>
      <c r="J17" s="187">
        <f>[1]InfJuv!U335</f>
        <v>2182.6238671604478</v>
      </c>
      <c r="K17" s="147">
        <f>+J17/$B17*100</f>
        <v>1.4378317602893422</v>
      </c>
      <c r="L17" s="187">
        <f>[1]InfJuv!W335</f>
        <v>43388.798589108861</v>
      </c>
      <c r="M17" s="147">
        <f>+L17/$B17*100</f>
        <v>28.582933409126905</v>
      </c>
      <c r="N17" s="187">
        <f>[1]InfJuv!Y335</f>
        <v>8679.4568609680337</v>
      </c>
      <c r="O17" s="147">
        <f>+N17/$B17*100</f>
        <v>5.7177046968687275</v>
      </c>
      <c r="P17" s="11"/>
      <c r="Q17" s="12"/>
      <c r="R17" s="12"/>
    </row>
    <row r="18" spans="1:18" x14ac:dyDescent="0.2">
      <c r="A18" s="131" t="s">
        <v>82</v>
      </c>
      <c r="B18" s="187">
        <f>[1]InfJuv!O336</f>
        <v>199459.85046119633</v>
      </c>
      <c r="C18" s="147">
        <f>[1]InfJuv!P336</f>
        <v>100</v>
      </c>
      <c r="D18" s="187">
        <f t="shared" ref="D18:D21" si="8">+F18+H18+J18</f>
        <v>119183.86529262108</v>
      </c>
      <c r="E18" s="147">
        <f t="shared" ref="E18:E21" si="9">+D18/$B18*100</f>
        <v>59.753311263916522</v>
      </c>
      <c r="F18" s="187">
        <f>[1]InfJuv!Q336</f>
        <v>7015.059469351163</v>
      </c>
      <c r="G18" s="147">
        <f t="shared" ref="G18:G21" si="10">+F18/$B18*100</f>
        <v>3.5170283408569478</v>
      </c>
      <c r="H18" s="187">
        <f>[1]InfJuv!S336</f>
        <v>108334.55777800972</v>
      </c>
      <c r="I18" s="147">
        <f t="shared" ref="I18:I21" si="11">+H18/$B18*100</f>
        <v>54.313967210702152</v>
      </c>
      <c r="J18" s="187">
        <f>[1]InfJuv!U336</f>
        <v>3834.2480452601908</v>
      </c>
      <c r="K18" s="147">
        <f t="shared" ref="K18:K21" si="12">+J18/$B18*100</f>
        <v>1.9223157123574202</v>
      </c>
      <c r="L18" s="187">
        <f>[1]InfJuv!W336</f>
        <v>71964.536367117369</v>
      </c>
      <c r="M18" s="147">
        <f t="shared" ref="M18:M21" si="13">+L18/$B18*100</f>
        <v>36.079710378163362</v>
      </c>
      <c r="N18" s="187">
        <f>[1]InfJuv!Y336</f>
        <v>8311.4488014558065</v>
      </c>
      <c r="O18" s="147">
        <f t="shared" ref="O18:O21" si="14">+N18/$B18*100</f>
        <v>4.1669783579190778</v>
      </c>
      <c r="P18" s="11"/>
      <c r="Q18" s="12"/>
      <c r="R18" s="12"/>
    </row>
    <row r="19" spans="1:18" x14ac:dyDescent="0.2">
      <c r="A19" s="131" t="s">
        <v>83</v>
      </c>
      <c r="B19" s="187">
        <f>[1]InfJuv!O337</f>
        <v>205336.54009180286</v>
      </c>
      <c r="C19" s="147">
        <f>[1]InfJuv!P337</f>
        <v>100</v>
      </c>
      <c r="D19" s="187">
        <f t="shared" si="8"/>
        <v>105353.69033159048</v>
      </c>
      <c r="E19" s="147">
        <f t="shared" si="9"/>
        <v>51.307814130153574</v>
      </c>
      <c r="F19" s="187">
        <f>[1]InfJuv!Q337</f>
        <v>4242.3826168821133</v>
      </c>
      <c r="G19" s="147">
        <f t="shared" si="10"/>
        <v>2.0660631639090674</v>
      </c>
      <c r="H19" s="187">
        <f>[1]InfJuv!S337</f>
        <v>94711.694718476443</v>
      </c>
      <c r="I19" s="147">
        <f t="shared" si="11"/>
        <v>46.125104998911674</v>
      </c>
      <c r="J19" s="187">
        <f>[1]InfJuv!U337</f>
        <v>6399.612996231921</v>
      </c>
      <c r="K19" s="147">
        <f t="shared" si="12"/>
        <v>3.1166459673328237</v>
      </c>
      <c r="L19" s="187">
        <f>[1]InfJuv!W337</f>
        <v>30732.112493988934</v>
      </c>
      <c r="M19" s="147">
        <f t="shared" si="13"/>
        <v>14.966704162955638</v>
      </c>
      <c r="N19" s="187">
        <f>[1]InfJuv!Y337</f>
        <v>69250.737266221462</v>
      </c>
      <c r="O19" s="147">
        <f t="shared" si="14"/>
        <v>33.725481706889823</v>
      </c>
      <c r="P19" s="11"/>
      <c r="Q19" s="12"/>
      <c r="R19" s="12"/>
    </row>
    <row r="20" spans="1:18" x14ac:dyDescent="0.2">
      <c r="A20" s="131" t="s">
        <v>84</v>
      </c>
      <c r="B20" s="187">
        <f>[1]InfJuv!O338</f>
        <v>386501.85829161463</v>
      </c>
      <c r="C20" s="147">
        <f>[1]InfJuv!P338</f>
        <v>100</v>
      </c>
      <c r="D20" s="187">
        <f t="shared" si="8"/>
        <v>220425.3893129447</v>
      </c>
      <c r="E20" s="147">
        <f t="shared" si="9"/>
        <v>57.030874388871453</v>
      </c>
      <c r="F20" s="187">
        <f>[1]InfJuv!Q338</f>
        <v>13883.19815989215</v>
      </c>
      <c r="G20" s="147">
        <f t="shared" si="10"/>
        <v>3.5920133013739135</v>
      </c>
      <c r="H20" s="187">
        <f>[1]InfJuv!S338</f>
        <v>193424.46535737428</v>
      </c>
      <c r="I20" s="147">
        <f t="shared" si="11"/>
        <v>50.044899192033384</v>
      </c>
      <c r="J20" s="187">
        <f>[1]InfJuv!U338</f>
        <v>13117.725795678258</v>
      </c>
      <c r="K20" s="147">
        <f t="shared" si="12"/>
        <v>3.3939618954641531</v>
      </c>
      <c r="L20" s="187">
        <f>[1]InfJuv!W338</f>
        <v>43813.13683166293</v>
      </c>
      <c r="M20" s="147">
        <f t="shared" si="13"/>
        <v>11.335815311554345</v>
      </c>
      <c r="N20" s="187">
        <f>[1]InfJuv!Y338</f>
        <v>122263.3321470032</v>
      </c>
      <c r="O20" s="147">
        <f t="shared" si="14"/>
        <v>31.633310299573214</v>
      </c>
      <c r="P20" s="11"/>
      <c r="Q20" s="12"/>
      <c r="R20" s="12"/>
    </row>
    <row r="21" spans="1:18" x14ac:dyDescent="0.2">
      <c r="A21" s="131" t="s">
        <v>85</v>
      </c>
      <c r="B21" s="187">
        <f>[1]InfJuv!O339</f>
        <v>652230.5748012031</v>
      </c>
      <c r="C21" s="147">
        <f>[1]InfJuv!P339</f>
        <v>100</v>
      </c>
      <c r="D21" s="187">
        <f t="shared" si="8"/>
        <v>377674.67356824648</v>
      </c>
      <c r="E21" s="147">
        <f t="shared" si="9"/>
        <v>57.905085741090865</v>
      </c>
      <c r="F21" s="187">
        <f>[1]InfJuv!Q339</f>
        <v>31195.60565837473</v>
      </c>
      <c r="G21" s="147">
        <f t="shared" si="10"/>
        <v>4.7829106551594895</v>
      </c>
      <c r="H21" s="187">
        <f>[1]InfJuv!S339</f>
        <v>322581.43042208691</v>
      </c>
      <c r="I21" s="147">
        <f t="shared" si="11"/>
        <v>49.458189003238353</v>
      </c>
      <c r="J21" s="187">
        <f>[1]InfJuv!U339</f>
        <v>23897.637487784821</v>
      </c>
      <c r="K21" s="147">
        <f t="shared" si="12"/>
        <v>3.6639860826930279</v>
      </c>
      <c r="L21" s="187">
        <f>[1]InfJuv!W339</f>
        <v>108398.72417979104</v>
      </c>
      <c r="M21" s="147">
        <f t="shared" si="13"/>
        <v>16.619693765940134</v>
      </c>
      <c r="N21" s="187">
        <f>[1]InfJuv!Y339</f>
        <v>166157.17705317569</v>
      </c>
      <c r="O21" s="147">
        <f t="shared" si="14"/>
        <v>25.475220492970546</v>
      </c>
      <c r="P21" s="11"/>
      <c r="Q21" s="12"/>
      <c r="R21" s="12"/>
    </row>
    <row r="22" spans="1:18" x14ac:dyDescent="0.2">
      <c r="A22" s="131"/>
      <c r="B22" s="86"/>
      <c r="C22" s="70"/>
      <c r="D22" s="86"/>
      <c r="E22" s="70"/>
      <c r="F22" s="86"/>
      <c r="G22" s="70"/>
      <c r="H22" s="86"/>
      <c r="I22" s="70"/>
      <c r="J22" s="86"/>
      <c r="K22" s="70"/>
      <c r="L22" s="86"/>
      <c r="M22" s="70"/>
      <c r="N22" s="86"/>
      <c r="O22" s="70"/>
      <c r="P22" s="11"/>
      <c r="Q22" s="12"/>
      <c r="R22" s="12"/>
    </row>
    <row r="23" spans="1:18" x14ac:dyDescent="0.2">
      <c r="A23" s="129" t="s">
        <v>73</v>
      </c>
      <c r="P23" s="50"/>
      <c r="Q23" s="51"/>
      <c r="R23" s="51"/>
    </row>
    <row r="24" spans="1:18" x14ac:dyDescent="0.2">
      <c r="A24" s="23" t="s">
        <v>110</v>
      </c>
      <c r="B24" s="187">
        <f>[1]InfJuv!O341</f>
        <v>1094288.8547695423</v>
      </c>
      <c r="C24" s="147">
        <f>[1]InfJuv!P341</f>
        <v>100</v>
      </c>
      <c r="D24" s="187">
        <f t="shared" ref="D24" si="15">+F24+H24+J24</f>
        <v>601785.0403885463</v>
      </c>
      <c r="E24" s="147">
        <f>+D24/$B24*100</f>
        <v>54.993253176765876</v>
      </c>
      <c r="F24" s="187">
        <f>[1]InfJuv!Q341</f>
        <v>37740.996755102504</v>
      </c>
      <c r="G24" s="147">
        <f>+F24/$B24*100</f>
        <v>3.448906254560252</v>
      </c>
      <c r="H24" s="187">
        <f>[1]InfJuv!S341</f>
        <v>536461.31261748017</v>
      </c>
      <c r="I24" s="147">
        <f>+H24/$B24*100</f>
        <v>49.023739050185164</v>
      </c>
      <c r="J24" s="187">
        <f>[1]InfJuv!U341</f>
        <v>27582.731015963596</v>
      </c>
      <c r="K24" s="147">
        <f>+J24/$B24*100</f>
        <v>2.5206078720204577</v>
      </c>
      <c r="L24" s="187">
        <f>[1]InfJuv!W341</f>
        <v>205534.93242563403</v>
      </c>
      <c r="M24" s="147">
        <f>+L24/$B24*100</f>
        <v>18.782511722548776</v>
      </c>
      <c r="N24" s="187">
        <f>[1]InfJuv!Y341</f>
        <v>286968.8819554146</v>
      </c>
      <c r="O24" s="147">
        <f>+N24/$B24*100</f>
        <v>26.224235100690152</v>
      </c>
      <c r="P24" s="11"/>
      <c r="Q24" s="12"/>
      <c r="R24" s="12"/>
    </row>
    <row r="25" spans="1:18" x14ac:dyDescent="0.2">
      <c r="A25" s="23" t="s">
        <v>111</v>
      </c>
      <c r="B25" s="187">
        <f>[1]InfJuv!O342</f>
        <v>501039.638868307</v>
      </c>
      <c r="C25" s="147">
        <f>[1]InfJuv!P342</f>
        <v>100</v>
      </c>
      <c r="D25" s="187">
        <f t="shared" ref="D25" si="16">+F25+H25+J25</f>
        <v>320583.9926588544</v>
      </c>
      <c r="E25" s="147">
        <f>+D25/$B25*100</f>
        <v>63.983758527160475</v>
      </c>
      <c r="F25" s="187">
        <f>[1]InfJuv!Q342</f>
        <v>21345.042707368375</v>
      </c>
      <c r="G25" s="147">
        <f>+F25/$B25*100</f>
        <v>4.2601505053732271</v>
      </c>
      <c r="H25" s="187">
        <f>[1]InfJuv!S342</f>
        <v>277389.83277533401</v>
      </c>
      <c r="I25" s="147">
        <f>+H25/$B25*100</f>
        <v>55.362851809863088</v>
      </c>
      <c r="J25" s="187">
        <f>[1]InfJuv!U342</f>
        <v>21849.117176152009</v>
      </c>
      <c r="K25" s="147">
        <f>+J25/$B25*100</f>
        <v>4.360756211924147</v>
      </c>
      <c r="L25" s="187">
        <f>[1]InfJuv!W342</f>
        <v>92762.376036037414</v>
      </c>
      <c r="M25" s="147">
        <f>+L25/$B25*100</f>
        <v>18.513979501813235</v>
      </c>
      <c r="N25" s="187">
        <f>[1]InfJuv!Y342</f>
        <v>87693.270173413664</v>
      </c>
      <c r="O25" s="147">
        <f>+N25/$B25*100</f>
        <v>17.502261971025991</v>
      </c>
      <c r="P25" s="11"/>
      <c r="Q25" s="12"/>
      <c r="R25" s="12"/>
    </row>
    <row r="26" spans="1:18" x14ac:dyDescent="0.2">
      <c r="A26" s="24"/>
      <c r="B26" s="175"/>
      <c r="C26" s="176"/>
      <c r="D26" s="178"/>
      <c r="E26" s="176"/>
      <c r="F26" s="178"/>
      <c r="G26" s="176"/>
      <c r="H26" s="178"/>
      <c r="I26" s="176"/>
      <c r="J26" s="178"/>
      <c r="K26" s="176"/>
      <c r="L26" s="178"/>
      <c r="M26" s="176"/>
      <c r="N26" s="178"/>
      <c r="O26" s="176"/>
      <c r="P26" s="11"/>
      <c r="Q26" s="12"/>
      <c r="R26" s="12"/>
    </row>
    <row r="27" spans="1:18" x14ac:dyDescent="0.2">
      <c r="A27" s="129" t="s">
        <v>80</v>
      </c>
      <c r="P27" s="37"/>
      <c r="Q27" s="31"/>
      <c r="R27" s="31"/>
    </row>
    <row r="28" spans="1:18" x14ac:dyDescent="0.2">
      <c r="A28" s="131" t="s">
        <v>68</v>
      </c>
      <c r="B28" s="187">
        <f>[1]InfJuv!O344</f>
        <v>1315328.0894272465</v>
      </c>
      <c r="C28" s="147">
        <f>[1]InfJuv!P344</f>
        <v>100</v>
      </c>
      <c r="D28" s="187">
        <f t="shared" ref="D28" si="17">+F28+H28+J28</f>
        <v>728553.69101291127</v>
      </c>
      <c r="E28" s="147">
        <f>+D28/$B28*100</f>
        <v>55.38950295892765</v>
      </c>
      <c r="F28" s="187">
        <f>[1]InfJuv!Q344</f>
        <v>47132.712137275703</v>
      </c>
      <c r="G28" s="147">
        <f>+F28/$B28*100</f>
        <v>3.5833426288188996</v>
      </c>
      <c r="H28" s="187">
        <f>[1]InfJuv!S344</f>
        <v>640680.13761552412</v>
      </c>
      <c r="I28" s="147">
        <f>+H28/$B28*100</f>
        <v>48.708770288217998</v>
      </c>
      <c r="J28" s="187">
        <f>[1]InfJuv!U344</f>
        <v>40740.841260111461</v>
      </c>
      <c r="K28" s="147">
        <f>+J28/$B28*100</f>
        <v>3.0973900418907552</v>
      </c>
      <c r="L28" s="187">
        <f>[1]InfJuv!W344</f>
        <v>238492.84824513385</v>
      </c>
      <c r="M28" s="147">
        <f>+L28/$B28*100</f>
        <v>18.131814424261588</v>
      </c>
      <c r="N28" s="187">
        <f>[1]InfJuv!Y344</f>
        <v>348281.5501692564</v>
      </c>
      <c r="O28" s="147">
        <f>+N28/$B28*100</f>
        <v>26.478682616814943</v>
      </c>
      <c r="P28" s="37"/>
      <c r="Q28" s="31"/>
      <c r="R28" s="31"/>
    </row>
    <row r="29" spans="1:18" x14ac:dyDescent="0.2">
      <c r="A29" s="131" t="s">
        <v>69</v>
      </c>
      <c r="B29" s="187">
        <f>[1]InfJuv!O345</f>
        <v>15770.449359462416</v>
      </c>
      <c r="C29" s="147">
        <f>[1]InfJuv!P345</f>
        <v>100</v>
      </c>
      <c r="D29" s="187">
        <f t="shared" ref="D29:D30" si="18">+F29+H29+J29</f>
        <v>9788.7398745266491</v>
      </c>
      <c r="E29" s="147">
        <f t="shared" ref="E29:E30" si="19">+D29/$B29*100</f>
        <v>62.070139229439988</v>
      </c>
      <c r="F29" s="187">
        <f>[1]InfJuv!Q345</f>
        <v>481.18759929635627</v>
      </c>
      <c r="G29" s="147">
        <f t="shared" ref="G29:G30" si="20">+F29/$B29*100</f>
        <v>3.0511977707701732</v>
      </c>
      <c r="H29" s="187">
        <f>[1]InfJuv!S345</f>
        <v>8162.9342292262882</v>
      </c>
      <c r="I29" s="147">
        <f t="shared" ref="I29:I30" si="21">+H29/$B29*100</f>
        <v>51.76094886813388</v>
      </c>
      <c r="J29" s="187">
        <f>[1]InfJuv!U345</f>
        <v>1144.6180460040048</v>
      </c>
      <c r="K29" s="147">
        <f t="shared" ref="K29:K30" si="22">+J29/$B29*100</f>
        <v>7.2579925905359399</v>
      </c>
      <c r="L29" s="187">
        <f>[1]InfJuv!W345</f>
        <v>3950.2351975974184</v>
      </c>
      <c r="M29" s="147">
        <f t="shared" ref="M29:M30" si="23">+L29/$B29*100</f>
        <v>25.048336338160464</v>
      </c>
      <c r="N29" s="187">
        <f>[1]InfJuv!Y345</f>
        <v>2031.4742873383498</v>
      </c>
      <c r="O29" s="147">
        <f t="shared" ref="O29:O30" si="24">+N29/$B29*100</f>
        <v>12.881524432399551</v>
      </c>
      <c r="P29" s="37"/>
      <c r="Q29" s="31"/>
      <c r="R29" s="31"/>
    </row>
    <row r="30" spans="1:18" x14ac:dyDescent="0.2">
      <c r="A30" s="131" t="s">
        <v>70</v>
      </c>
      <c r="B30" s="187">
        <f>[1]InfJuv!O346</f>
        <v>264229.95485113031</v>
      </c>
      <c r="C30" s="147">
        <f>[1]InfJuv!P346</f>
        <v>100</v>
      </c>
      <c r="D30" s="187">
        <f t="shared" si="18"/>
        <v>184026.60215995176</v>
      </c>
      <c r="E30" s="147">
        <f t="shared" si="19"/>
        <v>69.646381411840338</v>
      </c>
      <c r="F30" s="187">
        <f>[1]InfJuv!Q346</f>
        <v>11472.139725898824</v>
      </c>
      <c r="G30" s="147">
        <f t="shared" si="20"/>
        <v>4.3417256504329105</v>
      </c>
      <c r="H30" s="187">
        <f>[1]InfJuv!S346</f>
        <v>165008.07354805278</v>
      </c>
      <c r="I30" s="147">
        <f t="shared" si="21"/>
        <v>62.448662810020885</v>
      </c>
      <c r="J30" s="187">
        <f>[1]InfJuv!U346</f>
        <v>7546.3888860001489</v>
      </c>
      <c r="K30" s="147">
        <f t="shared" si="22"/>
        <v>2.8559929513865514</v>
      </c>
      <c r="L30" s="187">
        <f>[1]InfJuv!W346</f>
        <v>55854.225018941128</v>
      </c>
      <c r="M30" s="147">
        <f t="shared" si="23"/>
        <v>21.138490921822218</v>
      </c>
      <c r="N30" s="187">
        <f>[1]InfJuv!Y346</f>
        <v>24349.127672235074</v>
      </c>
      <c r="O30" s="147">
        <f t="shared" si="24"/>
        <v>9.2151276663365458</v>
      </c>
      <c r="P30" s="37"/>
      <c r="Q30" s="31"/>
      <c r="R30" s="31"/>
    </row>
    <row r="31" spans="1:18" x14ac:dyDescent="0.2">
      <c r="A31" s="131"/>
      <c r="P31" s="37"/>
      <c r="Q31" s="31"/>
      <c r="R31" s="31"/>
    </row>
    <row r="32" spans="1:18" x14ac:dyDescent="0.2">
      <c r="A32" s="129" t="s">
        <v>77</v>
      </c>
      <c r="B32" s="4"/>
      <c r="C32" s="48"/>
      <c r="D32" s="4"/>
      <c r="E32" s="48"/>
      <c r="F32" s="4"/>
      <c r="G32" s="48"/>
      <c r="H32" s="4"/>
      <c r="I32" s="48"/>
      <c r="J32" s="4"/>
      <c r="K32" s="48"/>
      <c r="L32" s="4"/>
      <c r="M32" s="48"/>
      <c r="N32" s="4"/>
      <c r="O32" s="48"/>
      <c r="P32" s="50"/>
      <c r="Q32" s="51"/>
      <c r="R32" s="51"/>
    </row>
    <row r="33" spans="1:252" x14ac:dyDescent="0.2">
      <c r="A33" s="131" t="s">
        <v>59</v>
      </c>
      <c r="B33" s="187">
        <f>[1]InfJuv!O348</f>
        <v>612845.00323963852</v>
      </c>
      <c r="C33" s="147">
        <f>[1]InfJuv!P348</f>
        <v>100</v>
      </c>
      <c r="D33" s="187">
        <f t="shared" ref="D33" si="25">+F33+H33+J33</f>
        <v>255152.20088167326</v>
      </c>
      <c r="E33" s="147">
        <f>+D33/$B33*100</f>
        <v>41.634050948099521</v>
      </c>
      <c r="F33" s="187">
        <f>[1]InfJuv!Q348</f>
        <v>6253.4967472899916</v>
      </c>
      <c r="G33" s="147">
        <f>+F33/$B33*100</f>
        <v>1.0204042970461669</v>
      </c>
      <c r="H33" s="187">
        <f>[1]InfJuv!S348</f>
        <v>234651.901656448</v>
      </c>
      <c r="I33" s="147">
        <f>+H33/$B33*100</f>
        <v>38.288947517891877</v>
      </c>
      <c r="J33" s="187">
        <f>[1]InfJuv!U348</f>
        <v>14246.802477935258</v>
      </c>
      <c r="K33" s="147">
        <f>+J33/$B33*100</f>
        <v>2.3246991331614697</v>
      </c>
      <c r="L33" s="187">
        <f>[1]InfJuv!W348</f>
        <v>134770.64793681624</v>
      </c>
      <c r="M33" s="147">
        <f>+L33/$B33*100</f>
        <v>21.990984216953365</v>
      </c>
      <c r="N33" s="187">
        <f>[1]InfJuv!Y348</f>
        <v>222922.15442115339</v>
      </c>
      <c r="O33" s="147">
        <f>+N33/$B33*100</f>
        <v>36.374964834947825</v>
      </c>
      <c r="P33" s="37"/>
      <c r="Q33" s="31"/>
      <c r="R33" s="31"/>
    </row>
    <row r="34" spans="1:252" x14ac:dyDescent="0.2">
      <c r="A34" s="131" t="s">
        <v>60</v>
      </c>
      <c r="B34" s="187">
        <f>[1]InfJuv!O349</f>
        <v>318324.27842663194</v>
      </c>
      <c r="C34" s="147">
        <f>[1]InfJuv!P349</f>
        <v>100</v>
      </c>
      <c r="D34" s="187">
        <f t="shared" ref="D34:D35" si="26">+F34+H34+J34</f>
        <v>210041.33211226223</v>
      </c>
      <c r="E34" s="147">
        <f t="shared" ref="E34:E35" si="27">+D34/$B34*100</f>
        <v>65.983447178589302</v>
      </c>
      <c r="F34" s="187">
        <f>[1]InfJuv!Q349</f>
        <v>11134.075396398404</v>
      </c>
      <c r="G34" s="147">
        <f t="shared" ref="G34:G35" si="28">+F34/$B34*100</f>
        <v>3.4977147993330364</v>
      </c>
      <c r="H34" s="187">
        <f>[1]InfJuv!S349</f>
        <v>189006.63088294075</v>
      </c>
      <c r="I34" s="147">
        <f t="shared" ref="I34:I35" si="29">+H34/$B34*100</f>
        <v>59.375499668808139</v>
      </c>
      <c r="J34" s="187">
        <f>[1]InfJuv!U349</f>
        <v>9900.6258329230695</v>
      </c>
      <c r="K34" s="147">
        <f t="shared" ref="K34:K35" si="30">+J34/$B34*100</f>
        <v>3.1102327104481247</v>
      </c>
      <c r="L34" s="187">
        <f>[1]InfJuv!W349</f>
        <v>58247.450435472267</v>
      </c>
      <c r="M34" s="147">
        <f t="shared" ref="M34:M35" si="31">+L34/$B34*100</f>
        <v>18.298148895010304</v>
      </c>
      <c r="N34" s="187">
        <f>[1]InfJuv!Y349</f>
        <v>50035.495878895599</v>
      </c>
      <c r="O34" s="147">
        <f t="shared" ref="O34:O35" si="32">+N34/$B34*100</f>
        <v>15.718403926399816</v>
      </c>
      <c r="P34" s="37"/>
      <c r="Q34" s="31"/>
      <c r="R34" s="31"/>
    </row>
    <row r="35" spans="1:252" x14ac:dyDescent="0.2">
      <c r="A35" s="131" t="s">
        <v>61</v>
      </c>
      <c r="B35" s="187">
        <f>[1]InfJuv!O350</f>
        <v>641883.3772723095</v>
      </c>
      <c r="C35" s="147">
        <f>[1]InfJuv!P350</f>
        <v>100</v>
      </c>
      <c r="D35" s="187">
        <f t="shared" si="26"/>
        <v>444309.37007105892</v>
      </c>
      <c r="E35" s="147">
        <f t="shared" si="27"/>
        <v>69.219641106637866</v>
      </c>
      <c r="F35" s="187">
        <f>[1]InfJuv!Q350</f>
        <v>41011.610105366104</v>
      </c>
      <c r="G35" s="147">
        <f t="shared" si="28"/>
        <v>6.3892619060561113</v>
      </c>
      <c r="H35" s="187">
        <f>[1]InfJuv!S350</f>
        <v>378196.93703390076</v>
      </c>
      <c r="I35" s="147">
        <f t="shared" si="29"/>
        <v>58.919883334734855</v>
      </c>
      <c r="J35" s="187">
        <f>[1]InfJuv!U350</f>
        <v>25100.822931792089</v>
      </c>
      <c r="K35" s="147">
        <f t="shared" si="30"/>
        <v>3.9104958658468947</v>
      </c>
      <c r="L35" s="187">
        <f>[1]InfJuv!W350</f>
        <v>98082.545456201173</v>
      </c>
      <c r="M35" s="147">
        <f t="shared" si="31"/>
        <v>15.280430827326303</v>
      </c>
      <c r="N35" s="187">
        <f>[1]InfJuv!Y350</f>
        <v>99491.46174505449</v>
      </c>
      <c r="O35" s="147">
        <f t="shared" si="32"/>
        <v>15.499928066036631</v>
      </c>
      <c r="P35" s="37"/>
      <c r="Q35" s="31"/>
      <c r="R35" s="31"/>
    </row>
    <row r="36" spans="1:252" x14ac:dyDescent="0.2">
      <c r="A36" s="131" t="s">
        <v>72</v>
      </c>
      <c r="B36" s="187"/>
      <c r="C36" s="147"/>
      <c r="D36" s="187"/>
      <c r="E36" s="147"/>
      <c r="F36" s="187"/>
      <c r="G36" s="147"/>
      <c r="H36" s="187"/>
      <c r="I36" s="147"/>
      <c r="J36" s="187"/>
      <c r="K36" s="147"/>
      <c r="L36" s="187"/>
      <c r="M36" s="147"/>
      <c r="N36" s="187"/>
      <c r="O36" s="147"/>
      <c r="P36" s="37"/>
      <c r="Q36" s="31"/>
      <c r="R36" s="31"/>
    </row>
    <row r="37" spans="1:252" x14ac:dyDescent="0.2">
      <c r="A37" s="131"/>
      <c r="B37" s="175"/>
      <c r="C37" s="153"/>
      <c r="D37" s="177"/>
      <c r="E37" s="153"/>
      <c r="F37" s="177"/>
      <c r="G37" s="153"/>
      <c r="H37" s="177"/>
      <c r="I37" s="153"/>
      <c r="J37" s="177"/>
      <c r="K37" s="153"/>
      <c r="L37" s="177"/>
      <c r="M37" s="153"/>
      <c r="N37" s="177"/>
      <c r="O37" s="153"/>
      <c r="P37" s="38"/>
      <c r="Q37" s="32"/>
      <c r="R37" s="32"/>
    </row>
    <row r="38" spans="1:252" x14ac:dyDescent="0.2">
      <c r="A38" s="129" t="s">
        <v>71</v>
      </c>
      <c r="P38" s="50"/>
      <c r="Q38" s="51"/>
      <c r="R38" s="51"/>
      <c r="S38" s="45"/>
      <c r="T38" s="45"/>
      <c r="U38" s="45"/>
      <c r="V38" s="45"/>
      <c r="W38" s="45"/>
      <c r="X38" s="45"/>
      <c r="Y38" s="45"/>
      <c r="Z38" s="45"/>
      <c r="AA38" s="45"/>
      <c r="AB38" s="45"/>
      <c r="AC38" s="45"/>
      <c r="AD38" s="45"/>
      <c r="AE38" s="45"/>
      <c r="AF38" s="45"/>
      <c r="AG38" s="45"/>
      <c r="AH38" s="45"/>
      <c r="AI38" s="45"/>
      <c r="AJ38" s="45"/>
      <c r="AK38" s="45"/>
      <c r="AL38" s="45"/>
      <c r="AM38" s="45"/>
      <c r="AN38" s="45"/>
      <c r="AO38" s="45"/>
    </row>
    <row r="39" spans="1:252" x14ac:dyDescent="0.2">
      <c r="A39" s="183" t="s">
        <v>113</v>
      </c>
      <c r="B39" s="187">
        <f>[1]InfJuv!O353</f>
        <v>345608.23574465077</v>
      </c>
      <c r="C39" s="147">
        <f>[1]InfJuv!P353</f>
        <v>100</v>
      </c>
      <c r="D39" s="187">
        <f t="shared" ref="D39" si="33">+F39+H39+J39</f>
        <v>111747.16099848942</v>
      </c>
      <c r="E39" s="147">
        <f>+D39/$B39*100</f>
        <v>32.333477458289714</v>
      </c>
      <c r="F39" s="187">
        <f>[1]InfJuv!Q353</f>
        <v>1758.1482296728213</v>
      </c>
      <c r="G39" s="147">
        <f>+F39/$B39*100</f>
        <v>0.50871132335278368</v>
      </c>
      <c r="H39" s="187">
        <f>[1]InfJuv!S353</f>
        <v>103405.86148835787</v>
      </c>
      <c r="I39" s="147">
        <f>+H39/$B39*100</f>
        <v>29.919964512870656</v>
      </c>
      <c r="J39" s="187">
        <f>[1]InfJuv!U353</f>
        <v>6583.1512804587182</v>
      </c>
      <c r="K39" s="147">
        <f>+J39/$B39*100</f>
        <v>1.9048016220662676</v>
      </c>
      <c r="L39" s="187">
        <f>[1]InfJuv!W353</f>
        <v>81815.045910863206</v>
      </c>
      <c r="M39" s="147">
        <f>+L39/$B39*100</f>
        <v>23.672770914901299</v>
      </c>
      <c r="N39" s="187">
        <f>[1]InfJuv!Y353</f>
        <v>152046.02883529189</v>
      </c>
      <c r="O39" s="147">
        <f>+N39/$B39*100</f>
        <v>43.993751626807182</v>
      </c>
      <c r="P39" s="39"/>
      <c r="Q39" s="31"/>
      <c r="R39" s="31"/>
    </row>
    <row r="40" spans="1:252" x14ac:dyDescent="0.2">
      <c r="A40" s="183" t="s">
        <v>114</v>
      </c>
      <c r="B40" s="187">
        <f>[1]InfJuv!O354</f>
        <v>320826.38318215049</v>
      </c>
      <c r="C40" s="147">
        <f>[1]InfJuv!P354</f>
        <v>100</v>
      </c>
      <c r="D40" s="187">
        <f t="shared" ref="D40:D44" si="34">+F40+H40+J40</f>
        <v>178636.45453740784</v>
      </c>
      <c r="E40" s="147">
        <f t="shared" ref="E40:E44" si="35">+D40/$B40*100</f>
        <v>55.680101108139311</v>
      </c>
      <c r="F40" s="187">
        <f>[1]InfJuv!Q354</f>
        <v>7851.8133197198295</v>
      </c>
      <c r="G40" s="147">
        <f t="shared" ref="G40:G44" si="36">+F40/$B40*100</f>
        <v>2.4473714542553475</v>
      </c>
      <c r="H40" s="187">
        <f>[1]InfJuv!S354</f>
        <v>161869.65404287021</v>
      </c>
      <c r="I40" s="147">
        <f t="shared" ref="I40:I44" si="37">+H40/$B40*100</f>
        <v>50.453972156949469</v>
      </c>
      <c r="J40" s="187">
        <f>[1]InfJuv!U354</f>
        <v>8914.987174817803</v>
      </c>
      <c r="K40" s="147">
        <f t="shared" ref="K40:K44" si="38">+J40/$B40*100</f>
        <v>2.7787574969344973</v>
      </c>
      <c r="L40" s="187">
        <f>[1]InfJuv!W354</f>
        <v>58715.173663390531</v>
      </c>
      <c r="M40" s="147">
        <f t="shared" ref="M40:M44" si="39">+L40/$B40*100</f>
        <v>18.301229805671795</v>
      </c>
      <c r="N40" s="187">
        <f>[1]InfJuv!Y354</f>
        <v>83474.754981347869</v>
      </c>
      <c r="O40" s="147">
        <f t="shared" ref="O40:O44" si="40">+N40/$B40*100</f>
        <v>26.018669086187572</v>
      </c>
      <c r="P40" s="39"/>
      <c r="Q40" s="31"/>
      <c r="R40" s="31"/>
    </row>
    <row r="41" spans="1:252" x14ac:dyDescent="0.2">
      <c r="A41" s="183" t="s">
        <v>115</v>
      </c>
      <c r="B41" s="187">
        <f>[1]InfJuv!O355</f>
        <v>291323.25841790601</v>
      </c>
      <c r="C41" s="147">
        <f>[1]InfJuv!P355</f>
        <v>100</v>
      </c>
      <c r="D41" s="187">
        <f t="shared" si="34"/>
        <v>184352.63576008173</v>
      </c>
      <c r="E41" s="147">
        <f t="shared" si="35"/>
        <v>63.281125153291441</v>
      </c>
      <c r="F41" s="187">
        <f>[1]InfJuv!Q355</f>
        <v>8637.1812534303099</v>
      </c>
      <c r="G41" s="147">
        <f t="shared" si="36"/>
        <v>2.9648100533875636</v>
      </c>
      <c r="H41" s="187">
        <f>[1]InfJuv!S355</f>
        <v>168918.60895406312</v>
      </c>
      <c r="I41" s="147">
        <f t="shared" si="37"/>
        <v>57.983221069066772</v>
      </c>
      <c r="J41" s="187">
        <f>[1]InfJuv!U355</f>
        <v>6796.8455525882782</v>
      </c>
      <c r="K41" s="147">
        <f t="shared" si="38"/>
        <v>2.3330940308370911</v>
      </c>
      <c r="L41" s="187">
        <f>[1]InfJuv!W355</f>
        <v>53739.930229457947</v>
      </c>
      <c r="M41" s="147">
        <f t="shared" si="39"/>
        <v>18.446838237806436</v>
      </c>
      <c r="N41" s="187">
        <f>[1]InfJuv!Y355</f>
        <v>53230.692428362934</v>
      </c>
      <c r="O41" s="147">
        <f t="shared" si="40"/>
        <v>18.272036608900962</v>
      </c>
      <c r="P41" s="39"/>
      <c r="Q41" s="31"/>
      <c r="R41" s="31"/>
    </row>
    <row r="42" spans="1:252" x14ac:dyDescent="0.2">
      <c r="A42" s="183" t="s">
        <v>116</v>
      </c>
      <c r="B42" s="187">
        <f>[1]InfJuv!O356</f>
        <v>315676.44128200994</v>
      </c>
      <c r="C42" s="147">
        <f>[1]InfJuv!P356</f>
        <v>100</v>
      </c>
      <c r="D42" s="187">
        <f t="shared" si="34"/>
        <v>215283.26246230083</v>
      </c>
      <c r="E42" s="147">
        <f t="shared" si="35"/>
        <v>68.197443429101909</v>
      </c>
      <c r="F42" s="187">
        <f>[1]InfJuv!Q356</f>
        <v>16696.55729994339</v>
      </c>
      <c r="G42" s="147">
        <f t="shared" si="36"/>
        <v>5.2891363169630701</v>
      </c>
      <c r="H42" s="187">
        <f>[1]InfJuv!S356</f>
        <v>186089.15959604978</v>
      </c>
      <c r="I42" s="147">
        <f t="shared" si="37"/>
        <v>58.949333957362626</v>
      </c>
      <c r="J42" s="187">
        <f>[1]InfJuv!U356</f>
        <v>12497.545566307663</v>
      </c>
      <c r="K42" s="147">
        <f t="shared" si="38"/>
        <v>3.9589731547762108</v>
      </c>
      <c r="L42" s="187">
        <f>[1]InfJuv!W356</f>
        <v>50991.890142963959</v>
      </c>
      <c r="M42" s="147">
        <f t="shared" si="39"/>
        <v>16.153213694337833</v>
      </c>
      <c r="N42" s="187">
        <f>[1]InfJuv!Y356</f>
        <v>49401.288676743963</v>
      </c>
      <c r="O42" s="147">
        <f t="shared" si="40"/>
        <v>15.649342876559883</v>
      </c>
      <c r="P42" s="39"/>
      <c r="Q42" s="31"/>
      <c r="R42" s="31"/>
    </row>
    <row r="43" spans="1:252" x14ac:dyDescent="0.2">
      <c r="A43" s="183" t="s">
        <v>117</v>
      </c>
      <c r="B43" s="187">
        <f>[1]InfJuv!O357</f>
        <v>299618.34031187958</v>
      </c>
      <c r="C43" s="147">
        <f>[1]InfJuv!P357</f>
        <v>100</v>
      </c>
      <c r="D43" s="187">
        <f t="shared" si="34"/>
        <v>219483.38930671019</v>
      </c>
      <c r="E43" s="147">
        <f t="shared" si="35"/>
        <v>73.254323843542053</v>
      </c>
      <c r="F43" s="187">
        <f>[1]InfJuv!Q357</f>
        <v>23455.482146288181</v>
      </c>
      <c r="G43" s="147">
        <f t="shared" si="36"/>
        <v>7.8284533990385343</v>
      </c>
      <c r="H43" s="187">
        <f>[1]InfJuv!S357</f>
        <v>181572.18549194402</v>
      </c>
      <c r="I43" s="147">
        <f t="shared" si="37"/>
        <v>60.601158561569157</v>
      </c>
      <c r="J43" s="187">
        <f>[1]InfJuv!U357</f>
        <v>14455.721668477983</v>
      </c>
      <c r="K43" s="147">
        <f t="shared" si="38"/>
        <v>4.8247118829343663</v>
      </c>
      <c r="L43" s="187">
        <f>[1]InfJuv!W357</f>
        <v>45838.603881813884</v>
      </c>
      <c r="M43" s="147">
        <f t="shared" si="39"/>
        <v>15.298997996617775</v>
      </c>
      <c r="N43" s="187">
        <f>[1]InfJuv!Y357</f>
        <v>34296.347123354644</v>
      </c>
      <c r="O43" s="147">
        <f t="shared" si="40"/>
        <v>11.446678159839879</v>
      </c>
      <c r="P43" s="39"/>
      <c r="Q43" s="31"/>
      <c r="R43" s="31"/>
      <c r="IR43" s="38"/>
    </row>
    <row r="44" spans="1:252" x14ac:dyDescent="0.2">
      <c r="A44" s="183" t="s">
        <v>118</v>
      </c>
      <c r="B44" s="187">
        <f>[1]InfJuv!O358</f>
        <v>22275.834699309267</v>
      </c>
      <c r="C44" s="147">
        <f>[1]InfJuv!P358</f>
        <v>100</v>
      </c>
      <c r="D44" s="187">
        <f t="shared" si="34"/>
        <v>12866.129982406981</v>
      </c>
      <c r="E44" s="147">
        <f t="shared" si="35"/>
        <v>57.758239617417949</v>
      </c>
      <c r="F44" s="187">
        <f>[1]InfJuv!Q358</f>
        <v>686.85721341640033</v>
      </c>
      <c r="G44" s="147">
        <f t="shared" si="36"/>
        <v>3.0834185236510958</v>
      </c>
      <c r="H44" s="187">
        <f>[1]InfJuv!S358</f>
        <v>11995.675819525364</v>
      </c>
      <c r="I44" s="147">
        <f t="shared" si="37"/>
        <v>53.850623249136106</v>
      </c>
      <c r="J44" s="187">
        <f>[1]InfJuv!U358</f>
        <v>183.59694946521637</v>
      </c>
      <c r="K44" s="147">
        <f t="shared" si="38"/>
        <v>0.82419784463075296</v>
      </c>
      <c r="L44" s="187">
        <f>[1]InfJuv!W358</f>
        <v>7196.6646331796273</v>
      </c>
      <c r="M44" s="147">
        <f t="shared" si="39"/>
        <v>32.30704810986402</v>
      </c>
      <c r="N44" s="187">
        <f>[1]InfJuv!Y358</f>
        <v>2213.0400837226803</v>
      </c>
      <c r="O44" s="147">
        <f t="shared" si="40"/>
        <v>9.9347122727181247</v>
      </c>
      <c r="P44" s="39"/>
      <c r="Q44" s="31"/>
      <c r="R44" s="31"/>
    </row>
    <row r="45" spans="1:252" x14ac:dyDescent="0.2">
      <c r="A45" s="130"/>
      <c r="B45" s="175"/>
      <c r="C45" s="176"/>
      <c r="D45" s="175"/>
      <c r="E45" s="176"/>
      <c r="F45" s="175"/>
      <c r="G45" s="176"/>
      <c r="H45" s="175"/>
      <c r="I45" s="176"/>
      <c r="J45" s="175"/>
      <c r="K45" s="176"/>
      <c r="L45" s="175"/>
      <c r="M45" s="176"/>
      <c r="N45" s="175"/>
      <c r="O45" s="176"/>
      <c r="P45" s="39"/>
      <c r="Q45" s="31"/>
      <c r="R45" s="31"/>
    </row>
    <row r="46" spans="1:252" x14ac:dyDescent="0.2">
      <c r="A46" s="129" t="s">
        <v>18</v>
      </c>
      <c r="P46" s="53"/>
      <c r="Q46" s="51"/>
      <c r="R46" s="72"/>
    </row>
    <row r="47" spans="1:252" x14ac:dyDescent="0.2">
      <c r="A47" s="131" t="s">
        <v>40</v>
      </c>
      <c r="B47" s="187">
        <f>[1]InfJuv!O360</f>
        <v>621964.55907727894</v>
      </c>
      <c r="C47" s="147">
        <f>[1]InfJuv!P360</f>
        <v>100</v>
      </c>
      <c r="D47" s="187">
        <f t="shared" ref="D47" si="41">+F47+H47+J47</f>
        <v>315812.56584865961</v>
      </c>
      <c r="E47" s="147">
        <f>+D47/$B47*100</f>
        <v>50.776617612615446</v>
      </c>
      <c r="F47" s="187">
        <f>[1]InfJuv!Q360</f>
        <v>20350.1213693674</v>
      </c>
      <c r="G47" s="147">
        <f>+F47/$B47*100</f>
        <v>3.271910122910862</v>
      </c>
      <c r="H47" s="187">
        <f>[1]InfJuv!S360</f>
        <v>283091.53322911635</v>
      </c>
      <c r="I47" s="147">
        <f>+H47/$B47*100</f>
        <v>45.515701674239978</v>
      </c>
      <c r="J47" s="187">
        <f>[1]InfJuv!U360</f>
        <v>12370.911250175861</v>
      </c>
      <c r="K47" s="147">
        <f>+J47/$B47*100</f>
        <v>1.9890058154646042</v>
      </c>
      <c r="L47" s="187">
        <f>[1]InfJuv!W360</f>
        <v>66447.976304742391</v>
      </c>
      <c r="M47" s="147">
        <f>+L47/$B47*100</f>
        <v>10.683563128311022</v>
      </c>
      <c r="N47" s="187">
        <f>[1]InfJuv!Y360</f>
        <v>239704.0169238844</v>
      </c>
      <c r="O47" s="147">
        <f>+N47/$B47*100</f>
        <v>38.539819259074733</v>
      </c>
      <c r="P47" s="86"/>
      <c r="Q47" s="12"/>
      <c r="R47" s="70"/>
    </row>
    <row r="48" spans="1:252" x14ac:dyDescent="0.2">
      <c r="A48" s="131" t="s">
        <v>41</v>
      </c>
      <c r="B48" s="187">
        <f>[1]InfJuv!O361</f>
        <v>41056.067106533432</v>
      </c>
      <c r="C48" s="147">
        <f>[1]InfJuv!P361</f>
        <v>100</v>
      </c>
      <c r="D48" s="187">
        <f t="shared" ref="D48:D50" si="42">+F48+H48+J48</f>
        <v>21669.863178161962</v>
      </c>
      <c r="E48" s="147">
        <f t="shared" ref="E48:E50" si="43">+D48/$B48*100</f>
        <v>52.781147112635985</v>
      </c>
      <c r="F48" s="187">
        <f>[1]InfJuv!Q361</f>
        <v>1441.8151023814662</v>
      </c>
      <c r="G48" s="147">
        <f t="shared" ref="G48:G50" si="44">+F48/$B48*100</f>
        <v>3.511819821027192</v>
      </c>
      <c r="H48" s="187">
        <f>[1]InfJuv!S361</f>
        <v>19908.384761294528</v>
      </c>
      <c r="I48" s="147">
        <f t="shared" ref="I48:I50" si="45">+H48/$B48*100</f>
        <v>48.490725401523953</v>
      </c>
      <c r="J48" s="187">
        <f>[1]InfJuv!U361</f>
        <v>319.66331448596753</v>
      </c>
      <c r="K48" s="147">
        <f t="shared" ref="K48:K50" si="46">+J48/$B48*100</f>
        <v>0.77860189008483505</v>
      </c>
      <c r="L48" s="187">
        <f>[1]InfJuv!W361</f>
        <v>8127.1073311099908</v>
      </c>
      <c r="M48" s="147">
        <f t="shared" ref="M48:M50" si="47">+L48/$B48*100</f>
        <v>19.795143334166777</v>
      </c>
      <c r="N48" s="187">
        <f>[1]InfJuv!Y361</f>
        <v>11259.096597261516</v>
      </c>
      <c r="O48" s="147">
        <f t="shared" ref="O48:O50" si="48">+N48/$B48*100</f>
        <v>27.423709553197327</v>
      </c>
      <c r="P48" s="11"/>
      <c r="Q48" s="12"/>
      <c r="R48" s="12"/>
    </row>
    <row r="49" spans="1:18" x14ac:dyDescent="0.2">
      <c r="A49" s="131" t="s">
        <v>42</v>
      </c>
      <c r="B49" s="187">
        <f>[1]InfJuv!O362</f>
        <v>266716.50188481214</v>
      </c>
      <c r="C49" s="147">
        <f>[1]InfJuv!P362</f>
        <v>100</v>
      </c>
      <c r="D49" s="187">
        <f t="shared" si="42"/>
        <v>172813.30139919807</v>
      </c>
      <c r="E49" s="147">
        <f t="shared" si="43"/>
        <v>64.792879397402871</v>
      </c>
      <c r="F49" s="187">
        <f>[1]InfJuv!Q362</f>
        <v>13119.126848432621</v>
      </c>
      <c r="G49" s="147">
        <f t="shared" si="44"/>
        <v>4.9187533413655924</v>
      </c>
      <c r="H49" s="187">
        <f>[1]InfJuv!S362</f>
        <v>151925.32451675643</v>
      </c>
      <c r="I49" s="147">
        <f t="shared" si="45"/>
        <v>56.96135163859077</v>
      </c>
      <c r="J49" s="187">
        <f>[1]InfJuv!U362</f>
        <v>7768.8500340090341</v>
      </c>
      <c r="K49" s="147">
        <f t="shared" si="46"/>
        <v>2.9127744174465056</v>
      </c>
      <c r="L49" s="187">
        <f>[1]InfJuv!W362</f>
        <v>46740.096967003687</v>
      </c>
      <c r="M49" s="147">
        <f t="shared" si="47"/>
        <v>17.524261392416399</v>
      </c>
      <c r="N49" s="187">
        <f>[1]InfJuv!Y362</f>
        <v>47163.103518607735</v>
      </c>
      <c r="O49" s="147">
        <f t="shared" si="48"/>
        <v>17.682859210179743</v>
      </c>
      <c r="P49" s="11"/>
      <c r="Q49" s="12"/>
      <c r="R49" s="12"/>
    </row>
    <row r="50" spans="1:18" x14ac:dyDescent="0.2">
      <c r="A50" s="131" t="s">
        <v>43</v>
      </c>
      <c r="B50" s="187">
        <f>[1]InfJuv!O363</f>
        <v>665591.36556925706</v>
      </c>
      <c r="C50" s="147">
        <f>[1]InfJuv!P363</f>
        <v>100</v>
      </c>
      <c r="D50" s="187">
        <f t="shared" si="42"/>
        <v>412073.30262138217</v>
      </c>
      <c r="E50" s="147">
        <f t="shared" si="43"/>
        <v>61.910854608059751</v>
      </c>
      <c r="F50" s="187">
        <f>[1]InfJuv!Q363</f>
        <v>24174.976142289426</v>
      </c>
      <c r="G50" s="147">
        <f t="shared" si="44"/>
        <v>3.6321048308091277</v>
      </c>
      <c r="H50" s="187">
        <f>[1]InfJuv!S363</f>
        <v>358925.90288564796</v>
      </c>
      <c r="I50" s="147">
        <f t="shared" si="45"/>
        <v>53.925865245963813</v>
      </c>
      <c r="J50" s="187">
        <f>[1]InfJuv!U363</f>
        <v>28972.423593444779</v>
      </c>
      <c r="K50" s="147">
        <f t="shared" si="46"/>
        <v>4.3528845312868016</v>
      </c>
      <c r="L50" s="187">
        <f>[1]InfJuv!W363</f>
        <v>176982.12785881435</v>
      </c>
      <c r="M50" s="147">
        <f t="shared" si="47"/>
        <v>26.590207898422435</v>
      </c>
      <c r="N50" s="187">
        <f>[1]InfJuv!Y363</f>
        <v>76535.935089073144</v>
      </c>
      <c r="O50" s="147">
        <f t="shared" si="48"/>
        <v>11.49893749351971</v>
      </c>
      <c r="P50" s="11"/>
      <c r="Q50" s="12"/>
      <c r="R50" s="12"/>
    </row>
    <row r="51" spans="1:18" x14ac:dyDescent="0.2">
      <c r="A51" s="126"/>
      <c r="B51" s="114"/>
      <c r="C51" s="127"/>
      <c r="D51" s="123"/>
      <c r="E51" s="124"/>
      <c r="F51" s="123"/>
      <c r="G51" s="124"/>
      <c r="H51" s="123"/>
      <c r="I51" s="124"/>
      <c r="J51" s="124"/>
      <c r="K51" s="124"/>
      <c r="L51" s="123"/>
      <c r="M51" s="124"/>
      <c r="N51" s="123"/>
      <c r="O51" s="124"/>
    </row>
    <row r="52" spans="1:18" x14ac:dyDescent="0.2">
      <c r="A52" s="46" t="str">
        <f>'C01'!A40</f>
        <v>Fuente: Instituto Nacional de Estadística (INE). LXV Encuesta Permanente de Hogares de Propósitos Múltiples, 2019.</v>
      </c>
      <c r="B52" s="39"/>
      <c r="C52" s="31"/>
      <c r="D52" s="39"/>
      <c r="E52" s="31"/>
      <c r="F52" s="39"/>
      <c r="G52" s="31"/>
      <c r="H52" s="39"/>
      <c r="I52" s="31"/>
      <c r="J52" s="31"/>
      <c r="K52" s="31"/>
      <c r="L52" s="39"/>
      <c r="M52" s="31"/>
      <c r="N52" s="39"/>
      <c r="O52" s="31"/>
    </row>
    <row r="53" spans="1:18" x14ac:dyDescent="0.2">
      <c r="A53" s="46" t="s">
        <v>30</v>
      </c>
      <c r="B53" s="39"/>
      <c r="C53" s="31"/>
      <c r="D53" s="40"/>
      <c r="E53" s="31"/>
      <c r="F53" s="39"/>
      <c r="G53" s="31"/>
      <c r="H53" s="39"/>
      <c r="I53" s="31"/>
      <c r="J53" s="31"/>
      <c r="K53" s="31"/>
      <c r="L53" s="39"/>
      <c r="M53" s="31"/>
      <c r="N53" s="39"/>
      <c r="O53" s="31"/>
    </row>
    <row r="54" spans="1:18" x14ac:dyDescent="0.2">
      <c r="A54" s="46" t="s">
        <v>31</v>
      </c>
      <c r="B54" s="39"/>
      <c r="C54" s="31"/>
      <c r="D54" s="39"/>
      <c r="E54" s="31"/>
      <c r="F54" s="39"/>
      <c r="G54" s="31"/>
      <c r="H54" s="39"/>
      <c r="I54" s="31"/>
      <c r="J54" s="31"/>
      <c r="K54" s="31"/>
      <c r="L54" s="39"/>
      <c r="M54" s="31"/>
      <c r="N54" s="39"/>
      <c r="O54" s="31"/>
    </row>
    <row r="55" spans="1:18" x14ac:dyDescent="0.2">
      <c r="A55" s="20" t="s">
        <v>44</v>
      </c>
      <c r="B55" s="39"/>
      <c r="C55" s="31"/>
      <c r="D55" s="39"/>
      <c r="E55" s="31"/>
      <c r="F55" s="37"/>
      <c r="G55" s="31"/>
      <c r="H55" s="37"/>
      <c r="I55" s="31"/>
      <c r="J55" s="31"/>
      <c r="K55" s="31"/>
      <c r="L55" s="39"/>
      <c r="M55" s="31"/>
      <c r="N55" s="39"/>
      <c r="O55" s="31"/>
    </row>
    <row r="56" spans="1:18" x14ac:dyDescent="0.2">
      <c r="A56" s="12"/>
      <c r="B56" s="39"/>
      <c r="C56" s="31"/>
      <c r="D56" s="39"/>
      <c r="E56" s="31"/>
      <c r="F56" s="42"/>
      <c r="G56" s="31"/>
      <c r="H56" s="37"/>
      <c r="I56" s="31"/>
      <c r="J56" s="31"/>
      <c r="K56" s="31"/>
      <c r="L56" s="39"/>
      <c r="M56" s="31"/>
      <c r="N56" s="39"/>
      <c r="O56" s="31"/>
    </row>
  </sheetData>
  <mergeCells count="11">
    <mergeCell ref="A3:A5"/>
    <mergeCell ref="A1:R1"/>
    <mergeCell ref="P3:R4"/>
    <mergeCell ref="B3:C4"/>
    <mergeCell ref="D3:K3"/>
    <mergeCell ref="L3:M4"/>
    <mergeCell ref="N3:O4"/>
    <mergeCell ref="D4:E4"/>
    <mergeCell ref="F4:G4"/>
    <mergeCell ref="H4:I4"/>
    <mergeCell ref="J4:K4"/>
  </mergeCells>
  <phoneticPr fontId="0" type="noConversion"/>
  <printOptions horizontalCentered="1" verticalCentered="1"/>
  <pageMargins left="0.54" right="0" top="0" bottom="0" header="0" footer="0"/>
  <pageSetup paperSize="9" scale="77" firstPageNumber="70" orientation="landscape" useFirstPageNumber="1" r:id="rId1"/>
  <headerFooter alignWithMargins="0">
    <oddFooter>&amp;L&amp;Z&amp;F+&amp;F+&amp;A&amp;C&amp;P&amp;R&amp;D+&amp;T</oddFooter>
  </headerFooter>
  <rowBreaks count="1" manualBreakCount="1">
    <brk id="55" max="21" man="1"/>
  </rowBreaks>
  <ignoredErrors>
    <ignoredError sqref="F9:O9 G7 I7 K7 M7 O7 F15:O15 F22:O22 F26:O26 F32:O32 F37:O37 F45:O45"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R36"/>
  <sheetViews>
    <sheetView workbookViewId="0">
      <selection activeCell="F7" sqref="F7"/>
    </sheetView>
  </sheetViews>
  <sheetFormatPr baseColWidth="10" defaultRowHeight="11.25" x14ac:dyDescent="0.2"/>
  <cols>
    <col min="1" max="1" width="23" customWidth="1"/>
    <col min="2" max="2" width="13" style="38" bestFit="1" customWidth="1"/>
    <col min="3" max="3" width="8.6640625" style="32" bestFit="1" customWidth="1"/>
    <col min="4" max="4" width="13" style="32" bestFit="1" customWidth="1"/>
    <col min="5" max="5" width="8.6640625" style="32" bestFit="1" customWidth="1"/>
    <col min="6" max="6" width="13" style="38" bestFit="1" customWidth="1"/>
    <col min="7" max="7" width="7.33203125" style="32" customWidth="1"/>
    <col min="8" max="8" width="11" style="38" bestFit="1" customWidth="1"/>
    <col min="9" max="9" width="8.6640625" style="32" bestFit="1" customWidth="1"/>
    <col min="10" max="10" width="9.6640625" style="32" bestFit="1" customWidth="1"/>
    <col min="11" max="11" width="8.6640625" style="32" bestFit="1" customWidth="1"/>
    <col min="12" max="12" width="9.6640625" style="38" bestFit="1" customWidth="1"/>
    <col min="13" max="13" width="8.6640625" style="32" bestFit="1" customWidth="1"/>
    <col min="14" max="14" width="11" style="38" bestFit="1" customWidth="1"/>
    <col min="15" max="15" width="8.6640625" style="32" bestFit="1" customWidth="1"/>
  </cols>
  <sheetData>
    <row r="1" spans="1:18" ht="22.5" customHeight="1" x14ac:dyDescent="0.2">
      <c r="A1" s="218" t="s">
        <v>121</v>
      </c>
      <c r="B1" s="218"/>
      <c r="C1" s="218"/>
      <c r="D1" s="218"/>
      <c r="E1" s="218"/>
      <c r="F1" s="218"/>
      <c r="G1" s="218"/>
      <c r="H1" s="218"/>
      <c r="I1" s="218"/>
      <c r="J1" s="218"/>
      <c r="K1" s="218"/>
      <c r="L1" s="218"/>
      <c r="M1" s="218"/>
      <c r="N1" s="218"/>
      <c r="O1" s="218"/>
    </row>
    <row r="2" spans="1:18" x14ac:dyDescent="0.2">
      <c r="G2" s="90"/>
    </row>
    <row r="3" spans="1:18" ht="13.5" customHeight="1" x14ac:dyDescent="0.2">
      <c r="A3" s="223" t="s">
        <v>11</v>
      </c>
      <c r="B3" s="225" t="s">
        <v>78</v>
      </c>
      <c r="C3" s="226"/>
      <c r="D3" s="225" t="s">
        <v>62</v>
      </c>
      <c r="E3" s="226"/>
      <c r="F3" s="227" t="s">
        <v>79</v>
      </c>
      <c r="G3" s="227"/>
      <c r="H3" s="227"/>
      <c r="I3" s="227"/>
      <c r="J3" s="227"/>
      <c r="K3" s="227"/>
      <c r="L3" s="227"/>
      <c r="M3" s="227"/>
      <c r="N3" s="227"/>
      <c r="O3" s="227"/>
    </row>
    <row r="4" spans="1:18" ht="24.75" customHeight="1" x14ac:dyDescent="0.2">
      <c r="A4" s="218"/>
      <c r="B4" s="226"/>
      <c r="C4" s="226"/>
      <c r="D4" s="226"/>
      <c r="E4" s="226"/>
      <c r="F4" s="193" t="s">
        <v>63</v>
      </c>
      <c r="G4" s="193"/>
      <c r="H4" s="193" t="s">
        <v>64</v>
      </c>
      <c r="I4" s="193"/>
      <c r="J4" s="193" t="s">
        <v>66</v>
      </c>
      <c r="K4" s="193"/>
      <c r="L4" s="193" t="s">
        <v>65</v>
      </c>
      <c r="M4" s="193"/>
      <c r="N4" s="193" t="s">
        <v>67</v>
      </c>
      <c r="O4" s="193"/>
    </row>
    <row r="5" spans="1:18" x14ac:dyDescent="0.2">
      <c r="A5" s="224"/>
      <c r="B5" s="60" t="s">
        <v>3</v>
      </c>
      <c r="C5" s="61" t="s">
        <v>38</v>
      </c>
      <c r="D5" s="60" t="s">
        <v>3</v>
      </c>
      <c r="E5" s="61" t="s">
        <v>38</v>
      </c>
      <c r="F5" s="60" t="s">
        <v>3</v>
      </c>
      <c r="G5" s="61" t="s">
        <v>38</v>
      </c>
      <c r="H5" s="60" t="s">
        <v>3</v>
      </c>
      <c r="I5" s="61" t="s">
        <v>38</v>
      </c>
      <c r="J5" s="60" t="s">
        <v>3</v>
      </c>
      <c r="K5" s="61" t="s">
        <v>38</v>
      </c>
      <c r="L5" s="60" t="s">
        <v>3</v>
      </c>
      <c r="M5" s="61" t="s">
        <v>38</v>
      </c>
      <c r="N5" s="60" t="s">
        <v>3</v>
      </c>
      <c r="O5" s="61" t="s">
        <v>38</v>
      </c>
    </row>
    <row r="6" spans="1:18" x14ac:dyDescent="0.2">
      <c r="A6" s="12"/>
      <c r="B6" s="39"/>
      <c r="C6" s="31"/>
      <c r="D6" s="39"/>
      <c r="E6" s="31"/>
      <c r="F6" s="39"/>
      <c r="G6" s="31"/>
      <c r="H6" s="39"/>
      <c r="I6" s="31"/>
      <c r="J6" s="39"/>
      <c r="K6" s="31"/>
      <c r="L6" s="39"/>
      <c r="M6" s="31"/>
      <c r="N6" s="39"/>
      <c r="O6" s="31"/>
    </row>
    <row r="7" spans="1:18" s="5" customFormat="1" x14ac:dyDescent="0.2">
      <c r="A7" s="132" t="s">
        <v>32</v>
      </c>
      <c r="B7" s="4">
        <f>[1]InfJuv!Q372</f>
        <v>3301577.1381233539</v>
      </c>
      <c r="C7" s="48">
        <f>[1]InfJuv!R372</f>
        <v>100</v>
      </c>
      <c r="D7" s="4">
        <f>[1]InfJuv!S372</f>
        <v>2191219.8274232061</v>
      </c>
      <c r="E7" s="48">
        <f>[1]InfJuv!T372</f>
        <v>100</v>
      </c>
      <c r="F7" s="4">
        <f>[1]InfJuv!U372</f>
        <v>1325765.9434158765</v>
      </c>
      <c r="G7" s="48">
        <f>[1]InfJuv!V372</f>
        <v>100</v>
      </c>
      <c r="H7" s="4">
        <f>[1]InfJuv!W372</f>
        <v>518790.51223485748</v>
      </c>
      <c r="I7" s="48">
        <f>[1]InfJuv!X372</f>
        <v>100</v>
      </c>
      <c r="J7" s="4">
        <f>[1]InfJuv!Y372</f>
        <v>23012.669025509931</v>
      </c>
      <c r="K7" s="48">
        <f>[1]InfJuv!Z372</f>
        <v>100</v>
      </c>
      <c r="L7" s="4">
        <f>[1]InfJuv!AA372</f>
        <v>15560.292421112314</v>
      </c>
      <c r="M7" s="48">
        <f>[1]InfJuv!AB372</f>
        <v>100</v>
      </c>
      <c r="N7" s="4">
        <f>[1]InfJuv!AC372</f>
        <v>308090.41032591707</v>
      </c>
      <c r="O7" s="48">
        <f>[1]InfJuv!AD372</f>
        <v>100</v>
      </c>
      <c r="P7" s="62"/>
      <c r="Q7" s="62"/>
      <c r="R7" s="62"/>
    </row>
    <row r="8" spans="1:18" s="5" customFormat="1" x14ac:dyDescent="0.2">
      <c r="A8" s="132"/>
      <c r="P8" s="62"/>
    </row>
    <row r="9" spans="1:18" s="5" customFormat="1" x14ac:dyDescent="0.2">
      <c r="A9" s="133" t="s">
        <v>21</v>
      </c>
      <c r="B9" s="179"/>
      <c r="C9" s="179"/>
      <c r="D9" s="179"/>
      <c r="E9" s="179"/>
      <c r="F9" s="179"/>
      <c r="G9" s="179"/>
      <c r="H9" s="179"/>
      <c r="I9" s="179"/>
      <c r="J9" s="179"/>
      <c r="K9" s="179"/>
      <c r="L9" s="179"/>
      <c r="M9" s="179"/>
      <c r="N9" s="179"/>
      <c r="O9" s="179"/>
    </row>
    <row r="10" spans="1:18" x14ac:dyDescent="0.2">
      <c r="A10" s="135" t="s">
        <v>19</v>
      </c>
      <c r="B10" s="175"/>
      <c r="C10" s="176"/>
      <c r="D10" s="175"/>
      <c r="E10" s="176"/>
      <c r="F10" s="175"/>
      <c r="G10" s="176"/>
      <c r="H10" s="175"/>
      <c r="I10" s="176"/>
      <c r="J10" s="175"/>
      <c r="K10" s="176"/>
      <c r="L10" s="175"/>
      <c r="M10" s="176"/>
      <c r="N10" s="175"/>
      <c r="O10" s="176"/>
    </row>
    <row r="11" spans="1:18" x14ac:dyDescent="0.2">
      <c r="A11" s="136" t="s">
        <v>1</v>
      </c>
      <c r="B11" s="187">
        <f>[1]InfJuv!Q373</f>
        <v>392456.83917685645</v>
      </c>
      <c r="C11" s="147">
        <f>[1]InfJuv!R373</f>
        <v>11.886950471190033</v>
      </c>
      <c r="D11" s="187">
        <f>[1]InfJuv!S373</f>
        <v>186736.45730107487</v>
      </c>
      <c r="E11" s="147">
        <f>[1]InfJuv!T373</f>
        <v>8.5220321103369212</v>
      </c>
      <c r="F11" s="187">
        <f>[1]InfJuv!U373</f>
        <v>119393.09623723138</v>
      </c>
      <c r="G11" s="147">
        <f>[1]InfJuv!V373</f>
        <v>9.0055938478560869</v>
      </c>
      <c r="H11" s="187">
        <f>[1]InfJuv!W373</f>
        <v>25556.695365558109</v>
      </c>
      <c r="I11" s="147">
        <f>[1]InfJuv!X373</f>
        <v>4.9262071612420977</v>
      </c>
      <c r="J11" s="187">
        <f>[1]InfJuv!Y373</f>
        <v>3378.1838701599809</v>
      </c>
      <c r="K11" s="147">
        <f>[1]InfJuv!Z373</f>
        <v>14.679669995754107</v>
      </c>
      <c r="L11" s="187">
        <f>[1]InfJuv!AA373</f>
        <v>1652.3725451869473</v>
      </c>
      <c r="M11" s="147">
        <f>[1]InfJuv!AB373</f>
        <v>10.619161262965706</v>
      </c>
      <c r="N11" s="187">
        <f>[1]InfJuv!AC373</f>
        <v>36756.109282936297</v>
      </c>
      <c r="O11" s="147">
        <f>[1]InfJuv!AD373</f>
        <v>11.930299694837439</v>
      </c>
    </row>
    <row r="12" spans="1:18" x14ac:dyDescent="0.2">
      <c r="A12" s="136" t="s">
        <v>2</v>
      </c>
      <c r="B12" s="187">
        <f>[1]InfJuv!Q374</f>
        <v>216146.88464172973</v>
      </c>
      <c r="C12" s="147">
        <f>[1]InfJuv!R374</f>
        <v>6.5467767554445073</v>
      </c>
      <c r="D12" s="187">
        <f>[1]InfJuv!S374</f>
        <v>122509.18263567018</v>
      </c>
      <c r="E12" s="147">
        <f>[1]InfJuv!T374</f>
        <v>5.5909124726995776</v>
      </c>
      <c r="F12" s="187">
        <f>[1]InfJuv!U374</f>
        <v>73138.777772326313</v>
      </c>
      <c r="G12" s="147">
        <f>[1]InfJuv!V374</f>
        <v>5.5167187040483192</v>
      </c>
      <c r="H12" s="187">
        <f>[1]InfJuv!W374</f>
        <v>20360.534871813732</v>
      </c>
      <c r="I12" s="147">
        <f>[1]InfJuv!X374</f>
        <v>3.9246158886183484</v>
      </c>
      <c r="J12" s="187">
        <f>[1]InfJuv!Y374</f>
        <v>1556.880321549053</v>
      </c>
      <c r="K12" s="147">
        <f>[1]InfJuv!Z374</f>
        <v>6.7653183549601525</v>
      </c>
      <c r="L12" s="187">
        <f>[1]InfJuv!AA374</f>
        <v>518.96010718301761</v>
      </c>
      <c r="M12" s="147">
        <f>[1]InfJuv!AB374</f>
        <v>3.3351565198022173</v>
      </c>
      <c r="N12" s="187">
        <f>[1]InfJuv!AC374</f>
        <v>26934.029562798678</v>
      </c>
      <c r="O12" s="147">
        <f>[1]InfJuv!AD374</f>
        <v>8.7422485932964289</v>
      </c>
    </row>
    <row r="13" spans="1:18" x14ac:dyDescent="0.2">
      <c r="A13" s="136" t="s">
        <v>29</v>
      </c>
      <c r="B13" s="187">
        <f>[1]InfJuv!Q375</f>
        <v>1200241.6346498297</v>
      </c>
      <c r="C13" s="147">
        <f>[1]InfJuv!R375</f>
        <v>36.353584497258112</v>
      </c>
      <c r="D13" s="187">
        <f>[1]InfJuv!S375</f>
        <v>742022.84169817111</v>
      </c>
      <c r="E13" s="147">
        <f>[1]InfJuv!T375</f>
        <v>33.863459631558861</v>
      </c>
      <c r="F13" s="187">
        <f>[1]InfJuv!U375</f>
        <v>449250.47540074907</v>
      </c>
      <c r="G13" s="147">
        <f>[1]InfJuv!V375</f>
        <v>33.886107697354291</v>
      </c>
      <c r="H13" s="187">
        <f>[1]InfJuv!W375</f>
        <v>147903.55649104231</v>
      </c>
      <c r="I13" s="147">
        <f>[1]InfJuv!X375</f>
        <v>28.509302503220429</v>
      </c>
      <c r="J13" s="187">
        <f>[1]InfJuv!Y375</f>
        <v>5994.3315462313349</v>
      </c>
      <c r="K13" s="147">
        <f>[1]InfJuv!Z375</f>
        <v>26.047963144068675</v>
      </c>
      <c r="L13" s="187">
        <f>[1]InfJuv!AA375</f>
        <v>4086.757317200686</v>
      </c>
      <c r="M13" s="147">
        <f>[1]InfJuv!AB375</f>
        <v>26.264013596915088</v>
      </c>
      <c r="N13" s="187">
        <f>[1]InfJuv!AC375</f>
        <v>134787.72094294117</v>
      </c>
      <c r="O13" s="147">
        <f>[1]InfJuv!AD375</f>
        <v>43.749404858253911</v>
      </c>
    </row>
    <row r="14" spans="1:18" x14ac:dyDescent="0.2">
      <c r="A14" s="135" t="s">
        <v>20</v>
      </c>
      <c r="B14" s="187">
        <f>[1]InfJuv!Q376</f>
        <v>1492731.7796550477</v>
      </c>
      <c r="C14" s="147">
        <f>[1]InfJuv!R376</f>
        <v>45.212688276110669</v>
      </c>
      <c r="D14" s="187">
        <f>[1]InfJuv!S376</f>
        <v>1139951.3457883766</v>
      </c>
      <c r="E14" s="147">
        <f>[1]InfJuv!T376</f>
        <v>52.023595785408602</v>
      </c>
      <c r="F14" s="187">
        <f>[1]InfJuv!U376</f>
        <v>683983.59400562302</v>
      </c>
      <c r="G14" s="147">
        <f>[1]InfJuv!V376</f>
        <v>51.591579750745318</v>
      </c>
      <c r="H14" s="187">
        <f>[1]InfJuv!W376</f>
        <v>324969.72550643934</v>
      </c>
      <c r="I14" s="147">
        <f>[1]InfJuv!X376</f>
        <v>62.639874446918355</v>
      </c>
      <c r="J14" s="187">
        <f>[1]InfJuv!Y376</f>
        <v>12083.27328756958</v>
      </c>
      <c r="K14" s="147">
        <f>[1]InfJuv!Z376</f>
        <v>52.507048505217135</v>
      </c>
      <c r="L14" s="187">
        <f>[1]InfJuv!AA376</f>
        <v>9302.2024515416597</v>
      </c>
      <c r="M14" s="147">
        <f>[1]InfJuv!AB376</f>
        <v>59.781668620316978</v>
      </c>
      <c r="N14" s="187">
        <f>[1]InfJuv!AC376</f>
        <v>109612.550537238</v>
      </c>
      <c r="O14" s="147">
        <f>[1]InfJuv!AD376</f>
        <v>35.578046853611269</v>
      </c>
    </row>
    <row r="15" spans="1:18" x14ac:dyDescent="0.2">
      <c r="B15" s="177"/>
      <c r="C15" s="153"/>
      <c r="D15" s="177"/>
      <c r="E15" s="153"/>
      <c r="F15" s="177"/>
      <c r="G15" s="153"/>
      <c r="H15" s="177"/>
      <c r="I15" s="153"/>
      <c r="J15" s="177"/>
      <c r="K15" s="153"/>
      <c r="L15" s="177"/>
      <c r="M15" s="153"/>
      <c r="N15" s="177"/>
      <c r="O15" s="153"/>
    </row>
    <row r="16" spans="1:18" x14ac:dyDescent="0.2">
      <c r="A16" s="133" t="s">
        <v>14</v>
      </c>
    </row>
    <row r="17" spans="1:15" x14ac:dyDescent="0.2">
      <c r="A17" s="135" t="s">
        <v>23</v>
      </c>
      <c r="B17" s="187">
        <f>[1]InfJuv!Q378</f>
        <v>113238.82641142744</v>
      </c>
      <c r="C17" s="147">
        <f>[1]InfJuv!R378</f>
        <v>3.4298403966957864</v>
      </c>
      <c r="D17" s="187">
        <f>[1]InfJuv!S378</f>
        <v>111320.84652451164</v>
      </c>
      <c r="E17" s="147">
        <f>[1]InfJuv!T378</f>
        <v>5.0803139480268786</v>
      </c>
      <c r="F17" s="187">
        <f>[1]InfJuv!U378</f>
        <v>56781.0904385248</v>
      </c>
      <c r="G17" s="147">
        <f>[1]InfJuv!V378</f>
        <v>4.2828895040271275</v>
      </c>
      <c r="H17" s="187">
        <f>[1]InfJuv!W378</f>
        <v>23805.304715867005</v>
      </c>
      <c r="I17" s="147">
        <f>[1]InfJuv!X378</f>
        <v>4.5886160510757943</v>
      </c>
      <c r="J17" s="187">
        <f>[1]InfJuv!Y378</f>
        <v>16302.669499887998</v>
      </c>
      <c r="K17" s="147">
        <f>[1]InfJuv!Z378</f>
        <v>70.842149955818741</v>
      </c>
      <c r="L17" s="187">
        <f>[1]InfJuv!AA378</f>
        <v>319.66331448596753</v>
      </c>
      <c r="M17" s="147">
        <f>[1]InfJuv!AB378</f>
        <v>2.0543528735504104</v>
      </c>
      <c r="N17" s="187">
        <f>[1]InfJuv!AC378</f>
        <v>14112.11855574597</v>
      </c>
      <c r="O17" s="147">
        <f>[1]InfJuv!AD378</f>
        <v>4.5805121103306332</v>
      </c>
    </row>
    <row r="18" spans="1:15" x14ac:dyDescent="0.2">
      <c r="A18" s="135" t="s">
        <v>24</v>
      </c>
      <c r="B18" s="187">
        <f>[1]InfJuv!Q379</f>
        <v>1598760.6408447109</v>
      </c>
      <c r="C18" s="147">
        <f>[1]InfJuv!R379</f>
        <v>48.424149246243594</v>
      </c>
      <c r="D18" s="187">
        <f>[1]InfJuv!S379</f>
        <v>1179302.4774717696</v>
      </c>
      <c r="E18" s="147">
        <f>[1]InfJuv!T379</f>
        <v>53.819450824273794</v>
      </c>
      <c r="F18" s="187">
        <f>[1]InfJuv!U379</f>
        <v>699843.17386818212</v>
      </c>
      <c r="G18" s="147">
        <f>[1]InfJuv!V379</f>
        <v>52.78783765292799</v>
      </c>
      <c r="H18" s="187">
        <f>[1]InfJuv!W379</f>
        <v>334065.21906854538</v>
      </c>
      <c r="I18" s="147">
        <f>[1]InfJuv!X379</f>
        <v>64.393085684904236</v>
      </c>
      <c r="J18" s="187">
        <f>[1]InfJuv!Y379</f>
        <v>6023.1423122055539</v>
      </c>
      <c r="K18" s="147">
        <f>[1]InfJuv!Z379</f>
        <v>26.173158383014155</v>
      </c>
      <c r="L18" s="187">
        <f>[1]InfJuv!AA379</f>
        <v>14873.435207695913</v>
      </c>
      <c r="M18" s="147">
        <f>[1]InfJuv!AB379</f>
        <v>95.585833512457214</v>
      </c>
      <c r="N18" s="187">
        <f>[1]InfJuv!AC379</f>
        <v>124497.50701519991</v>
      </c>
      <c r="O18" s="147">
        <f>[1]InfJuv!AD379</f>
        <v>40.409406733399706</v>
      </c>
    </row>
    <row r="19" spans="1:15" x14ac:dyDescent="0.2">
      <c r="A19" s="135" t="s">
        <v>25</v>
      </c>
      <c r="B19" s="187">
        <f>[1]InfJuv!Q380</f>
        <v>1206992.7470813829</v>
      </c>
      <c r="C19" s="147">
        <f>[1]InfJuv!R380</f>
        <v>36.558065935949884</v>
      </c>
      <c r="D19" s="187">
        <f>[1]InfJuv!S380</f>
        <v>775178.30107362301</v>
      </c>
      <c r="E19" s="147">
        <f>[1]InfJuv!T380</f>
        <v>35.376564750475268</v>
      </c>
      <c r="F19" s="187">
        <f>[1]InfJuv!U380</f>
        <v>477931.72148683801</v>
      </c>
      <c r="G19" s="147">
        <f>[1]InfJuv!V380</f>
        <v>36.049479462070984</v>
      </c>
      <c r="H19" s="187">
        <f>[1]InfJuv!W380</f>
        <v>149391.43166087987</v>
      </c>
      <c r="I19" s="147">
        <f>[1]InfJuv!X380</f>
        <v>28.796099415412996</v>
      </c>
      <c r="J19" s="187">
        <f>[1]InfJuv!Y380</f>
        <v>503.2602639511839</v>
      </c>
      <c r="K19" s="147">
        <f>[1]InfJuv!Z380</f>
        <v>2.186883509224034</v>
      </c>
      <c r="L19" s="187">
        <f>[1]InfJuv!AA380</f>
        <v>367.19389893043274</v>
      </c>
      <c r="M19" s="147">
        <f>[1]InfJuv!AB380</f>
        <v>2.3598136139923791</v>
      </c>
      <c r="N19" s="187">
        <f>[1]InfJuv!AC380</f>
        <v>146984.69376304027</v>
      </c>
      <c r="O19" s="147">
        <f>[1]InfJuv!AD380</f>
        <v>47.708298874850009</v>
      </c>
    </row>
    <row r="20" spans="1:15" x14ac:dyDescent="0.2">
      <c r="A20" s="135" t="s">
        <v>26</v>
      </c>
      <c r="B20" s="187">
        <f>[1]InfJuv!Q381</f>
        <v>371103.66142418241</v>
      </c>
      <c r="C20" s="147">
        <f>[1]InfJuv!R381</f>
        <v>11.240193577155706</v>
      </c>
      <c r="D20" s="187">
        <f>[1]InfJuv!S381</f>
        <v>114282.91339641332</v>
      </c>
      <c r="E20" s="147">
        <f>[1]InfJuv!T381</f>
        <v>5.2154928486023167</v>
      </c>
      <c r="F20" s="187">
        <f>[1]InfJuv!U381</f>
        <v>84834.624231476177</v>
      </c>
      <c r="G20" s="147">
        <f>[1]InfJuv!V381</f>
        <v>6.3989141260407685</v>
      </c>
      <c r="H20" s="187">
        <f>[1]InfJuv!W381</f>
        <v>8635.0466589027474</v>
      </c>
      <c r="I20" s="147">
        <f>[1]InfJuv!X381</f>
        <v>1.6644573204904034</v>
      </c>
      <c r="J20" s="187">
        <f>[1]InfJuv!Y381</f>
        <v>0</v>
      </c>
      <c r="K20" s="147">
        <f>[1]InfJuv!Z381</f>
        <v>0</v>
      </c>
      <c r="L20" s="187">
        <f>[1]InfJuv!AA381</f>
        <v>0</v>
      </c>
      <c r="M20" s="147">
        <f>[1]InfJuv!AB381</f>
        <v>0</v>
      </c>
      <c r="N20" s="187">
        <f>[1]InfJuv!AC381</f>
        <v>20813.242506034581</v>
      </c>
      <c r="O20" s="147">
        <f>[1]InfJuv!AD381</f>
        <v>6.755563240029784</v>
      </c>
    </row>
    <row r="21" spans="1:15" x14ac:dyDescent="0.2">
      <c r="A21" s="135" t="s">
        <v>27</v>
      </c>
      <c r="B21" s="187">
        <f>[1]InfJuv!Q382</f>
        <v>11481.262361713232</v>
      </c>
      <c r="C21" s="147">
        <f>[1]InfJuv!R382</f>
        <v>0.34775084395693645</v>
      </c>
      <c r="D21" s="187">
        <f>[1]InfJuv!S382</f>
        <v>11135.288956924554</v>
      </c>
      <c r="E21" s="147">
        <f>[1]InfJuv!T382</f>
        <v>0.50817762862337934</v>
      </c>
      <c r="F21" s="187">
        <f>[1]InfJuv!U382</f>
        <v>6375.3333909056228</v>
      </c>
      <c r="G21" s="147">
        <f>[1]InfJuv!V382</f>
        <v>0.48087925493691458</v>
      </c>
      <c r="H21" s="187">
        <f>[1]InfJuv!W382</f>
        <v>2893.5101306598731</v>
      </c>
      <c r="I21" s="147">
        <f>[1]InfJuv!X382</f>
        <v>0.55774152811606847</v>
      </c>
      <c r="J21" s="187">
        <f>[1]InfJuv!Y382</f>
        <v>183.59694946521637</v>
      </c>
      <c r="K21" s="147">
        <f>[1]InfJuv!Z382</f>
        <v>0.79780815194315824</v>
      </c>
      <c r="L21" s="187">
        <f>[1]InfJuv!AA382</f>
        <v>0</v>
      </c>
      <c r="M21" s="147">
        <f>[1]InfJuv!AB382</f>
        <v>0</v>
      </c>
      <c r="N21" s="187">
        <f>[1]InfJuv!AC382</f>
        <v>1682.8484858938391</v>
      </c>
      <c r="O21" s="147">
        <f>[1]InfJuv!AD382</f>
        <v>0.54621904138905786</v>
      </c>
    </row>
    <row r="22" spans="1:15" x14ac:dyDescent="0.2">
      <c r="A22" s="135"/>
      <c r="B22" s="177"/>
      <c r="C22" s="153"/>
      <c r="D22" s="177"/>
      <c r="E22" s="153"/>
      <c r="F22" s="177"/>
      <c r="G22" s="153"/>
      <c r="H22" s="177"/>
      <c r="I22" s="153"/>
      <c r="J22" s="177"/>
      <c r="K22" s="153"/>
      <c r="L22" s="177"/>
      <c r="M22" s="153"/>
      <c r="N22" s="177"/>
      <c r="O22" s="153"/>
    </row>
    <row r="23" spans="1:15" x14ac:dyDescent="0.2">
      <c r="A23" s="133" t="s">
        <v>8</v>
      </c>
    </row>
    <row r="24" spans="1:15" x14ac:dyDescent="0.2">
      <c r="A24" s="134" t="s">
        <v>100</v>
      </c>
      <c r="B24" s="187">
        <f>[1]InfJuv!Q384</f>
        <v>0</v>
      </c>
      <c r="C24" s="147">
        <f>[1]InfJuv!R384</f>
        <v>0</v>
      </c>
      <c r="D24" s="187">
        <f>[1]InfJuv!S384</f>
        <v>0</v>
      </c>
      <c r="E24" s="147">
        <f>[1]InfJuv!T384</f>
        <v>0</v>
      </c>
      <c r="F24" s="187">
        <f>[1]InfJuv!U384</f>
        <v>0</v>
      </c>
      <c r="G24" s="147">
        <f>[1]InfJuv!V384</f>
        <v>0</v>
      </c>
      <c r="H24" s="187">
        <f>[1]InfJuv!W384</f>
        <v>0</v>
      </c>
      <c r="I24" s="147">
        <f>[1]InfJuv!X384</f>
        <v>0</v>
      </c>
      <c r="J24" s="187">
        <f>[1]InfJuv!Y384</f>
        <v>0</v>
      </c>
      <c r="K24" s="147">
        <f>[1]InfJuv!Z384</f>
        <v>0</v>
      </c>
      <c r="L24" s="187">
        <f>[1]InfJuv!AA384</f>
        <v>0</v>
      </c>
      <c r="M24" s="147">
        <f>[1]InfJuv!AB384</f>
        <v>0</v>
      </c>
      <c r="N24" s="187">
        <f>[1]InfJuv!AC384</f>
        <v>0</v>
      </c>
      <c r="O24" s="147">
        <f>[1]InfJuv!AD384</f>
        <v>0</v>
      </c>
    </row>
    <row r="25" spans="1:15" x14ac:dyDescent="0.2">
      <c r="A25" s="134" t="s">
        <v>101</v>
      </c>
      <c r="B25" s="187">
        <f>[1]InfJuv!Q385</f>
        <v>556480.71846995666</v>
      </c>
      <c r="C25" s="147">
        <f>[1]InfJuv!R385</f>
        <v>48.580372728034575</v>
      </c>
      <c r="D25" s="187">
        <f>[1]InfJuv!S385</f>
        <v>143428.61588664289</v>
      </c>
      <c r="E25" s="147">
        <f>[1]InfJuv!T385</f>
        <v>35.345694520706999</v>
      </c>
      <c r="F25" s="187">
        <f>[1]InfJuv!U385</f>
        <v>63876.277845983437</v>
      </c>
      <c r="G25" s="147">
        <f>[1]InfJuv!V385</f>
        <v>32.897114521555579</v>
      </c>
      <c r="H25" s="187">
        <f>[1]InfJuv!W385</f>
        <v>49253.022456531959</v>
      </c>
      <c r="I25" s="147">
        <f>[1]InfJuv!X385</f>
        <v>35.504273713568075</v>
      </c>
      <c r="J25" s="187">
        <f>[1]InfJuv!Y385</f>
        <v>2277.8937259699733</v>
      </c>
      <c r="K25" s="147">
        <f>[1]InfJuv!Z385</f>
        <v>37.901721061080728</v>
      </c>
      <c r="L25" s="187">
        <f>[1]InfJuv!AA385</f>
        <v>11991.333190495585</v>
      </c>
      <c r="M25" s="147">
        <f>[1]InfJuv!AB385</f>
        <v>77.063675064522954</v>
      </c>
      <c r="N25" s="187">
        <f>[1]InfJuv!AC385</f>
        <v>16030.088667661579</v>
      </c>
      <c r="O25" s="147">
        <f>[1]InfJuv!AD385</f>
        <v>31.233287744124492</v>
      </c>
    </row>
    <row r="26" spans="1:15" x14ac:dyDescent="0.2">
      <c r="A26" s="134" t="s">
        <v>102</v>
      </c>
      <c r="B26" s="187">
        <f>[1]InfJuv!Q386</f>
        <v>589003.94379333884</v>
      </c>
      <c r="C26" s="147">
        <f>[1]InfJuv!R386</f>
        <v>51.41962727196907</v>
      </c>
      <c r="D26" s="187">
        <f>[1]InfJuv!S386</f>
        <v>262359.46617414441</v>
      </c>
      <c r="E26" s="147">
        <f>[1]InfJuv!T386</f>
        <v>64.654305479292191</v>
      </c>
      <c r="F26" s="187">
        <f>[1]InfJuv!U386</f>
        <v>130293.57192648934</v>
      </c>
      <c r="G26" s="147">
        <f>[1]InfJuv!V386</f>
        <v>67.102885478443412</v>
      </c>
      <c r="H26" s="187">
        <f>[1]InfJuv!W386</f>
        <v>89471.185377945294</v>
      </c>
      <c r="I26" s="147">
        <f>[1]InfJuv!X386</f>
        <v>64.495726286431704</v>
      </c>
      <c r="J26" s="187">
        <f>[1]InfJuv!Y386</f>
        <v>3732.1070396918831</v>
      </c>
      <c r="K26" s="147">
        <f>[1]InfJuv!Z386</f>
        <v>62.098278938919258</v>
      </c>
      <c r="L26" s="187">
        <f>[1]InfJuv!AA386</f>
        <v>3568.9592306167278</v>
      </c>
      <c r="M26" s="147">
        <f>[1]InfJuv!AB386</f>
        <v>22.936324935477042</v>
      </c>
      <c r="N26" s="187">
        <f>[1]InfJuv!AC386</f>
        <v>35293.64259939699</v>
      </c>
      <c r="O26" s="147">
        <f>[1]InfJuv!AD386</f>
        <v>68.766712255875603</v>
      </c>
    </row>
    <row r="27" spans="1:15" x14ac:dyDescent="0.2">
      <c r="A27" s="134" t="s">
        <v>103</v>
      </c>
      <c r="B27" s="187">
        <f>[1]InfJuv!Q387</f>
        <v>3301577.1381233539</v>
      </c>
      <c r="C27" s="147">
        <f>[1]InfJuv!R387</f>
        <v>100</v>
      </c>
      <c r="D27" s="187">
        <f>[1]InfJuv!S387</f>
        <v>2191219.8274232061</v>
      </c>
      <c r="E27" s="147">
        <f>[1]InfJuv!T387</f>
        <v>100</v>
      </c>
      <c r="F27" s="187">
        <f>[1]InfJuv!U387</f>
        <v>1325765.9434158765</v>
      </c>
      <c r="G27" s="147">
        <f>[1]InfJuv!V387</f>
        <v>100</v>
      </c>
      <c r="H27" s="187">
        <f>[1]InfJuv!W387</f>
        <v>518790.51223485748</v>
      </c>
      <c r="I27" s="147">
        <f>[1]InfJuv!X387</f>
        <v>100</v>
      </c>
      <c r="J27" s="187">
        <f>[1]InfJuv!Y387</f>
        <v>23012.669025509931</v>
      </c>
      <c r="K27" s="147">
        <f>[1]InfJuv!Z387</f>
        <v>100</v>
      </c>
      <c r="L27" s="187">
        <f>[1]InfJuv!AA387</f>
        <v>15560.292421112314</v>
      </c>
      <c r="M27" s="147">
        <f>[1]InfJuv!AB387</f>
        <v>100</v>
      </c>
      <c r="N27" s="187">
        <f>[1]InfJuv!AC387</f>
        <v>308090.41032591707</v>
      </c>
      <c r="O27" s="147">
        <f>[1]InfJuv!AD387</f>
        <v>100</v>
      </c>
    </row>
    <row r="28" spans="1:15" x14ac:dyDescent="0.2">
      <c r="A28" s="24"/>
      <c r="B28" s="175"/>
      <c r="C28" s="176"/>
      <c r="D28" s="175"/>
      <c r="E28" s="176"/>
      <c r="F28" s="178"/>
      <c r="G28" s="176"/>
      <c r="H28" s="178"/>
      <c r="I28" s="176"/>
      <c r="J28" s="178"/>
      <c r="K28" s="176"/>
      <c r="L28" s="178"/>
      <c r="M28" s="176"/>
      <c r="N28" s="178"/>
      <c r="O28" s="176"/>
    </row>
    <row r="29" spans="1:15" x14ac:dyDescent="0.2">
      <c r="A29" s="133" t="s">
        <v>7</v>
      </c>
      <c r="B29" s="4"/>
      <c r="C29" s="48"/>
      <c r="D29" s="4"/>
      <c r="E29" s="48"/>
      <c r="F29" s="4"/>
      <c r="G29" s="48"/>
      <c r="H29" s="4"/>
      <c r="I29" s="48"/>
      <c r="J29" s="4"/>
      <c r="K29" s="48"/>
      <c r="L29" s="4"/>
      <c r="M29" s="48"/>
      <c r="N29" s="4"/>
      <c r="O29" s="48"/>
    </row>
    <row r="30" spans="1:15" x14ac:dyDescent="0.2">
      <c r="A30" s="23" t="s">
        <v>110</v>
      </c>
      <c r="B30" s="187">
        <f>[1]InfJuv!Q393</f>
        <v>1641029.2261435639</v>
      </c>
      <c r="C30" s="147">
        <f>[1]InfJuv!R393</f>
        <v>49.704403607432887</v>
      </c>
      <c r="D30" s="187">
        <f>[1]InfJuv!S393</f>
        <v>1100469.8689992924</v>
      </c>
      <c r="E30" s="147">
        <f>[1]InfJuv!T393</f>
        <v>50.221792228550818</v>
      </c>
      <c r="F30" s="187">
        <f>[1]InfJuv!U393</f>
        <v>917349.5049955626</v>
      </c>
      <c r="G30" s="147">
        <f>[1]InfJuv!V393</f>
        <v>69.193925937785338</v>
      </c>
      <c r="H30" s="187">
        <f>[1]InfJuv!W393</f>
        <v>33068.191487897777</v>
      </c>
      <c r="I30" s="147">
        <f>[1]InfJuv!X393</f>
        <v>6.3740933398041291</v>
      </c>
      <c r="J30" s="187">
        <f>[1]InfJuv!Y393</f>
        <v>14553.413812461451</v>
      </c>
      <c r="K30" s="147">
        <f>[1]InfJuv!Z393</f>
        <v>63.240877432899012</v>
      </c>
      <c r="L30" s="187">
        <f>[1]InfJuv!AA393</f>
        <v>6952.4795530680431</v>
      </c>
      <c r="M30" s="147">
        <f>[1]InfJuv!AB393</f>
        <v>44.680905505573079</v>
      </c>
      <c r="N30" s="187">
        <f>[1]InfJuv!AC393</f>
        <v>128546.27915031482</v>
      </c>
      <c r="O30" s="147">
        <f>[1]InfJuv!AD393</f>
        <v>41.723557385096996</v>
      </c>
    </row>
    <row r="31" spans="1:15" x14ac:dyDescent="0.2">
      <c r="A31" s="23" t="s">
        <v>111</v>
      </c>
      <c r="B31" s="187">
        <f>[1]InfJuv!Q394</f>
        <v>1660547.9119798301</v>
      </c>
      <c r="C31" s="147">
        <f>[1]InfJuv!R394</f>
        <v>50.295596392568321</v>
      </c>
      <c r="D31" s="187">
        <f>[1]InfJuv!S394</f>
        <v>1090749.9584239442</v>
      </c>
      <c r="E31" s="147">
        <f>[1]InfJuv!T394</f>
        <v>49.778207771450575</v>
      </c>
      <c r="F31" s="187">
        <f>[1]InfJuv!U394</f>
        <v>408416.43842034409</v>
      </c>
      <c r="G31" s="147">
        <f>[1]InfJuv!V394</f>
        <v>30.806074062216943</v>
      </c>
      <c r="H31" s="187">
        <f>[1]InfJuv!W394</f>
        <v>485722.32074695942</v>
      </c>
      <c r="I31" s="147">
        <f>[1]InfJuv!X394</f>
        <v>93.62590666019581</v>
      </c>
      <c r="J31" s="187">
        <f>[1]InfJuv!Y394</f>
        <v>8459.2552130485019</v>
      </c>
      <c r="K31" s="147">
        <f>[1]InfJuv!Z394</f>
        <v>36.75912256710108</v>
      </c>
      <c r="L31" s="187">
        <f>[1]InfJuv!AA394</f>
        <v>8607.8128680442696</v>
      </c>
      <c r="M31" s="147">
        <f>[1]InfJuv!AB394</f>
        <v>55.319094494426913</v>
      </c>
      <c r="N31" s="187">
        <f>[1]InfJuv!AC394</f>
        <v>179544.13117560078</v>
      </c>
      <c r="O31" s="147">
        <f>[1]InfJuv!AD394</f>
        <v>58.276442614902521</v>
      </c>
    </row>
    <row r="32" spans="1:15" x14ac:dyDescent="0.2">
      <c r="A32" s="126"/>
      <c r="B32" s="114"/>
      <c r="C32" s="127"/>
      <c r="D32" s="127"/>
      <c r="E32" s="127"/>
      <c r="F32" s="123"/>
      <c r="G32" s="124"/>
      <c r="H32" s="123"/>
      <c r="I32" s="124"/>
      <c r="J32" s="124"/>
      <c r="K32" s="124"/>
      <c r="L32" s="123"/>
      <c r="M32" s="124"/>
      <c r="N32" s="123"/>
      <c r="O32" s="124"/>
    </row>
    <row r="33" spans="1:15" x14ac:dyDescent="0.2">
      <c r="A33" s="46" t="str">
        <f>'C01'!A40</f>
        <v>Fuente: Instituto Nacional de Estadística (INE). LXV Encuesta Permanente de Hogares de Propósitos Múltiples, 2019.</v>
      </c>
      <c r="B33" s="39"/>
      <c r="C33" s="31"/>
      <c r="D33" s="31"/>
      <c r="E33" s="31"/>
      <c r="F33" s="39"/>
      <c r="G33" s="31"/>
      <c r="H33" s="39"/>
      <c r="I33" s="31"/>
      <c r="J33" s="31"/>
      <c r="K33" s="31"/>
      <c r="L33" s="39"/>
      <c r="M33" s="31"/>
      <c r="N33" s="39"/>
      <c r="O33" s="31"/>
    </row>
    <row r="34" spans="1:15" x14ac:dyDescent="0.2">
      <c r="A34" s="46" t="s">
        <v>30</v>
      </c>
      <c r="B34" s="39"/>
      <c r="C34" s="31"/>
      <c r="D34" s="31"/>
      <c r="E34" s="31"/>
      <c r="F34" s="40"/>
      <c r="G34" s="31"/>
      <c r="H34" s="39"/>
      <c r="I34" s="31"/>
      <c r="J34" s="31"/>
      <c r="K34" s="31"/>
      <c r="L34" s="39"/>
      <c r="M34" s="31"/>
      <c r="N34" s="39"/>
      <c r="O34" s="31"/>
    </row>
    <row r="35" spans="1:15" x14ac:dyDescent="0.2">
      <c r="A35" s="46" t="s">
        <v>31</v>
      </c>
      <c r="B35" s="39"/>
      <c r="C35" s="31"/>
      <c r="D35" s="31"/>
      <c r="E35" s="31"/>
      <c r="F35" s="39"/>
      <c r="G35" s="31"/>
      <c r="H35" s="39"/>
      <c r="I35" s="31"/>
      <c r="J35" s="31"/>
      <c r="K35" s="31"/>
      <c r="L35" s="39"/>
      <c r="M35" s="31"/>
      <c r="N35" s="39"/>
      <c r="O35" s="31"/>
    </row>
    <row r="36" spans="1:15" x14ac:dyDescent="0.2">
      <c r="A36" s="12"/>
      <c r="B36" s="39"/>
      <c r="C36" s="31"/>
      <c r="D36" s="31"/>
      <c r="E36" s="31"/>
      <c r="F36" s="39"/>
      <c r="G36" s="31"/>
      <c r="H36" s="42"/>
      <c r="I36" s="31"/>
      <c r="J36" s="31"/>
      <c r="K36" s="31"/>
      <c r="L36" s="37"/>
      <c r="M36" s="31"/>
      <c r="N36" s="39"/>
      <c r="O36" s="31"/>
    </row>
  </sheetData>
  <mergeCells count="10">
    <mergeCell ref="A1:O1"/>
    <mergeCell ref="A3:A5"/>
    <mergeCell ref="B3:C4"/>
    <mergeCell ref="D3:E4"/>
    <mergeCell ref="F3:O3"/>
    <mergeCell ref="F4:G4"/>
    <mergeCell ref="H4:I4"/>
    <mergeCell ref="J4:K4"/>
    <mergeCell ref="L4:M4"/>
    <mergeCell ref="N4:O4"/>
  </mergeCells>
  <printOptions horizontalCentered="1" verticalCentered="1"/>
  <pageMargins left="0.54" right="0" top="0" bottom="0" header="0" footer="0"/>
  <pageSetup paperSize="9" scale="77" firstPageNumber="70" orientation="landscape" useFirstPageNumber="1" r:id="rId1"/>
  <headerFooter alignWithMargins="0">
    <oddFooter>&amp;L&amp;Z&amp;F+&amp;F+&amp;A&amp;C&amp;P&amp;R&amp;D+&amp;T</oddFooter>
  </headerFooter>
  <rowBreaks count="1" manualBreakCount="1">
    <brk id="35" max="2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S56"/>
  <sheetViews>
    <sheetView tabSelected="1" workbookViewId="0">
      <selection activeCell="T11" sqref="T11"/>
    </sheetView>
  </sheetViews>
  <sheetFormatPr baseColWidth="10" defaultRowHeight="11.25" x14ac:dyDescent="0.2"/>
  <cols>
    <col min="1" max="1" width="40.1640625" customWidth="1"/>
    <col min="2" max="2" width="13" style="38" bestFit="1" customWidth="1"/>
    <col min="3" max="3" width="8.6640625" style="32" bestFit="1" customWidth="1"/>
    <col min="4" max="4" width="13" style="32" bestFit="1" customWidth="1"/>
    <col min="5" max="5" width="8.6640625" style="32" bestFit="1" customWidth="1"/>
    <col min="6" max="6" width="13" style="38" bestFit="1" customWidth="1"/>
    <col min="7" max="7" width="7.1640625" style="32" customWidth="1"/>
    <col min="8" max="8" width="11" style="38" bestFit="1" customWidth="1"/>
    <col min="9" max="9" width="8.33203125" style="32" customWidth="1"/>
    <col min="10" max="10" width="9.6640625" style="38" bestFit="1" customWidth="1"/>
    <col min="11" max="11" width="7.1640625" style="32" customWidth="1"/>
    <col min="12" max="12" width="9.6640625" style="38" bestFit="1" customWidth="1"/>
    <col min="13" max="13" width="7.33203125" style="32" customWidth="1"/>
    <col min="14" max="14" width="11" style="38" bestFit="1" customWidth="1"/>
    <col min="15" max="15" width="7.1640625" style="32" customWidth="1"/>
    <col min="16" max="16" width="5.1640625" hidden="1" customWidth="1"/>
    <col min="17" max="18" width="6" hidden="1" customWidth="1"/>
  </cols>
  <sheetData>
    <row r="1" spans="1:19" ht="21.75" customHeight="1" x14ac:dyDescent="0.2">
      <c r="A1" s="218" t="s">
        <v>120</v>
      </c>
      <c r="B1" s="218"/>
      <c r="C1" s="218"/>
      <c r="D1" s="218"/>
      <c r="E1" s="218"/>
      <c r="F1" s="218"/>
      <c r="G1" s="218"/>
      <c r="H1" s="218"/>
      <c r="I1" s="218"/>
      <c r="J1" s="218"/>
      <c r="K1" s="218"/>
      <c r="L1" s="218"/>
      <c r="M1" s="218"/>
      <c r="N1" s="218"/>
      <c r="O1" s="218"/>
      <c r="P1" s="218"/>
      <c r="Q1" s="218"/>
      <c r="R1" s="218"/>
    </row>
    <row r="2" spans="1:19" x14ac:dyDescent="0.2">
      <c r="G2" s="90"/>
    </row>
    <row r="3" spans="1:19" x14ac:dyDescent="0.2">
      <c r="A3" s="223" t="s">
        <v>11</v>
      </c>
      <c r="B3" s="225" t="s">
        <v>78</v>
      </c>
      <c r="C3" s="226"/>
      <c r="D3" s="225" t="s">
        <v>62</v>
      </c>
      <c r="E3" s="226"/>
      <c r="F3" s="227" t="s">
        <v>79</v>
      </c>
      <c r="G3" s="227"/>
      <c r="H3" s="227"/>
      <c r="I3" s="227"/>
      <c r="J3" s="227"/>
      <c r="K3" s="227"/>
      <c r="L3" s="227"/>
      <c r="M3" s="227"/>
      <c r="N3" s="227"/>
      <c r="O3" s="227"/>
      <c r="P3" s="219"/>
      <c r="Q3" s="219"/>
      <c r="R3" s="219"/>
    </row>
    <row r="4" spans="1:19" ht="24" customHeight="1" x14ac:dyDescent="0.2">
      <c r="A4" s="218"/>
      <c r="B4" s="226"/>
      <c r="C4" s="226"/>
      <c r="D4" s="226"/>
      <c r="E4" s="226"/>
      <c r="F4" s="228" t="s">
        <v>63</v>
      </c>
      <c r="G4" s="228"/>
      <c r="H4" s="228" t="s">
        <v>64</v>
      </c>
      <c r="I4" s="228"/>
      <c r="J4" s="193" t="s">
        <v>66</v>
      </c>
      <c r="K4" s="193"/>
      <c r="L4" s="193" t="s">
        <v>65</v>
      </c>
      <c r="M4" s="193"/>
      <c r="N4" s="228" t="s">
        <v>67</v>
      </c>
      <c r="O4" s="228"/>
      <c r="P4" s="220"/>
      <c r="Q4" s="220"/>
      <c r="R4" s="220"/>
    </row>
    <row r="5" spans="1:19" x14ac:dyDescent="0.2">
      <c r="A5" s="224"/>
      <c r="B5" s="60" t="s">
        <v>3</v>
      </c>
      <c r="C5" s="61" t="s">
        <v>38</v>
      </c>
      <c r="D5" s="60" t="s">
        <v>3</v>
      </c>
      <c r="E5" s="61" t="s">
        <v>38</v>
      </c>
      <c r="F5" s="60" t="s">
        <v>3</v>
      </c>
      <c r="G5" s="61" t="s">
        <v>38</v>
      </c>
      <c r="H5" s="60" t="s">
        <v>3</v>
      </c>
      <c r="I5" s="61" t="s">
        <v>38</v>
      </c>
      <c r="J5" s="60" t="s">
        <v>3</v>
      </c>
      <c r="K5" s="61" t="s">
        <v>38</v>
      </c>
      <c r="L5" s="60" t="s">
        <v>3</v>
      </c>
      <c r="M5" s="61" t="s">
        <v>38</v>
      </c>
      <c r="N5" s="60" t="s">
        <v>3</v>
      </c>
      <c r="O5" s="61" t="s">
        <v>38</v>
      </c>
      <c r="P5" s="91"/>
      <c r="Q5" s="92"/>
      <c r="R5" s="92"/>
    </row>
    <row r="6" spans="1:19" x14ac:dyDescent="0.2">
      <c r="A6" s="12"/>
      <c r="B6" s="39"/>
      <c r="C6" s="31"/>
      <c r="D6" s="39"/>
      <c r="E6" s="31"/>
      <c r="F6" s="39"/>
      <c r="G6" s="31"/>
      <c r="H6" s="39"/>
      <c r="I6" s="31"/>
      <c r="J6" s="39"/>
      <c r="K6" s="31"/>
      <c r="L6" s="39"/>
      <c r="M6" s="31"/>
      <c r="N6" s="39"/>
      <c r="O6" s="31"/>
      <c r="P6" s="39"/>
      <c r="Q6" s="31"/>
      <c r="R6" s="31"/>
    </row>
    <row r="7" spans="1:19" s="5" customFormat="1" x14ac:dyDescent="0.2">
      <c r="A7" s="137" t="s">
        <v>32</v>
      </c>
      <c r="B7" s="4">
        <f>[1]InfJuv!Q403</f>
        <v>3301577.1381233539</v>
      </c>
      <c r="C7" s="48">
        <f>[1]InfJuv!R403</f>
        <v>100</v>
      </c>
      <c r="D7" s="4">
        <f>[1]InfJuv!S403</f>
        <v>2191219.8274232061</v>
      </c>
      <c r="E7" s="48">
        <f>[1]InfJuv!T403</f>
        <v>100</v>
      </c>
      <c r="F7" s="4">
        <f>[1]InfJuv!U403</f>
        <v>1325765.9434158765</v>
      </c>
      <c r="G7" s="48">
        <f>[1]InfJuv!V403</f>
        <v>100</v>
      </c>
      <c r="H7" s="4">
        <f>[1]InfJuv!W403</f>
        <v>518790.51223485748</v>
      </c>
      <c r="I7" s="48">
        <f>[1]InfJuv!X403</f>
        <v>100</v>
      </c>
      <c r="J7" s="4">
        <f>[1]InfJuv!Y403</f>
        <v>23012.669025509931</v>
      </c>
      <c r="K7" s="48">
        <f>[1]InfJuv!Z403</f>
        <v>100</v>
      </c>
      <c r="L7" s="4">
        <f>[1]InfJuv!AA403</f>
        <v>15560.292421112314</v>
      </c>
      <c r="M7" s="48">
        <f>[1]InfJuv!AB403</f>
        <v>100</v>
      </c>
      <c r="N7" s="4">
        <f>[1]InfJuv!AC403</f>
        <v>308090.41032591707</v>
      </c>
      <c r="O7" s="48">
        <f>[1]InfJuv!AD403</f>
        <v>100</v>
      </c>
      <c r="P7" s="180"/>
      <c r="Q7" s="181"/>
      <c r="R7" s="33"/>
      <c r="S7" s="179"/>
    </row>
    <row r="8" spans="1:19" s="5" customFormat="1" x14ac:dyDescent="0.2">
      <c r="A8" s="137"/>
      <c r="P8" s="44"/>
      <c r="Q8" s="33"/>
      <c r="R8" s="33"/>
      <c r="S8" s="179"/>
    </row>
    <row r="9" spans="1:19" s="5" customFormat="1" x14ac:dyDescent="0.2">
      <c r="A9" s="138" t="s">
        <v>16</v>
      </c>
      <c r="B9" s="179"/>
      <c r="C9" s="179"/>
      <c r="D9" s="179"/>
      <c r="E9" s="179"/>
      <c r="F9" s="179"/>
      <c r="G9" s="179"/>
      <c r="H9" s="179"/>
      <c r="I9" s="179"/>
      <c r="J9" s="179"/>
      <c r="K9" s="179"/>
      <c r="L9" s="179"/>
      <c r="M9" s="179"/>
      <c r="N9" s="179"/>
      <c r="O9" s="179"/>
      <c r="P9" s="4"/>
      <c r="Q9" s="48"/>
      <c r="R9" s="48"/>
      <c r="S9" s="179"/>
    </row>
    <row r="10" spans="1:19" x14ac:dyDescent="0.2">
      <c r="A10" s="140" t="s">
        <v>23</v>
      </c>
      <c r="B10" s="187">
        <f>[1]InfJuv!Q404</f>
        <v>473413.60748921725</v>
      </c>
      <c r="C10" s="147">
        <f>[1]InfJuv!R404</f>
        <v>14.339013982823671</v>
      </c>
      <c r="D10" s="187">
        <f>[1]InfJuv!S404</f>
        <v>370874.64737252239</v>
      </c>
      <c r="E10" s="147">
        <f>[1]InfJuv!T404</f>
        <v>16.925487928276798</v>
      </c>
      <c r="F10" s="187">
        <f>[1]InfJuv!U404</f>
        <v>220170.08066616446</v>
      </c>
      <c r="G10" s="147">
        <f>[1]InfJuv!V404</f>
        <v>16.607009839073818</v>
      </c>
      <c r="H10" s="187">
        <f>[1]InfJuv!W404</f>
        <v>100912.22724297765</v>
      </c>
      <c r="I10" s="147">
        <f>[1]InfJuv!X404</f>
        <v>19.451440391279647</v>
      </c>
      <c r="J10" s="187">
        <f>[1]InfJuv!Y404</f>
        <v>7265.6584596426792</v>
      </c>
      <c r="K10" s="147">
        <f>[1]InfJuv!Z404</f>
        <v>31.572428437520976</v>
      </c>
      <c r="L10" s="187">
        <f>[1]InfJuv!AA404</f>
        <v>2170.5722731084238</v>
      </c>
      <c r="M10" s="147">
        <f>[1]InfJuv!AB404</f>
        <v>13.949431118424075</v>
      </c>
      <c r="N10" s="187">
        <f>[1]InfJuv!AC404</f>
        <v>40356.108730624597</v>
      </c>
      <c r="O10" s="147">
        <f>[1]InfJuv!AD404</f>
        <v>13.098787686359149</v>
      </c>
      <c r="P10" s="178"/>
      <c r="Q10" s="176"/>
      <c r="R10" s="176"/>
      <c r="S10" s="45"/>
    </row>
    <row r="11" spans="1:19" x14ac:dyDescent="0.2">
      <c r="A11" s="140" t="s">
        <v>24</v>
      </c>
      <c r="B11" s="187">
        <f>[1]InfJuv!Q405</f>
        <v>1923795.2396350279</v>
      </c>
      <c r="C11" s="147">
        <f>[1]InfJuv!R405</f>
        <v>58.26897749626805</v>
      </c>
      <c r="D11" s="187">
        <f>[1]InfJuv!S405</f>
        <v>1343589.5633432474</v>
      </c>
      <c r="E11" s="147">
        <f>[1]InfJuv!T405</f>
        <v>61.316968134742524</v>
      </c>
      <c r="F11" s="187">
        <f>[1]InfJuv!U405</f>
        <v>797973.86015898909</v>
      </c>
      <c r="G11" s="147">
        <f>[1]InfJuv!V405</f>
        <v>60.189648415842164</v>
      </c>
      <c r="H11" s="187">
        <f>[1]InfJuv!W405</f>
        <v>338099.17527861672</v>
      </c>
      <c r="I11" s="147">
        <f>[1]InfJuv!X405</f>
        <v>65.170655072727811</v>
      </c>
      <c r="J11" s="187">
        <f>[1]InfJuv!Y405</f>
        <v>13017.458520541151</v>
      </c>
      <c r="K11" s="147">
        <f>[1]InfJuv!Z405</f>
        <v>56.566487381846407</v>
      </c>
      <c r="L11" s="187">
        <f>[1]InfJuv!AA405</f>
        <v>11784.743201184827</v>
      </c>
      <c r="M11" s="147">
        <f>[1]InfJuv!AB405</f>
        <v>75.73600085558293</v>
      </c>
      <c r="N11" s="187">
        <f>[1]InfJuv!AC405</f>
        <v>182714.32618397457</v>
      </c>
      <c r="O11" s="147">
        <f>[1]InfJuv!AD405</f>
        <v>59.305424661120767</v>
      </c>
      <c r="P11" s="178"/>
      <c r="Q11" s="176"/>
      <c r="R11" s="176"/>
      <c r="S11" s="45"/>
    </row>
    <row r="12" spans="1:19" x14ac:dyDescent="0.2">
      <c r="A12" s="140" t="s">
        <v>25</v>
      </c>
      <c r="B12" s="187">
        <f>[1]InfJuv!Q406</f>
        <v>658023.34625601792</v>
      </c>
      <c r="C12" s="147">
        <f>[1]InfJuv!R406</f>
        <v>19.930576167911205</v>
      </c>
      <c r="D12" s="187">
        <f>[1]InfJuv!S406</f>
        <v>371111.70706971438</v>
      </c>
      <c r="E12" s="147">
        <f>[1]InfJuv!T406</f>
        <v>16.936306546026834</v>
      </c>
      <c r="F12" s="187">
        <f>[1]InfJuv!U406</f>
        <v>237717.7407149105</v>
      </c>
      <c r="G12" s="147">
        <f>[1]InfJuv!V406</f>
        <v>17.930596414509147</v>
      </c>
      <c r="H12" s="187">
        <f>[1]InfJuv!W406</f>
        <v>64161.802526639338</v>
      </c>
      <c r="I12" s="147">
        <f>[1]InfJuv!X406</f>
        <v>12.367574389562693</v>
      </c>
      <c r="J12" s="187">
        <f>[1]InfJuv!Y406</f>
        <v>1560.6550621002873</v>
      </c>
      <c r="K12" s="147">
        <f>[1]InfJuv!Z406</f>
        <v>6.7817212352477449</v>
      </c>
      <c r="L12" s="187">
        <f>[1]InfJuv!AA406</f>
        <v>1285.313632333095</v>
      </c>
      <c r="M12" s="147">
        <f>[1]InfJuv!AB406</f>
        <v>8.2602151524425889</v>
      </c>
      <c r="N12" s="187">
        <f>[1]InfJuv!AC406</f>
        <v>66386.195133731628</v>
      </c>
      <c r="O12" s="147">
        <f>[1]InfJuv!AD406</f>
        <v>21.547634365998022</v>
      </c>
      <c r="P12" s="178"/>
      <c r="Q12" s="176"/>
      <c r="R12" s="176"/>
      <c r="S12" s="45"/>
    </row>
    <row r="13" spans="1:19" x14ac:dyDescent="0.2">
      <c r="A13" s="140" t="s">
        <v>26</v>
      </c>
      <c r="B13" s="187">
        <f>[1]InfJuv!Q407</f>
        <v>227507.33677492119</v>
      </c>
      <c r="C13" s="147">
        <f>[1]InfJuv!R407</f>
        <v>6.8908684321771867</v>
      </c>
      <c r="D13" s="187">
        <f>[1]InfJuv!S407</f>
        <v>90888.041626031089</v>
      </c>
      <c r="E13" s="147">
        <f>[1]InfJuv!T407</f>
        <v>4.1478285514106581</v>
      </c>
      <c r="F13" s="187">
        <f>[1]InfJuv!U407</f>
        <v>61064.930457286733</v>
      </c>
      <c r="G13" s="147">
        <f>[1]InfJuv!V407</f>
        <v>4.6060113974530887</v>
      </c>
      <c r="H13" s="187">
        <f>[1]InfJuv!W407</f>
        <v>11869.610279920546</v>
      </c>
      <c r="I13" s="147">
        <f>[1]InfJuv!X407</f>
        <v>2.2879389657278755</v>
      </c>
      <c r="J13" s="187">
        <f>[1]InfJuv!Y407</f>
        <v>345.97340478867841</v>
      </c>
      <c r="K13" s="147">
        <f>[1]InfJuv!Z407</f>
        <v>1.5034040788800338</v>
      </c>
      <c r="L13" s="187">
        <f>[1]InfJuv!AA407</f>
        <v>0</v>
      </c>
      <c r="M13" s="147">
        <f>[1]InfJuv!AB407</f>
        <v>0</v>
      </c>
      <c r="N13" s="187">
        <f>[1]InfJuv!AC407</f>
        <v>17607.527484035276</v>
      </c>
      <c r="O13" s="147">
        <f>[1]InfJuv!AD407</f>
        <v>5.7150521061038368</v>
      </c>
      <c r="P13" s="178"/>
      <c r="Q13" s="176"/>
      <c r="R13" s="176"/>
      <c r="S13" s="45"/>
    </row>
    <row r="14" spans="1:19" x14ac:dyDescent="0.2">
      <c r="A14" s="140" t="s">
        <v>27</v>
      </c>
      <c r="B14" s="187">
        <f>[1]InfJuv!Q408</f>
        <v>18837.607968256027</v>
      </c>
      <c r="C14" s="147">
        <f>[1]InfJuv!R408</f>
        <v>0.57056392082250396</v>
      </c>
      <c r="D14" s="187">
        <f>[1]InfJuv!S408</f>
        <v>14755.868011743018</v>
      </c>
      <c r="E14" s="147">
        <f>[1]InfJuv!T408</f>
        <v>0.67340883954556841</v>
      </c>
      <c r="F14" s="187">
        <f>[1]InfJuv!U408</f>
        <v>8839.331418570453</v>
      </c>
      <c r="G14" s="147">
        <f>[1]InfJuv!V408</f>
        <v>0.66673393312515228</v>
      </c>
      <c r="H14" s="187">
        <f>[1]InfJuv!W408</f>
        <v>3747.6969066997294</v>
      </c>
      <c r="I14" s="147">
        <f>[1]InfJuv!X408</f>
        <v>0.72239118070130393</v>
      </c>
      <c r="J14" s="187">
        <f>[1]InfJuv!Y408</f>
        <v>822.92357843715149</v>
      </c>
      <c r="K14" s="147">
        <f>[1]InfJuv!Z408</f>
        <v>3.57595886650491</v>
      </c>
      <c r="L14" s="187">
        <f>[1]InfJuv!AA408</f>
        <v>319.66331448596753</v>
      </c>
      <c r="M14" s="147">
        <f>[1]InfJuv!AB408</f>
        <v>2.0543528735504104</v>
      </c>
      <c r="N14" s="187">
        <f>[1]InfJuv!AC408</f>
        <v>1026.2527935497085</v>
      </c>
      <c r="O14" s="147">
        <f>[1]InfJuv!AD408</f>
        <v>0.33310118041781145</v>
      </c>
      <c r="P14" s="178"/>
      <c r="Q14" s="176"/>
      <c r="R14" s="176"/>
      <c r="S14" s="45"/>
    </row>
    <row r="15" spans="1:19" x14ac:dyDescent="0.2">
      <c r="A15" s="140"/>
      <c r="B15" s="177"/>
      <c r="C15" s="153"/>
      <c r="D15" s="177"/>
      <c r="E15" s="153"/>
      <c r="F15" s="177"/>
      <c r="G15" s="153"/>
      <c r="H15" s="177"/>
      <c r="I15" s="153"/>
      <c r="J15" s="177"/>
      <c r="K15" s="153"/>
      <c r="L15" s="177"/>
      <c r="M15" s="153"/>
      <c r="N15" s="177"/>
      <c r="O15" s="153"/>
      <c r="P15" s="177"/>
      <c r="Q15" s="153"/>
      <c r="R15" s="153"/>
      <c r="S15" s="45"/>
    </row>
    <row r="16" spans="1:19" x14ac:dyDescent="0.2">
      <c r="A16" s="138" t="s">
        <v>17</v>
      </c>
      <c r="P16" s="4"/>
      <c r="Q16" s="48"/>
      <c r="R16" s="48"/>
      <c r="S16" s="45"/>
    </row>
    <row r="17" spans="1:19" x14ac:dyDescent="0.2">
      <c r="A17" s="140" t="s">
        <v>81</v>
      </c>
      <c r="B17" s="187">
        <f>[1]InfJuv!Q410</f>
        <v>271796.46569535916</v>
      </c>
      <c r="C17" s="147">
        <f>[1]InfJuv!R410</f>
        <v>8.2323221395290709</v>
      </c>
      <c r="D17" s="187">
        <f>[1]InfJuv!S410</f>
        <v>222980.57366312854</v>
      </c>
      <c r="E17" s="147">
        <f>[1]InfJuv!T410</f>
        <v>10.176093282495783</v>
      </c>
      <c r="F17" s="187">
        <f>[1]InfJuv!U410</f>
        <v>135166.97296832842</v>
      </c>
      <c r="G17" s="147">
        <f>[1]InfJuv!V410</f>
        <v>10.195387326066514</v>
      </c>
      <c r="H17" s="187">
        <f>[1]InfJuv!W410</f>
        <v>65845.068705854501</v>
      </c>
      <c r="I17" s="147">
        <f>[1]InfJuv!X410</f>
        <v>12.692034097193803</v>
      </c>
      <c r="J17" s="187">
        <f>[1]InfJuv!Y410</f>
        <v>172.9867023943392</v>
      </c>
      <c r="K17" s="147">
        <f>[1]InfJuv!Z410</f>
        <v>0.7517020394400169</v>
      </c>
      <c r="L17" s="187">
        <f>[1]InfJuv!AA410</f>
        <v>750.4118215499667</v>
      </c>
      <c r="M17" s="147">
        <f>[1]InfJuv!AB410</f>
        <v>4.822607450048964</v>
      </c>
      <c r="N17" s="187">
        <f>[1]InfJuv!AC410</f>
        <v>21045.133464998507</v>
      </c>
      <c r="O17" s="147">
        <f>[1]InfJuv!AD410</f>
        <v>6.830830418491658</v>
      </c>
      <c r="P17" s="178"/>
      <c r="Q17" s="176"/>
      <c r="R17" s="176"/>
      <c r="S17" s="45"/>
    </row>
    <row r="18" spans="1:19" x14ac:dyDescent="0.2">
      <c r="A18" s="140" t="s">
        <v>82</v>
      </c>
      <c r="B18" s="187">
        <f>[1]InfJuv!Q411</f>
        <v>314704.61696462636</v>
      </c>
      <c r="C18" s="147">
        <f>[1]InfJuv!R411</f>
        <v>9.5319480296470456</v>
      </c>
      <c r="D18" s="187">
        <f>[1]InfJuv!S411</f>
        <v>280244.65262537461</v>
      </c>
      <c r="E18" s="147">
        <f>[1]InfJuv!T411</f>
        <v>12.789435779929576</v>
      </c>
      <c r="F18" s="187">
        <f>[1]InfJuv!U411</f>
        <v>189720.27489834701</v>
      </c>
      <c r="G18" s="147">
        <f>[1]InfJuv!V411</f>
        <v>14.310238986040547</v>
      </c>
      <c r="H18" s="187">
        <f>[1]InfJuv!W411</f>
        <v>59576.53576981365</v>
      </c>
      <c r="I18" s="147">
        <f>[1]InfJuv!X411</f>
        <v>11.483736568960852</v>
      </c>
      <c r="J18" s="187">
        <f>[1]InfJuv!Y411</f>
        <v>275.39542419782452</v>
      </c>
      <c r="K18" s="147">
        <f>[1]InfJuv!Z411</f>
        <v>1.1967122279147373</v>
      </c>
      <c r="L18" s="187">
        <f>[1]InfJuv!AA411</f>
        <v>0</v>
      </c>
      <c r="M18" s="147">
        <f>[1]InfJuv!AB411</f>
        <v>0</v>
      </c>
      <c r="N18" s="187">
        <f>[1]InfJuv!AC411</f>
        <v>30672.44653301419</v>
      </c>
      <c r="O18" s="147">
        <f>[1]InfJuv!AD411</f>
        <v>9.9556641508468182</v>
      </c>
      <c r="P18" s="178"/>
      <c r="Q18" s="176"/>
      <c r="R18" s="176"/>
      <c r="S18" s="45"/>
    </row>
    <row r="19" spans="1:19" x14ac:dyDescent="0.2">
      <c r="A19" s="140" t="s">
        <v>83</v>
      </c>
      <c r="B19" s="187">
        <f>[1]InfJuv!Q412</f>
        <v>528842.60316184978</v>
      </c>
      <c r="C19" s="147">
        <f>[1]InfJuv!R412</f>
        <v>16.017878154512804</v>
      </c>
      <c r="D19" s="187">
        <f>[1]InfJuv!S412</f>
        <v>310227.70183424425</v>
      </c>
      <c r="E19" s="147">
        <f>[1]InfJuv!T412</f>
        <v>14.157762628456162</v>
      </c>
      <c r="F19" s="187">
        <f>[1]InfJuv!U412</f>
        <v>158229.46284712566</v>
      </c>
      <c r="G19" s="147">
        <f>[1]InfJuv!V412</f>
        <v>11.934947011796261</v>
      </c>
      <c r="H19" s="187">
        <f>[1]InfJuv!W412</f>
        <v>102473.32895084258</v>
      </c>
      <c r="I19" s="147">
        <f>[1]InfJuv!X412</f>
        <v>19.752352160297932</v>
      </c>
      <c r="J19" s="187">
        <f>[1]InfJuv!Y412</f>
        <v>1386.668524503611</v>
      </c>
      <c r="K19" s="147">
        <f>[1]InfJuv!Z412</f>
        <v>6.025674479420295</v>
      </c>
      <c r="L19" s="187">
        <f>[1]InfJuv!AA412</f>
        <v>2349.1064487434314</v>
      </c>
      <c r="M19" s="147">
        <f>[1]InfJuv!AB412</f>
        <v>15.096801430004922</v>
      </c>
      <c r="N19" s="187">
        <f>[1]InfJuv!AC412</f>
        <v>45789.135063024602</v>
      </c>
      <c r="O19" s="147">
        <f>[1]InfJuv!AD412</f>
        <v>14.862239631082975</v>
      </c>
      <c r="P19" s="178"/>
      <c r="Q19" s="176"/>
      <c r="R19" s="176"/>
      <c r="S19" s="45"/>
    </row>
    <row r="20" spans="1:19" x14ac:dyDescent="0.2">
      <c r="A20" s="140" t="s">
        <v>84</v>
      </c>
      <c r="B20" s="187">
        <f>[1]InfJuv!Q413</f>
        <v>844763.53150508506</v>
      </c>
      <c r="C20" s="147">
        <f>[1]InfJuv!R413</f>
        <v>25.586666497977273</v>
      </c>
      <c r="D20" s="187">
        <f>[1]InfJuv!S413</f>
        <v>496480.73283582693</v>
      </c>
      <c r="E20" s="147">
        <f>[1]InfJuv!T413</f>
        <v>22.657732767034609</v>
      </c>
      <c r="F20" s="187">
        <f>[1]InfJuv!U413</f>
        <v>303355.8606577437</v>
      </c>
      <c r="G20" s="147">
        <f>[1]InfJuv!V413</f>
        <v>22.881554784560091</v>
      </c>
      <c r="H20" s="187">
        <f>[1]InfJuv!W413</f>
        <v>112493.04139196278</v>
      </c>
      <c r="I20" s="147">
        <f>[1]InfJuv!X413</f>
        <v>21.683712161073014</v>
      </c>
      <c r="J20" s="187">
        <f>[1]InfJuv!Y413</f>
        <v>6313.9642369159919</v>
      </c>
      <c r="K20" s="147">
        <f>[1]InfJuv!Z413</f>
        <v>27.436905427687925</v>
      </c>
      <c r="L20" s="187">
        <f>[1]InfJuv!AA413</f>
        <v>1919.6725144832103</v>
      </c>
      <c r="M20" s="147">
        <f>[1]InfJuv!AB413</f>
        <v>12.336995106072591</v>
      </c>
      <c r="N20" s="187">
        <f>[1]InfJuv!AC413</f>
        <v>72398.194034718617</v>
      </c>
      <c r="O20" s="147">
        <f>[1]InfJuv!AD413</f>
        <v>23.499009254501409</v>
      </c>
      <c r="P20" s="178"/>
      <c r="Q20" s="176"/>
      <c r="R20" s="176"/>
      <c r="S20" s="45"/>
    </row>
    <row r="21" spans="1:19" x14ac:dyDescent="0.2">
      <c r="A21" s="140" t="s">
        <v>85</v>
      </c>
      <c r="B21" s="187">
        <f>[1]InfJuv!Q414</f>
        <v>1341469.9207965485</v>
      </c>
      <c r="C21" s="147">
        <f>[1]InfJuv!R414</f>
        <v>40.63118517833729</v>
      </c>
      <c r="D21" s="187">
        <f>[1]InfJuv!S414</f>
        <v>881286.16646473494</v>
      </c>
      <c r="E21" s="147">
        <f>[1]InfJuv!T414</f>
        <v>40.218975542088586</v>
      </c>
      <c r="F21" s="187">
        <f>[1]InfJuv!U414</f>
        <v>539293.37204439915</v>
      </c>
      <c r="G21" s="147">
        <f>[1]InfJuv!V414</f>
        <v>40.677871891541677</v>
      </c>
      <c r="H21" s="187">
        <f>[1]InfJuv!W414</f>
        <v>178402.53741637603</v>
      </c>
      <c r="I21" s="147">
        <f>[1]InfJuv!X414</f>
        <v>34.388165012472868</v>
      </c>
      <c r="J21" s="187">
        <f>[1]InfJuv!Y414</f>
        <v>14863.654137498186</v>
      </c>
      <c r="K21" s="147">
        <f>[1]InfJuv!Z414</f>
        <v>64.589005825537129</v>
      </c>
      <c r="L21" s="187">
        <f>[1]InfJuv!AA414</f>
        <v>10541.101636335703</v>
      </c>
      <c r="M21" s="147">
        <f>[1]InfJuv!AB414</f>
        <v>67.743596013873514</v>
      </c>
      <c r="N21" s="187">
        <f>[1]InfJuv!AC414</f>
        <v>138185.50123015849</v>
      </c>
      <c r="O21" s="147">
        <f>[1]InfJuv!AD414</f>
        <v>44.852256545076273</v>
      </c>
      <c r="P21" s="178"/>
      <c r="Q21" s="176"/>
      <c r="R21" s="176"/>
      <c r="S21" s="45"/>
    </row>
    <row r="22" spans="1:19" x14ac:dyDescent="0.2">
      <c r="A22" s="140"/>
      <c r="B22" s="177"/>
      <c r="C22" s="153"/>
      <c r="D22" s="177"/>
      <c r="E22" s="153"/>
      <c r="F22" s="177"/>
      <c r="G22" s="153"/>
      <c r="H22" s="177"/>
      <c r="I22" s="153"/>
      <c r="J22" s="177"/>
      <c r="K22" s="153"/>
      <c r="L22" s="177"/>
      <c r="M22" s="153"/>
      <c r="N22" s="177"/>
      <c r="O22" s="153"/>
      <c r="P22" s="177"/>
      <c r="Q22" s="153"/>
      <c r="R22" s="153"/>
      <c r="S22" s="45"/>
    </row>
    <row r="23" spans="1:19" x14ac:dyDescent="0.2">
      <c r="A23" s="138" t="s">
        <v>73</v>
      </c>
      <c r="P23" s="4"/>
      <c r="Q23" s="48"/>
      <c r="R23" s="48"/>
      <c r="S23" s="45"/>
    </row>
    <row r="24" spans="1:19" x14ac:dyDescent="0.2">
      <c r="A24" s="23" t="s">
        <v>110</v>
      </c>
      <c r="B24" s="187">
        <f>[1]InfJuv!Q416</f>
        <v>2244600.8147705938</v>
      </c>
      <c r="C24" s="147">
        <f>[1]InfJuv!R416</f>
        <v>67.985714731670484</v>
      </c>
      <c r="D24" s="187">
        <f>[1]InfJuv!S416</f>
        <v>1518990.4639813434</v>
      </c>
      <c r="E24" s="147">
        <f>[1]InfJuv!T416</f>
        <v>69.321683063064484</v>
      </c>
      <c r="F24" s="187">
        <f>[1]InfJuv!U416</f>
        <v>914426.7911608821</v>
      </c>
      <c r="G24" s="147">
        <f>[1]InfJuv!V416</f>
        <v>68.973471199964109</v>
      </c>
      <c r="H24" s="187">
        <f>[1]InfJuv!W416</f>
        <v>384356.07213051792</v>
      </c>
      <c r="I24" s="147">
        <f>[1]InfJuv!X416</f>
        <v>74.086950911029604</v>
      </c>
      <c r="J24" s="187">
        <f>[1]InfJuv!Y416</f>
        <v>13117.521229497414</v>
      </c>
      <c r="K24" s="147">
        <f>[1]InfJuv!Z416</f>
        <v>57.001303129838696</v>
      </c>
      <c r="L24" s="187">
        <f>[1]InfJuv!AA416</f>
        <v>10974.202415522341</v>
      </c>
      <c r="M24" s="147">
        <f>[1]InfJuv!AB416</f>
        <v>70.526967736367638</v>
      </c>
      <c r="N24" s="187">
        <f>[1]InfJuv!AC416</f>
        <v>196115.87704497919</v>
      </c>
      <c r="O24" s="147">
        <f>[1]InfJuv!AD416</f>
        <v>63.655300675381518</v>
      </c>
      <c r="P24" s="178"/>
      <c r="Q24" s="176"/>
      <c r="R24" s="176"/>
      <c r="S24" s="45"/>
    </row>
    <row r="25" spans="1:19" x14ac:dyDescent="0.2">
      <c r="A25" s="23" t="s">
        <v>111</v>
      </c>
      <c r="B25" s="187">
        <f>[1]InfJuv!Q417</f>
        <v>1056976.3233527979</v>
      </c>
      <c r="C25" s="147">
        <f>[1]InfJuv!R417</f>
        <v>32.01428526833066</v>
      </c>
      <c r="D25" s="187">
        <f>[1]InfJuv!S417</f>
        <v>672229.36344189045</v>
      </c>
      <c r="E25" s="147">
        <f>[1]InfJuv!T417</f>
        <v>30.678316936936788</v>
      </c>
      <c r="F25" s="187">
        <f>[1]InfJuv!U417</f>
        <v>411339.15225502505</v>
      </c>
      <c r="G25" s="147">
        <f>[1]InfJuv!V417</f>
        <v>31.0265288000382</v>
      </c>
      <c r="H25" s="187">
        <f>[1]InfJuv!W417</f>
        <v>134434.4401043375</v>
      </c>
      <c r="I25" s="147">
        <f>[1]InfJuv!X417</f>
        <v>25.913049088969991</v>
      </c>
      <c r="J25" s="187">
        <f>[1]InfJuv!Y417</f>
        <v>9895.1477960125394</v>
      </c>
      <c r="K25" s="147">
        <f>[1]InfJuv!Z417</f>
        <v>42.998696870161396</v>
      </c>
      <c r="L25" s="187">
        <f>[1]InfJuv!AA417</f>
        <v>4586.090005589972</v>
      </c>
      <c r="M25" s="147">
        <f>[1]InfJuv!AB417</f>
        <v>29.473032263632355</v>
      </c>
      <c r="N25" s="187">
        <f>[1]InfJuv!AC417</f>
        <v>111974.53328093658</v>
      </c>
      <c r="O25" s="147">
        <f>[1]InfJuv!AD417</f>
        <v>36.344699324618055</v>
      </c>
      <c r="P25" s="178"/>
      <c r="Q25" s="176"/>
      <c r="R25" s="176"/>
      <c r="S25" s="45"/>
    </row>
    <row r="26" spans="1:19" x14ac:dyDescent="0.2">
      <c r="A26" s="24"/>
      <c r="B26" s="175"/>
      <c r="C26" s="176"/>
      <c r="D26" s="175"/>
      <c r="E26" s="176"/>
      <c r="F26" s="178"/>
      <c r="G26" s="176"/>
      <c r="H26" s="178"/>
      <c r="I26" s="176"/>
      <c r="J26" s="178"/>
      <c r="K26" s="176"/>
      <c r="L26" s="175"/>
      <c r="M26" s="176"/>
      <c r="N26" s="178"/>
      <c r="O26" s="176"/>
      <c r="P26" s="178"/>
      <c r="Q26" s="176"/>
      <c r="R26" s="176"/>
      <c r="S26" s="45"/>
    </row>
    <row r="27" spans="1:19" x14ac:dyDescent="0.2">
      <c r="A27" s="138" t="s">
        <v>80</v>
      </c>
      <c r="P27" s="4"/>
      <c r="Q27" s="48"/>
      <c r="R27" s="48"/>
      <c r="S27" s="45"/>
    </row>
    <row r="28" spans="1:19" x14ac:dyDescent="0.2">
      <c r="A28" s="140" t="s">
        <v>68</v>
      </c>
      <c r="B28" s="187">
        <f>[1]InfJuv!Q419</f>
        <v>2637406.6160205775</v>
      </c>
      <c r="C28" s="147">
        <f>[1]InfJuv!R419</f>
        <v>79.883234759727685</v>
      </c>
      <c r="D28" s="187">
        <f>[1]InfJuv!S419</f>
        <v>1761240.5619351836</v>
      </c>
      <c r="E28" s="147">
        <f>[1]InfJuv!T419</f>
        <v>80.377173476306922</v>
      </c>
      <c r="F28" s="187">
        <f>[1]InfJuv!U419</f>
        <v>1087857.9388917661</v>
      </c>
      <c r="G28" s="147">
        <f>[1]InfJuv!V419</f>
        <v>82.055052348747694</v>
      </c>
      <c r="H28" s="187">
        <f>[1]InfJuv!W419</f>
        <v>418337.64217837859</v>
      </c>
      <c r="I28" s="147">
        <f>[1]InfJuv!X419</f>
        <v>80.637103476749076</v>
      </c>
      <c r="J28" s="187">
        <f>[1]InfJuv!Y419</f>
        <v>14643.29892770048</v>
      </c>
      <c r="K28" s="147">
        <f>[1]InfJuv!Z419</f>
        <v>63.631467134334294</v>
      </c>
      <c r="L28" s="187">
        <f>[1]InfJuv!AA419</f>
        <v>12856.021740166714</v>
      </c>
      <c r="M28" s="147">
        <f>[1]InfJuv!AB419</f>
        <v>82.620694985934676</v>
      </c>
      <c r="N28" s="187">
        <f>[1]InfJuv!AC419</f>
        <v>227545.66019722409</v>
      </c>
      <c r="O28" s="147">
        <f>[1]InfJuv!AD419</f>
        <v>73.856781182027774</v>
      </c>
      <c r="P28" s="178"/>
      <c r="Q28" s="176"/>
      <c r="R28" s="176"/>
      <c r="S28" s="45"/>
    </row>
    <row r="29" spans="1:19" x14ac:dyDescent="0.2">
      <c r="A29" s="140" t="s">
        <v>69</v>
      </c>
      <c r="B29" s="187">
        <f>[1]InfJuv!Q420</f>
        <v>51476.802005351972</v>
      </c>
      <c r="C29" s="147">
        <f>[1]InfJuv!R420</f>
        <v>1.5591579373066489</v>
      </c>
      <c r="D29" s="187">
        <f>[1]InfJuv!S420</f>
        <v>30122.739463193007</v>
      </c>
      <c r="E29" s="147">
        <f>[1]InfJuv!T420</f>
        <v>1.374701848085057</v>
      </c>
      <c r="F29" s="187">
        <f>[1]InfJuv!U420</f>
        <v>12583.838716769593</v>
      </c>
      <c r="G29" s="147">
        <f>[1]InfJuv!V420</f>
        <v>0.94917498667577371</v>
      </c>
      <c r="H29" s="187">
        <f>[1]InfJuv!W420</f>
        <v>3377.2700098303649</v>
      </c>
      <c r="I29" s="147">
        <f>[1]InfJuv!X420</f>
        <v>0.65098916232713755</v>
      </c>
      <c r="J29" s="187">
        <f>[1]InfJuv!Y420</f>
        <v>172.9867023943392</v>
      </c>
      <c r="K29" s="147">
        <f>[1]InfJuv!Z420</f>
        <v>0.7517020394400169</v>
      </c>
      <c r="L29" s="187">
        <f>[1]InfJuv!AA420</f>
        <v>0</v>
      </c>
      <c r="M29" s="147">
        <f>[1]InfJuv!AB420</f>
        <v>0</v>
      </c>
      <c r="N29" s="187">
        <f>[1]InfJuv!AC420</f>
        <v>13988.644034198744</v>
      </c>
      <c r="O29" s="147">
        <f>[1]InfJuv!AD420</f>
        <v>4.5404347442689605</v>
      </c>
      <c r="P29" s="178"/>
      <c r="Q29" s="176"/>
      <c r="R29" s="176"/>
      <c r="S29" s="45"/>
    </row>
    <row r="30" spans="1:19" x14ac:dyDescent="0.2">
      <c r="A30" s="140" t="s">
        <v>70</v>
      </c>
      <c r="B30" s="187">
        <f>[1]InfJuv!Q421</f>
        <v>612693.72009745555</v>
      </c>
      <c r="C30" s="147">
        <f>[1]InfJuv!R421</f>
        <v>18.557607302966613</v>
      </c>
      <c r="D30" s="187">
        <f>[1]InfJuv!S421</f>
        <v>399856.52602486068</v>
      </c>
      <c r="E30" s="147">
        <f>[1]InfJuv!T421</f>
        <v>18.248124675609443</v>
      </c>
      <c r="F30" s="187">
        <f>[1]InfJuv!U421</f>
        <v>225324.16580735712</v>
      </c>
      <c r="G30" s="147">
        <f>[1]InfJuv!V421</f>
        <v>16.995772664577768</v>
      </c>
      <c r="H30" s="187">
        <f>[1]InfJuv!W421</f>
        <v>97075.600046647189</v>
      </c>
      <c r="I30" s="147">
        <f>[1]InfJuv!X421</f>
        <v>18.711907360923529</v>
      </c>
      <c r="J30" s="187">
        <f>[1]InfJuv!Y421</f>
        <v>8196.3833954151341</v>
      </c>
      <c r="K30" s="147">
        <f>[1]InfJuv!Z421</f>
        <v>35.616830826225787</v>
      </c>
      <c r="L30" s="187">
        <f>[1]InfJuv!AA421</f>
        <v>2704.2706809455995</v>
      </c>
      <c r="M30" s="147">
        <f>[1]InfJuv!AB421</f>
        <v>17.379305014065327</v>
      </c>
      <c r="N30" s="187">
        <f>[1]InfJuv!AC421</f>
        <v>66556.106094493589</v>
      </c>
      <c r="O30" s="147">
        <f>[1]InfJuv!AD421</f>
        <v>21.602784073703049</v>
      </c>
      <c r="P30" s="178"/>
      <c r="Q30" s="176"/>
      <c r="R30" s="176"/>
      <c r="S30" s="45"/>
    </row>
    <row r="31" spans="1:19" x14ac:dyDescent="0.2">
      <c r="A31" s="140"/>
      <c r="B31" s="175"/>
      <c r="C31" s="176"/>
      <c r="D31" s="175"/>
      <c r="E31" s="176"/>
      <c r="F31" s="178"/>
      <c r="G31" s="176"/>
      <c r="H31" s="178"/>
      <c r="I31" s="176"/>
      <c r="J31" s="178"/>
      <c r="K31" s="176"/>
      <c r="L31" s="178"/>
      <c r="M31" s="176"/>
      <c r="N31" s="178"/>
      <c r="O31" s="176"/>
      <c r="P31" s="178"/>
      <c r="Q31" s="176"/>
      <c r="R31" s="176"/>
      <c r="S31" s="45"/>
    </row>
    <row r="32" spans="1:19" x14ac:dyDescent="0.2">
      <c r="A32" s="138" t="s">
        <v>77</v>
      </c>
      <c r="P32" s="178"/>
      <c r="Q32" s="176"/>
      <c r="R32" s="176"/>
      <c r="S32" s="45"/>
    </row>
    <row r="33" spans="1:19" x14ac:dyDescent="0.2">
      <c r="A33" s="140" t="s">
        <v>59</v>
      </c>
      <c r="B33" s="187">
        <f>[1]InfJuv!Q423</f>
        <v>1339432.9427242822</v>
      </c>
      <c r="C33" s="147">
        <f>[1]InfJuv!R423</f>
        <v>41.33430672508959</v>
      </c>
      <c r="D33" s="187">
        <f>[1]InfJuv!S423</f>
        <v>988656.42359769472</v>
      </c>
      <c r="E33" s="147">
        <f>[1]InfJuv!T423</f>
        <v>45.940650355755849</v>
      </c>
      <c r="F33" s="187">
        <f>[1]InfJuv!U423</f>
        <v>537831.50124345534</v>
      </c>
      <c r="G33" s="147">
        <f>[1]InfJuv!V423</f>
        <v>41.203535046517601</v>
      </c>
      <c r="H33" s="187">
        <f>[1]InfJuv!W423</f>
        <v>296654.2259054333</v>
      </c>
      <c r="I33" s="147">
        <f>[1]InfJuv!X423</f>
        <v>58.632843754904549</v>
      </c>
      <c r="J33" s="187">
        <f>[1]InfJuv!Y423</f>
        <v>13957.510574159031</v>
      </c>
      <c r="K33" s="147">
        <f>[1]InfJuv!Z423</f>
        <v>61.505781789754955</v>
      </c>
      <c r="L33" s="187">
        <f>[1]InfJuv!AA423</f>
        <v>9831.4773007657805</v>
      </c>
      <c r="M33" s="147">
        <f>[1]InfJuv!AB423</f>
        <v>63.183114010289188</v>
      </c>
      <c r="N33" s="187">
        <f>[1]InfJuv!AC423</f>
        <v>130381.70857392727</v>
      </c>
      <c r="O33" s="147">
        <f>[1]InfJuv!AD423</f>
        <v>43.098571500820732</v>
      </c>
      <c r="P33" s="178"/>
      <c r="Q33" s="176"/>
      <c r="R33" s="176"/>
      <c r="S33" s="45"/>
    </row>
    <row r="34" spans="1:19" x14ac:dyDescent="0.2">
      <c r="A34" s="140" t="s">
        <v>60</v>
      </c>
      <c r="B34" s="187">
        <f>[1]InfJuv!Q424</f>
        <v>752379.84588236827</v>
      </c>
      <c r="C34" s="147">
        <f>[1]InfJuv!R424</f>
        <v>23.218108448359327</v>
      </c>
      <c r="D34" s="187">
        <f>[1]InfJuv!S424</f>
        <v>465910.8007626991</v>
      </c>
      <c r="E34" s="147">
        <f>[1]InfJuv!T424</f>
        <v>21.649831714965146</v>
      </c>
      <c r="F34" s="187">
        <f>[1]InfJuv!U424</f>
        <v>263136.39601954928</v>
      </c>
      <c r="G34" s="147">
        <f>[1]InfJuv!V424</f>
        <v>20.159008333165701</v>
      </c>
      <c r="H34" s="187">
        <f>[1]InfJuv!W424</f>
        <v>103180.06728364906</v>
      </c>
      <c r="I34" s="147">
        <f>[1]InfJuv!X424</f>
        <v>20.39323979019013</v>
      </c>
      <c r="J34" s="187">
        <f>[1]InfJuv!Y424</f>
        <v>5363.5682144987804</v>
      </c>
      <c r="K34" s="147">
        <f>[1]InfJuv!Z424</f>
        <v>23.635336291715774</v>
      </c>
      <c r="L34" s="187">
        <f>[1]InfJuv!AA424</f>
        <v>3406.720997126703</v>
      </c>
      <c r="M34" s="147">
        <f>[1]InfJuv!AB424</f>
        <v>21.893682361036095</v>
      </c>
      <c r="N34" s="187">
        <f>[1]InfJuv!AC424</f>
        <v>90824.048247875558</v>
      </c>
      <c r="O34" s="147">
        <f>[1]InfJuv!AD424</f>
        <v>30.022514509276998</v>
      </c>
      <c r="P34" s="178"/>
      <c r="Q34" s="176"/>
      <c r="R34" s="176"/>
      <c r="S34" s="45"/>
    </row>
    <row r="35" spans="1:19" x14ac:dyDescent="0.2">
      <c r="A35" s="140" t="s">
        <v>61</v>
      </c>
      <c r="B35" s="187">
        <f>[1]InfJuv!Q425</f>
        <v>1148674.4696719164</v>
      </c>
      <c r="C35" s="147">
        <f>[1]InfJuv!R425</f>
        <v>35.44758482655309</v>
      </c>
      <c r="D35" s="187">
        <f>[1]InfJuv!S425</f>
        <v>697462.43987325369</v>
      </c>
      <c r="E35" s="147">
        <f>[1]InfJuv!T425</f>
        <v>32.409517929282231</v>
      </c>
      <c r="F35" s="187">
        <f>[1]InfJuv!U425</f>
        <v>504336.37004388403</v>
      </c>
      <c r="G35" s="147">
        <f>[1]InfJuv!V425</f>
        <v>38.63745662032197</v>
      </c>
      <c r="H35" s="187">
        <f>[1]InfJuv!W425</f>
        <v>106118.01426763437</v>
      </c>
      <c r="I35" s="147">
        <f>[1]InfJuv!X425</f>
        <v>20.973916454904547</v>
      </c>
      <c r="J35" s="187">
        <f>[1]InfJuv!Y425</f>
        <v>3371.9269223661713</v>
      </c>
      <c r="K35" s="147">
        <f>[1]InfJuv!Z425</f>
        <v>14.858881918529343</v>
      </c>
      <c r="L35" s="187">
        <f>[1]InfJuv!AA425</f>
        <v>2322.0941232198261</v>
      </c>
      <c r="M35" s="147">
        <f>[1]InfJuv!AB425</f>
        <v>14.923203628674694</v>
      </c>
      <c r="N35" s="187">
        <f>[1]InfJuv!AC425</f>
        <v>81314.034516161366</v>
      </c>
      <c r="O35" s="147">
        <f>[1]InfJuv!AD425</f>
        <v>26.878913989901431</v>
      </c>
      <c r="P35" s="178"/>
      <c r="Q35" s="176"/>
      <c r="R35" s="176"/>
      <c r="S35" s="45"/>
    </row>
    <row r="36" spans="1:19" x14ac:dyDescent="0.2">
      <c r="A36" s="140" t="s">
        <v>72</v>
      </c>
      <c r="B36" s="187"/>
      <c r="C36" s="147"/>
      <c r="D36" s="187"/>
      <c r="E36" s="147"/>
      <c r="F36" s="187"/>
      <c r="G36" s="147"/>
      <c r="H36" s="187"/>
      <c r="I36" s="147"/>
      <c r="J36" s="187"/>
      <c r="K36" s="147"/>
      <c r="L36" s="187"/>
      <c r="M36" s="147"/>
      <c r="N36" s="187"/>
      <c r="O36" s="147"/>
      <c r="P36" s="178"/>
      <c r="Q36" s="176"/>
      <c r="R36" s="176"/>
      <c r="S36" s="45"/>
    </row>
    <row r="37" spans="1:19" x14ac:dyDescent="0.2">
      <c r="A37" s="140"/>
      <c r="B37" s="187"/>
      <c r="C37" s="147"/>
      <c r="D37" s="187"/>
      <c r="E37" s="147"/>
      <c r="F37" s="187"/>
      <c r="G37" s="147"/>
      <c r="H37" s="187"/>
      <c r="I37" s="147"/>
      <c r="J37" s="187"/>
      <c r="K37" s="147"/>
      <c r="L37" s="187"/>
      <c r="M37" s="147"/>
      <c r="N37" s="187"/>
      <c r="O37" s="147"/>
      <c r="P37" s="178"/>
      <c r="Q37" s="176"/>
      <c r="R37" s="176"/>
      <c r="S37" s="45"/>
    </row>
    <row r="38" spans="1:19" x14ac:dyDescent="0.2">
      <c r="A38" s="138" t="s">
        <v>71</v>
      </c>
      <c r="P38" s="178"/>
      <c r="Q38" s="176"/>
      <c r="R38" s="176"/>
      <c r="S38" s="45"/>
    </row>
    <row r="39" spans="1:19" x14ac:dyDescent="0.2">
      <c r="A39" s="183" t="s">
        <v>113</v>
      </c>
      <c r="B39" s="187">
        <f>[1]InfJuv!Q428</f>
        <v>716275.90490389802</v>
      </c>
      <c r="C39" s="147">
        <f>[1]InfJuv!R428</f>
        <v>21.694961981443683</v>
      </c>
      <c r="D39" s="187">
        <f>[1]InfJuv!S428</f>
        <v>560504.860503676</v>
      </c>
      <c r="E39" s="147">
        <f>[1]InfJuv!T428</f>
        <v>25.579581449972967</v>
      </c>
      <c r="F39" s="187">
        <f>[1]InfJuv!U428</f>
        <v>308628.75136604375</v>
      </c>
      <c r="G39" s="147">
        <f>[1]InfJuv!V428</f>
        <v>23.279278887708664</v>
      </c>
      <c r="H39" s="187">
        <f>[1]InfJuv!W428</f>
        <v>180373.49879882156</v>
      </c>
      <c r="I39" s="147">
        <f>[1]InfJuv!X428</f>
        <v>34.768079705583766</v>
      </c>
      <c r="J39" s="187">
        <f>[1]InfJuv!Y428</f>
        <v>6893.9995522387171</v>
      </c>
      <c r="K39" s="147">
        <f>[1]InfJuv!Z428</f>
        <v>29.957409740680678</v>
      </c>
      <c r="L39" s="187">
        <f>[1]InfJuv!AA428</f>
        <v>4283.4884141119646</v>
      </c>
      <c r="M39" s="147">
        <f>[1]InfJuv!AB428</f>
        <v>27.528328505575494</v>
      </c>
      <c r="N39" s="187">
        <f>[1]InfJuv!AC428</f>
        <v>60325.122372458682</v>
      </c>
      <c r="O39" s="147">
        <f>[1]InfJuv!AD428</f>
        <v>19.58033108159486</v>
      </c>
      <c r="P39" s="178"/>
      <c r="Q39" s="176"/>
      <c r="R39" s="176"/>
      <c r="S39" s="45"/>
    </row>
    <row r="40" spans="1:19" x14ac:dyDescent="0.2">
      <c r="A40" s="183" t="s">
        <v>114</v>
      </c>
      <c r="B40" s="187">
        <f>[1]InfJuv!Q429</f>
        <v>739731.0566472389</v>
      </c>
      <c r="C40" s="147">
        <f>[1]InfJuv!R429</f>
        <v>22.405384629835083</v>
      </c>
      <c r="D40" s="187">
        <f>[1]InfJuv!S429</f>
        <v>510474.04723096028</v>
      </c>
      <c r="E40" s="147">
        <f>[1]InfJuv!T429</f>
        <v>23.29634119052578</v>
      </c>
      <c r="F40" s="187">
        <f>[1]InfJuv!U429</f>
        <v>276077.97628716793</v>
      </c>
      <c r="G40" s="147">
        <f>[1]InfJuv!V429</f>
        <v>20.824035921140393</v>
      </c>
      <c r="H40" s="187">
        <f>[1]InfJuv!W429</f>
        <v>139781.5744280302</v>
      </c>
      <c r="I40" s="147">
        <f>[1]InfJuv!X429</f>
        <v>26.943741477822325</v>
      </c>
      <c r="J40" s="187">
        <f>[1]InfJuv!Y429</f>
        <v>9117.5572738568662</v>
      </c>
      <c r="K40" s="147">
        <f>[1]InfJuv!Z429</f>
        <v>39.61972973995281</v>
      </c>
      <c r="L40" s="187">
        <f>[1]InfJuv!AA429</f>
        <v>4970.5637674981845</v>
      </c>
      <c r="M40" s="147">
        <f>[1]InfJuv!AB429</f>
        <v>31.943896894598772</v>
      </c>
      <c r="N40" s="187">
        <f>[1]InfJuv!AC429</f>
        <v>80526.375474404136</v>
      </c>
      <c r="O40" s="147">
        <f>[1]InfJuv!AD429</f>
        <v>26.137254771811421</v>
      </c>
      <c r="P40" s="178"/>
      <c r="Q40" s="176"/>
      <c r="R40" s="176"/>
      <c r="S40" s="45"/>
    </row>
    <row r="41" spans="1:19" x14ac:dyDescent="0.2">
      <c r="A41" s="183" t="s">
        <v>115</v>
      </c>
      <c r="B41" s="187">
        <f>[1]InfJuv!Q430</f>
        <v>638075.9452167846</v>
      </c>
      <c r="C41" s="147">
        <f>[1]InfJuv!R430</f>
        <v>19.326398218866778</v>
      </c>
      <c r="D41" s="187">
        <f>[1]InfJuv!S430</f>
        <v>412822.01378595701</v>
      </c>
      <c r="E41" s="147">
        <f>[1]InfJuv!T430</f>
        <v>18.839826503004058</v>
      </c>
      <c r="F41" s="187">
        <f>[1]InfJuv!U430</f>
        <v>243907.08669363224</v>
      </c>
      <c r="G41" s="147">
        <f>[1]InfJuv!V430</f>
        <v>18.397446993184801</v>
      </c>
      <c r="H41" s="187">
        <f>[1]InfJuv!W430</f>
        <v>92691.737209607061</v>
      </c>
      <c r="I41" s="147">
        <f>[1]InfJuv!X430</f>
        <v>17.866891360504553</v>
      </c>
      <c r="J41" s="187">
        <f>[1]InfJuv!Y430</f>
        <v>2511.5795565677913</v>
      </c>
      <c r="K41" s="147">
        <f>[1]InfJuv!Z430</f>
        <v>10.91389944288367</v>
      </c>
      <c r="L41" s="187">
        <f>[1]InfJuv!AA430</f>
        <v>5582.4626887121685</v>
      </c>
      <c r="M41" s="147">
        <f>[1]InfJuv!AB430</f>
        <v>35.87633533890304</v>
      </c>
      <c r="N41" s="187">
        <f>[1]InfJuv!AC430</f>
        <v>68129.147637436079</v>
      </c>
      <c r="O41" s="147">
        <f>[1]InfJuv!AD430</f>
        <v>22.113361972339501</v>
      </c>
      <c r="P41" s="178"/>
      <c r="Q41" s="176"/>
      <c r="R41" s="176"/>
      <c r="S41" s="45"/>
    </row>
    <row r="42" spans="1:19" x14ac:dyDescent="0.2">
      <c r="A42" s="183" t="s">
        <v>116</v>
      </c>
      <c r="B42" s="187">
        <f>[1]InfJuv!Q431</f>
        <v>633283.96316376131</v>
      </c>
      <c r="C42" s="147">
        <f>[1]InfJuv!R431</f>
        <v>19.181256007961263</v>
      </c>
      <c r="D42" s="187">
        <f>[1]InfJuv!S431</f>
        <v>387134.50056034676</v>
      </c>
      <c r="E42" s="147">
        <f>[1]InfJuv!T431</f>
        <v>17.667533659350038</v>
      </c>
      <c r="F42" s="187">
        <f>[1]InfJuv!U431</f>
        <v>255314.44922369946</v>
      </c>
      <c r="G42" s="147">
        <f>[1]InfJuv!V431</f>
        <v>19.257882621865665</v>
      </c>
      <c r="H42" s="187">
        <f>[1]InfJuv!W431</f>
        <v>68418.689737459616</v>
      </c>
      <c r="I42" s="147">
        <f>[1]InfJuv!X431</f>
        <v>13.188115072252197</v>
      </c>
      <c r="J42" s="187">
        <f>[1]InfJuv!Y431</f>
        <v>2987.0319108692838</v>
      </c>
      <c r="K42" s="147">
        <f>[1]InfJuv!Z431</f>
        <v>12.979945557632227</v>
      </c>
      <c r="L42" s="187">
        <f>[1]InfJuv!AA431</f>
        <v>550.79084839564916</v>
      </c>
      <c r="M42" s="147">
        <f>[1]InfJuv!AB431</f>
        <v>3.5397204209885689</v>
      </c>
      <c r="N42" s="187">
        <f>[1]InfJuv!AC431</f>
        <v>59863.538839922359</v>
      </c>
      <c r="O42" s="147">
        <f>[1]InfJuv!AD431</f>
        <v>19.430510276705792</v>
      </c>
      <c r="P42" s="178"/>
      <c r="Q42" s="176"/>
      <c r="R42" s="176"/>
      <c r="S42" s="45"/>
    </row>
    <row r="43" spans="1:19" x14ac:dyDescent="0.2">
      <c r="A43" s="183" t="s">
        <v>117</v>
      </c>
      <c r="B43" s="187">
        <f>[1]InfJuv!Q432</f>
        <v>513120.38834696775</v>
      </c>
      <c r="C43" s="147">
        <f>[1]InfJuv!R432</f>
        <v>15.54167498986954</v>
      </c>
      <c r="D43" s="187">
        <f>[1]InfJuv!S432</f>
        <v>281094.24215276906</v>
      </c>
      <c r="E43" s="147">
        <f>[1]InfJuv!T432</f>
        <v>12.828208226069474</v>
      </c>
      <c r="F43" s="187">
        <f>[1]InfJuv!U432</f>
        <v>221376.00373634533</v>
      </c>
      <c r="G43" s="147">
        <f>[1]InfJuv!V432</f>
        <v>16.697970319403687</v>
      </c>
      <c r="H43" s="187">
        <f>[1]InfJuv!W432</f>
        <v>24686.807282794744</v>
      </c>
      <c r="I43" s="147">
        <f>[1]InfJuv!X432</f>
        <v>4.7585309870931054</v>
      </c>
      <c r="J43" s="187">
        <f>[1]InfJuv!Y432</f>
        <v>1182.8374174913195</v>
      </c>
      <c r="K43" s="147">
        <f>[1]InfJuv!Z432</f>
        <v>5.1399401615698048</v>
      </c>
      <c r="L43" s="187">
        <f>[1]InfJuv!AA432</f>
        <v>172.9867023943392</v>
      </c>
      <c r="M43" s="147">
        <f>[1]InfJuv!AB432</f>
        <v>1.1117188399340723</v>
      </c>
      <c r="N43" s="187">
        <f>[1]InfJuv!AC432</f>
        <v>33675.607013742941</v>
      </c>
      <c r="O43" s="147">
        <f>[1]InfJuv!AD432</f>
        <v>10.930430122157585</v>
      </c>
      <c r="P43" s="178"/>
      <c r="Q43" s="176"/>
      <c r="R43" s="176"/>
      <c r="S43" s="45"/>
    </row>
    <row r="44" spans="1:19" x14ac:dyDescent="0.2">
      <c r="A44" s="183" t="s">
        <v>118</v>
      </c>
      <c r="B44" s="187">
        <f>[1]InfJuv!Q433</f>
        <v>61089.879844852076</v>
      </c>
      <c r="C44" s="147">
        <f>[1]InfJuv!R433</f>
        <v>1.8503241720281633</v>
      </c>
      <c r="D44" s="187">
        <f>[1]InfJuv!S433</f>
        <v>39190.163189630861</v>
      </c>
      <c r="E44" s="147">
        <f>[1]InfJuv!T433</f>
        <v>1.7885089710837936</v>
      </c>
      <c r="F44" s="187">
        <f>[1]InfJuv!U433</f>
        <v>20461.676109057986</v>
      </c>
      <c r="G44" s="147">
        <f>[1]InfJuv!V433</f>
        <v>1.543385256702088</v>
      </c>
      <c r="H44" s="187">
        <f>[1]InfJuv!W433</f>
        <v>12838.204778136789</v>
      </c>
      <c r="I44" s="147">
        <f>[1]InfJuv!X433</f>
        <v>2.4746413967426042</v>
      </c>
      <c r="J44" s="187">
        <f>[1]InfJuv!Y433</f>
        <v>319.66331448596753</v>
      </c>
      <c r="K44" s="147">
        <f>[1]InfJuv!Z433</f>
        <v>1.3890753572808758</v>
      </c>
      <c r="L44" s="187">
        <f>[1]InfJuv!AA433</f>
        <v>0</v>
      </c>
      <c r="M44" s="147">
        <f>[1]InfJuv!AB433</f>
        <v>0</v>
      </c>
      <c r="N44" s="187">
        <f>[1]InfJuv!AC433</f>
        <v>5570.6189879501999</v>
      </c>
      <c r="O44" s="147">
        <f>[1]InfJuv!AD433</f>
        <v>1.8081117753899756</v>
      </c>
      <c r="P44" s="178"/>
      <c r="Q44" s="176"/>
      <c r="R44" s="176"/>
      <c r="S44" s="45"/>
    </row>
    <row r="45" spans="1:19" x14ac:dyDescent="0.2">
      <c r="A45" s="139"/>
      <c r="B45" s="177"/>
      <c r="C45" s="153"/>
      <c r="D45" s="153"/>
      <c r="E45" s="153"/>
      <c r="F45" s="177"/>
      <c r="G45" s="153"/>
      <c r="H45" s="177"/>
      <c r="I45" s="153"/>
      <c r="J45" s="177"/>
      <c r="K45" s="153"/>
      <c r="L45" s="177"/>
      <c r="M45" s="153"/>
      <c r="N45" s="177"/>
      <c r="O45" s="153"/>
      <c r="P45" s="178"/>
      <c r="Q45" s="176"/>
      <c r="R45" s="176"/>
      <c r="S45" s="45"/>
    </row>
    <row r="46" spans="1:19" x14ac:dyDescent="0.2">
      <c r="A46" s="138" t="s">
        <v>18</v>
      </c>
      <c r="P46" s="178"/>
      <c r="Q46" s="176"/>
      <c r="R46" s="176"/>
      <c r="S46" s="45"/>
    </row>
    <row r="47" spans="1:19" x14ac:dyDescent="0.2">
      <c r="A47" s="140" t="s">
        <v>40</v>
      </c>
      <c r="B47" s="187">
        <f>[1]InfJuv!Q435</f>
        <v>1283545.4461933868</v>
      </c>
      <c r="C47" s="147">
        <f>[1]InfJuv!R435</f>
        <v>38.876736556364868</v>
      </c>
      <c r="D47" s="187">
        <f>[1]InfJuv!S435</f>
        <v>742775.9771587213</v>
      </c>
      <c r="E47" s="147">
        <f>[1]InfJuv!T435</f>
        <v>33.897830234230696</v>
      </c>
      <c r="F47" s="187">
        <f>[1]InfJuv!U435</f>
        <v>484499.59392369224</v>
      </c>
      <c r="G47" s="147">
        <f>[1]InfJuv!V435</f>
        <v>36.544881570525504</v>
      </c>
      <c r="H47" s="187">
        <f>[1]InfJuv!W435</f>
        <v>137574.83984984251</v>
      </c>
      <c r="I47" s="147">
        <f>[1]InfJuv!X435</f>
        <v>26.51838007931072</v>
      </c>
      <c r="J47" s="187">
        <f>[1]InfJuv!Y435</f>
        <v>10397.796204375327</v>
      </c>
      <c r="K47" s="147">
        <f>[1]InfJuv!Z435</f>
        <v>45.182921602223516</v>
      </c>
      <c r="L47" s="187">
        <f>[1]InfJuv!AA435</f>
        <v>5365.5278992727017</v>
      </c>
      <c r="M47" s="147">
        <f>[1]InfJuv!AB435</f>
        <v>34.482179088053101</v>
      </c>
      <c r="N47" s="187">
        <f>[1]InfJuv!AC435</f>
        <v>104938.2192815547</v>
      </c>
      <c r="O47" s="147">
        <f>[1]InfJuv!AD435</f>
        <v>34.060852192882138</v>
      </c>
      <c r="P47" s="178"/>
      <c r="Q47" s="176"/>
      <c r="R47" s="176"/>
      <c r="S47" s="45"/>
    </row>
    <row r="48" spans="1:19" x14ac:dyDescent="0.2">
      <c r="A48" s="140" t="s">
        <v>41</v>
      </c>
      <c r="B48" s="187">
        <f>[1]InfJuv!Q436</f>
        <v>88288.356050039831</v>
      </c>
      <c r="C48" s="147">
        <f>[1]InfJuv!R436</f>
        <v>2.6741267084319502</v>
      </c>
      <c r="D48" s="187">
        <f>[1]InfJuv!S436</f>
        <v>55860.020039385032</v>
      </c>
      <c r="E48" s="147">
        <f>[1]InfJuv!T436</f>
        <v>2.5492659084357756</v>
      </c>
      <c r="F48" s="187">
        <f>[1]InfJuv!U436</f>
        <v>35535.670055114155</v>
      </c>
      <c r="G48" s="147">
        <f>[1]InfJuv!V436</f>
        <v>2.6803879094642764</v>
      </c>
      <c r="H48" s="187">
        <f>[1]InfJuv!W436</f>
        <v>9402.2251403464488</v>
      </c>
      <c r="I48" s="147">
        <f>[1]InfJuv!X436</f>
        <v>1.8123355995550749</v>
      </c>
      <c r="J48" s="187">
        <f>[1]InfJuv!Y436</f>
        <v>639.32662897193507</v>
      </c>
      <c r="K48" s="147">
        <f>[1]InfJuv!Z436</f>
        <v>2.7781507145617517</v>
      </c>
      <c r="L48" s="187">
        <f>[1]InfJuv!AA436</f>
        <v>0</v>
      </c>
      <c r="M48" s="147">
        <f>[1]InfJuv!AB436</f>
        <v>0</v>
      </c>
      <c r="N48" s="187">
        <f>[1]InfJuv!AC436</f>
        <v>10282.798214952521</v>
      </c>
      <c r="O48" s="147">
        <f>[1]InfJuv!AD436</f>
        <v>3.3375911324454215</v>
      </c>
      <c r="P48" s="178"/>
      <c r="Q48" s="176"/>
      <c r="R48" s="176"/>
      <c r="S48" s="45"/>
    </row>
    <row r="49" spans="1:18" x14ac:dyDescent="0.2">
      <c r="A49" s="140" t="s">
        <v>42</v>
      </c>
      <c r="B49" s="187">
        <f>[1]InfJuv!Q437</f>
        <v>526685.89792878274</v>
      </c>
      <c r="C49" s="147">
        <f>[1]InfJuv!R437</f>
        <v>15.952554669922259</v>
      </c>
      <c r="D49" s="187">
        <f>[1]InfJuv!S437</f>
        <v>330992.36921553651</v>
      </c>
      <c r="E49" s="147">
        <f>[1]InfJuv!T437</f>
        <v>15.105393127296196</v>
      </c>
      <c r="F49" s="187">
        <f>[1]InfJuv!U437</f>
        <v>212139.97260453855</v>
      </c>
      <c r="G49" s="147">
        <f>[1]InfJuv!V437</f>
        <v>16.001314082480761</v>
      </c>
      <c r="H49" s="187">
        <f>[1]InfJuv!W437</f>
        <v>51492.917990890601</v>
      </c>
      <c r="I49" s="147">
        <f>[1]InfJuv!X437</f>
        <v>9.9255704906915589</v>
      </c>
      <c r="J49" s="187">
        <f>[1]InfJuv!Y437</f>
        <v>7533.5885373386454</v>
      </c>
      <c r="K49" s="147">
        <f>[1]InfJuv!Z437</f>
        <v>32.736700506088781</v>
      </c>
      <c r="L49" s="187">
        <f>[1]InfJuv!AA437</f>
        <v>1118.8216007008864</v>
      </c>
      <c r="M49" s="147">
        <f>[1]InfJuv!AB437</f>
        <v>7.1902350574264364</v>
      </c>
      <c r="N49" s="187">
        <f>[1]InfJuv!AC437</f>
        <v>58707.068482066039</v>
      </c>
      <c r="O49" s="147">
        <f>[1]InfJuv!AD437</f>
        <v>19.055143073087564</v>
      </c>
      <c r="P49" s="37"/>
      <c r="Q49" s="31"/>
      <c r="R49" s="31"/>
    </row>
    <row r="50" spans="1:18" x14ac:dyDescent="0.2">
      <c r="A50" s="140" t="s">
        <v>43</v>
      </c>
      <c r="B50" s="187">
        <f>[1]InfJuv!Q438</f>
        <v>1403057.4379512223</v>
      </c>
      <c r="C50" s="147">
        <f>[1]InfJuv!R438</f>
        <v>42.496582065283285</v>
      </c>
      <c r="D50" s="187">
        <f>[1]InfJuv!S438</f>
        <v>1061591.4610096363</v>
      </c>
      <c r="E50" s="147">
        <f>[1]InfJuv!T438</f>
        <v>48.447510730040669</v>
      </c>
      <c r="F50" s="187">
        <f>[1]InfJuv!U438</f>
        <v>593590.70683259517</v>
      </c>
      <c r="G50" s="147">
        <f>[1]InfJuv!V438</f>
        <v>44.773416437534259</v>
      </c>
      <c r="H50" s="187">
        <f>[1]InfJuv!W438</f>
        <v>320320.52925377438</v>
      </c>
      <c r="I50" s="147">
        <f>[1]InfJuv!X438</f>
        <v>61.743713830441962</v>
      </c>
      <c r="J50" s="187">
        <f>[1]InfJuv!Y438</f>
        <v>4441.9576548240402</v>
      </c>
      <c r="K50" s="147">
        <f>[1]InfJuv!Z438</f>
        <v>19.302227177126021</v>
      </c>
      <c r="L50" s="187">
        <f>[1]InfJuv!AA438</f>
        <v>9075.9429211387232</v>
      </c>
      <c r="M50" s="147">
        <f>[1]InfJuv!AB438</f>
        <v>58.32758585452045</v>
      </c>
      <c r="N50" s="187">
        <f>[1]InfJuv!AC438</f>
        <v>134162.32434734105</v>
      </c>
      <c r="O50" s="147">
        <f>[1]InfJuv!AD438</f>
        <v>43.546413601583986</v>
      </c>
      <c r="P50" s="37"/>
      <c r="Q50" s="31"/>
      <c r="R50" s="31"/>
    </row>
    <row r="51" spans="1:18" x14ac:dyDescent="0.2">
      <c r="A51" s="126"/>
      <c r="B51" s="114"/>
      <c r="C51" s="127"/>
      <c r="D51" s="123"/>
      <c r="E51" s="127"/>
      <c r="F51" s="114"/>
      <c r="G51" s="127"/>
      <c r="H51" s="123"/>
      <c r="I51" s="127"/>
      <c r="J51" s="123"/>
      <c r="K51" s="127"/>
      <c r="L51" s="114"/>
      <c r="M51" s="127"/>
      <c r="N51" s="114"/>
      <c r="O51" s="127"/>
    </row>
    <row r="52" spans="1:18" x14ac:dyDescent="0.2">
      <c r="A52" s="46" t="str">
        <f>'C01'!A40</f>
        <v>Fuente: Instituto Nacional de Estadística (INE). LXV Encuesta Permanente de Hogares de Propósitos Múltiples, 2019.</v>
      </c>
      <c r="B52" s="39"/>
      <c r="C52" s="31"/>
      <c r="D52" s="37"/>
      <c r="E52" s="31"/>
      <c r="F52" s="39"/>
      <c r="G52" s="31"/>
      <c r="H52" s="37"/>
      <c r="I52" s="31"/>
      <c r="J52" s="37"/>
      <c r="K52" s="31"/>
      <c r="L52" s="39"/>
      <c r="M52" s="31"/>
      <c r="N52" s="39"/>
      <c r="O52" s="31"/>
    </row>
    <row r="53" spans="1:18" x14ac:dyDescent="0.2">
      <c r="A53" s="46" t="s">
        <v>30</v>
      </c>
      <c r="B53" s="39"/>
      <c r="C53" s="31"/>
      <c r="D53" s="31"/>
      <c r="E53" s="31"/>
      <c r="F53" s="40"/>
      <c r="G53" s="31"/>
      <c r="H53" s="39"/>
      <c r="I53" s="31"/>
      <c r="J53" s="39"/>
      <c r="K53" s="31"/>
      <c r="L53" s="39"/>
      <c r="M53" s="31"/>
      <c r="N53" s="39"/>
      <c r="O53" s="31"/>
    </row>
    <row r="54" spans="1:18" x14ac:dyDescent="0.2">
      <c r="A54" s="46" t="s">
        <v>31</v>
      </c>
      <c r="B54" s="39"/>
      <c r="C54" s="31"/>
      <c r="D54" s="31"/>
      <c r="E54" s="31"/>
      <c r="F54" s="39"/>
      <c r="G54" s="31"/>
      <c r="H54" s="39"/>
      <c r="I54" s="31"/>
      <c r="J54" s="39"/>
      <c r="K54" s="31"/>
      <c r="L54" s="39"/>
      <c r="M54" s="31"/>
      <c r="N54" s="39"/>
      <c r="O54" s="31"/>
    </row>
    <row r="55" spans="1:18" x14ac:dyDescent="0.2">
      <c r="A55" s="20" t="s">
        <v>44</v>
      </c>
      <c r="B55" s="39"/>
      <c r="C55" s="31"/>
      <c r="D55" s="31"/>
      <c r="E55" s="31"/>
      <c r="F55" s="39"/>
      <c r="G55" s="31"/>
      <c r="H55" s="37"/>
      <c r="I55" s="31"/>
      <c r="J55" s="37"/>
      <c r="K55" s="31"/>
      <c r="L55" s="39"/>
      <c r="M55" s="31"/>
      <c r="N55" s="39"/>
      <c r="O55" s="31"/>
    </row>
    <row r="56" spans="1:18" x14ac:dyDescent="0.2">
      <c r="A56" s="12"/>
      <c r="B56" s="39"/>
      <c r="C56" s="31"/>
      <c r="D56" s="31"/>
      <c r="E56" s="31"/>
      <c r="F56" s="39"/>
      <c r="G56" s="31"/>
      <c r="H56" s="42"/>
      <c r="I56" s="31"/>
      <c r="J56" s="37"/>
      <c r="K56" s="31"/>
      <c r="L56" s="39"/>
      <c r="M56" s="31"/>
      <c r="N56" s="39"/>
      <c r="O56" s="31"/>
    </row>
  </sheetData>
  <mergeCells count="11">
    <mergeCell ref="A3:A5"/>
    <mergeCell ref="A1:R1"/>
    <mergeCell ref="P3:R4"/>
    <mergeCell ref="B3:C4"/>
    <mergeCell ref="D3:E4"/>
    <mergeCell ref="F3:O3"/>
    <mergeCell ref="F4:G4"/>
    <mergeCell ref="H4:I4"/>
    <mergeCell ref="J4:K4"/>
    <mergeCell ref="L4:M4"/>
    <mergeCell ref="N4:O4"/>
  </mergeCells>
  <printOptions horizontalCentered="1" verticalCentered="1"/>
  <pageMargins left="0.54" right="0" top="0" bottom="0" header="0" footer="0"/>
  <pageSetup paperSize="9" scale="77" firstPageNumber="70" orientation="landscape" useFirstPageNumber="1" r:id="rId1"/>
  <headerFooter alignWithMargins="0">
    <oddFooter>&amp;L&amp;Z&amp;F+&amp;F+&amp;A&amp;C&amp;P&amp;R&amp;D+&amp;T</oddFooter>
  </headerFooter>
  <rowBreaks count="1" manualBreakCount="1">
    <brk id="55" max="2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4</vt:i4>
      </vt:variant>
    </vt:vector>
  </HeadingPairs>
  <TitlesOfParts>
    <vt:vector size="12" baseType="lpstr">
      <vt:lpstr>Portada</vt:lpstr>
      <vt:lpstr>C01</vt:lpstr>
      <vt:lpstr>C02</vt:lpstr>
      <vt:lpstr>C03</vt:lpstr>
      <vt:lpstr>C04</vt:lpstr>
      <vt:lpstr>C05</vt:lpstr>
      <vt:lpstr>C06</vt:lpstr>
      <vt:lpstr>C07</vt:lpstr>
      <vt:lpstr>'C05'!Área_de_impresión</vt:lpstr>
      <vt:lpstr>'C06'!Área_de_impresión</vt:lpstr>
      <vt:lpstr>'C07'!Área_de_impresión</vt:lpstr>
      <vt:lpstr>Portada!Área_de_impresión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Elmo</dc:creator>
  <cp:lastModifiedBy>ine</cp:lastModifiedBy>
  <cp:lastPrinted>2011-01-20T20:20:23Z</cp:lastPrinted>
  <dcterms:created xsi:type="dcterms:W3CDTF">2001-09-12T14:45:05Z</dcterms:created>
  <dcterms:modified xsi:type="dcterms:W3CDTF">2019-12-04T18:11:16Z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96 96 1600 900</vt:lpwstr>
  </property>
</Properties>
</file>