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ine\Documents\2016\JUNIO 2016\publicacion final\centro de negocios publicacion\informe Publicacion Centro Negocios\"/>
    </mc:Choice>
  </mc:AlternateContent>
  <bookViews>
    <workbookView xWindow="0" yWindow="0" windowWidth="21600" windowHeight="9135"/>
  </bookViews>
  <sheets>
    <sheet name="Titulo" sheetId="19" r:id="rId1"/>
    <sheet name="CUADRO 1" sheetId="1" r:id="rId2"/>
    <sheet name="CUADRO 2" sheetId="8" r:id="rId3"/>
    <sheet name="CUADRO 3" sheetId="18" r:id="rId4"/>
  </sheets>
  <externalReferences>
    <externalReference r:id="rId5"/>
    <externalReference r:id="rId6"/>
    <externalReference r:id="rId7"/>
  </externalReferences>
  <calcPr calcId="152511"/>
</workbook>
</file>

<file path=xl/calcChain.xml><?xml version="1.0" encoding="utf-8"?>
<calcChain xmlns="http://schemas.openxmlformats.org/spreadsheetml/2006/main">
  <c r="AA39" i="8" l="1"/>
  <c r="AA38" i="8"/>
  <c r="AA37" i="8"/>
  <c r="AA36" i="8"/>
  <c r="AA35" i="8"/>
  <c r="AA34" i="8"/>
  <c r="AA31" i="8"/>
  <c r="AA30" i="8"/>
  <c r="AA29" i="8"/>
  <c r="AA28" i="8"/>
  <c r="AA27" i="8"/>
  <c r="AA24" i="8"/>
  <c r="AA23" i="8"/>
  <c r="AA20" i="8"/>
  <c r="AA19" i="8"/>
  <c r="AA18" i="8"/>
  <c r="AA17" i="8"/>
  <c r="AA16" i="8"/>
  <c r="AA13" i="8"/>
  <c r="AA12" i="8"/>
  <c r="AA11" i="8"/>
  <c r="AA10" i="8"/>
  <c r="AA9" i="8"/>
  <c r="AA6" i="8"/>
  <c r="AB10" i="8" s="1"/>
  <c r="AB27" i="8" l="1"/>
  <c r="AB37" i="8"/>
  <c r="AB16" i="8"/>
  <c r="AB28" i="8"/>
  <c r="AB38" i="8"/>
  <c r="AB17" i="8"/>
  <c r="AB29" i="8"/>
  <c r="AB39" i="8"/>
  <c r="AB18" i="8"/>
  <c r="AB30" i="8"/>
  <c r="AB6" i="8"/>
  <c r="AB19" i="8"/>
  <c r="AB31" i="8"/>
  <c r="AB20" i="8"/>
  <c r="AB34" i="8"/>
  <c r="AB9" i="8"/>
  <c r="AB24" i="8"/>
  <c r="AB36" i="8"/>
  <c r="AB23" i="8"/>
  <c r="AB35" i="8"/>
  <c r="AB13" i="8"/>
  <c r="AB12" i="8"/>
  <c r="AB11" i="8"/>
  <c r="A41" i="1"/>
  <c r="T38" i="18" l="1"/>
  <c r="R38" i="18"/>
  <c r="P38" i="18"/>
  <c r="N38" i="18"/>
  <c r="L38" i="18"/>
  <c r="J38" i="18"/>
  <c r="H38" i="18"/>
  <c r="F38" i="18"/>
  <c r="D38" i="18"/>
  <c r="B38" i="18"/>
  <c r="T37" i="18"/>
  <c r="R37" i="18"/>
  <c r="P37" i="18"/>
  <c r="N37" i="18"/>
  <c r="L37" i="18"/>
  <c r="J37" i="18"/>
  <c r="H37" i="18"/>
  <c r="F37" i="18"/>
  <c r="D37" i="18"/>
  <c r="B37" i="18"/>
  <c r="T36" i="18"/>
  <c r="R36" i="18"/>
  <c r="P36" i="18"/>
  <c r="N36" i="18"/>
  <c r="L36" i="18"/>
  <c r="J36" i="18"/>
  <c r="H36" i="18"/>
  <c r="F36" i="18"/>
  <c r="D36" i="18"/>
  <c r="B36" i="18"/>
  <c r="T35" i="18"/>
  <c r="R35" i="18"/>
  <c r="P35" i="18"/>
  <c r="N35" i="18"/>
  <c r="L35" i="18"/>
  <c r="J35" i="18"/>
  <c r="H35" i="18"/>
  <c r="F35" i="18"/>
  <c r="D35" i="18"/>
  <c r="B35" i="18"/>
  <c r="T34" i="18"/>
  <c r="R34" i="18"/>
  <c r="P34" i="18"/>
  <c r="N34" i="18"/>
  <c r="L34" i="18"/>
  <c r="J34" i="18"/>
  <c r="H34" i="18"/>
  <c r="F34" i="18"/>
  <c r="D34" i="18"/>
  <c r="B34" i="18"/>
  <c r="T33" i="18"/>
  <c r="R33" i="18"/>
  <c r="P33" i="18"/>
  <c r="N33" i="18"/>
  <c r="L33" i="18"/>
  <c r="J33" i="18"/>
  <c r="H33" i="18"/>
  <c r="F33" i="18"/>
  <c r="D33" i="18"/>
  <c r="B33" i="18"/>
  <c r="T30" i="18"/>
  <c r="R30" i="18"/>
  <c r="P30" i="18"/>
  <c r="N30" i="18"/>
  <c r="L30" i="18"/>
  <c r="J30" i="18"/>
  <c r="H30" i="18"/>
  <c r="F30" i="18"/>
  <c r="D30" i="18"/>
  <c r="B30" i="18"/>
  <c r="T29" i="18"/>
  <c r="R29" i="18"/>
  <c r="P29" i="18"/>
  <c r="N29" i="18"/>
  <c r="L29" i="18"/>
  <c r="J29" i="18"/>
  <c r="H29" i="18"/>
  <c r="F29" i="18"/>
  <c r="D29" i="18"/>
  <c r="B29" i="18"/>
  <c r="T28" i="18"/>
  <c r="R28" i="18"/>
  <c r="P28" i="18"/>
  <c r="N28" i="18"/>
  <c r="L28" i="18"/>
  <c r="J28" i="18"/>
  <c r="H28" i="18"/>
  <c r="F28" i="18"/>
  <c r="D28" i="18"/>
  <c r="B28" i="18"/>
  <c r="T27" i="18"/>
  <c r="R27" i="18"/>
  <c r="P27" i="18"/>
  <c r="N27" i="18"/>
  <c r="L27" i="18"/>
  <c r="J27" i="18"/>
  <c r="H27" i="18"/>
  <c r="F27" i="18"/>
  <c r="D27" i="18"/>
  <c r="B27" i="18"/>
  <c r="T26" i="18"/>
  <c r="R26" i="18"/>
  <c r="P26" i="18"/>
  <c r="N26" i="18"/>
  <c r="L26" i="18"/>
  <c r="J26" i="18"/>
  <c r="H26" i="18"/>
  <c r="F26" i="18"/>
  <c r="D26" i="18"/>
  <c r="B26" i="18"/>
  <c r="T23" i="18"/>
  <c r="R23" i="18"/>
  <c r="P23" i="18"/>
  <c r="N23" i="18"/>
  <c r="L23" i="18"/>
  <c r="J23" i="18"/>
  <c r="H23" i="18"/>
  <c r="F23" i="18"/>
  <c r="D23" i="18"/>
  <c r="B23" i="18"/>
  <c r="T22" i="18"/>
  <c r="R22" i="18"/>
  <c r="P22" i="18"/>
  <c r="N22" i="18"/>
  <c r="L22" i="18"/>
  <c r="J22" i="18"/>
  <c r="H22" i="18"/>
  <c r="F22" i="18"/>
  <c r="D22" i="18"/>
  <c r="B22" i="18"/>
  <c r="T19" i="18"/>
  <c r="R19" i="18"/>
  <c r="P19" i="18"/>
  <c r="N19" i="18"/>
  <c r="L19" i="18"/>
  <c r="J19" i="18"/>
  <c r="H19" i="18"/>
  <c r="F19" i="18"/>
  <c r="D19" i="18"/>
  <c r="B19" i="18"/>
  <c r="T18" i="18"/>
  <c r="R18" i="18"/>
  <c r="P18" i="18"/>
  <c r="N18" i="18"/>
  <c r="L18" i="18"/>
  <c r="J18" i="18"/>
  <c r="H18" i="18"/>
  <c r="F18" i="18"/>
  <c r="D18" i="18"/>
  <c r="B18" i="18"/>
  <c r="T17" i="18"/>
  <c r="R17" i="18"/>
  <c r="P17" i="18"/>
  <c r="N17" i="18"/>
  <c r="L17" i="18"/>
  <c r="J17" i="18"/>
  <c r="H17" i="18"/>
  <c r="F17" i="18"/>
  <c r="D17" i="18"/>
  <c r="B17" i="18"/>
  <c r="T16" i="18"/>
  <c r="R16" i="18"/>
  <c r="P16" i="18"/>
  <c r="N16" i="18"/>
  <c r="L16" i="18"/>
  <c r="J16" i="18"/>
  <c r="H16" i="18"/>
  <c r="F16" i="18"/>
  <c r="D16" i="18"/>
  <c r="B16" i="18"/>
  <c r="T15" i="18"/>
  <c r="R15" i="18"/>
  <c r="P15" i="18"/>
  <c r="N15" i="18"/>
  <c r="L15" i="18"/>
  <c r="J15" i="18"/>
  <c r="H15" i="18"/>
  <c r="F15" i="18"/>
  <c r="D15" i="18"/>
  <c r="B15" i="18"/>
  <c r="T12" i="18"/>
  <c r="R12" i="18"/>
  <c r="P12" i="18"/>
  <c r="N12" i="18"/>
  <c r="L12" i="18"/>
  <c r="J12" i="18"/>
  <c r="H12" i="18"/>
  <c r="F12" i="18"/>
  <c r="D12" i="18"/>
  <c r="B12" i="18"/>
  <c r="T11" i="18"/>
  <c r="R11" i="18"/>
  <c r="P11" i="18"/>
  <c r="N11" i="18"/>
  <c r="L11" i="18"/>
  <c r="J11" i="18"/>
  <c r="H11" i="18"/>
  <c r="F11" i="18"/>
  <c r="D11" i="18"/>
  <c r="B11" i="18"/>
  <c r="T10" i="18"/>
  <c r="R10" i="18"/>
  <c r="P10" i="18"/>
  <c r="N10" i="18"/>
  <c r="L10" i="18"/>
  <c r="J10" i="18"/>
  <c r="H10" i="18"/>
  <c r="F10" i="18"/>
  <c r="D10" i="18"/>
  <c r="B10" i="18"/>
  <c r="T9" i="18"/>
  <c r="R9" i="18"/>
  <c r="P9" i="18"/>
  <c r="N9" i="18"/>
  <c r="L9" i="18"/>
  <c r="J9" i="18"/>
  <c r="H9" i="18"/>
  <c r="F9" i="18"/>
  <c r="D9" i="18"/>
  <c r="B9" i="18"/>
  <c r="T8" i="18"/>
  <c r="R8" i="18"/>
  <c r="P8" i="18"/>
  <c r="N8" i="18"/>
  <c r="L8" i="18"/>
  <c r="J8" i="18"/>
  <c r="H8" i="18"/>
  <c r="F8" i="18"/>
  <c r="D8" i="18"/>
  <c r="B8" i="18"/>
  <c r="T5" i="18"/>
  <c r="R5" i="18"/>
  <c r="P5" i="18"/>
  <c r="N5" i="18"/>
  <c r="L5" i="18"/>
  <c r="J5" i="18"/>
  <c r="H5" i="18"/>
  <c r="F5" i="18"/>
  <c r="D5" i="18"/>
  <c r="B5" i="18"/>
  <c r="AE39" i="8"/>
  <c r="AC39" i="8"/>
  <c r="Y39" i="8"/>
  <c r="W39" i="8"/>
  <c r="U39" i="8"/>
  <c r="S39" i="8"/>
  <c r="Q39" i="8"/>
  <c r="O39" i="8"/>
  <c r="L39" i="8"/>
  <c r="J39" i="8"/>
  <c r="H39" i="8"/>
  <c r="F39" i="8"/>
  <c r="D39" i="8"/>
  <c r="B39" i="8"/>
  <c r="AE38" i="8"/>
  <c r="AC38" i="8"/>
  <c r="Y38" i="8"/>
  <c r="W38" i="8"/>
  <c r="U38" i="8"/>
  <c r="S38" i="8"/>
  <c r="Q38" i="8"/>
  <c r="O38" i="8"/>
  <c r="L38" i="8"/>
  <c r="J38" i="8"/>
  <c r="H38" i="8"/>
  <c r="F38" i="8"/>
  <c r="D38" i="8"/>
  <c r="B38" i="8"/>
  <c r="AE37" i="8"/>
  <c r="AC37" i="8"/>
  <c r="Y37" i="8"/>
  <c r="W37" i="8"/>
  <c r="U37" i="8"/>
  <c r="S37" i="8"/>
  <c r="Q37" i="8"/>
  <c r="O37" i="8"/>
  <c r="L37" i="8"/>
  <c r="J37" i="8"/>
  <c r="H37" i="8"/>
  <c r="F37" i="8"/>
  <c r="D37" i="8"/>
  <c r="B37" i="8"/>
  <c r="AE36" i="8"/>
  <c r="AC36" i="8"/>
  <c r="Y36" i="8"/>
  <c r="W36" i="8"/>
  <c r="U36" i="8"/>
  <c r="S36" i="8"/>
  <c r="Q36" i="8"/>
  <c r="O36" i="8"/>
  <c r="L36" i="8"/>
  <c r="J36" i="8"/>
  <c r="H36" i="8"/>
  <c r="F36" i="8"/>
  <c r="D36" i="8"/>
  <c r="B36" i="8"/>
  <c r="AE35" i="8"/>
  <c r="AC35" i="8"/>
  <c r="Y35" i="8"/>
  <c r="W35" i="8"/>
  <c r="U35" i="8"/>
  <c r="S35" i="8"/>
  <c r="Q35" i="8"/>
  <c r="O35" i="8"/>
  <c r="L35" i="8"/>
  <c r="J35" i="8"/>
  <c r="H35" i="8"/>
  <c r="F35" i="8"/>
  <c r="D35" i="8"/>
  <c r="B35" i="8"/>
  <c r="AE34" i="8"/>
  <c r="AC34" i="8"/>
  <c r="Y34" i="8"/>
  <c r="W34" i="8"/>
  <c r="U34" i="8"/>
  <c r="S34" i="8"/>
  <c r="Q34" i="8"/>
  <c r="O34" i="8"/>
  <c r="L34" i="8"/>
  <c r="J34" i="8"/>
  <c r="H34" i="8"/>
  <c r="F34" i="8"/>
  <c r="D34" i="8"/>
  <c r="B34" i="8"/>
  <c r="AE31" i="8"/>
  <c r="AC31" i="8"/>
  <c r="Y31" i="8"/>
  <c r="W31" i="8"/>
  <c r="U31" i="8"/>
  <c r="S31" i="8"/>
  <c r="Q31" i="8"/>
  <c r="O31" i="8"/>
  <c r="L31" i="8"/>
  <c r="J31" i="8"/>
  <c r="H31" i="8"/>
  <c r="F31" i="8"/>
  <c r="D31" i="8"/>
  <c r="B31" i="8"/>
  <c r="AE30" i="8"/>
  <c r="AC30" i="8"/>
  <c r="Y30" i="8"/>
  <c r="W30" i="8"/>
  <c r="U30" i="8"/>
  <c r="S30" i="8"/>
  <c r="Q30" i="8"/>
  <c r="O30" i="8"/>
  <c r="L30" i="8"/>
  <c r="J30" i="8"/>
  <c r="H30" i="8"/>
  <c r="F30" i="8"/>
  <c r="D30" i="8"/>
  <c r="B30" i="8"/>
  <c r="AE29" i="8"/>
  <c r="AC29" i="8"/>
  <c r="Y29" i="8"/>
  <c r="W29" i="8"/>
  <c r="U29" i="8"/>
  <c r="S29" i="8"/>
  <c r="Q29" i="8"/>
  <c r="O29" i="8"/>
  <c r="L29" i="8"/>
  <c r="J29" i="8"/>
  <c r="H29" i="8"/>
  <c r="F29" i="8"/>
  <c r="D29" i="8"/>
  <c r="B29" i="8"/>
  <c r="AE28" i="8"/>
  <c r="AC28" i="8"/>
  <c r="Y28" i="8"/>
  <c r="W28" i="8"/>
  <c r="U28" i="8"/>
  <c r="S28" i="8"/>
  <c r="Q28" i="8"/>
  <c r="O28" i="8"/>
  <c r="L28" i="8"/>
  <c r="J28" i="8"/>
  <c r="H28" i="8"/>
  <c r="F28" i="8"/>
  <c r="D28" i="8"/>
  <c r="B28" i="8"/>
  <c r="AE27" i="8"/>
  <c r="AC27" i="8"/>
  <c r="Y27" i="8"/>
  <c r="W27" i="8"/>
  <c r="U27" i="8"/>
  <c r="S27" i="8"/>
  <c r="Q27" i="8"/>
  <c r="O27" i="8"/>
  <c r="L27" i="8"/>
  <c r="J27" i="8"/>
  <c r="H27" i="8"/>
  <c r="F27" i="8"/>
  <c r="D27" i="8"/>
  <c r="B27" i="8"/>
  <c r="AE24" i="8"/>
  <c r="AC24" i="8"/>
  <c r="Y24" i="8"/>
  <c r="W24" i="8"/>
  <c r="U24" i="8"/>
  <c r="S24" i="8"/>
  <c r="Q24" i="8"/>
  <c r="O24" i="8"/>
  <c r="L24" i="8"/>
  <c r="J24" i="8"/>
  <c r="H24" i="8"/>
  <c r="F24" i="8"/>
  <c r="D24" i="8"/>
  <c r="B24" i="8"/>
  <c r="AE23" i="8"/>
  <c r="AC23" i="8"/>
  <c r="Y23" i="8"/>
  <c r="W23" i="8"/>
  <c r="U23" i="8"/>
  <c r="S23" i="8"/>
  <c r="Q23" i="8"/>
  <c r="O23" i="8"/>
  <c r="L23" i="8"/>
  <c r="J23" i="8"/>
  <c r="H23" i="8"/>
  <c r="F23" i="8"/>
  <c r="D23" i="8"/>
  <c r="B23" i="8"/>
  <c r="AE20" i="8"/>
  <c r="AC20" i="8"/>
  <c r="Y20" i="8"/>
  <c r="W20" i="8"/>
  <c r="U20" i="8"/>
  <c r="S20" i="8"/>
  <c r="Q20" i="8"/>
  <c r="O20" i="8"/>
  <c r="L20" i="8"/>
  <c r="J20" i="8"/>
  <c r="H20" i="8"/>
  <c r="F20" i="8"/>
  <c r="D20" i="8"/>
  <c r="B20" i="8"/>
  <c r="AE19" i="8"/>
  <c r="AC19" i="8"/>
  <c r="Y19" i="8"/>
  <c r="W19" i="8"/>
  <c r="U19" i="8"/>
  <c r="S19" i="8"/>
  <c r="Q19" i="8"/>
  <c r="O19" i="8"/>
  <c r="L19" i="8"/>
  <c r="J19" i="8"/>
  <c r="H19" i="8"/>
  <c r="F19" i="8"/>
  <c r="D19" i="8"/>
  <c r="B19" i="8"/>
  <c r="AE18" i="8"/>
  <c r="AC18" i="8"/>
  <c r="Y18" i="8"/>
  <c r="W18" i="8"/>
  <c r="U18" i="8"/>
  <c r="S18" i="8"/>
  <c r="Q18" i="8"/>
  <c r="O18" i="8"/>
  <c r="L18" i="8"/>
  <c r="J18" i="8"/>
  <c r="H18" i="8"/>
  <c r="F18" i="8"/>
  <c r="D18" i="8"/>
  <c r="B18" i="8"/>
  <c r="AE17" i="8"/>
  <c r="AC17" i="8"/>
  <c r="Y17" i="8"/>
  <c r="W17" i="8"/>
  <c r="U17" i="8"/>
  <c r="S17" i="8"/>
  <c r="Q17" i="8"/>
  <c r="O17" i="8"/>
  <c r="L17" i="8"/>
  <c r="J17" i="8"/>
  <c r="H17" i="8"/>
  <c r="F17" i="8"/>
  <c r="D17" i="8"/>
  <c r="B17" i="8"/>
  <c r="AE16" i="8"/>
  <c r="AC16" i="8"/>
  <c r="Y16" i="8"/>
  <c r="W16" i="8"/>
  <c r="U16" i="8"/>
  <c r="S16" i="8"/>
  <c r="Q16" i="8"/>
  <c r="O16" i="8"/>
  <c r="L16" i="8"/>
  <c r="J16" i="8"/>
  <c r="H16" i="8"/>
  <c r="F16" i="8"/>
  <c r="D16" i="8"/>
  <c r="B16" i="8"/>
  <c r="AE13" i="8"/>
  <c r="AC13" i="8"/>
  <c r="Y13" i="8"/>
  <c r="W13" i="8"/>
  <c r="U13" i="8"/>
  <c r="S13" i="8"/>
  <c r="Q13" i="8"/>
  <c r="O13" i="8"/>
  <c r="L13" i="8"/>
  <c r="J13" i="8"/>
  <c r="H13" i="8"/>
  <c r="F13" i="8"/>
  <c r="D13" i="8"/>
  <c r="B13" i="8"/>
  <c r="AE12" i="8"/>
  <c r="AC12" i="8"/>
  <c r="Y12" i="8"/>
  <c r="W12" i="8"/>
  <c r="U12" i="8"/>
  <c r="S12" i="8"/>
  <c r="Q12" i="8"/>
  <c r="O12" i="8"/>
  <c r="L12" i="8"/>
  <c r="J12" i="8"/>
  <c r="H12" i="8"/>
  <c r="F12" i="8"/>
  <c r="D12" i="8"/>
  <c r="B12" i="8"/>
  <c r="AE11" i="8"/>
  <c r="AC11" i="8"/>
  <c r="Y11" i="8"/>
  <c r="W11" i="8"/>
  <c r="U11" i="8"/>
  <c r="S11" i="8"/>
  <c r="Q11" i="8"/>
  <c r="O11" i="8"/>
  <c r="L11" i="8"/>
  <c r="J11" i="8"/>
  <c r="H11" i="8"/>
  <c r="F11" i="8"/>
  <c r="D11" i="8"/>
  <c r="B11" i="8"/>
  <c r="AE10" i="8"/>
  <c r="AC10" i="8"/>
  <c r="Y10" i="8"/>
  <c r="W10" i="8"/>
  <c r="U10" i="8"/>
  <c r="S10" i="8"/>
  <c r="Q10" i="8"/>
  <c r="O10" i="8"/>
  <c r="L10" i="8"/>
  <c r="J10" i="8"/>
  <c r="H10" i="8"/>
  <c r="F10" i="8"/>
  <c r="D10" i="8"/>
  <c r="B10" i="8"/>
  <c r="AE9" i="8"/>
  <c r="AC9" i="8"/>
  <c r="Y9" i="8"/>
  <c r="W9" i="8"/>
  <c r="U9" i="8"/>
  <c r="S9" i="8"/>
  <c r="Q9" i="8"/>
  <c r="O9" i="8"/>
  <c r="L9" i="8"/>
  <c r="J9" i="8"/>
  <c r="H9" i="8"/>
  <c r="F9" i="8"/>
  <c r="D9" i="8"/>
  <c r="B9" i="8"/>
  <c r="AE6" i="8"/>
  <c r="AF30" i="8" s="1"/>
  <c r="AC6" i="8"/>
  <c r="Y6" i="8"/>
  <c r="W6" i="8"/>
  <c r="U6" i="8"/>
  <c r="S6" i="8"/>
  <c r="Q6" i="8"/>
  <c r="O6" i="8"/>
  <c r="L6" i="8"/>
  <c r="J6" i="8"/>
  <c r="H6" i="8"/>
  <c r="F6" i="8"/>
  <c r="D6" i="8"/>
  <c r="B6" i="8"/>
  <c r="P40" i="1"/>
  <c r="N40" i="1"/>
  <c r="L40" i="1"/>
  <c r="J40" i="1"/>
  <c r="H40" i="1"/>
  <c r="F40" i="1"/>
  <c r="D40" i="1"/>
  <c r="B40" i="1"/>
  <c r="P39" i="1"/>
  <c r="N39" i="1"/>
  <c r="L39" i="1"/>
  <c r="J39" i="1"/>
  <c r="H39" i="1"/>
  <c r="F39" i="1"/>
  <c r="D39" i="1"/>
  <c r="B39" i="1"/>
  <c r="P38" i="1"/>
  <c r="N38" i="1"/>
  <c r="L38" i="1"/>
  <c r="J38" i="1"/>
  <c r="H38" i="1"/>
  <c r="F38" i="1"/>
  <c r="D38" i="1"/>
  <c r="B38" i="1"/>
  <c r="P37" i="1"/>
  <c r="N37" i="1"/>
  <c r="L37" i="1"/>
  <c r="J37" i="1"/>
  <c r="H37" i="1"/>
  <c r="F37" i="1"/>
  <c r="D37" i="1"/>
  <c r="B37" i="1"/>
  <c r="P36" i="1"/>
  <c r="N36" i="1"/>
  <c r="L36" i="1"/>
  <c r="J36" i="1"/>
  <c r="H36" i="1"/>
  <c r="F36" i="1"/>
  <c r="D36" i="1"/>
  <c r="B36" i="1"/>
  <c r="P35" i="1"/>
  <c r="N35" i="1"/>
  <c r="L35" i="1"/>
  <c r="J35" i="1"/>
  <c r="H35" i="1"/>
  <c r="F35" i="1"/>
  <c r="D35" i="1"/>
  <c r="B35" i="1"/>
  <c r="P32" i="1"/>
  <c r="N32" i="1"/>
  <c r="L32" i="1"/>
  <c r="J32" i="1"/>
  <c r="H32" i="1"/>
  <c r="F32" i="1"/>
  <c r="D32" i="1"/>
  <c r="B32" i="1"/>
  <c r="P31" i="1"/>
  <c r="N31" i="1"/>
  <c r="L31" i="1"/>
  <c r="J31" i="1"/>
  <c r="H31" i="1"/>
  <c r="F31" i="1"/>
  <c r="D31" i="1"/>
  <c r="B31" i="1"/>
  <c r="P30" i="1"/>
  <c r="N30" i="1"/>
  <c r="L30" i="1"/>
  <c r="J30" i="1"/>
  <c r="H30" i="1"/>
  <c r="F30" i="1"/>
  <c r="D30" i="1"/>
  <c r="B30" i="1"/>
  <c r="P29" i="1"/>
  <c r="N29" i="1"/>
  <c r="L29" i="1"/>
  <c r="J29" i="1"/>
  <c r="H29" i="1"/>
  <c r="F29" i="1"/>
  <c r="D29" i="1"/>
  <c r="B29" i="1"/>
  <c r="P28" i="1"/>
  <c r="N28" i="1"/>
  <c r="L28" i="1"/>
  <c r="J28" i="1"/>
  <c r="H28" i="1"/>
  <c r="F28" i="1"/>
  <c r="D28" i="1"/>
  <c r="B28" i="1"/>
  <c r="P25" i="1"/>
  <c r="N25" i="1"/>
  <c r="L25" i="1"/>
  <c r="J25" i="1"/>
  <c r="H25" i="1"/>
  <c r="F25" i="1"/>
  <c r="D25" i="1"/>
  <c r="B25" i="1"/>
  <c r="P24" i="1"/>
  <c r="N24" i="1"/>
  <c r="L24" i="1"/>
  <c r="J24" i="1"/>
  <c r="H24" i="1"/>
  <c r="F24" i="1"/>
  <c r="D24" i="1"/>
  <c r="B24" i="1"/>
  <c r="P21" i="1"/>
  <c r="N21" i="1"/>
  <c r="L21" i="1"/>
  <c r="J21" i="1"/>
  <c r="H21" i="1"/>
  <c r="F21" i="1"/>
  <c r="D21" i="1"/>
  <c r="B21" i="1"/>
  <c r="P20" i="1"/>
  <c r="N20" i="1"/>
  <c r="L20" i="1"/>
  <c r="J20" i="1"/>
  <c r="H20" i="1"/>
  <c r="F20" i="1"/>
  <c r="D20" i="1"/>
  <c r="B20" i="1"/>
  <c r="P19" i="1"/>
  <c r="N19" i="1"/>
  <c r="L19" i="1"/>
  <c r="J19" i="1"/>
  <c r="H19" i="1"/>
  <c r="F19" i="1"/>
  <c r="D19" i="1"/>
  <c r="B19" i="1"/>
  <c r="P18" i="1"/>
  <c r="N18" i="1"/>
  <c r="L18" i="1"/>
  <c r="J18" i="1"/>
  <c r="H18" i="1"/>
  <c r="F18" i="1"/>
  <c r="D18" i="1"/>
  <c r="B18" i="1"/>
  <c r="P17" i="1"/>
  <c r="N17" i="1"/>
  <c r="L17" i="1"/>
  <c r="J17" i="1"/>
  <c r="H17" i="1"/>
  <c r="F17" i="1"/>
  <c r="D17" i="1"/>
  <c r="B17" i="1"/>
  <c r="P14" i="1"/>
  <c r="N14" i="1"/>
  <c r="L14" i="1"/>
  <c r="J14" i="1"/>
  <c r="H14" i="1"/>
  <c r="F14" i="1"/>
  <c r="D14" i="1"/>
  <c r="B14" i="1"/>
  <c r="P13" i="1"/>
  <c r="N13" i="1"/>
  <c r="L13" i="1"/>
  <c r="J13" i="1"/>
  <c r="H13" i="1"/>
  <c r="F13" i="1"/>
  <c r="D13" i="1"/>
  <c r="B13" i="1"/>
  <c r="P12" i="1"/>
  <c r="N12" i="1"/>
  <c r="L12" i="1"/>
  <c r="J12" i="1"/>
  <c r="H12" i="1"/>
  <c r="F12" i="1"/>
  <c r="D12" i="1"/>
  <c r="B12" i="1"/>
  <c r="P11" i="1"/>
  <c r="N11" i="1"/>
  <c r="L11" i="1"/>
  <c r="J11" i="1"/>
  <c r="H11" i="1"/>
  <c r="F11" i="1"/>
  <c r="D11" i="1"/>
  <c r="B11" i="1"/>
  <c r="P10" i="1"/>
  <c r="N10" i="1"/>
  <c r="L10" i="1"/>
  <c r="J10" i="1"/>
  <c r="H10" i="1"/>
  <c r="F10" i="1"/>
  <c r="D10" i="1"/>
  <c r="B10" i="1"/>
  <c r="P7" i="1"/>
  <c r="N7" i="1"/>
  <c r="L7" i="1"/>
  <c r="J7" i="1"/>
  <c r="H7" i="1"/>
  <c r="F7" i="1"/>
  <c r="D7" i="1"/>
  <c r="B7" i="1"/>
  <c r="AF12" i="8" l="1"/>
  <c r="AD10" i="8"/>
  <c r="AF11" i="8"/>
  <c r="AD27" i="8"/>
  <c r="AD12" i="8"/>
  <c r="AF10" i="8"/>
  <c r="AF13" i="8"/>
  <c r="AD11" i="8"/>
  <c r="AD13" i="8"/>
  <c r="AD16" i="8"/>
  <c r="AD18" i="8"/>
  <c r="AD20" i="8"/>
  <c r="AF18" i="8"/>
  <c r="AF20" i="8"/>
  <c r="AD29" i="8"/>
  <c r="AD31" i="8"/>
  <c r="AD35" i="8"/>
  <c r="AD37" i="8"/>
  <c r="AD39" i="8"/>
  <c r="AF35" i="8"/>
  <c r="AF37" i="8"/>
  <c r="AF39" i="8"/>
  <c r="AF16" i="8"/>
  <c r="AD19" i="8"/>
  <c r="AF17" i="8"/>
  <c r="AF19" i="8"/>
  <c r="AD34" i="8"/>
  <c r="AD36" i="8"/>
  <c r="AD38" i="8"/>
  <c r="AF34" i="8"/>
  <c r="AF36" i="8"/>
  <c r="AF38" i="8"/>
  <c r="AD17" i="8"/>
  <c r="AD24" i="8"/>
  <c r="AF24" i="8"/>
  <c r="AD28" i="8"/>
  <c r="AD30" i="8"/>
  <c r="AF27" i="8"/>
  <c r="AF29" i="8"/>
  <c r="AF31" i="8"/>
  <c r="AD23" i="8"/>
  <c r="AF23" i="8"/>
  <c r="AF28" i="8"/>
  <c r="AF9" i="8"/>
  <c r="AD9" i="8" l="1"/>
  <c r="A40" i="8"/>
  <c r="A39" i="18" s="1"/>
  <c r="A40" i="18"/>
  <c r="A41" i="18"/>
  <c r="A41" i="8"/>
  <c r="A42" i="8"/>
  <c r="U8" i="18"/>
  <c r="U10" i="18"/>
  <c r="U12" i="18"/>
  <c r="U16" i="18"/>
  <c r="U18" i="18"/>
  <c r="U22" i="18"/>
  <c r="U26" i="18"/>
  <c r="U28" i="18"/>
  <c r="U30" i="18"/>
  <c r="U34" i="18"/>
  <c r="U36" i="18"/>
  <c r="S8" i="18"/>
  <c r="S10" i="18"/>
  <c r="S12" i="18"/>
  <c r="S16" i="18"/>
  <c r="S18" i="18"/>
  <c r="S22" i="18"/>
  <c r="S26" i="18"/>
  <c r="S28" i="18"/>
  <c r="S30" i="18"/>
  <c r="S34" i="18"/>
  <c r="S36" i="18"/>
  <c r="S38" i="18"/>
  <c r="Q8" i="18"/>
  <c r="Q10" i="18"/>
  <c r="Q12" i="18"/>
  <c r="Q16" i="18"/>
  <c r="Q18" i="18"/>
  <c r="Q26" i="18"/>
  <c r="Q28" i="18"/>
  <c r="Q30" i="18"/>
  <c r="Q34" i="18"/>
  <c r="Q36" i="18"/>
  <c r="Q38" i="18"/>
  <c r="O8" i="18"/>
  <c r="O10" i="18"/>
  <c r="O12" i="18"/>
  <c r="O16" i="18"/>
  <c r="O18" i="18"/>
  <c r="O22" i="18"/>
  <c r="O26" i="18"/>
  <c r="O28" i="18"/>
  <c r="O30" i="18"/>
  <c r="O34" i="18"/>
  <c r="O36" i="18"/>
  <c r="O38" i="18"/>
  <c r="M8" i="18"/>
  <c r="M10" i="18"/>
  <c r="M12" i="18"/>
  <c r="M16" i="18"/>
  <c r="M18" i="18"/>
  <c r="M22" i="18"/>
  <c r="M26" i="18"/>
  <c r="M28" i="18"/>
  <c r="M30" i="18"/>
  <c r="M34" i="18"/>
  <c r="M36" i="18"/>
  <c r="M38" i="18"/>
  <c r="K8" i="18"/>
  <c r="K10" i="18"/>
  <c r="K12" i="18"/>
  <c r="K16" i="18"/>
  <c r="K18" i="18"/>
  <c r="K22" i="18"/>
  <c r="K26" i="18"/>
  <c r="K28" i="18"/>
  <c r="K30" i="18"/>
  <c r="K34" i="18"/>
  <c r="K36" i="18"/>
  <c r="K38" i="18"/>
  <c r="I8" i="18"/>
  <c r="I10" i="18"/>
  <c r="I12" i="18"/>
  <c r="I16" i="18"/>
  <c r="I18" i="18"/>
  <c r="I22" i="18"/>
  <c r="I26" i="18"/>
  <c r="I28" i="18"/>
  <c r="I30" i="18"/>
  <c r="I34" i="18"/>
  <c r="I36" i="18"/>
  <c r="I38" i="18"/>
  <c r="G8" i="18"/>
  <c r="G10" i="18"/>
  <c r="G12" i="18"/>
  <c r="G18" i="18"/>
  <c r="G22" i="18"/>
  <c r="G26" i="18"/>
  <c r="G28" i="18"/>
  <c r="G30" i="18"/>
  <c r="G34" i="18"/>
  <c r="G36" i="18"/>
  <c r="G38" i="18"/>
  <c r="E8" i="18"/>
  <c r="E10" i="18"/>
  <c r="E12" i="18"/>
  <c r="E16" i="18"/>
  <c r="E18" i="18"/>
  <c r="E22" i="18"/>
  <c r="E26" i="18"/>
  <c r="E28" i="18"/>
  <c r="E30" i="18"/>
  <c r="E34" i="18"/>
  <c r="E36" i="18"/>
  <c r="E38" i="18"/>
  <c r="C8" i="18"/>
  <c r="C10" i="18"/>
  <c r="C12" i="18"/>
  <c r="C16" i="18"/>
  <c r="C17" i="18"/>
  <c r="C18" i="18"/>
  <c r="C22" i="18"/>
  <c r="C26" i="18"/>
  <c r="C28" i="18"/>
  <c r="C30" i="18"/>
  <c r="C34" i="18"/>
  <c r="C36" i="18"/>
  <c r="C38" i="18"/>
  <c r="AD6" i="8"/>
  <c r="Z9" i="8"/>
  <c r="Z11" i="8"/>
  <c r="Z13" i="8"/>
  <c r="Z17" i="8"/>
  <c r="Z19" i="8"/>
  <c r="Z23" i="8"/>
  <c r="Z27" i="8"/>
  <c r="Z29" i="8"/>
  <c r="Z31" i="8"/>
  <c r="Z35" i="8"/>
  <c r="Z37" i="8"/>
  <c r="X9" i="8"/>
  <c r="X11" i="8"/>
  <c r="X13" i="8"/>
  <c r="X17" i="8"/>
  <c r="X19" i="8"/>
  <c r="X23" i="8"/>
  <c r="X27" i="8"/>
  <c r="X29" i="8"/>
  <c r="X31" i="8"/>
  <c r="X35" i="8"/>
  <c r="X37" i="8"/>
  <c r="X39" i="8"/>
  <c r="V9" i="8"/>
  <c r="V11" i="8"/>
  <c r="V13" i="8"/>
  <c r="V17" i="8"/>
  <c r="V19" i="8"/>
  <c r="V23" i="8"/>
  <c r="V27" i="8"/>
  <c r="V29" i="8"/>
  <c r="V31" i="8"/>
  <c r="V35" i="8"/>
  <c r="V37" i="8"/>
  <c r="V39" i="8"/>
  <c r="T9" i="8"/>
  <c r="T11" i="8"/>
  <c r="T13" i="8"/>
  <c r="T17" i="8"/>
  <c r="T19" i="8"/>
  <c r="T23" i="8"/>
  <c r="T27" i="8"/>
  <c r="T29" i="8"/>
  <c r="T31" i="8"/>
  <c r="T35" i="8"/>
  <c r="T37" i="8"/>
  <c r="T39" i="8"/>
  <c r="R9" i="8"/>
  <c r="R11" i="8"/>
  <c r="R13" i="8"/>
  <c r="R17" i="8"/>
  <c r="R19" i="8"/>
  <c r="R23" i="8"/>
  <c r="R27" i="8"/>
  <c r="R29" i="8"/>
  <c r="R31" i="8"/>
  <c r="R35" i="8"/>
  <c r="R37" i="8"/>
  <c r="R39" i="8"/>
  <c r="P9" i="8"/>
  <c r="P11" i="8"/>
  <c r="P13" i="8"/>
  <c r="P17" i="8"/>
  <c r="P19" i="8"/>
  <c r="P23" i="8"/>
  <c r="P27" i="8"/>
  <c r="P29" i="8"/>
  <c r="P35" i="8"/>
  <c r="P37" i="8"/>
  <c r="P39" i="8"/>
  <c r="M9" i="8"/>
  <c r="M11" i="8"/>
  <c r="M13" i="8"/>
  <c r="M17" i="8"/>
  <c r="M19" i="8"/>
  <c r="M23" i="8"/>
  <c r="M27" i="8"/>
  <c r="M29" i="8"/>
  <c r="M31" i="8"/>
  <c r="M35" i="8"/>
  <c r="M37" i="8"/>
  <c r="M39" i="8"/>
  <c r="K9" i="8"/>
  <c r="K11" i="8"/>
  <c r="K13" i="8"/>
  <c r="K17" i="8"/>
  <c r="K19" i="8"/>
  <c r="K23" i="8"/>
  <c r="K27" i="8"/>
  <c r="K29" i="8"/>
  <c r="K31" i="8"/>
  <c r="K35" i="8"/>
  <c r="K37" i="8"/>
  <c r="K39" i="8"/>
  <c r="I9" i="8"/>
  <c r="I11" i="8"/>
  <c r="I13" i="8"/>
  <c r="I17" i="8"/>
  <c r="I19" i="8"/>
  <c r="I23" i="8"/>
  <c r="I27" i="8"/>
  <c r="I29" i="8"/>
  <c r="I31" i="8"/>
  <c r="I35" i="8"/>
  <c r="I37" i="8"/>
  <c r="I39" i="8"/>
  <c r="G9" i="8"/>
  <c r="G11" i="8"/>
  <c r="G13" i="8"/>
  <c r="G17" i="8"/>
  <c r="G19" i="8"/>
  <c r="G23" i="8"/>
  <c r="G27" i="8"/>
  <c r="G29" i="8"/>
  <c r="G31" i="8"/>
  <c r="G35" i="8"/>
  <c r="G37" i="8"/>
  <c r="G39" i="8"/>
  <c r="E9" i="8"/>
  <c r="E11" i="8"/>
  <c r="E13" i="8"/>
  <c r="E17" i="8"/>
  <c r="E19" i="8"/>
  <c r="E23" i="8"/>
  <c r="E27" i="8"/>
  <c r="E29" i="8"/>
  <c r="E31" i="8"/>
  <c r="E35" i="8"/>
  <c r="E37" i="8"/>
  <c r="E39" i="8"/>
  <c r="C9" i="8"/>
  <c r="C11" i="8"/>
  <c r="C13" i="8"/>
  <c r="C17" i="8"/>
  <c r="C19" i="8"/>
  <c r="C23" i="8"/>
  <c r="C27" i="8"/>
  <c r="C29" i="8"/>
  <c r="C31" i="8"/>
  <c r="C35" i="8"/>
  <c r="C37" i="8"/>
  <c r="C39" i="8"/>
  <c r="Q10" i="1"/>
  <c r="Q12" i="1"/>
  <c r="Q18" i="1"/>
  <c r="Q24" i="1"/>
  <c r="Q28" i="1"/>
  <c r="Q30" i="1"/>
  <c r="Q36" i="1"/>
  <c r="Q38" i="1"/>
  <c r="Q40" i="1"/>
  <c r="O10" i="1"/>
  <c r="O12" i="1"/>
  <c r="O14" i="1"/>
  <c r="O18" i="1"/>
  <c r="O20" i="1"/>
  <c r="O24" i="1"/>
  <c r="O28" i="1"/>
  <c r="O30" i="1"/>
  <c r="O32" i="1"/>
  <c r="O36" i="1"/>
  <c r="O38" i="1"/>
  <c r="O40" i="1"/>
  <c r="M10" i="1"/>
  <c r="M12" i="1"/>
  <c r="M14" i="1"/>
  <c r="M18" i="1"/>
  <c r="M20" i="1"/>
  <c r="M24" i="1"/>
  <c r="M28" i="1"/>
  <c r="M30" i="1"/>
  <c r="M32" i="1"/>
  <c r="M36" i="1"/>
  <c r="M38" i="1"/>
  <c r="M40" i="1"/>
  <c r="K10" i="1"/>
  <c r="K12" i="1"/>
  <c r="K14" i="1"/>
  <c r="K18" i="1"/>
  <c r="K20" i="1"/>
  <c r="K24" i="1"/>
  <c r="K28" i="1"/>
  <c r="K30" i="1"/>
  <c r="K32" i="1"/>
  <c r="K36" i="1"/>
  <c r="K38" i="1"/>
  <c r="K40" i="1"/>
  <c r="I10" i="1"/>
  <c r="I12" i="1"/>
  <c r="I14" i="1"/>
  <c r="I18" i="1"/>
  <c r="I20" i="1"/>
  <c r="I24" i="1"/>
  <c r="I28" i="1"/>
  <c r="I30" i="1"/>
  <c r="I32" i="1"/>
  <c r="I36" i="1"/>
  <c r="I38" i="1"/>
  <c r="I40" i="1"/>
  <c r="G10" i="1"/>
  <c r="G12" i="1"/>
  <c r="G14" i="1"/>
  <c r="G18" i="1"/>
  <c r="G20" i="1"/>
  <c r="G24" i="1"/>
  <c r="G28" i="1"/>
  <c r="G30" i="1"/>
  <c r="G32" i="1"/>
  <c r="G36" i="1"/>
  <c r="G38" i="1"/>
  <c r="G40" i="1"/>
  <c r="E10" i="1"/>
  <c r="E12" i="1"/>
  <c r="E14" i="1"/>
  <c r="E18" i="1"/>
  <c r="E20" i="1"/>
  <c r="E24" i="1"/>
  <c r="E28" i="1"/>
  <c r="E30" i="1"/>
  <c r="E32" i="1"/>
  <c r="E36" i="1"/>
  <c r="E40" i="1"/>
  <c r="C10" i="1"/>
  <c r="C12" i="1"/>
  <c r="C14" i="1"/>
  <c r="C18" i="1"/>
  <c r="C20" i="1"/>
  <c r="C24" i="1"/>
  <c r="C28" i="1"/>
  <c r="C30" i="1"/>
  <c r="C32" i="1"/>
  <c r="C36" i="1"/>
  <c r="C38" i="1"/>
  <c r="C40" i="1"/>
  <c r="U38" i="18"/>
  <c r="Q32" i="1"/>
  <c r="G16" i="18"/>
  <c r="P31" i="8"/>
  <c r="E38" i="1"/>
  <c r="Q22" i="18"/>
  <c r="AF6" i="8" l="1"/>
  <c r="R20" i="8"/>
  <c r="O37" i="18"/>
  <c r="M6" i="8"/>
  <c r="U5" i="18"/>
  <c r="C30" i="8"/>
  <c r="E27" i="18"/>
  <c r="I17" i="18"/>
  <c r="C35" i="18"/>
  <c r="C36" i="8"/>
  <c r="C24" i="8"/>
  <c r="C18" i="8"/>
  <c r="G28" i="8"/>
  <c r="G16" i="8"/>
  <c r="K10" i="8"/>
  <c r="P12" i="8"/>
  <c r="T10" i="8"/>
  <c r="X20" i="8"/>
  <c r="E6" i="8"/>
  <c r="V16" i="8"/>
  <c r="Z38" i="8"/>
  <c r="C29" i="18"/>
  <c r="G37" i="18"/>
  <c r="G29" i="18"/>
  <c r="G17" i="18"/>
  <c r="K17" i="18"/>
  <c r="K11" i="18"/>
  <c r="O35" i="18"/>
  <c r="O27" i="18"/>
  <c r="O17" i="18"/>
  <c r="S23" i="18"/>
  <c r="S15" i="18"/>
  <c r="S9" i="18"/>
  <c r="E35" i="18"/>
  <c r="M33" i="18"/>
  <c r="Q27" i="18"/>
  <c r="U17" i="18"/>
  <c r="I6" i="8"/>
  <c r="R6" i="8"/>
  <c r="I5" i="18"/>
  <c r="R28" i="8"/>
  <c r="Q37" i="18"/>
  <c r="E17" i="18"/>
  <c r="V6" i="8"/>
  <c r="M5" i="18"/>
  <c r="Z28" i="8"/>
  <c r="Z20" i="8"/>
  <c r="I29" i="18"/>
  <c r="M37" i="18"/>
  <c r="Z6" i="8"/>
  <c r="Q5" i="18"/>
  <c r="Q15" i="18"/>
  <c r="E39" i="1"/>
  <c r="E37" i="1"/>
  <c r="E35" i="1"/>
  <c r="E31" i="1"/>
  <c r="E29" i="1"/>
  <c r="E25" i="1"/>
  <c r="E21" i="1"/>
  <c r="E19" i="1"/>
  <c r="E17" i="1"/>
  <c r="E13" i="1"/>
  <c r="E11" i="1"/>
  <c r="I39" i="1"/>
  <c r="I37" i="1"/>
  <c r="I35" i="1"/>
  <c r="I31" i="1"/>
  <c r="I29" i="1"/>
  <c r="I25" i="1"/>
  <c r="I21" i="1"/>
  <c r="I19" i="1"/>
  <c r="I17" i="1"/>
  <c r="I13" i="1"/>
  <c r="I11" i="1"/>
  <c r="M39" i="1"/>
  <c r="M37" i="1"/>
  <c r="M35" i="1"/>
  <c r="M31" i="1"/>
  <c r="M29" i="1"/>
  <c r="M25" i="1"/>
  <c r="M21" i="1"/>
  <c r="M19" i="1"/>
  <c r="M17" i="1"/>
  <c r="M13" i="1"/>
  <c r="M11" i="1"/>
  <c r="Q37" i="1"/>
  <c r="Q31" i="1"/>
  <c r="Q29" i="1"/>
  <c r="Q21" i="1"/>
  <c r="Q19" i="1"/>
  <c r="Q17" i="1"/>
  <c r="Q11" i="1"/>
  <c r="E38" i="8"/>
  <c r="E36" i="8"/>
  <c r="E34" i="8"/>
  <c r="E30" i="8"/>
  <c r="E28" i="8"/>
  <c r="E24" i="8"/>
  <c r="E20" i="8"/>
  <c r="E18" i="8"/>
  <c r="E16" i="8"/>
  <c r="E12" i="8"/>
  <c r="E10" i="8"/>
  <c r="I38" i="8"/>
  <c r="I36" i="8"/>
  <c r="I34" i="8"/>
  <c r="I30" i="8"/>
  <c r="I28" i="8"/>
  <c r="I24" i="8"/>
  <c r="I20" i="8"/>
  <c r="I18" i="8"/>
  <c r="I16" i="8"/>
  <c r="I12" i="8"/>
  <c r="I10" i="8"/>
  <c r="M38" i="8"/>
  <c r="M36" i="8"/>
  <c r="M34" i="8"/>
  <c r="M30" i="8"/>
  <c r="M28" i="8"/>
  <c r="M24" i="8"/>
  <c r="M20" i="8"/>
  <c r="M18" i="8"/>
  <c r="M16" i="8"/>
  <c r="M12" i="8"/>
  <c r="M10" i="8"/>
  <c r="R38" i="8"/>
  <c r="R36" i="8"/>
  <c r="R34" i="8"/>
  <c r="R30" i="8"/>
  <c r="R24" i="8"/>
  <c r="R18" i="8"/>
  <c r="R16" i="8"/>
  <c r="R12" i="8"/>
  <c r="R10" i="8"/>
  <c r="V38" i="8"/>
  <c r="V36" i="8"/>
  <c r="V34" i="8"/>
  <c r="V30" i="8"/>
  <c r="V28" i="8"/>
  <c r="V24" i="8"/>
  <c r="V20" i="8"/>
  <c r="V18" i="8"/>
  <c r="V12" i="8"/>
  <c r="V10" i="8"/>
  <c r="Z34" i="8"/>
  <c r="Z24" i="8"/>
  <c r="Z16" i="8"/>
  <c r="E37" i="18"/>
  <c r="E33" i="18"/>
  <c r="E29" i="18"/>
  <c r="E23" i="18"/>
  <c r="E19" i="18"/>
  <c r="E15" i="18"/>
  <c r="E11" i="18"/>
  <c r="E9" i="18"/>
  <c r="I37" i="18"/>
  <c r="I35" i="18"/>
  <c r="I33" i="18"/>
  <c r="I27" i="18"/>
  <c r="I23" i="18"/>
  <c r="I19" i="18"/>
  <c r="I15" i="18"/>
  <c r="I11" i="18"/>
  <c r="I9" i="18"/>
  <c r="M27" i="18"/>
  <c r="M17" i="18"/>
  <c r="Q35" i="18"/>
  <c r="Q19" i="18"/>
  <c r="Q9" i="18"/>
  <c r="U37" i="18"/>
  <c r="U35" i="18"/>
  <c r="U33" i="18"/>
  <c r="U29" i="18"/>
  <c r="U27" i="18"/>
  <c r="U19" i="18"/>
  <c r="U15" i="18"/>
  <c r="G5" i="18"/>
  <c r="X28" i="8"/>
  <c r="G13" i="1"/>
  <c r="K29" i="1"/>
  <c r="O13" i="1"/>
  <c r="C29" i="1"/>
  <c r="G7" i="1"/>
  <c r="C21" i="1"/>
  <c r="K11" i="1"/>
  <c r="T30" i="8"/>
  <c r="E7" i="1"/>
  <c r="C11" i="1"/>
  <c r="G11" i="1"/>
  <c r="K21" i="1"/>
  <c r="O19" i="1"/>
  <c r="C38" i="8"/>
  <c r="G20" i="8"/>
  <c r="K30" i="8"/>
  <c r="P30" i="8"/>
  <c r="C11" i="18"/>
  <c r="K9" i="18"/>
  <c r="O33" i="18"/>
  <c r="S29" i="18"/>
  <c r="M7" i="1"/>
  <c r="X36" i="8"/>
  <c r="T36" i="8"/>
  <c r="P36" i="8"/>
  <c r="K36" i="8"/>
  <c r="G36" i="8"/>
  <c r="K27" i="18"/>
  <c r="K35" i="18"/>
  <c r="G33" i="18"/>
  <c r="G23" i="18"/>
  <c r="G11" i="18"/>
  <c r="C9" i="18"/>
  <c r="O7" i="1"/>
  <c r="C16" i="8"/>
  <c r="C20" i="8"/>
  <c r="C28" i="8"/>
  <c r="C34" i="8"/>
  <c r="K5" i="18"/>
  <c r="O5" i="18"/>
  <c r="S5" i="18"/>
  <c r="C17" i="1"/>
  <c r="K17" i="1"/>
  <c r="O29" i="1"/>
  <c r="K18" i="8"/>
  <c r="P18" i="8"/>
  <c r="T18" i="8"/>
  <c r="X16" i="8"/>
  <c r="S11" i="18"/>
  <c r="S19" i="18"/>
  <c r="G29" i="1"/>
  <c r="K31" i="1"/>
  <c r="Z36" i="8"/>
  <c r="Z30" i="8"/>
  <c r="Z18" i="8"/>
  <c r="Z12" i="8"/>
  <c r="Z10" i="8"/>
  <c r="X30" i="8"/>
  <c r="M35" i="18"/>
  <c r="M29" i="18"/>
  <c r="M23" i="18"/>
  <c r="M19" i="18"/>
  <c r="M15" i="18"/>
  <c r="M11" i="18"/>
  <c r="M9" i="18"/>
  <c r="Q33" i="18"/>
  <c r="Q29" i="18"/>
  <c r="Q23" i="18"/>
  <c r="Q17" i="18"/>
  <c r="Q11" i="18"/>
  <c r="E5" i="18"/>
  <c r="C31" i="1"/>
  <c r="T28" i="8"/>
  <c r="P28" i="8"/>
  <c r="C6" i="8"/>
  <c r="C12" i="8"/>
  <c r="G30" i="8"/>
  <c r="K28" i="8"/>
  <c r="G9" i="18"/>
  <c r="K33" i="18"/>
  <c r="O29" i="18"/>
  <c r="S37" i="18"/>
  <c r="Q7" i="1"/>
  <c r="I7" i="1"/>
  <c r="X38" i="8"/>
  <c r="X34" i="8"/>
  <c r="X24" i="8"/>
  <c r="T38" i="8"/>
  <c r="T34" i="8"/>
  <c r="T24" i="8"/>
  <c r="P38" i="8"/>
  <c r="P34" i="8"/>
  <c r="P24" i="8"/>
  <c r="K38" i="8"/>
  <c r="K34" i="8"/>
  <c r="K24" i="8"/>
  <c r="G38" i="8"/>
  <c r="G34" i="8"/>
  <c r="G24" i="8"/>
  <c r="K29" i="18"/>
  <c r="K19" i="18"/>
  <c r="K15" i="18"/>
  <c r="K37" i="18"/>
  <c r="G35" i="18"/>
  <c r="G27" i="18"/>
  <c r="G19" i="18"/>
  <c r="G15" i="18"/>
  <c r="C15" i="18"/>
  <c r="C19" i="18"/>
  <c r="C27" i="18"/>
  <c r="K7" i="1"/>
  <c r="C10" i="8"/>
  <c r="G6" i="8"/>
  <c r="K6" i="8"/>
  <c r="P6" i="8"/>
  <c r="T6" i="8"/>
  <c r="X6" i="8"/>
  <c r="C37" i="18"/>
  <c r="C33" i="18"/>
  <c r="C23" i="18"/>
  <c r="C13" i="1"/>
  <c r="C19" i="1"/>
  <c r="G19" i="1"/>
  <c r="K13" i="1"/>
  <c r="K19" i="1"/>
  <c r="O11" i="1"/>
  <c r="G12" i="8"/>
  <c r="G18" i="8"/>
  <c r="K16" i="8"/>
  <c r="K20" i="8"/>
  <c r="P16" i="8"/>
  <c r="P20" i="8"/>
  <c r="T16" i="8"/>
  <c r="T20" i="8"/>
  <c r="X12" i="8"/>
  <c r="X18" i="8"/>
  <c r="O9" i="18"/>
  <c r="O11" i="18"/>
  <c r="O15" i="18"/>
  <c r="O19" i="18"/>
  <c r="O23" i="18"/>
  <c r="S17" i="18"/>
  <c r="S27" i="18"/>
  <c r="S33" i="18"/>
  <c r="S35" i="18"/>
  <c r="C39" i="1"/>
  <c r="C37" i="1"/>
  <c r="C35" i="1"/>
  <c r="C25" i="1"/>
  <c r="G39" i="1"/>
  <c r="G37" i="1"/>
  <c r="G35" i="1"/>
  <c r="G10" i="8"/>
  <c r="K12" i="8"/>
  <c r="P10" i="8"/>
  <c r="T12" i="8"/>
  <c r="K23" i="18"/>
  <c r="G31" i="1"/>
  <c r="G25" i="1"/>
  <c r="G21" i="1"/>
  <c r="G17" i="1"/>
  <c r="U23" i="18"/>
  <c r="U11" i="18"/>
  <c r="U9" i="18"/>
  <c r="K39" i="1"/>
  <c r="K37" i="1"/>
  <c r="K35" i="1"/>
  <c r="K25" i="1"/>
  <c r="O39" i="1"/>
  <c r="O37" i="1"/>
  <c r="O35" i="1"/>
  <c r="O31" i="1"/>
  <c r="O25" i="1"/>
  <c r="O17" i="1"/>
  <c r="Q35" i="1"/>
  <c r="Q25" i="1"/>
  <c r="Q13" i="1"/>
  <c r="X10" i="8"/>
  <c r="Z39" i="8"/>
  <c r="C5" i="18"/>
  <c r="Q14" i="1"/>
  <c r="Q39" i="1"/>
  <c r="Q20" i="1"/>
  <c r="O21" i="1"/>
  <c r="C7" i="1"/>
</calcChain>
</file>

<file path=xl/sharedStrings.xml><?xml version="1.0" encoding="utf-8"?>
<sst xmlns="http://schemas.openxmlformats.org/spreadsheetml/2006/main" count="199" uniqueCount="84">
  <si>
    <t xml:space="preserve"> Total Hogares </t>
  </si>
  <si>
    <t>No.</t>
  </si>
  <si>
    <t>% /1</t>
  </si>
  <si>
    <t>Dominio</t>
  </si>
  <si>
    <t>Urbano</t>
  </si>
  <si>
    <t>Distrito Central</t>
  </si>
  <si>
    <t>San Pedro Sula</t>
  </si>
  <si>
    <t>Resto Urbano</t>
  </si>
  <si>
    <t>Rural</t>
  </si>
  <si>
    <t>Sexo Jefe de  hogar</t>
  </si>
  <si>
    <t>Hombre</t>
  </si>
  <si>
    <t>Mujer</t>
  </si>
  <si>
    <t>Sin Nivel</t>
  </si>
  <si>
    <t>Primaria</t>
  </si>
  <si>
    <t>Superior</t>
  </si>
  <si>
    <t>1/  Porcentaje por columnas</t>
  </si>
  <si>
    <t>2/  Porcentaje por filas</t>
  </si>
  <si>
    <t xml:space="preserve"> Población total</t>
  </si>
  <si>
    <t>Secundaria</t>
  </si>
  <si>
    <t>Sitio en el  cual tuvo acceso a  internet</t>
  </si>
  <si>
    <t>Cyber-café o negocio de internet</t>
  </si>
  <si>
    <t>En Casa</t>
  </si>
  <si>
    <t>En su trabajo</t>
  </si>
  <si>
    <t>Otro</t>
  </si>
  <si>
    <t>Razón por la cual utilizó internet</t>
  </si>
  <si>
    <t>Menores de 15</t>
  </si>
  <si>
    <t>De 15 a 29</t>
  </si>
  <si>
    <t>De 60  o más</t>
  </si>
  <si>
    <t>Publico</t>
  </si>
  <si>
    <t>Privado</t>
  </si>
  <si>
    <t>De 30 a 44</t>
  </si>
  <si>
    <t>De 45 a 59</t>
  </si>
  <si>
    <t>Rangos de edad</t>
  </si>
  <si>
    <t>Total acceso</t>
  </si>
  <si>
    <t xml:space="preserve">  Radio, radiograbadora o equipo de sonido</t>
  </si>
  <si>
    <t xml:space="preserve">Hogares que poseen: </t>
  </si>
  <si>
    <t>Computadora</t>
  </si>
  <si>
    <t xml:space="preserve"> Televisor</t>
  </si>
  <si>
    <t xml:space="preserve">Servivio de Telefono fijo </t>
  </si>
  <si>
    <t>Telefono celular(movil)</t>
  </si>
  <si>
    <t>Acceso a internet</t>
  </si>
  <si>
    <t>Total /3</t>
  </si>
  <si>
    <t>Nivel educativo</t>
  </si>
  <si>
    <t>Sexo</t>
  </si>
  <si>
    <t>Llamada Nacional</t>
  </si>
  <si>
    <t>Llamada internacionales</t>
  </si>
  <si>
    <t>Comunicacion por Correo o por Chat</t>
  </si>
  <si>
    <t>Estudiar o Hacer Tareas</t>
  </si>
  <si>
    <t>Busca informacion, Noticias, SoftWare</t>
  </si>
  <si>
    <t>Entretenimiento Personal</t>
  </si>
  <si>
    <t>Comprar Productos o Servicios</t>
  </si>
  <si>
    <t>De 15 - 29 Años</t>
  </si>
  <si>
    <t>De 30 - 44 Años</t>
  </si>
  <si>
    <t>De 45 - 59 Años</t>
  </si>
  <si>
    <t>Nivel Educativo del Jefe</t>
  </si>
  <si>
    <t xml:space="preserve"> Frecuencia de uso</t>
  </si>
  <si>
    <t>Menos de una vez por mes</t>
  </si>
  <si>
    <t>Al menos 1 vez por mes pero no todas las semanas</t>
  </si>
  <si>
    <t>Total Nacional 2/</t>
  </si>
  <si>
    <t>60 Años y mas</t>
  </si>
  <si>
    <t>No sabe, no responde</t>
  </si>
  <si>
    <t>Quintil 1</t>
  </si>
  <si>
    <t>Quintil 2</t>
  </si>
  <si>
    <t>Quintil 3</t>
  </si>
  <si>
    <t>Quintil 4</t>
  </si>
  <si>
    <t>Quintil 5</t>
  </si>
  <si>
    <t>No Declaran Ingresos</t>
  </si>
  <si>
    <t>/3 Nota  este valor no necesariamente coincide con la  sumatoria de los hogares con acceso a servicio de teléfono publico y privado, ya que el hogar puede contar con  uno o ambos servicios de telefefonía</t>
  </si>
  <si>
    <t>Al menos una vez por día</t>
  </si>
  <si>
    <t>Al menos 1 vez por semana pero no todos los días</t>
  </si>
  <si>
    <t>En la escuela, colegio o universidad</t>
  </si>
  <si>
    <t>Casa de un familiar / amigo</t>
  </si>
  <si>
    <t xml:space="preserve">Cuadro No. 3. Proporción de personas que en los últimos 3 meses tuvo acceso a  internet,  por razón de uso según dominio,  rangos de edad , sexo, nivel educativo  y quintil de ingreso del hogar </t>
  </si>
  <si>
    <t>Cuadro No. 1. Proporción de  Hogares con acceso a tecnologías de información y comunicaciones, según dominio, rangos de edad del jefe, sexo del jefe, nivel educativo del jefe y quintil de ingreso del hogar</t>
  </si>
  <si>
    <t>Categorias</t>
  </si>
  <si>
    <t xml:space="preserve"> Rangos de edad del Jefe</t>
  </si>
  <si>
    <t>Quintil de ingreso del hogar</t>
  </si>
  <si>
    <t>Menores de 15 Años</t>
  </si>
  <si>
    <t xml:space="preserve">Sexo </t>
  </si>
  <si>
    <t xml:space="preserve">Nivel educativo </t>
  </si>
  <si>
    <t xml:space="preserve">Cuadro No. 2. Proporción de personas que en los últimos 3 meses tuvo acceso a  internet, por frecuencia de uso y sitio en el cual tuvo acceso según dominio,  rangos de edad , sexo, nivel educativo y quintil de ingreso del hogar </t>
  </si>
  <si>
    <t>Celular</t>
  </si>
  <si>
    <t>Red publica (parque u otro lugar)</t>
  </si>
  <si>
    <t>Restaurante o local con red inalambrica</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</si>
</sst>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0.00_);_(* \(#,##0.00\);_(* &quot;-&quot;??_);_(@_)"/>
    <numFmt numFmtId="165" formatCode="0.0"/>
    <numFmt numFmtId="166" formatCode="_-* #,##0\ _L_p_s_-;\-* #,##0\ _L_p_s_-;_-* &quot;-&quot;\ _L_p_s_-;_-@_-"/>
    <numFmt numFmtId="167" formatCode="#,##0.0"/>
    <numFmt numFmtId="168" formatCode="_-* #,##0_-;\-* #,##0_-;_-* &quot;-&quot;??_-;_-@_-"/>
    <numFmt numFmtId="169" formatCode="_(* #,##0_);_(* \(#,##0\);_(* &quot;-&quot;??_);_(@_)"/>
    <numFmt numFmtId="170" formatCode="_(* #,##0.0_);_(* \(#,##0.0\);_(* &quot;-&quot;??_);_(@_)"/>
  </numFmts>
  <fonts count="9" x14ac:knownFonts="1">
    <font>
      <sz val="10"/>
      <name val="Arial"/>
    </font>
    <font>
      <sz val="10"/>
      <name val="Arial"/>
      <family val="2"/>
    </font>
    <font>
      <sz val="8"/>
      <name val="Arial"/>
      <family val="2"/>
    </font>
    <font>
      <b/>
      <sz val="8"/>
      <name val="Arial"/>
      <family val="2"/>
    </font>
    <font>
      <b/>
      <sz val="8"/>
      <name val="Arial Narrow"/>
      <family val="2"/>
    </font>
    <font>
      <sz val="8"/>
      <name val="Arial Narrow"/>
      <family val="2"/>
    </font>
    <font>
      <sz val="8"/>
      <name val="Arial"/>
      <family val="2"/>
    </font>
    <font>
      <b/>
      <sz val="7"/>
      <name val="Arial"/>
      <family val="2"/>
    </font>
    <font>
      <sz val="10"/>
      <name val="Arial"/>
      <family val="2"/>
    </font>
  </fonts>
  <fills count="2">
    <fill>
      <patternFill patternType="none"/>
    </fill>
    <fill>
      <patternFill patternType="gray125"/>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24">
    <xf numFmtId="0" fontId="0" fillId="0" borderId="0"/>
    <xf numFmtId="164" fontId="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cellStyleXfs>
  <cellXfs count="104">
    <xf numFmtId="0" fontId="0" fillId="0" borderId="0" xfId="0"/>
    <xf numFmtId="0" fontId="3" fillId="0" borderId="1" xfId="0" applyFont="1" applyBorder="1" applyAlignment="1">
      <alignment horizontal="center" wrapText="1"/>
    </xf>
    <xf numFmtId="0" fontId="3" fillId="0" borderId="1" xfId="0" applyFont="1" applyFill="1" applyBorder="1" applyAlignment="1">
      <alignment horizontal="center" wrapText="1"/>
    </xf>
    <xf numFmtId="0" fontId="3" fillId="0" borderId="0" xfId="0" applyFont="1" applyBorder="1" applyAlignment="1">
      <alignment horizontal="center" wrapText="1"/>
    </xf>
    <xf numFmtId="0" fontId="4" fillId="0" borderId="0" xfId="0" applyFont="1" applyBorder="1" applyAlignment="1">
      <alignment horizontal="center" wrapText="1"/>
    </xf>
    <xf numFmtId="0" fontId="2" fillId="0" borderId="0" xfId="0" applyFont="1" applyAlignment="1">
      <alignment horizontal="center"/>
    </xf>
    <xf numFmtId="0" fontId="4" fillId="0" borderId="0" xfId="0" applyFont="1" applyFill="1" applyBorder="1" applyAlignment="1">
      <alignment horizontal="center" wrapText="1"/>
    </xf>
    <xf numFmtId="3" fontId="2" fillId="0" borderId="0" xfId="0" applyNumberFormat="1" applyFont="1" applyAlignment="1">
      <alignment horizontal="right"/>
    </xf>
    <xf numFmtId="165" fontId="5" fillId="0" borderId="0" xfId="0" applyNumberFormat="1" applyFont="1" applyBorder="1" applyAlignment="1">
      <alignment horizontal="right" wrapText="1"/>
    </xf>
    <xf numFmtId="3" fontId="2" fillId="0" borderId="1" xfId="0" applyNumberFormat="1" applyFont="1" applyBorder="1" applyAlignment="1">
      <alignment horizontal="right"/>
    </xf>
    <xf numFmtId="0" fontId="7" fillId="0" borderId="0" xfId="0" applyFont="1" applyAlignment="1">
      <alignment horizontal="left" indent="1"/>
    </xf>
    <xf numFmtId="166" fontId="7" fillId="0" borderId="0" xfId="0" applyNumberFormat="1" applyFont="1" applyFill="1" applyBorder="1" applyAlignment="1">
      <alignment horizontal="left" indent="1"/>
    </xf>
    <xf numFmtId="0" fontId="0" fillId="0" borderId="0" xfId="0" applyFill="1"/>
    <xf numFmtId="0" fontId="0" fillId="0" borderId="0" xfId="0" applyFill="1" applyBorder="1"/>
    <xf numFmtId="0" fontId="3" fillId="0" borderId="2" xfId="0" applyFont="1" applyBorder="1" applyAlignment="1">
      <alignment horizontal="center" wrapText="1"/>
    </xf>
    <xf numFmtId="0" fontId="3" fillId="0" borderId="0" xfId="0" applyFont="1" applyBorder="1" applyAlignment="1">
      <alignment vertical="center" wrapText="1"/>
    </xf>
    <xf numFmtId="0" fontId="3" fillId="0" borderId="2" xfId="0" applyFont="1" applyFill="1" applyBorder="1" applyAlignment="1">
      <alignment horizontal="center" wrapText="1"/>
    </xf>
    <xf numFmtId="3" fontId="0" fillId="0" borderId="0" xfId="0" applyNumberFormat="1"/>
    <xf numFmtId="3" fontId="2" fillId="0" borderId="0" xfId="1" applyNumberFormat="1" applyFont="1" applyAlignment="1">
      <alignment horizontal="right"/>
    </xf>
    <xf numFmtId="3" fontId="2" fillId="0" borderId="0" xfId="0" applyNumberFormat="1" applyFont="1"/>
    <xf numFmtId="3" fontId="2" fillId="0" borderId="1" xfId="0" applyNumberFormat="1" applyFont="1" applyBorder="1"/>
    <xf numFmtId="165" fontId="2" fillId="0" borderId="0" xfId="1" applyNumberFormat="1" applyFont="1" applyAlignment="1">
      <alignment horizontal="right"/>
    </xf>
    <xf numFmtId="165" fontId="2" fillId="0" borderId="0" xfId="0" applyNumberFormat="1" applyFont="1" applyAlignment="1">
      <alignment horizontal="right"/>
    </xf>
    <xf numFmtId="0" fontId="3" fillId="0" borderId="0" xfId="0" applyFont="1" applyBorder="1" applyAlignment="1">
      <alignment horizontal="center" vertical="center" wrapText="1"/>
    </xf>
    <xf numFmtId="165" fontId="2" fillId="0" borderId="1" xfId="1" applyNumberFormat="1" applyFont="1" applyBorder="1" applyAlignment="1">
      <alignment horizontal="right"/>
    </xf>
    <xf numFmtId="3" fontId="3" fillId="0" borderId="0" xfId="1" applyNumberFormat="1" applyFont="1" applyAlignment="1"/>
    <xf numFmtId="3" fontId="3" fillId="0" borderId="0" xfId="0" applyNumberFormat="1" applyFont="1" applyAlignment="1">
      <alignment horizontal="right"/>
    </xf>
    <xf numFmtId="165" fontId="3" fillId="0" borderId="0" xfId="0" applyNumberFormat="1" applyFont="1" applyBorder="1" applyAlignment="1">
      <alignment horizontal="right" wrapText="1"/>
    </xf>
    <xf numFmtId="3" fontId="6" fillId="0" borderId="0" xfId="1" applyNumberFormat="1" applyFont="1" applyAlignment="1"/>
    <xf numFmtId="3" fontId="6" fillId="0" borderId="0" xfId="0" applyNumberFormat="1" applyFont="1" applyAlignment="1">
      <alignment horizontal="right"/>
    </xf>
    <xf numFmtId="0" fontId="3" fillId="0" borderId="0" xfId="0" applyFont="1" applyBorder="1" applyAlignment="1">
      <alignment horizontal="right" wrapText="1"/>
    </xf>
    <xf numFmtId="167" fontId="6" fillId="0" borderId="0" xfId="0" applyNumberFormat="1" applyFont="1" applyAlignment="1">
      <alignment horizontal="right"/>
    </xf>
    <xf numFmtId="167" fontId="6" fillId="0" borderId="0" xfId="1" applyNumberFormat="1" applyFont="1" applyAlignment="1">
      <alignment horizontal="right"/>
    </xf>
    <xf numFmtId="3" fontId="6" fillId="0" borderId="0" xfId="1" applyNumberFormat="1" applyFont="1" applyBorder="1" applyAlignment="1"/>
    <xf numFmtId="167" fontId="6" fillId="0" borderId="0" xfId="0" applyNumberFormat="1" applyFont="1" applyBorder="1" applyAlignment="1">
      <alignment horizontal="right"/>
    </xf>
    <xf numFmtId="3" fontId="6" fillId="0" borderId="1" xfId="1" applyNumberFormat="1" applyFont="1" applyBorder="1" applyAlignment="1"/>
    <xf numFmtId="167" fontId="6" fillId="0" borderId="1" xfId="0" applyNumberFormat="1" applyFont="1" applyBorder="1" applyAlignment="1">
      <alignment horizontal="right"/>
    </xf>
    <xf numFmtId="165" fontId="3" fillId="0" borderId="0" xfId="0" applyNumberFormat="1" applyFont="1" applyAlignment="1">
      <alignment horizontal="right"/>
    </xf>
    <xf numFmtId="167" fontId="3" fillId="0" borderId="0" xfId="0" applyNumberFormat="1" applyFont="1" applyAlignment="1">
      <alignment horizontal="right"/>
    </xf>
    <xf numFmtId="165" fontId="6" fillId="0" borderId="0" xfId="1" applyNumberFormat="1" applyFont="1" applyAlignment="1">
      <alignment horizontal="right"/>
    </xf>
    <xf numFmtId="165" fontId="6" fillId="0" borderId="0" xfId="0" applyNumberFormat="1" applyFont="1" applyAlignment="1">
      <alignment horizontal="right"/>
    </xf>
    <xf numFmtId="3" fontId="6" fillId="0" borderId="0" xfId="0" applyNumberFormat="1" applyFont="1"/>
    <xf numFmtId="3" fontId="6" fillId="0" borderId="0" xfId="0" applyNumberFormat="1" applyFont="1" applyBorder="1" applyAlignment="1">
      <alignment horizontal="right" wrapText="1"/>
    </xf>
    <xf numFmtId="3" fontId="6" fillId="0" borderId="0" xfId="1" applyNumberFormat="1" applyFont="1" applyAlignment="1">
      <alignment horizontal="right"/>
    </xf>
    <xf numFmtId="3" fontId="6" fillId="0" borderId="1" xfId="0" applyNumberFormat="1" applyFont="1" applyBorder="1" applyAlignment="1">
      <alignment horizontal="right"/>
    </xf>
    <xf numFmtId="165" fontId="6" fillId="0" borderId="1" xfId="1" applyNumberFormat="1" applyFont="1" applyBorder="1" applyAlignment="1">
      <alignment horizontal="right"/>
    </xf>
    <xf numFmtId="164" fontId="6" fillId="0" borderId="0" xfId="1" applyFont="1" applyAlignment="1"/>
    <xf numFmtId="164" fontId="6" fillId="0" borderId="0" xfId="1" applyFont="1" applyAlignment="1">
      <alignment horizontal="right"/>
    </xf>
    <xf numFmtId="0" fontId="3" fillId="0" borderId="0" xfId="17" applyFont="1" applyBorder="1" applyAlignment="1">
      <alignment wrapText="1"/>
    </xf>
    <xf numFmtId="0" fontId="2" fillId="0" borderId="0" xfId="17" applyFont="1" applyBorder="1" applyAlignment="1">
      <alignment horizontal="left" wrapText="1" indent="1"/>
    </xf>
    <xf numFmtId="0" fontId="3" fillId="0" borderId="0" xfId="17" applyFont="1" applyBorder="1" applyAlignment="1">
      <alignment horizontal="left" wrapText="1" indent="1"/>
    </xf>
    <xf numFmtId="0" fontId="2" fillId="0" borderId="1" xfId="17" applyFont="1" applyBorder="1" applyAlignment="1">
      <alignment horizontal="left" wrapText="1" indent="1"/>
    </xf>
    <xf numFmtId="168" fontId="2" fillId="0" borderId="0" xfId="3" applyNumberFormat="1" applyFont="1" applyFill="1" applyBorder="1" applyAlignment="1">
      <alignment horizontal="left" indent="1"/>
    </xf>
    <xf numFmtId="0" fontId="2" fillId="0" borderId="0" xfId="17" applyFont="1" applyBorder="1" applyAlignment="1">
      <alignment horizontal="left" wrapText="1" indent="2"/>
    </xf>
    <xf numFmtId="166" fontId="7" fillId="0" borderId="0" xfId="18" applyNumberFormat="1" applyFont="1" applyFill="1" applyBorder="1" applyAlignment="1">
      <alignment horizontal="left" indent="1"/>
    </xf>
    <xf numFmtId="0" fontId="3" fillId="0" borderId="0" xfId="22" applyFont="1" applyBorder="1" applyAlignment="1">
      <alignment wrapText="1"/>
    </xf>
    <xf numFmtId="0" fontId="2" fillId="0" borderId="0" xfId="22" applyFont="1" applyBorder="1" applyAlignment="1">
      <alignment horizontal="left" wrapText="1" indent="1"/>
    </xf>
    <xf numFmtId="0" fontId="3" fillId="0" borderId="0" xfId="22" applyFont="1" applyBorder="1" applyAlignment="1">
      <alignment horizontal="left" wrapText="1" indent="1"/>
    </xf>
    <xf numFmtId="0" fontId="2" fillId="0" borderId="1" xfId="22" applyFont="1" applyBorder="1" applyAlignment="1">
      <alignment horizontal="left" wrapText="1" indent="1"/>
    </xf>
    <xf numFmtId="0" fontId="2" fillId="0" borderId="0" xfId="22" applyFont="1" applyBorder="1" applyAlignment="1">
      <alignment horizontal="left" indent="1"/>
    </xf>
    <xf numFmtId="168" fontId="2" fillId="0" borderId="0" xfId="4" applyNumberFormat="1" applyFont="1" applyFill="1" applyBorder="1" applyAlignment="1">
      <alignment horizontal="left" indent="1"/>
    </xf>
    <xf numFmtId="0" fontId="2" fillId="0" borderId="0" xfId="22" applyFont="1" applyBorder="1" applyAlignment="1">
      <alignment horizontal="left" wrapText="1" indent="2"/>
    </xf>
    <xf numFmtId="0" fontId="3" fillId="0" borderId="0" xfId="5" applyFont="1" applyBorder="1" applyAlignment="1">
      <alignment wrapText="1"/>
    </xf>
    <xf numFmtId="0" fontId="2" fillId="0" borderId="0" xfId="5" applyFont="1" applyBorder="1" applyAlignment="1">
      <alignment horizontal="left" wrapText="1" indent="1"/>
    </xf>
    <xf numFmtId="0" fontId="3" fillId="0" borderId="0" xfId="5" applyFont="1" applyBorder="1" applyAlignment="1">
      <alignment horizontal="left" wrapText="1" indent="1"/>
    </xf>
    <xf numFmtId="0" fontId="2" fillId="0" borderId="1" xfId="5" applyFont="1" applyBorder="1" applyAlignment="1">
      <alignment horizontal="left" wrapText="1" indent="1"/>
    </xf>
    <xf numFmtId="0" fontId="2" fillId="0" borderId="0" xfId="5" applyFont="1" applyBorder="1" applyAlignment="1">
      <alignment horizontal="left" indent="1"/>
    </xf>
    <xf numFmtId="168" fontId="2" fillId="0" borderId="0" xfId="2" applyNumberFormat="1" applyFont="1" applyFill="1" applyBorder="1" applyAlignment="1">
      <alignment horizontal="left" indent="1"/>
    </xf>
    <xf numFmtId="0" fontId="2" fillId="0" borderId="0" xfId="5" applyFont="1" applyBorder="1" applyAlignment="1">
      <alignment horizontal="left" wrapText="1" indent="2"/>
    </xf>
    <xf numFmtId="3" fontId="3" fillId="0" borderId="0" xfId="1" applyNumberFormat="1" applyFont="1" applyFill="1" applyAlignment="1"/>
    <xf numFmtId="3" fontId="3" fillId="0" borderId="0" xfId="0" applyNumberFormat="1" applyFont="1" applyFill="1" applyAlignment="1">
      <alignment horizontal="right"/>
    </xf>
    <xf numFmtId="165" fontId="3" fillId="0" borderId="0" xfId="1" applyNumberFormat="1" applyFont="1" applyFill="1" applyAlignment="1">
      <alignment horizontal="right"/>
    </xf>
    <xf numFmtId="1" fontId="3" fillId="0" borderId="0" xfId="0" applyNumberFormat="1" applyFont="1" applyFill="1" applyAlignment="1">
      <alignment horizontal="right"/>
    </xf>
    <xf numFmtId="3" fontId="3" fillId="0" borderId="0" xfId="0" applyNumberFormat="1" applyFont="1" applyFill="1" applyBorder="1" applyAlignment="1">
      <alignment horizontal="right" wrapText="1"/>
    </xf>
    <xf numFmtId="3" fontId="3" fillId="0" borderId="0" xfId="0" applyNumberFormat="1" applyFont="1" applyFill="1"/>
    <xf numFmtId="0" fontId="3" fillId="0" borderId="0" xfId="0" applyFont="1" applyFill="1" applyBorder="1" applyAlignment="1">
      <alignment horizontal="center" wrapText="1"/>
    </xf>
    <xf numFmtId="0" fontId="3" fillId="0" borderId="2" xfId="0" applyFont="1" applyBorder="1" applyAlignment="1">
      <alignment horizontal="center" wrapText="1"/>
    </xf>
    <xf numFmtId="3" fontId="3" fillId="0" borderId="0" xfId="0" applyNumberFormat="1" applyFont="1" applyBorder="1" applyAlignment="1">
      <alignment horizontal="right" wrapText="1"/>
    </xf>
    <xf numFmtId="3" fontId="3" fillId="0" borderId="0" xfId="0" applyNumberFormat="1" applyFont="1"/>
    <xf numFmtId="3" fontId="2" fillId="0" borderId="0" xfId="0" applyNumberFormat="1" applyFont="1" applyBorder="1" applyAlignment="1">
      <alignment horizontal="right" wrapText="1"/>
    </xf>
    <xf numFmtId="165" fontId="2" fillId="0" borderId="0" xfId="0" applyNumberFormat="1" applyFont="1" applyBorder="1" applyAlignment="1">
      <alignment horizontal="right" wrapText="1"/>
    </xf>
    <xf numFmtId="3" fontId="2" fillId="0" borderId="1" xfId="0" applyNumberFormat="1" applyFont="1" applyBorder="1" applyAlignment="1">
      <alignment horizontal="right" wrapText="1"/>
    </xf>
    <xf numFmtId="165" fontId="2" fillId="0" borderId="1" xfId="0" applyNumberFormat="1" applyFont="1" applyBorder="1" applyAlignment="1">
      <alignment horizontal="right" wrapText="1"/>
    </xf>
    <xf numFmtId="3" fontId="2" fillId="0" borderId="0" xfId="0" applyNumberFormat="1" applyFont="1" applyBorder="1" applyAlignment="1">
      <alignment horizontal="right"/>
    </xf>
    <xf numFmtId="165" fontId="2" fillId="0" borderId="0" xfId="1" applyNumberFormat="1" applyFont="1" applyBorder="1" applyAlignment="1">
      <alignment horizontal="right"/>
    </xf>
    <xf numFmtId="3" fontId="2" fillId="0" borderId="0" xfId="0" applyNumberFormat="1" applyFont="1" applyBorder="1"/>
    <xf numFmtId="3" fontId="6" fillId="0" borderId="0" xfId="0" applyNumberFormat="1" applyFont="1" applyBorder="1" applyAlignment="1">
      <alignment horizontal="right"/>
    </xf>
    <xf numFmtId="165" fontId="6" fillId="0" borderId="0" xfId="1" applyNumberFormat="1" applyFont="1" applyBorder="1" applyAlignment="1">
      <alignment horizontal="right"/>
    </xf>
    <xf numFmtId="0" fontId="3" fillId="0" borderId="2" xfId="0" applyFont="1" applyBorder="1" applyAlignment="1">
      <alignment horizontal="center" wrapText="1"/>
    </xf>
    <xf numFmtId="169" fontId="3" fillId="0" borderId="0" xfId="1" applyNumberFormat="1" applyFont="1" applyBorder="1" applyAlignment="1">
      <alignment horizontal="right" wrapText="1"/>
    </xf>
    <xf numFmtId="165" fontId="2" fillId="0" borderId="1" xfId="0" applyNumberFormat="1" applyFont="1" applyBorder="1" applyAlignment="1">
      <alignment horizontal="right"/>
    </xf>
    <xf numFmtId="0" fontId="3" fillId="0" borderId="0" xfId="0" applyFont="1" applyFill="1" applyBorder="1" applyAlignment="1">
      <alignment horizontal="center" wrapText="1"/>
    </xf>
    <xf numFmtId="0" fontId="3" fillId="0" borderId="2" xfId="0" applyFont="1" applyBorder="1" applyAlignment="1">
      <alignment horizontal="center" vertical="center" wrapText="1"/>
    </xf>
    <xf numFmtId="0" fontId="3" fillId="0" borderId="0" xfId="6" applyFont="1" applyBorder="1" applyAlignment="1">
      <alignment horizontal="center" vertical="center" wrapText="1"/>
    </xf>
    <xf numFmtId="0" fontId="3" fillId="0" borderId="1" xfId="0" applyFont="1" applyBorder="1" applyAlignment="1">
      <alignment horizontal="center" vertical="center" wrapText="1"/>
    </xf>
    <xf numFmtId="0" fontId="3" fillId="0" borderId="1" xfId="19" applyFont="1" applyBorder="1" applyAlignment="1">
      <alignment horizontal="center" vertical="center" wrapText="1"/>
    </xf>
    <xf numFmtId="0" fontId="3" fillId="0" borderId="2" xfId="0" applyFont="1" applyBorder="1" applyAlignment="1">
      <alignment horizontal="center"/>
    </xf>
    <xf numFmtId="0" fontId="3" fillId="0" borderId="1" xfId="21" applyFont="1" applyBorder="1" applyAlignment="1">
      <alignment horizontal="center" vertical="center" wrapText="1"/>
    </xf>
    <xf numFmtId="0" fontId="3" fillId="0" borderId="2" xfId="20" applyFont="1" applyBorder="1" applyAlignment="1">
      <alignment horizontal="center" vertical="center" wrapText="1"/>
    </xf>
    <xf numFmtId="0" fontId="3" fillId="0" borderId="1" xfId="21" applyFont="1" applyFill="1" applyBorder="1" applyAlignment="1">
      <alignment horizontal="center" vertical="center" wrapText="1"/>
    </xf>
    <xf numFmtId="0" fontId="3" fillId="0" borderId="2" xfId="21" applyFont="1" applyFill="1" applyBorder="1" applyAlignment="1">
      <alignment horizontal="center" vertical="center" wrapText="1"/>
    </xf>
    <xf numFmtId="0" fontId="3" fillId="0" borderId="0" xfId="23" applyFont="1" applyBorder="1" applyAlignment="1">
      <alignment horizontal="center" vertical="center" wrapText="1"/>
    </xf>
    <xf numFmtId="0" fontId="3" fillId="0" borderId="2" xfId="0" applyFont="1" applyBorder="1" applyAlignment="1">
      <alignment horizontal="center" wrapText="1"/>
    </xf>
    <xf numFmtId="170" fontId="0" fillId="0" borderId="0" xfId="1" applyNumberFormat="1" applyFont="1" applyFill="1"/>
  </cellXfs>
  <cellStyles count="24">
    <cellStyle name="Millares" xfId="1" builtinId="3"/>
    <cellStyle name="Millares 11" xfId="2"/>
    <cellStyle name="Millares 3" xfId="3"/>
    <cellStyle name="Millares 8" xfId="4"/>
    <cellStyle name="Normal" xfId="0" builtinId="0"/>
    <cellStyle name="Normal 11" xfId="5"/>
    <cellStyle name="Normal 2" xfId="6"/>
    <cellStyle name="Normal 2 10" xfId="7"/>
    <cellStyle name="Normal 2 11" xfId="8"/>
    <cellStyle name="Normal 2 2" xfId="9"/>
    <cellStyle name="Normal 2 3" xfId="10"/>
    <cellStyle name="Normal 2 4" xfId="11"/>
    <cellStyle name="Normal 2 5" xfId="12"/>
    <cellStyle name="Normal 2 6" xfId="13"/>
    <cellStyle name="Normal 2 7" xfId="14"/>
    <cellStyle name="Normal 2 8" xfId="15"/>
    <cellStyle name="Normal 2 9" xfId="16"/>
    <cellStyle name="Normal 3" xfId="17"/>
    <cellStyle name="Normal 4" xfId="18"/>
    <cellStyle name="Normal 5" xfId="19"/>
    <cellStyle name="Normal 6" xfId="20"/>
    <cellStyle name="Normal 7" xfId="21"/>
    <cellStyle name="Normal 8" xfId="22"/>
    <cellStyle name="Normal 9" xfId="2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19049</xdr:colOff>
      <xdr:row>0</xdr:row>
      <xdr:rowOff>66675</xdr:rowOff>
    </xdr:from>
    <xdr:to>
      <xdr:col>11</xdr:col>
      <xdr:colOff>0</xdr:colOff>
      <xdr:row>21</xdr:row>
      <xdr:rowOff>76200</xdr:rowOff>
    </xdr:to>
    <xdr:sp macro="" textlink="">
      <xdr:nvSpPr>
        <xdr:cNvPr id="3073" name="Rectangle 1"/>
        <xdr:cNvSpPr>
          <a:spLocks noChangeArrowheads="1"/>
        </xdr:cNvSpPr>
      </xdr:nvSpPr>
      <xdr:spPr bwMode="auto">
        <a:xfrm>
          <a:off x="19049" y="66675"/>
          <a:ext cx="8258176" cy="340995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1">
            <a:defRPr sz="1000"/>
          </a:pPr>
          <a:r>
            <a:rPr lang="es-ES" sz="1000" b="0" i="0" strike="noStrike">
              <a:solidFill>
                <a:srgbClr val="000000"/>
              </a:solidFill>
              <a:latin typeface="Arial"/>
              <a:cs typeface="Arial"/>
            </a:rPr>
            <a:t> </a:t>
          </a:r>
        </a:p>
        <a:p>
          <a:pPr algn="ctr" rtl="1">
            <a:defRPr sz="1000"/>
          </a:pPr>
          <a:r>
            <a:rPr lang="es-ES" sz="4800" b="0" i="0" strike="noStrike">
              <a:solidFill>
                <a:srgbClr val="000000"/>
              </a:solidFill>
              <a:latin typeface="Times New Roman" pitchFamily="18" charset="0"/>
              <a:cs typeface="Times New Roman" pitchFamily="18" charset="0"/>
            </a:rPr>
            <a:t>ACCESO</a:t>
          </a:r>
          <a:r>
            <a:rPr lang="es-ES" sz="4800" b="0" i="0" strike="noStrike" baseline="0">
              <a:solidFill>
                <a:srgbClr val="000000"/>
              </a:solidFill>
              <a:latin typeface="Times New Roman" pitchFamily="18" charset="0"/>
              <a:cs typeface="Times New Roman" pitchFamily="18" charset="0"/>
            </a:rPr>
            <a:t> A TECNOLOGIAS DE INFORMACIÓN Y COMUNICACIONES</a:t>
          </a:r>
        </a:p>
        <a:p>
          <a:pPr algn="ctr" rtl="1">
            <a:defRPr sz="1000"/>
          </a:pPr>
          <a:r>
            <a:rPr lang="es-ES" sz="4800" b="0" i="0" strike="noStrike" baseline="0">
              <a:solidFill>
                <a:srgbClr val="000000"/>
              </a:solidFill>
              <a:latin typeface="Times New Roman" pitchFamily="18" charset="0"/>
              <a:ea typeface="+mn-ea"/>
              <a:cs typeface="Times New Roman" pitchFamily="18" charset="0"/>
            </a:rPr>
            <a:t>(TIC)</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gares/Publicacion/Vinculos/4.%20TI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gares/Publicacion/1.%20Cuadro%20Resume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ogares/Publicacion/Vinculos/CELULA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C"/>
    </sheetNames>
    <sheetDataSet>
      <sheetData sheetId="0">
        <row r="5">
          <cell r="C5">
            <v>1992973.7920996922</v>
          </cell>
          <cell r="D5">
            <v>1248098.330050051</v>
          </cell>
          <cell r="E5">
            <v>1586385.2585929763</v>
          </cell>
          <cell r="F5">
            <v>396729.09295797668</v>
          </cell>
          <cell r="G5">
            <v>1810035.3857349823</v>
          </cell>
          <cell r="H5">
            <v>288400.20170668943</v>
          </cell>
          <cell r="I5">
            <v>267554.33387936611</v>
          </cell>
          <cell r="J5">
            <v>53837.492444763484</v>
          </cell>
        </row>
        <row r="6">
          <cell r="C6">
            <v>1129039.1076248847</v>
          </cell>
          <cell r="D6">
            <v>722187.1563713029</v>
          </cell>
          <cell r="E6">
            <v>1041893.3330942717</v>
          </cell>
          <cell r="F6">
            <v>328983.84048238886</v>
          </cell>
          <cell r="G6">
            <v>1072736.5362819431</v>
          </cell>
          <cell r="H6">
            <v>256270.39939150409</v>
          </cell>
          <cell r="I6">
            <v>248186.50028779701</v>
          </cell>
          <cell r="J6">
            <v>37027.674610571019</v>
          </cell>
        </row>
        <row r="7">
          <cell r="C7">
            <v>293013.06058515806</v>
          </cell>
          <cell r="D7">
            <v>205601.86119860687</v>
          </cell>
          <cell r="E7">
            <v>281262.02670536283</v>
          </cell>
          <cell r="F7">
            <v>130333.3968211756</v>
          </cell>
          <cell r="G7">
            <v>282107.27651075169</v>
          </cell>
          <cell r="H7">
            <v>121674.74027816797</v>
          </cell>
          <cell r="I7">
            <v>118170.04596314112</v>
          </cell>
          <cell r="J7">
            <v>23295.90927047269</v>
          </cell>
        </row>
        <row r="8">
          <cell r="C8">
            <v>181536.45149383633</v>
          </cell>
          <cell r="D8">
            <v>112606.11407287762</v>
          </cell>
          <cell r="E8">
            <v>174229.71223303009</v>
          </cell>
          <cell r="F8">
            <v>52690.852134265806</v>
          </cell>
          <cell r="G8">
            <v>175382.32462346711</v>
          </cell>
          <cell r="H8">
            <v>36904.178858101019</v>
          </cell>
          <cell r="I8">
            <v>36657.190488721644</v>
          </cell>
          <cell r="J8">
            <v>5536.6559469209042</v>
          </cell>
        </row>
        <row r="9">
          <cell r="C9">
            <v>654489.59554588853</v>
          </cell>
          <cell r="D9">
            <v>403979.18109981116</v>
          </cell>
          <cell r="E9">
            <v>586401.59415587585</v>
          </cell>
          <cell r="F9">
            <v>145959.59152694416</v>
          </cell>
          <cell r="G9">
            <v>615246.93514772167</v>
          </cell>
          <cell r="H9">
            <v>97691.480255233808</v>
          </cell>
          <cell r="I9">
            <v>93359.263835932972</v>
          </cell>
          <cell r="J9">
            <v>8195.1093931774431</v>
          </cell>
        </row>
        <row r="10">
          <cell r="C10">
            <v>863934.68447504239</v>
          </cell>
          <cell r="D10">
            <v>525911.17367875669</v>
          </cell>
          <cell r="E10">
            <v>544491.92549882445</v>
          </cell>
          <cell r="F10">
            <v>67745.252475591376</v>
          </cell>
          <cell r="G10">
            <v>737298.84945323202</v>
          </cell>
          <cell r="H10">
            <v>32129.802315186978</v>
          </cell>
          <cell r="I10">
            <v>19367.833591569397</v>
          </cell>
          <cell r="J10">
            <v>16809.817834192305</v>
          </cell>
        </row>
        <row r="12">
          <cell r="C12">
            <v>281.10063267880111</v>
          </cell>
          <cell r="D12">
            <v>281.10063267880111</v>
          </cell>
          <cell r="E12">
            <v>0</v>
          </cell>
          <cell r="F12">
            <v>0</v>
          </cell>
          <cell r="G12">
            <v>281.10063267880111</v>
          </cell>
          <cell r="H12">
            <v>0</v>
          </cell>
          <cell r="I12">
            <v>0</v>
          </cell>
          <cell r="J12">
            <v>0</v>
          </cell>
        </row>
        <row r="13">
          <cell r="C13">
            <v>264723.50418707408</v>
          </cell>
          <cell r="D13">
            <v>137649.27855946243</v>
          </cell>
          <cell r="E13">
            <v>195577.38048963493</v>
          </cell>
          <cell r="F13">
            <v>37981.906025025346</v>
          </cell>
          <cell r="G13">
            <v>238002.09522752266</v>
          </cell>
          <cell r="H13">
            <v>9831.3346870418354</v>
          </cell>
          <cell r="I13">
            <v>8828.9011876314999</v>
          </cell>
          <cell r="J13">
            <v>2795.497534399919</v>
          </cell>
        </row>
        <row r="14">
          <cell r="C14">
            <v>633356.09885258204</v>
          </cell>
          <cell r="D14">
            <v>399945.12751477375</v>
          </cell>
          <cell r="E14">
            <v>504013.69284946134</v>
          </cell>
          <cell r="F14">
            <v>128719.44891734989</v>
          </cell>
          <cell r="G14">
            <v>587121.62367315288</v>
          </cell>
          <cell r="H14">
            <v>56156.952917650626</v>
          </cell>
          <cell r="I14">
            <v>50964.152931905948</v>
          </cell>
          <cell r="J14">
            <v>15663.721919542975</v>
          </cell>
        </row>
        <row r="15">
          <cell r="C15">
            <v>582601.19563125679</v>
          </cell>
          <cell r="D15">
            <v>387191.874192774</v>
          </cell>
          <cell r="E15">
            <v>478566.0918325184</v>
          </cell>
          <cell r="F15">
            <v>143597.15542169267</v>
          </cell>
          <cell r="G15">
            <v>546739.17686935922</v>
          </cell>
          <cell r="H15">
            <v>102660.11855793525</v>
          </cell>
          <cell r="I15">
            <v>93699.580697661338</v>
          </cell>
          <cell r="J15">
            <v>16860.201117289322</v>
          </cell>
        </row>
        <row r="16">
          <cell r="C16">
            <v>512011.89279629797</v>
          </cell>
          <cell r="D16">
            <v>323030.94915035105</v>
          </cell>
          <cell r="E16">
            <v>408228.09342146042</v>
          </cell>
          <cell r="F16">
            <v>86430.58259390897</v>
          </cell>
          <cell r="G16">
            <v>437891.38933242665</v>
          </cell>
          <cell r="H16">
            <v>119751.79554406223</v>
          </cell>
          <cell r="I16">
            <v>114061.69906216634</v>
          </cell>
          <cell r="J16">
            <v>18518.071873531091</v>
          </cell>
        </row>
        <row r="18">
          <cell r="C18">
            <v>1323614.0670637016</v>
          </cell>
          <cell r="D18">
            <v>850960.98852497502</v>
          </cell>
          <cell r="E18">
            <v>1046208.1458891568</v>
          </cell>
          <cell r="F18">
            <v>267084.51271414547</v>
          </cell>
          <cell r="G18">
            <v>1204391.9586075188</v>
          </cell>
          <cell r="H18">
            <v>175014.29820122075</v>
          </cell>
          <cell r="I18">
            <v>162048.97464217144</v>
          </cell>
          <cell r="J18">
            <v>34182.433969464269</v>
          </cell>
        </row>
        <row r="19">
          <cell r="C19">
            <v>669359.72503618745</v>
          </cell>
          <cell r="D19">
            <v>397137.34152510832</v>
          </cell>
          <cell r="E19">
            <v>540177.11270398437</v>
          </cell>
          <cell r="F19">
            <v>129644.58024383138</v>
          </cell>
          <cell r="G19">
            <v>605643.42712765024</v>
          </cell>
          <cell r="H19">
            <v>113385.90350546897</v>
          </cell>
          <cell r="I19">
            <v>105505.35923719349</v>
          </cell>
          <cell r="J19">
            <v>19655.058475299065</v>
          </cell>
        </row>
        <row r="21">
          <cell r="C21">
            <v>280865.74913982954</v>
          </cell>
          <cell r="D21">
            <v>162799.74944994174</v>
          </cell>
          <cell r="E21">
            <v>169821.83289334396</v>
          </cell>
          <cell r="F21">
            <v>11985.849237066937</v>
          </cell>
          <cell r="G21">
            <v>214371.45692863371</v>
          </cell>
          <cell r="H21">
            <v>14385.970552055931</v>
          </cell>
          <cell r="I21">
            <v>12245.13888069202</v>
          </cell>
          <cell r="J21">
            <v>3069.0262303666132</v>
          </cell>
        </row>
        <row r="22">
          <cell r="C22">
            <v>1107099.2233359539</v>
          </cell>
          <cell r="D22">
            <v>681411.38988780102</v>
          </cell>
          <cell r="E22">
            <v>845588.14691151341</v>
          </cell>
          <cell r="F22">
            <v>105308.85320606352</v>
          </cell>
          <cell r="G22">
            <v>999543.05928677332</v>
          </cell>
          <cell r="H22">
            <v>98969.710920503901</v>
          </cell>
          <cell r="I22">
            <v>88996.692889432496</v>
          </cell>
          <cell r="J22">
            <v>22155.758605295632</v>
          </cell>
        </row>
        <row r="23">
          <cell r="C23">
            <v>428330.98309760488</v>
          </cell>
          <cell r="D23">
            <v>278629.54636735877</v>
          </cell>
          <cell r="E23">
            <v>399484.67375458404</v>
          </cell>
          <cell r="F23">
            <v>145261.94974620038</v>
          </cell>
          <cell r="G23">
            <v>420383.84079110622</v>
          </cell>
          <cell r="H23">
            <v>97224.348485412615</v>
          </cell>
          <cell r="I23">
            <v>92443.935849461384</v>
          </cell>
          <cell r="J23">
            <v>14185.234681168076</v>
          </cell>
        </row>
        <row r="24">
          <cell r="C24">
            <v>167665.57150320749</v>
          </cell>
          <cell r="D24">
            <v>118829.45431582913</v>
          </cell>
          <cell r="E24">
            <v>164525.96184135764</v>
          </cell>
          <cell r="F24">
            <v>133151.7155685222</v>
          </cell>
          <cell r="G24">
            <v>167005.86433802595</v>
          </cell>
          <cell r="H24">
            <v>76635.524301208148</v>
          </cell>
          <cell r="I24">
            <v>73044.936847211604</v>
          </cell>
          <cell r="J24">
            <v>14066.454892991253</v>
          </cell>
        </row>
        <row r="25">
          <cell r="C25">
            <v>9012.2650233449258</v>
          </cell>
          <cell r="D25">
            <v>6428.1900291318434</v>
          </cell>
          <cell r="E25">
            <v>6964.6431923303817</v>
          </cell>
          <cell r="F25">
            <v>1020.7252001232641</v>
          </cell>
          <cell r="G25">
            <v>8731.1643906661247</v>
          </cell>
          <cell r="H25">
            <v>1184.6474475093926</v>
          </cell>
          <cell r="I25">
            <v>823.62941256765521</v>
          </cell>
          <cell r="J25">
            <v>361.01803494173743</v>
          </cell>
        </row>
        <row r="27">
          <cell r="C27">
            <v>394125.97078406985</v>
          </cell>
          <cell r="D27">
            <v>225570.03888180753</v>
          </cell>
          <cell r="E27">
            <v>197766.1241616811</v>
          </cell>
          <cell r="F27">
            <v>10907.577033385793</v>
          </cell>
          <cell r="G27">
            <v>314384.98654832557</v>
          </cell>
          <cell r="H27">
            <v>14909.279403769977</v>
          </cell>
          <cell r="I27">
            <v>10868.420400421617</v>
          </cell>
          <cell r="J27">
            <v>6814.529447017384</v>
          </cell>
        </row>
        <row r="28">
          <cell r="C28">
            <v>394367.93952470261</v>
          </cell>
          <cell r="D28">
            <v>231975.33980737656</v>
          </cell>
          <cell r="E28">
            <v>284714.2218920028</v>
          </cell>
          <cell r="F28">
            <v>28605.718360879433</v>
          </cell>
          <cell r="G28">
            <v>341976.35199584661</v>
          </cell>
          <cell r="H28">
            <v>23790.225591915998</v>
          </cell>
          <cell r="I28">
            <v>17767.325892600751</v>
          </cell>
          <cell r="J28">
            <v>9569.18138476063</v>
          </cell>
        </row>
        <row r="29">
          <cell r="C29">
            <v>395354.51164359838</v>
          </cell>
          <cell r="D29">
            <v>239240.7979413243</v>
          </cell>
          <cell r="E29">
            <v>344171.90708471724</v>
          </cell>
          <cell r="F29">
            <v>51967.44645591997</v>
          </cell>
          <cell r="G29">
            <v>373014.92344906816</v>
          </cell>
          <cell r="H29">
            <v>40403.670839030186</v>
          </cell>
          <cell r="I29">
            <v>38277.023721285288</v>
          </cell>
          <cell r="J29">
            <v>5342.1503288717231</v>
          </cell>
        </row>
        <row r="30">
          <cell r="C30">
            <v>397698.90206928726</v>
          </cell>
          <cell r="D30">
            <v>255599.11919155272</v>
          </cell>
          <cell r="E30">
            <v>363220.91680345155</v>
          </cell>
          <cell r="F30">
            <v>94742.732216981516</v>
          </cell>
          <cell r="G30">
            <v>378731.41464472102</v>
          </cell>
          <cell r="H30">
            <v>68404.350594572548</v>
          </cell>
          <cell r="I30">
            <v>64189.535823127626</v>
          </cell>
          <cell r="J30">
            <v>11189.831190318682</v>
          </cell>
        </row>
        <row r="31">
          <cell r="C31">
            <v>401855.60687601764</v>
          </cell>
          <cell r="D31">
            <v>289630.29992323188</v>
          </cell>
          <cell r="E31">
            <v>387583.34611665836</v>
          </cell>
          <cell r="F31">
            <v>207201.22090538731</v>
          </cell>
          <cell r="G31">
            <v>392562.67153613066</v>
          </cell>
          <cell r="H31">
            <v>138454.89194265494</v>
          </cell>
          <cell r="I31">
            <v>133705.00697350493</v>
          </cell>
          <cell r="J31">
            <v>19581.769914519911</v>
          </cell>
        </row>
        <row r="32">
          <cell r="C32">
            <v>9570.8612021951303</v>
          </cell>
          <cell r="D32">
            <v>6082.7343047638224</v>
          </cell>
          <cell r="E32">
            <v>8928.7425345745905</v>
          </cell>
          <cell r="F32">
            <v>3304.3979854230306</v>
          </cell>
          <cell r="G32">
            <v>9365.037561045654</v>
          </cell>
          <cell r="H32">
            <v>2437.7833347457945</v>
          </cell>
          <cell r="I32">
            <v>2747.0210684246349</v>
          </cell>
          <cell r="J32">
            <v>1340.030179274976</v>
          </cell>
        </row>
        <row r="38">
          <cell r="C38">
            <v>7782918.2003643801</v>
          </cell>
          <cell r="D38">
            <v>2298157.4389066063</v>
          </cell>
          <cell r="E38">
            <v>1417063.5685057112</v>
          </cell>
          <cell r="F38">
            <v>711825.79519088927</v>
          </cell>
          <cell r="G38">
            <v>151475.68900390668</v>
          </cell>
          <cell r="H38">
            <v>17792.386206203675</v>
          </cell>
          <cell r="I38">
            <v>2001389.5528623573</v>
          </cell>
          <cell r="J38">
            <v>316879.91570299334</v>
          </cell>
          <cell r="K38">
            <v>457232.74835716136</v>
          </cell>
          <cell r="L38">
            <v>368710.63389692461</v>
          </cell>
          <cell r="M38">
            <v>395534.04909856472</v>
          </cell>
          <cell r="N38">
            <v>305948.76284204517</v>
          </cell>
          <cell r="O38">
            <v>189349.29501502941</v>
          </cell>
          <cell r="P38">
            <v>8535.4573245435658</v>
          </cell>
        </row>
        <row r="39">
          <cell r="C39">
            <v>4257860.046446708</v>
          </cell>
          <cell r="D39">
            <v>1802661.3536838104</v>
          </cell>
          <cell r="E39">
            <v>1180433.055916752</v>
          </cell>
          <cell r="F39">
            <v>514886.69193610607</v>
          </cell>
          <cell r="G39">
            <v>97673.027909183758</v>
          </cell>
          <cell r="H39">
            <v>9668.5779217863255</v>
          </cell>
          <cell r="I39">
            <v>1586147.6982693295</v>
          </cell>
          <cell r="J39">
            <v>242472.57823291759</v>
          </cell>
          <cell r="K39">
            <v>388812.85436314443</v>
          </cell>
          <cell r="L39">
            <v>310410.36267934396</v>
          </cell>
          <cell r="M39">
            <v>312862.35302773392</v>
          </cell>
          <cell r="N39">
            <v>260466.68047461761</v>
          </cell>
          <cell r="O39">
            <v>145328.9359375292</v>
          </cell>
          <cell r="P39">
            <v>6005.5516304343564</v>
          </cell>
        </row>
        <row r="40">
          <cell r="C40">
            <v>1127377.6977485418</v>
          </cell>
          <cell r="D40">
            <v>594643.54601549334</v>
          </cell>
          <cell r="E40">
            <v>434107.93053834961</v>
          </cell>
          <cell r="F40">
            <v>138538.50468812117</v>
          </cell>
          <cell r="G40">
            <v>20017.989293476967</v>
          </cell>
          <cell r="H40">
            <v>1979.1214955445803</v>
          </cell>
          <cell r="I40">
            <v>520838.80691080209</v>
          </cell>
          <cell r="J40">
            <v>71763.770062402997</v>
          </cell>
          <cell r="K40">
            <v>148021.79518760563</v>
          </cell>
          <cell r="L40">
            <v>120561.4844369241</v>
          </cell>
          <cell r="M40">
            <v>109861.85885163611</v>
          </cell>
          <cell r="N40">
            <v>110604.0294124653</v>
          </cell>
          <cell r="O40">
            <v>44777.623836696133</v>
          </cell>
          <cell r="P40">
            <v>2102.8165890161167</v>
          </cell>
        </row>
        <row r="41">
          <cell r="C41">
            <v>652996.08391084429</v>
          </cell>
          <cell r="D41">
            <v>321393.61565490777</v>
          </cell>
          <cell r="E41">
            <v>230213.74262568765</v>
          </cell>
          <cell r="F41">
            <v>73129.139700408661</v>
          </cell>
          <cell r="G41">
            <v>15704.343819705025</v>
          </cell>
          <cell r="H41">
            <v>2346.3895091040263</v>
          </cell>
          <cell r="I41">
            <v>296015.56070117606</v>
          </cell>
          <cell r="J41">
            <v>34207.889159042898</v>
          </cell>
          <cell r="K41">
            <v>82123.632818640734</v>
          </cell>
          <cell r="L41">
            <v>49521.168060563868</v>
          </cell>
          <cell r="M41">
            <v>51661.73392851845</v>
          </cell>
          <cell r="N41">
            <v>36430.784483457239</v>
          </cell>
          <cell r="O41">
            <v>7841.8807277950382</v>
          </cell>
          <cell r="P41">
            <v>617.47092344842804</v>
          </cell>
        </row>
        <row r="42">
          <cell r="C42">
            <v>2477486.2647875226</v>
          </cell>
          <cell r="D42">
            <v>886624.19201342855</v>
          </cell>
          <cell r="E42">
            <v>516111.38275271858</v>
          </cell>
          <cell r="F42">
            <v>303219.04754756775</v>
          </cell>
          <cell r="G42">
            <v>61950.694796002026</v>
          </cell>
          <cell r="H42">
            <v>5343.066917137714</v>
          </cell>
          <cell r="I42">
            <v>769293.33065736189</v>
          </cell>
          <cell r="J42">
            <v>136500.91901147066</v>
          </cell>
          <cell r="K42">
            <v>158667.42635689361</v>
          </cell>
          <cell r="L42">
            <v>140327.71018185304</v>
          </cell>
          <cell r="M42">
            <v>151338.76024757623</v>
          </cell>
          <cell r="N42">
            <v>113431.8665786935</v>
          </cell>
          <cell r="O42">
            <v>92709.431373037922</v>
          </cell>
          <cell r="P42">
            <v>3285.2641179698103</v>
          </cell>
        </row>
        <row r="43">
          <cell r="C43">
            <v>3525058.1539180637</v>
          </cell>
          <cell r="D43">
            <v>495496.08522290987</v>
          </cell>
          <cell r="E43">
            <v>236630.51258901594</v>
          </cell>
          <cell r="F43">
            <v>196939.10325476911</v>
          </cell>
          <cell r="G43">
            <v>53802.661094722745</v>
          </cell>
          <cell r="H43">
            <v>8123.8082844173514</v>
          </cell>
          <cell r="I43">
            <v>415241.85459311807</v>
          </cell>
          <cell r="J43">
            <v>74407.337470079059</v>
          </cell>
          <cell r="K43">
            <v>68419.893994020502</v>
          </cell>
          <cell r="L43">
            <v>58300.271217583548</v>
          </cell>
          <cell r="M43">
            <v>82671.696070835897</v>
          </cell>
          <cell r="N43">
            <v>45482.08236743015</v>
          </cell>
          <cell r="O43">
            <v>44020.359077500383</v>
          </cell>
          <cell r="P43">
            <v>2529.9056941092099</v>
          </cell>
        </row>
        <row r="45">
          <cell r="C45">
            <v>1833518.0796949256</v>
          </cell>
          <cell r="D45">
            <v>301229.20977664768</v>
          </cell>
          <cell r="E45">
            <v>138240.63993539612</v>
          </cell>
          <cell r="F45">
            <v>140986.93717127765</v>
          </cell>
          <cell r="G45">
            <v>20821.010012724546</v>
          </cell>
          <cell r="H45">
            <v>1180.6226572509645</v>
          </cell>
          <cell r="I45">
            <v>218125.89688005517</v>
          </cell>
          <cell r="J45">
            <v>77555.388473329018</v>
          </cell>
          <cell r="K45">
            <v>1394.3564739226274</v>
          </cell>
          <cell r="L45">
            <v>70698.19984664669</v>
          </cell>
          <cell r="M45">
            <v>37512.186121526043</v>
          </cell>
          <cell r="N45">
            <v>11013.115659636122</v>
          </cell>
          <cell r="O45">
            <v>9483.0112607012725</v>
          </cell>
          <cell r="P45">
            <v>923.21930029933969</v>
          </cell>
        </row>
        <row r="46">
          <cell r="C46">
            <v>2570742.3626410924</v>
          </cell>
          <cell r="D46">
            <v>1250427.8400605153</v>
          </cell>
          <cell r="E46">
            <v>769993.16924343957</v>
          </cell>
          <cell r="F46">
            <v>386639.14744146611</v>
          </cell>
          <cell r="G46">
            <v>83275.209113344856</v>
          </cell>
          <cell r="H46">
            <v>10520.314262309186</v>
          </cell>
          <cell r="I46">
            <v>1094275.5924438408</v>
          </cell>
          <cell r="J46">
            <v>190256.56408978434</v>
          </cell>
          <cell r="K46">
            <v>177927.5674263055</v>
          </cell>
          <cell r="L46">
            <v>259960.12124153477</v>
          </cell>
          <cell r="M46">
            <v>256022.59597941191</v>
          </cell>
          <cell r="N46">
            <v>183987.55442869189</v>
          </cell>
          <cell r="O46">
            <v>129464.44064558441</v>
          </cell>
          <cell r="P46">
            <v>5921.1607839071467</v>
          </cell>
        </row>
        <row r="47">
          <cell r="C47">
            <v>1534140.3188130669</v>
          </cell>
          <cell r="D47">
            <v>491755.44325769413</v>
          </cell>
          <cell r="E47">
            <v>322523.48466554144</v>
          </cell>
          <cell r="F47">
            <v>132786.45880058125</v>
          </cell>
          <cell r="G47">
            <v>32180.816620055361</v>
          </cell>
          <cell r="H47">
            <v>4264.6831715135877</v>
          </cell>
          <cell r="I47">
            <v>449664.76379981515</v>
          </cell>
          <cell r="J47">
            <v>36095.562252054471</v>
          </cell>
          <cell r="K47">
            <v>185126.21980435355</v>
          </cell>
          <cell r="L47">
            <v>29346.658395193936</v>
          </cell>
          <cell r="M47">
            <v>73690.578139180361</v>
          </cell>
          <cell r="N47">
            <v>77052.339475033848</v>
          </cell>
          <cell r="O47">
            <v>37396.277849594378</v>
          </cell>
          <cell r="P47">
            <v>1257.8555984069933</v>
          </cell>
        </row>
        <row r="48">
          <cell r="C48">
            <v>1028176.2231367837</v>
          </cell>
          <cell r="D48">
            <v>202435.124416112</v>
          </cell>
          <cell r="E48">
            <v>147650.29557829999</v>
          </cell>
          <cell r="F48">
            <v>41263.851863199379</v>
          </cell>
          <cell r="G48">
            <v>12055.228894424083</v>
          </cell>
          <cell r="H48">
            <v>1465.7480801881936</v>
          </cell>
          <cell r="I48">
            <v>188600.89870924642</v>
          </cell>
          <cell r="J48">
            <v>12353.925420469963</v>
          </cell>
          <cell r="K48">
            <v>80920.824929082519</v>
          </cell>
          <cell r="L48">
            <v>7468.7034788346036</v>
          </cell>
          <cell r="M48">
            <v>24092.025719011177</v>
          </cell>
          <cell r="N48">
            <v>27926.742981733718</v>
          </cell>
          <cell r="O48">
            <v>11819.913267731001</v>
          </cell>
          <cell r="P48">
            <v>433.2216419300849</v>
          </cell>
        </row>
        <row r="49">
          <cell r="C49">
            <v>816341.21607933985</v>
          </cell>
          <cell r="D49">
            <v>52309.821395748091</v>
          </cell>
          <cell r="E49">
            <v>38655.979083115511</v>
          </cell>
          <cell r="F49">
            <v>10149.399914332645</v>
          </cell>
          <cell r="G49">
            <v>3143.4243633581791</v>
          </cell>
          <cell r="H49">
            <v>361.01803494173743</v>
          </cell>
          <cell r="I49">
            <v>50722.401029530025</v>
          </cell>
          <cell r="J49">
            <v>618.47546735768128</v>
          </cell>
          <cell r="K49">
            <v>11863.779723494836</v>
          </cell>
          <cell r="L49">
            <v>1236.9509347153626</v>
          </cell>
          <cell r="M49">
            <v>4216.6631394374645</v>
          </cell>
          <cell r="N49">
            <v>5969.0102969508953</v>
          </cell>
          <cell r="O49">
            <v>1185.6519914186458</v>
          </cell>
          <cell r="P49">
            <v>0</v>
          </cell>
        </row>
        <row r="51">
          <cell r="C51">
            <v>3665221.1464855378</v>
          </cell>
          <cell r="D51">
            <v>1052655.28750248</v>
          </cell>
          <cell r="E51">
            <v>666519.16431909229</v>
          </cell>
          <cell r="F51">
            <v>316838.9440561849</v>
          </cell>
          <cell r="G51">
            <v>61191.12071792435</v>
          </cell>
          <cell r="H51">
            <v>8106.0584092675035</v>
          </cell>
          <cell r="I51">
            <v>916599.39215890469</v>
          </cell>
          <cell r="J51">
            <v>142178.1553349848</v>
          </cell>
          <cell r="K51">
            <v>264047.72884720191</v>
          </cell>
          <cell r="L51">
            <v>167228.80784027983</v>
          </cell>
          <cell r="M51">
            <v>200273.41750726372</v>
          </cell>
          <cell r="N51">
            <v>149081.19553565801</v>
          </cell>
          <cell r="O51">
            <v>94498.584120703134</v>
          </cell>
          <cell r="P51">
            <v>5041.75708237657</v>
          </cell>
        </row>
        <row r="52">
          <cell r="C52">
            <v>4117697.0538790161</v>
          </cell>
          <cell r="D52">
            <v>1245502.1514042581</v>
          </cell>
          <cell r="E52">
            <v>750544.40418671968</v>
          </cell>
          <cell r="F52">
            <v>394986.85113467125</v>
          </cell>
          <cell r="G52">
            <v>90284.568285982707</v>
          </cell>
          <cell r="H52">
            <v>9686.3277969361661</v>
          </cell>
          <cell r="I52">
            <v>1084790.160703605</v>
          </cell>
          <cell r="J52">
            <v>174701.76036801049</v>
          </cell>
          <cell r="K52">
            <v>193185.01950995796</v>
          </cell>
          <cell r="L52">
            <v>201481.82605664444</v>
          </cell>
          <cell r="M52">
            <v>195260.63159130263</v>
          </cell>
          <cell r="N52">
            <v>156867.56730638791</v>
          </cell>
          <cell r="O52">
            <v>94850.710894326621</v>
          </cell>
          <cell r="P52">
            <v>3493.7002421669945</v>
          </cell>
        </row>
        <row r="54">
          <cell r="C54">
            <v>823140.56383825617</v>
          </cell>
          <cell r="D54">
            <v>12437.632833957827</v>
          </cell>
          <cell r="E54">
            <v>6589.5918374348894</v>
          </cell>
          <cell r="F54">
            <v>5641.8825074037122</v>
          </cell>
          <cell r="G54">
            <v>206.15848911922711</v>
          </cell>
          <cell r="H54">
            <v>0</v>
          </cell>
          <cell r="I54">
            <v>11517.152070229715</v>
          </cell>
          <cell r="J54">
            <v>487.25912179802822</v>
          </cell>
          <cell r="K54">
            <v>639.38013104931201</v>
          </cell>
          <cell r="L54">
            <v>541.52705241260617</v>
          </cell>
          <cell r="M54">
            <v>205.823641149476</v>
          </cell>
          <cell r="N54">
            <v>0</v>
          </cell>
          <cell r="O54">
            <v>0</v>
          </cell>
          <cell r="P54">
            <v>0</v>
          </cell>
        </row>
        <row r="55">
          <cell r="C55">
            <v>4349436.0782194072</v>
          </cell>
          <cell r="D55">
            <v>614076.84950691985</v>
          </cell>
          <cell r="E55">
            <v>269780.86382010224</v>
          </cell>
          <cell r="F55">
            <v>272457.36313983047</v>
          </cell>
          <cell r="G55">
            <v>65005.200580310608</v>
          </cell>
          <cell r="H55">
            <v>6833.421966666021</v>
          </cell>
          <cell r="I55">
            <v>509865.00357216288</v>
          </cell>
          <cell r="J55">
            <v>80345.681909895997</v>
          </cell>
          <cell r="K55">
            <v>49063.90856662445</v>
          </cell>
          <cell r="L55">
            <v>69937.111417948458</v>
          </cell>
          <cell r="M55">
            <v>78487.660697854051</v>
          </cell>
          <cell r="N55">
            <v>51116.190395714424</v>
          </cell>
          <cell r="O55">
            <v>42924.455516094094</v>
          </cell>
          <cell r="P55">
            <v>2243.7766534145212</v>
          </cell>
        </row>
        <row r="56">
          <cell r="C56">
            <v>1940400.5959570943</v>
          </cell>
          <cell r="D56">
            <v>1086071.1146028931</v>
          </cell>
          <cell r="E56">
            <v>637920.10868106701</v>
          </cell>
          <cell r="F56">
            <v>363420.15730377985</v>
          </cell>
          <cell r="G56">
            <v>74380.292600384972</v>
          </cell>
          <cell r="H56">
            <v>10350.55601765284</v>
          </cell>
          <cell r="I56">
            <v>942130.27476778929</v>
          </cell>
          <cell r="J56">
            <v>164335.90632687276</v>
          </cell>
          <cell r="K56">
            <v>190019.7836376483</v>
          </cell>
          <cell r="L56">
            <v>122647.71688924373</v>
          </cell>
          <cell r="M56">
            <v>184382.78844283393</v>
          </cell>
          <cell r="N56">
            <v>129479.01819489959</v>
          </cell>
          <cell r="O56">
            <v>95672.592589620559</v>
          </cell>
          <cell r="P56">
            <v>3301.8509825308774</v>
          </cell>
        </row>
        <row r="57">
          <cell r="C57">
            <v>641192.98201177316</v>
          </cell>
          <cell r="D57">
            <v>579985.11836406775</v>
          </cell>
          <cell r="E57">
            <v>499938.58618903527</v>
          </cell>
          <cell r="F57">
            <v>68041.345740845718</v>
          </cell>
          <cell r="G57">
            <v>11396.778212294219</v>
          </cell>
          <cell r="H57">
            <v>608.4082218848099</v>
          </cell>
          <cell r="I57">
            <v>533038.08439490059</v>
          </cell>
          <cell r="J57">
            <v>71169.541292015841</v>
          </cell>
          <cell r="K57">
            <v>215876.52212656365</v>
          </cell>
          <cell r="L57">
            <v>175042.75148490726</v>
          </cell>
          <cell r="M57">
            <v>131970.85204290037</v>
          </cell>
          <cell r="N57">
            <v>125353.55425143239</v>
          </cell>
          <cell r="O57">
            <v>50471.146276636304</v>
          </cell>
          <cell r="P57">
            <v>2989.8296885981658</v>
          </cell>
        </row>
        <row r="58">
          <cell r="C58">
            <v>28747.980338340811</v>
          </cell>
          <cell r="D58">
            <v>5586.7235989504752</v>
          </cell>
          <cell r="E58">
            <v>2834.4179781543994</v>
          </cell>
          <cell r="F58">
            <v>2265.0464989980478</v>
          </cell>
          <cell r="G58">
            <v>487.25912179802822</v>
          </cell>
          <cell r="H58">
            <v>0</v>
          </cell>
          <cell r="I58">
            <v>4839.038057418642</v>
          </cell>
          <cell r="J58">
            <v>541.52705241260617</v>
          </cell>
          <cell r="K58">
            <v>1633.1538952743795</v>
          </cell>
          <cell r="L58">
            <v>541.52705241260617</v>
          </cell>
          <cell r="M58">
            <v>486.92427382827714</v>
          </cell>
          <cell r="N58">
            <v>0</v>
          </cell>
          <cell r="O58">
            <v>281.10063267880111</v>
          </cell>
          <cell r="P58">
            <v>0</v>
          </cell>
        </row>
        <row r="60">
          <cell r="C60">
            <v>1682667.3748817199</v>
          </cell>
          <cell r="D60">
            <v>131027.58450045051</v>
          </cell>
          <cell r="E60">
            <v>39024.597028008619</v>
          </cell>
          <cell r="F60">
            <v>66691.058758881263</v>
          </cell>
          <cell r="G60">
            <v>23489.187388689115</v>
          </cell>
          <cell r="H60">
            <v>1822.7413248715031</v>
          </cell>
          <cell r="I60">
            <v>97248.827885148741</v>
          </cell>
          <cell r="J60">
            <v>23844.190535724978</v>
          </cell>
          <cell r="K60">
            <v>8759.5399624456313</v>
          </cell>
          <cell r="L60">
            <v>20939.306685828997</v>
          </cell>
          <cell r="M60">
            <v>19181.878411374058</v>
          </cell>
          <cell r="N60">
            <v>10688.806320203168</v>
          </cell>
          <cell r="O60">
            <v>18169.191436174759</v>
          </cell>
          <cell r="P60">
            <v>412.31697823845423</v>
          </cell>
        </row>
        <row r="61">
          <cell r="C61">
            <v>1649156.2451754152</v>
          </cell>
          <cell r="D61">
            <v>264059.80628546193</v>
          </cell>
          <cell r="E61">
            <v>102228.00388630116</v>
          </cell>
          <cell r="F61">
            <v>124927.27951376868</v>
          </cell>
          <cell r="G61">
            <v>34281.695445816687</v>
          </cell>
          <cell r="H61">
            <v>2622.8274395753638</v>
          </cell>
          <cell r="I61">
            <v>208292.28237877978</v>
          </cell>
          <cell r="J61">
            <v>58098.648520439951</v>
          </cell>
          <cell r="K61">
            <v>14638.675920364341</v>
          </cell>
          <cell r="L61">
            <v>35370.21596621957</v>
          </cell>
          <cell r="M61">
            <v>33610.709999598592</v>
          </cell>
          <cell r="N61">
            <v>17797.97043807001</v>
          </cell>
          <cell r="O61">
            <v>19180.572515586773</v>
          </cell>
          <cell r="P61">
            <v>1134.018200152178</v>
          </cell>
        </row>
        <row r="62">
          <cell r="C62">
            <v>1597526.7621072074</v>
          </cell>
          <cell r="D62">
            <v>433443.48060357064</v>
          </cell>
          <cell r="E62">
            <v>207305.31673905678</v>
          </cell>
          <cell r="F62">
            <v>180659.23714340437</v>
          </cell>
          <cell r="G62">
            <v>38952.989377104219</v>
          </cell>
          <cell r="H62">
            <v>6525.937344006732</v>
          </cell>
          <cell r="I62">
            <v>353947.05659660511</v>
          </cell>
          <cell r="J62">
            <v>77539.487512503663</v>
          </cell>
          <cell r="K62">
            <v>52527.335809097232</v>
          </cell>
          <cell r="L62">
            <v>62361.189168362587</v>
          </cell>
          <cell r="M62">
            <v>79543.840616059402</v>
          </cell>
          <cell r="N62">
            <v>41494.721909376007</v>
          </cell>
          <cell r="O62">
            <v>32980.95317976574</v>
          </cell>
          <cell r="P62">
            <v>1918.6422075870266</v>
          </cell>
        </row>
        <row r="63">
          <cell r="C63">
            <v>1492748.187170855</v>
          </cell>
          <cell r="D63">
            <v>613060.70389409503</v>
          </cell>
          <cell r="E63">
            <v>379785.46644481109</v>
          </cell>
          <cell r="F63">
            <v>192626.41463576048</v>
          </cell>
          <cell r="G63">
            <v>35796.729433190048</v>
          </cell>
          <cell r="H63">
            <v>4852.0933803176013</v>
          </cell>
          <cell r="I63">
            <v>542901.108229078</v>
          </cell>
          <cell r="J63">
            <v>81775.345443785714</v>
          </cell>
          <cell r="K63">
            <v>108493.05809995007</v>
          </cell>
          <cell r="L63">
            <v>89333.473938240859</v>
          </cell>
          <cell r="M63">
            <v>106918.52857731532</v>
          </cell>
          <cell r="N63">
            <v>82958.079651513195</v>
          </cell>
          <cell r="O63">
            <v>54657.026135139895</v>
          </cell>
          <cell r="P63">
            <v>1744.7798722352704</v>
          </cell>
        </row>
        <row r="64">
          <cell r="C64">
            <v>1327812.3272671595</v>
          </cell>
          <cell r="D64">
            <v>842221.67536061816</v>
          </cell>
          <cell r="E64">
            <v>676606.01653683465</v>
          </cell>
          <cell r="F64">
            <v>144691.7847472431</v>
          </cell>
          <cell r="G64">
            <v>18955.087359106768</v>
          </cell>
          <cell r="H64">
            <v>1968.7867174324713</v>
          </cell>
          <cell r="I64">
            <v>787040.00673199212</v>
          </cell>
          <cell r="J64">
            <v>75134.984568743312</v>
          </cell>
          <cell r="K64">
            <v>269418.79321621184</v>
          </cell>
          <cell r="L64">
            <v>158767.98071099198</v>
          </cell>
          <cell r="M64">
            <v>155433.55287404996</v>
          </cell>
          <cell r="N64">
            <v>150305.48096407088</v>
          </cell>
          <cell r="O64">
            <v>63719.433080741997</v>
          </cell>
          <cell r="P64">
            <v>3325.7000663306353</v>
          </cell>
        </row>
        <row r="65">
          <cell r="C65">
            <v>33007.303762844</v>
          </cell>
          <cell r="D65">
            <v>14344.188262578849</v>
          </cell>
          <cell r="E65">
            <v>12114.167870774078</v>
          </cell>
          <cell r="F65">
            <v>2230.0203918047673</v>
          </cell>
          <cell r="G65">
            <v>0</v>
          </cell>
          <cell r="H65">
            <v>0</v>
          </cell>
          <cell r="I65">
            <v>11960.271040883928</v>
          </cell>
          <cell r="J65">
            <v>487.25912179802822</v>
          </cell>
          <cell r="K65">
            <v>3395.3453490911984</v>
          </cell>
          <cell r="L65">
            <v>1938.4674272801508</v>
          </cell>
          <cell r="M65">
            <v>845.53862016853918</v>
          </cell>
          <cell r="N65">
            <v>2703.7035588128097</v>
          </cell>
          <cell r="O65">
            <v>642.11866762053853</v>
          </cell>
          <cell r="P65">
            <v>0</v>
          </cell>
        </row>
        <row r="71">
          <cell r="C71">
            <v>7782918.2003643801</v>
          </cell>
          <cell r="D71">
            <v>2298157.4389066063</v>
          </cell>
          <cell r="E71">
            <v>630041.33238355501</v>
          </cell>
          <cell r="F71">
            <v>584671.13644369412</v>
          </cell>
          <cell r="G71">
            <v>1713052.2642126558</v>
          </cell>
          <cell r="H71">
            <v>1010955.8047871444</v>
          </cell>
          <cell r="I71">
            <v>1919357.461768761</v>
          </cell>
          <cell r="J71">
            <v>1728913.2949239518</v>
          </cell>
          <cell r="K71">
            <v>109774.80852052382</v>
          </cell>
          <cell r="L71">
            <v>8414.9953714835392</v>
          </cell>
        </row>
        <row r="72">
          <cell r="C72">
            <v>4257860.046446708</v>
          </cell>
          <cell r="D72">
            <v>1802661.3536838104</v>
          </cell>
          <cell r="E72">
            <v>505485.64204356988</v>
          </cell>
          <cell r="F72">
            <v>471190.81103125954</v>
          </cell>
          <cell r="G72">
            <v>1363250.6369072376</v>
          </cell>
          <cell r="H72">
            <v>821915.62931063538</v>
          </cell>
          <cell r="I72">
            <v>1522190.3778569752</v>
          </cell>
          <cell r="J72">
            <v>1359743.8340269679</v>
          </cell>
          <cell r="K72">
            <v>100442.26751558752</v>
          </cell>
          <cell r="L72">
            <v>7290.5928407683341</v>
          </cell>
        </row>
        <row r="73">
          <cell r="C73">
            <v>1127377.6977485418</v>
          </cell>
          <cell r="D73">
            <v>594643.54601549334</v>
          </cell>
          <cell r="E73">
            <v>169874.59503424409</v>
          </cell>
          <cell r="F73">
            <v>150227.69102118132</v>
          </cell>
          <cell r="G73">
            <v>463547.36278457439</v>
          </cell>
          <cell r="H73">
            <v>295693.12094370724</v>
          </cell>
          <cell r="I73">
            <v>511870.91263411677</v>
          </cell>
          <cell r="J73">
            <v>452827.12135037506</v>
          </cell>
          <cell r="K73">
            <v>44653.928743224591</v>
          </cell>
          <cell r="L73">
            <v>2247.1275313995757</v>
          </cell>
        </row>
        <row r="74">
          <cell r="C74">
            <v>652996.08391084429</v>
          </cell>
          <cell r="D74">
            <v>321393.61565490777</v>
          </cell>
          <cell r="E74">
            <v>106328.49301781879</v>
          </cell>
          <cell r="F74">
            <v>90994.631752182991</v>
          </cell>
          <cell r="G74">
            <v>240484.34231904647</v>
          </cell>
          <cell r="H74">
            <v>142676.94804481583</v>
          </cell>
          <cell r="I74">
            <v>260593.31205935002</v>
          </cell>
          <cell r="J74">
            <v>236758.93441424076</v>
          </cell>
          <cell r="K74">
            <v>19903.146099154324</v>
          </cell>
          <cell r="L74">
            <v>205.823641149476</v>
          </cell>
        </row>
        <row r="75">
          <cell r="C75">
            <v>2477486.2647875226</v>
          </cell>
          <cell r="D75">
            <v>886624.19201342855</v>
          </cell>
          <cell r="E75">
            <v>229282.55399149854</v>
          </cell>
          <cell r="F75">
            <v>229968.48825788769</v>
          </cell>
          <cell r="G75">
            <v>659218.93180362496</v>
          </cell>
          <cell r="H75">
            <v>383545.56032210786</v>
          </cell>
          <cell r="I75">
            <v>749726.15316351899</v>
          </cell>
          <cell r="J75">
            <v>670157.77826235932</v>
          </cell>
          <cell r="K75">
            <v>35885.192673208716</v>
          </cell>
          <cell r="L75">
            <v>4837.6416682192812</v>
          </cell>
        </row>
        <row r="76">
          <cell r="C76">
            <v>3525058.1539180637</v>
          </cell>
          <cell r="D76">
            <v>495496.08522290987</v>
          </cell>
          <cell r="E76">
            <v>124555.69033997774</v>
          </cell>
          <cell r="F76">
            <v>113480.32541243284</v>
          </cell>
          <cell r="G76">
            <v>349801.62730549509</v>
          </cell>
          <cell r="H76">
            <v>189040.17547649491</v>
          </cell>
          <cell r="I76">
            <v>397167.08391187212</v>
          </cell>
          <cell r="J76">
            <v>369169.46089706413</v>
          </cell>
          <cell r="K76">
            <v>9332.5410049361944</v>
          </cell>
          <cell r="L76">
            <v>1124.4025307152044</v>
          </cell>
        </row>
        <row r="78">
          <cell r="C78">
            <v>1833518.0796949256</v>
          </cell>
          <cell r="D78">
            <v>301229.20977664768</v>
          </cell>
          <cell r="E78">
            <v>19972.199006294981</v>
          </cell>
          <cell r="F78">
            <v>19946.86131013187</v>
          </cell>
          <cell r="G78">
            <v>106273.04601961927</v>
          </cell>
          <cell r="H78">
            <v>270206.51987543097</v>
          </cell>
          <cell r="I78">
            <v>239304.75664887379</v>
          </cell>
          <cell r="J78">
            <v>177607.2481155071</v>
          </cell>
          <cell r="K78">
            <v>590.33836635764169</v>
          </cell>
          <cell r="L78">
            <v>361.01803494173743</v>
          </cell>
        </row>
        <row r="79">
          <cell r="C79">
            <v>2570742.3626410924</v>
          </cell>
          <cell r="D79">
            <v>1250427.8400605153</v>
          </cell>
          <cell r="E79">
            <v>341869.12464540038</v>
          </cell>
          <cell r="F79">
            <v>300478.48964367324</v>
          </cell>
          <cell r="G79">
            <v>1008829.8026417685</v>
          </cell>
          <cell r="H79">
            <v>602766.48191112815</v>
          </cell>
          <cell r="I79">
            <v>1057886.4928140771</v>
          </cell>
          <cell r="J79">
            <v>1010787.7541648109</v>
          </cell>
          <cell r="K79">
            <v>47809.21395911857</v>
          </cell>
          <cell r="L79">
            <v>4875.33908000888</v>
          </cell>
        </row>
        <row r="80">
          <cell r="C80">
            <v>1534140.3188130669</v>
          </cell>
          <cell r="D80">
            <v>491755.44325769413</v>
          </cell>
          <cell r="E80">
            <v>172848.07503642101</v>
          </cell>
          <cell r="F80">
            <v>158977.9242315428</v>
          </cell>
          <cell r="G80">
            <v>396209.46208052401</v>
          </cell>
          <cell r="H80">
            <v>107297.86527866642</v>
          </cell>
          <cell r="I80">
            <v>412914.55759697483</v>
          </cell>
          <cell r="J80">
            <v>376703.24547937379</v>
          </cell>
          <cell r="K80">
            <v>36052.048998089544</v>
          </cell>
          <cell r="L80">
            <v>1827.7706590391842</v>
          </cell>
        </row>
        <row r="81">
          <cell r="C81">
            <v>1028176.2231367837</v>
          </cell>
          <cell r="D81">
            <v>202435.124416112</v>
          </cell>
          <cell r="E81">
            <v>77616.427662362548</v>
          </cell>
          <cell r="F81">
            <v>81292.618119015227</v>
          </cell>
          <cell r="G81">
            <v>159887.96598223055</v>
          </cell>
          <cell r="H81">
            <v>26418.741967817728</v>
          </cell>
          <cell r="I81">
            <v>168044.43733290466</v>
          </cell>
          <cell r="J81">
            <v>130881.31766556953</v>
          </cell>
          <cell r="K81">
            <v>19546.539491595238</v>
          </cell>
          <cell r="L81">
            <v>917.64595556365066</v>
          </cell>
        </row>
        <row r="82">
          <cell r="C82">
            <v>816341.21607933985</v>
          </cell>
          <cell r="D82">
            <v>52309.821395748091</v>
          </cell>
          <cell r="E82">
            <v>17735.506033053949</v>
          </cell>
          <cell r="F82">
            <v>23975.243139317456</v>
          </cell>
          <cell r="G82">
            <v>41851.987488635044</v>
          </cell>
          <cell r="H82">
            <v>4266.1957540898793</v>
          </cell>
          <cell r="I82">
            <v>41207.217376068322</v>
          </cell>
          <cell r="J82">
            <v>32933.729498814901</v>
          </cell>
          <cell r="K82">
            <v>5776.6677053628528</v>
          </cell>
          <cell r="L82">
            <v>433.2216419300849</v>
          </cell>
        </row>
        <row r="84">
          <cell r="C84">
            <v>3665221.1464855378</v>
          </cell>
          <cell r="D84">
            <v>1052655.28750248</v>
          </cell>
          <cell r="E84">
            <v>279318.89564555296</v>
          </cell>
          <cell r="F84">
            <v>249953.90900505424</v>
          </cell>
          <cell r="G84">
            <v>801278.27717095951</v>
          </cell>
          <cell r="H84">
            <v>447283.5924806064</v>
          </cell>
          <cell r="I84">
            <v>887562.19223370228</v>
          </cell>
          <cell r="J84">
            <v>809406.95923476969</v>
          </cell>
          <cell r="K84">
            <v>58984.9211243553</v>
          </cell>
          <cell r="L84">
            <v>4870.1005832429428</v>
          </cell>
        </row>
        <row r="85">
          <cell r="C85">
            <v>4117697.0538790161</v>
          </cell>
          <cell r="D85">
            <v>1245502.1514042581</v>
          </cell>
          <cell r="E85">
            <v>350722.43673798122</v>
          </cell>
          <cell r="F85">
            <v>334717.22743862669</v>
          </cell>
          <cell r="G85">
            <v>911773.98704183823</v>
          </cell>
          <cell r="H85">
            <v>563672.21230652137</v>
          </cell>
          <cell r="I85">
            <v>1031795.2695352207</v>
          </cell>
          <cell r="J85">
            <v>919506.33568932861</v>
          </cell>
          <cell r="K85">
            <v>50789.887396168495</v>
          </cell>
          <cell r="L85">
            <v>3544.8947882405951</v>
          </cell>
        </row>
        <row r="87">
          <cell r="C87">
            <v>823140.56383825617</v>
          </cell>
          <cell r="D87">
            <v>12437.632833957827</v>
          </cell>
          <cell r="E87">
            <v>1353.3675576884468</v>
          </cell>
          <cell r="F87">
            <v>1482.3471811159641</v>
          </cell>
          <cell r="G87">
            <v>2768.8212384891767</v>
          </cell>
          <cell r="H87">
            <v>1412.3802962597524</v>
          </cell>
          <cell r="I87">
            <v>3008.0081465615999</v>
          </cell>
          <cell r="J87">
            <v>11744.215223040574</v>
          </cell>
          <cell r="K87">
            <v>0</v>
          </cell>
          <cell r="L87">
            <v>0</v>
          </cell>
        </row>
        <row r="88">
          <cell r="C88">
            <v>4349436.0782194072</v>
          </cell>
          <cell r="D88">
            <v>614076.84950691985</v>
          </cell>
          <cell r="E88">
            <v>122096.77212959241</v>
          </cell>
          <cell r="F88">
            <v>124034.55712887418</v>
          </cell>
          <cell r="G88">
            <v>358791.8315576723</v>
          </cell>
          <cell r="H88">
            <v>267453.05221241829</v>
          </cell>
          <cell r="I88">
            <v>437420.60107405949</v>
          </cell>
          <cell r="J88">
            <v>417812.57758870057</v>
          </cell>
          <cell r="K88">
            <v>5751.0243403295772</v>
          </cell>
          <cell r="L88">
            <v>847.94230877001451</v>
          </cell>
        </row>
        <row r="89">
          <cell r="C89">
            <v>1940400.5959570943</v>
          </cell>
          <cell r="D89">
            <v>1086071.1146028931</v>
          </cell>
          <cell r="E89">
            <v>281870.34146903566</v>
          </cell>
          <cell r="F89">
            <v>254847.93425335904</v>
          </cell>
          <cell r="G89">
            <v>819427.40871954919</v>
          </cell>
          <cell r="H89">
            <v>416333.15604910068</v>
          </cell>
          <cell r="I89">
            <v>924676.03914522834</v>
          </cell>
          <cell r="J89">
            <v>831537.82299615175</v>
          </cell>
          <cell r="K89">
            <v>31972.537390116755</v>
          </cell>
          <cell r="L89">
            <v>3161.5311169381116</v>
          </cell>
        </row>
        <row r="90">
          <cell r="C90">
            <v>641192.98201177316</v>
          </cell>
          <cell r="D90">
            <v>579985.11836406775</v>
          </cell>
          <cell r="E90">
            <v>221270.46632504812</v>
          </cell>
          <cell r="F90">
            <v>201806.76710750756</v>
          </cell>
          <cell r="G90">
            <v>528470.06354566209</v>
          </cell>
          <cell r="H90">
            <v>324515.48697945371</v>
          </cell>
          <cell r="I90">
            <v>551253.117595313</v>
          </cell>
          <cell r="J90">
            <v>463728.60910027009</v>
          </cell>
          <cell r="K90">
            <v>71845.088300958305</v>
          </cell>
          <cell r="L90">
            <v>4405.521945775412</v>
          </cell>
        </row>
        <row r="91">
          <cell r="C91">
            <v>28747.980338340811</v>
          </cell>
          <cell r="D91">
            <v>5586.7235989504752</v>
          </cell>
          <cell r="E91">
            <v>3450.3849021719525</v>
          </cell>
          <cell r="F91">
            <v>2499.5307728272001</v>
          </cell>
          <cell r="G91">
            <v>3594.1391513999033</v>
          </cell>
          <cell r="H91">
            <v>1241.7292498845259</v>
          </cell>
          <cell r="I91">
            <v>2999.6958077391487</v>
          </cell>
          <cell r="J91">
            <v>4090.0700159051289</v>
          </cell>
          <cell r="K91">
            <v>206.15848911922711</v>
          </cell>
          <cell r="L91">
            <v>0</v>
          </cell>
        </row>
        <row r="93">
          <cell r="C93">
            <v>1682667.3748817199</v>
          </cell>
          <cell r="D93">
            <v>131027.58450045051</v>
          </cell>
          <cell r="E93">
            <v>25591.044563970765</v>
          </cell>
          <cell r="F93">
            <v>23795.003990440764</v>
          </cell>
          <cell r="G93">
            <v>82062.892643440966</v>
          </cell>
          <cell r="H93">
            <v>58163.325793968754</v>
          </cell>
          <cell r="I93">
            <v>100932.06104106165</v>
          </cell>
          <cell r="J93">
            <v>86514.847684784996</v>
          </cell>
          <cell r="K93">
            <v>3584.5576418254786</v>
          </cell>
          <cell r="L93">
            <v>281.10063267880111</v>
          </cell>
        </row>
        <row r="94">
          <cell r="C94">
            <v>1649156.2451754152</v>
          </cell>
          <cell r="D94">
            <v>264059.80628546193</v>
          </cell>
          <cell r="E94">
            <v>53212.908735768659</v>
          </cell>
          <cell r="F94">
            <v>46659.387146682224</v>
          </cell>
          <cell r="G94">
            <v>170860.06786917537</v>
          </cell>
          <cell r="H94">
            <v>125027.2578568452</v>
          </cell>
          <cell r="I94">
            <v>209722.65046897688</v>
          </cell>
          <cell r="J94">
            <v>173872.15924737623</v>
          </cell>
          <cell r="K94">
            <v>3956.7725212861819</v>
          </cell>
          <cell r="L94">
            <v>794.23967687182233</v>
          </cell>
        </row>
        <row r="95">
          <cell r="C95">
            <v>1597526.7621072074</v>
          </cell>
          <cell r="D95">
            <v>433443.48060357064</v>
          </cell>
          <cell r="E95">
            <v>87606.779324808929</v>
          </cell>
          <cell r="F95">
            <v>79986.550479462981</v>
          </cell>
          <cell r="G95">
            <v>303142.63219753379</v>
          </cell>
          <cell r="H95">
            <v>189478.40086467512</v>
          </cell>
          <cell r="I95">
            <v>338889.89843002526</v>
          </cell>
          <cell r="J95">
            <v>310138.39588897943</v>
          </cell>
          <cell r="K95">
            <v>4821.4049652671765</v>
          </cell>
          <cell r="L95">
            <v>0</v>
          </cell>
        </row>
        <row r="96">
          <cell r="C96">
            <v>1492748.187170855</v>
          </cell>
          <cell r="D96">
            <v>613060.70389409503</v>
          </cell>
          <cell r="E96">
            <v>161947.35321719458</v>
          </cell>
          <cell r="F96">
            <v>142558.88214689688</v>
          </cell>
          <cell r="G96">
            <v>459741.19727521302</v>
          </cell>
          <cell r="H96">
            <v>275141.25376497221</v>
          </cell>
          <cell r="I96">
            <v>515091.9828679497</v>
          </cell>
          <cell r="J96">
            <v>469809.29118254216</v>
          </cell>
          <cell r="K96">
            <v>14693.634946497737</v>
          </cell>
          <cell r="L96">
            <v>1301.4909848323141</v>
          </cell>
        </row>
        <row r="97">
          <cell r="C97">
            <v>1327812.3272671595</v>
          </cell>
          <cell r="D97">
            <v>842221.67536061816</v>
          </cell>
          <cell r="E97">
            <v>295571.00676547113</v>
          </cell>
          <cell r="F97">
            <v>286616.24708630837</v>
          </cell>
          <cell r="G97">
            <v>684690.37091941992</v>
          </cell>
          <cell r="H97">
            <v>356071.03663922619</v>
          </cell>
          <cell r="I97">
            <v>740943.85722235451</v>
          </cell>
          <cell r="J97">
            <v>676897.42424078693</v>
          </cell>
          <cell r="K97">
            <v>80460.184681249259</v>
          </cell>
          <cell r="L97">
            <v>6038.1640771006005</v>
          </cell>
        </row>
        <row r="98">
          <cell r="C98">
            <v>33007.303762844</v>
          </cell>
          <cell r="D98">
            <v>14344.188262578849</v>
          </cell>
          <cell r="E98">
            <v>6112.2397763210492</v>
          </cell>
          <cell r="F98">
            <v>5055.0655938908294</v>
          </cell>
          <cell r="G98">
            <v>12555.103307978754</v>
          </cell>
          <cell r="H98">
            <v>7074.5298674324231</v>
          </cell>
          <cell r="I98">
            <v>13777.011738517884</v>
          </cell>
          <cell r="J98">
            <v>11681.17667959063</v>
          </cell>
          <cell r="K98">
            <v>2258.2537643980427</v>
          </cell>
          <cell r="L98">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Resumen"/>
    </sheetNames>
    <sheetDataSet>
      <sheetData sheetId="0"/>
      <sheetData sheetId="1">
        <row r="49">
          <cell r="A49" t="str">
            <v>Fuente: Instituto Nacional de Estadística (INE). LII Encuesta Permanente de Hogares de Propósitos Múltiples, Junio 2016.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4">
          <cell r="D4">
            <v>1265800.6900018519</v>
          </cell>
        </row>
        <row r="5">
          <cell r="D5">
            <v>379249.15658372693</v>
          </cell>
        </row>
        <row r="6">
          <cell r="D6">
            <v>242892.47892049508</v>
          </cell>
        </row>
        <row r="7">
          <cell r="D7">
            <v>643659.05449763557</v>
          </cell>
        </row>
        <row r="8">
          <cell r="D8">
            <v>376927.83835899871</v>
          </cell>
        </row>
        <row r="9">
          <cell r="D9">
            <v>111366.29034474115</v>
          </cell>
        </row>
        <row r="10">
          <cell r="D10">
            <v>982885.93158856861</v>
          </cell>
        </row>
        <row r="11">
          <cell r="D11">
            <v>379933.84695376892</v>
          </cell>
        </row>
        <row r="12">
          <cell r="D12">
            <v>136646.06046656513</v>
          </cell>
        </row>
        <row r="13">
          <cell r="D13">
            <v>31896.39900724612</v>
          </cell>
        </row>
        <row r="14">
          <cell r="D14">
            <v>740708.22150910983</v>
          </cell>
        </row>
        <row r="15">
          <cell r="D15">
            <v>902020.30685180146</v>
          </cell>
        </row>
        <row r="16">
          <cell r="D16">
            <v>7936.6731376911075</v>
          </cell>
        </row>
        <row r="17">
          <cell r="D17">
            <v>425443.91629608307</v>
          </cell>
        </row>
        <row r="18">
          <cell r="D18">
            <v>837365.09188326052</v>
          </cell>
        </row>
        <row r="19">
          <cell r="D19">
            <v>367143.80898642493</v>
          </cell>
        </row>
        <row r="20">
          <cell r="D20">
            <v>4839.038057418642</v>
          </cell>
        </row>
        <row r="21">
          <cell r="D21">
            <v>98182.449847464173</v>
          </cell>
        </row>
        <row r="22">
          <cell r="D22">
            <v>196402.70056685086</v>
          </cell>
        </row>
        <row r="23">
          <cell r="D23">
            <v>324167.44035537035</v>
          </cell>
        </row>
        <row r="24">
          <cell r="D24">
            <v>455446.24800525268</v>
          </cell>
        </row>
        <row r="25">
          <cell r="D25">
            <v>560472.92767962231</v>
          </cell>
        </row>
        <row r="26">
          <cell r="D26">
            <v>8056.7619063030688</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
  <sheetViews>
    <sheetView tabSelected="1" workbookViewId="0">
      <selection activeCell="G33" sqref="G33"/>
    </sheetView>
  </sheetViews>
  <sheetFormatPr baseColWidth="10" defaultRowHeight="12.75" x14ac:dyDescent="0.2"/>
  <cols>
    <col min="1" max="1" width="16.140625" customWidth="1"/>
    <col min="11" max="11" width="5.140625" customWidth="1"/>
  </cols>
  <sheetData/>
  <phoneticPr fontId="2" type="noConversion"/>
  <printOptions horizontalCentered="1" verticalCentered="1"/>
  <pageMargins left="1.3474015748031496" right="0.78740157480314965" top="0.98425196850393704" bottom="0.98425196850393704" header="0" footer="0"/>
  <pageSetup paperSize="9" scale="95"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R46"/>
  <sheetViews>
    <sheetView zoomScaleSheetLayoutView="100" workbookViewId="0">
      <selection activeCell="U15" sqref="U15"/>
    </sheetView>
  </sheetViews>
  <sheetFormatPr baseColWidth="10" defaultRowHeight="12.75" x14ac:dyDescent="0.2"/>
  <cols>
    <col min="1" max="1" width="22.5703125" customWidth="1"/>
    <col min="2" max="2" width="9.42578125" customWidth="1"/>
    <col min="3" max="3" width="5.7109375" bestFit="1" customWidth="1"/>
    <col min="4" max="4" width="9.28515625" customWidth="1"/>
    <col min="5" max="5" width="5.7109375" bestFit="1" customWidth="1"/>
    <col min="6" max="6" width="9.28515625" customWidth="1"/>
    <col min="7" max="7" width="5.7109375" bestFit="1" customWidth="1"/>
    <col min="8" max="8" width="9.28515625" bestFit="1" customWidth="1"/>
    <col min="9" max="9" width="5.7109375" bestFit="1" customWidth="1"/>
    <col min="10" max="10" width="9.85546875" bestFit="1" customWidth="1"/>
    <col min="11" max="11" width="5.7109375" bestFit="1" customWidth="1"/>
    <col min="12" max="12" width="9.28515625" bestFit="1" customWidth="1"/>
    <col min="13" max="13" width="5.7109375" bestFit="1" customWidth="1"/>
    <col min="14" max="14" width="9.28515625" bestFit="1" customWidth="1"/>
    <col min="15" max="15" width="5.7109375" bestFit="1" customWidth="1"/>
    <col min="16" max="16" width="7.7109375" customWidth="1"/>
    <col min="17" max="17" width="5.7109375" bestFit="1" customWidth="1"/>
  </cols>
  <sheetData>
    <row r="1" spans="1:18" ht="29.25" customHeight="1" x14ac:dyDescent="0.2">
      <c r="A1" s="93" t="s">
        <v>73</v>
      </c>
      <c r="B1" s="93"/>
      <c r="C1" s="93"/>
      <c r="D1" s="93"/>
      <c r="E1" s="93"/>
      <c r="F1" s="93"/>
      <c r="G1" s="93"/>
      <c r="H1" s="93"/>
      <c r="I1" s="93"/>
      <c r="J1" s="93"/>
      <c r="K1" s="93"/>
      <c r="L1" s="93"/>
      <c r="M1" s="93"/>
      <c r="N1" s="93"/>
      <c r="O1" s="93"/>
      <c r="P1" s="93"/>
      <c r="Q1" s="93"/>
    </row>
    <row r="2" spans="1:18" ht="14.25" customHeight="1" x14ac:dyDescent="0.2">
      <c r="A2" s="92" t="s">
        <v>74</v>
      </c>
      <c r="B2" s="92" t="s">
        <v>0</v>
      </c>
      <c r="C2" s="92"/>
      <c r="D2" s="92" t="s">
        <v>35</v>
      </c>
      <c r="E2" s="92"/>
      <c r="F2" s="92"/>
      <c r="G2" s="92"/>
      <c r="H2" s="92"/>
      <c r="I2" s="92"/>
      <c r="J2" s="92"/>
      <c r="K2" s="92"/>
      <c r="L2" s="92"/>
      <c r="M2" s="92"/>
      <c r="N2" s="92"/>
      <c r="O2" s="92"/>
      <c r="P2" s="92"/>
      <c r="Q2" s="92"/>
    </row>
    <row r="3" spans="1:18" ht="12.75" customHeight="1" x14ac:dyDescent="0.2">
      <c r="A3" s="92"/>
      <c r="B3" s="92"/>
      <c r="C3" s="92"/>
      <c r="D3" s="92" t="s">
        <v>34</v>
      </c>
      <c r="E3" s="92"/>
      <c r="F3" s="92" t="s">
        <v>37</v>
      </c>
      <c r="G3" s="92"/>
      <c r="H3" s="92" t="s">
        <v>36</v>
      </c>
      <c r="I3" s="92"/>
      <c r="J3" s="92" t="s">
        <v>39</v>
      </c>
      <c r="K3" s="92"/>
      <c r="L3" s="92" t="s">
        <v>38</v>
      </c>
      <c r="M3" s="92"/>
      <c r="N3" s="92"/>
      <c r="O3" s="92"/>
      <c r="P3" s="92"/>
      <c r="Q3" s="92"/>
    </row>
    <row r="4" spans="1:18" ht="22.5" customHeight="1" x14ac:dyDescent="0.2">
      <c r="A4" s="92"/>
      <c r="B4" s="92"/>
      <c r="C4" s="92"/>
      <c r="D4" s="92"/>
      <c r="E4" s="92"/>
      <c r="F4" s="92"/>
      <c r="G4" s="92"/>
      <c r="H4" s="92"/>
      <c r="I4" s="92"/>
      <c r="J4" s="92"/>
      <c r="K4" s="92"/>
      <c r="L4" s="92" t="s">
        <v>41</v>
      </c>
      <c r="M4" s="92"/>
      <c r="N4" s="92" t="s">
        <v>28</v>
      </c>
      <c r="O4" s="92"/>
      <c r="P4" s="92" t="s">
        <v>29</v>
      </c>
      <c r="Q4" s="92"/>
    </row>
    <row r="5" spans="1:18" ht="12.75" customHeight="1" x14ac:dyDescent="0.2">
      <c r="A5" s="92"/>
      <c r="B5" s="14" t="s">
        <v>1</v>
      </c>
      <c r="C5" s="14" t="s">
        <v>2</v>
      </c>
      <c r="D5" s="14" t="s">
        <v>1</v>
      </c>
      <c r="E5" s="14" t="s">
        <v>2</v>
      </c>
      <c r="F5" s="14" t="s">
        <v>1</v>
      </c>
      <c r="G5" s="14" t="s">
        <v>2</v>
      </c>
      <c r="H5" s="14" t="s">
        <v>1</v>
      </c>
      <c r="I5" s="16" t="s">
        <v>2</v>
      </c>
      <c r="J5" s="14" t="s">
        <v>1</v>
      </c>
      <c r="K5" s="16" t="s">
        <v>2</v>
      </c>
      <c r="L5" s="14" t="s">
        <v>1</v>
      </c>
      <c r="M5" s="16" t="s">
        <v>2</v>
      </c>
      <c r="N5" s="14" t="s">
        <v>1</v>
      </c>
      <c r="O5" s="16" t="s">
        <v>2</v>
      </c>
      <c r="P5" s="14" t="s">
        <v>1</v>
      </c>
      <c r="Q5" s="16" t="s">
        <v>2</v>
      </c>
    </row>
    <row r="6" spans="1:18" ht="13.5" x14ac:dyDescent="0.25">
      <c r="A6" s="3"/>
      <c r="B6" s="4"/>
      <c r="C6" s="4"/>
      <c r="D6" s="4"/>
      <c r="E6" s="4"/>
      <c r="F6" s="4"/>
      <c r="G6" s="4"/>
      <c r="H6" s="5"/>
      <c r="I6" s="6"/>
    </row>
    <row r="7" spans="1:18" x14ac:dyDescent="0.2">
      <c r="A7" s="48" t="s">
        <v>58</v>
      </c>
      <c r="B7" s="25">
        <f>[1]TIC!C5</f>
        <v>1992973.7920996922</v>
      </c>
      <c r="C7" s="26">
        <f>+C10+C14</f>
        <v>100.0000000000118</v>
      </c>
      <c r="D7" s="25">
        <f>[1]TIC!D5</f>
        <v>1248098.330050051</v>
      </c>
      <c r="E7" s="27">
        <f>+D7/$B7*100</f>
        <v>62.624924371690824</v>
      </c>
      <c r="F7" s="25">
        <f>[1]TIC!E5</f>
        <v>1586385.2585929763</v>
      </c>
      <c r="G7" s="27">
        <f>+F7/$B7*100</f>
        <v>79.598902147210097</v>
      </c>
      <c r="H7" s="25">
        <f>[1]TIC!F5</f>
        <v>396729.09295797668</v>
      </c>
      <c r="I7" s="27">
        <f>+H7/$B7*100</f>
        <v>19.906387857715067</v>
      </c>
      <c r="J7" s="25">
        <f>[1]TIC!G5</f>
        <v>1810035.3857349823</v>
      </c>
      <c r="K7" s="27">
        <f>+J7/$B7*100</f>
        <v>90.820832311498918</v>
      </c>
      <c r="L7" s="25">
        <f>[1]TIC!H5</f>
        <v>288400.20170668943</v>
      </c>
      <c r="M7" s="27">
        <f>+L7/$B7*100</f>
        <v>14.470847677472277</v>
      </c>
      <c r="N7" s="25">
        <f>[1]TIC!I5</f>
        <v>267554.33387936611</v>
      </c>
      <c r="O7" s="27">
        <f>+N7/$B7*100</f>
        <v>13.424879691844064</v>
      </c>
      <c r="P7" s="25">
        <f>[1]TIC!J5</f>
        <v>53837.492444763484</v>
      </c>
      <c r="Q7" s="27">
        <f>+P7/$B7*100</f>
        <v>2.7013647975793571</v>
      </c>
    </row>
    <row r="8" spans="1:18" x14ac:dyDescent="0.2">
      <c r="A8" s="48"/>
      <c r="B8" s="28"/>
      <c r="C8" s="29"/>
      <c r="D8" s="28"/>
      <c r="E8" s="30"/>
      <c r="F8" s="28"/>
      <c r="G8" s="30"/>
      <c r="H8" s="28"/>
      <c r="I8" s="30"/>
      <c r="J8" s="28"/>
      <c r="K8" s="30"/>
      <c r="L8" s="28"/>
      <c r="M8" s="30"/>
      <c r="N8" s="28"/>
      <c r="O8" s="30"/>
      <c r="P8" s="28"/>
      <c r="Q8" s="30"/>
    </row>
    <row r="9" spans="1:18" x14ac:dyDescent="0.2">
      <c r="A9" s="48" t="s">
        <v>3</v>
      </c>
      <c r="B9" s="69"/>
      <c r="C9" s="69"/>
      <c r="D9" s="69"/>
      <c r="E9" s="69"/>
      <c r="F9" s="69"/>
      <c r="G9" s="69"/>
      <c r="H9" s="69"/>
      <c r="I9" s="69"/>
      <c r="J9" s="69"/>
      <c r="K9" s="69"/>
      <c r="L9" s="69"/>
      <c r="M9" s="69"/>
      <c r="N9" s="69"/>
      <c r="O9" s="69"/>
      <c r="P9" s="69"/>
      <c r="Q9" s="69"/>
    </row>
    <row r="10" spans="1:18" x14ac:dyDescent="0.2">
      <c r="A10" s="49" t="s">
        <v>4</v>
      </c>
      <c r="B10" s="28">
        <f>[1]TIC!C6</f>
        <v>1129039.1076248847</v>
      </c>
      <c r="C10" s="31">
        <f>+B10/B$7*100</f>
        <v>56.650976149334539</v>
      </c>
      <c r="D10" s="28">
        <f>[1]TIC!D6</f>
        <v>722187.1563713029</v>
      </c>
      <c r="E10" s="31">
        <f>+D10/D$7*100</f>
        <v>57.863001574751081</v>
      </c>
      <c r="F10" s="28">
        <f>[1]TIC!E6</f>
        <v>1041893.3330942717</v>
      </c>
      <c r="G10" s="31">
        <f>+F10/F$7*100</f>
        <v>65.677194581243498</v>
      </c>
      <c r="H10" s="28">
        <f>[1]TIC!F6</f>
        <v>328983.84048238886</v>
      </c>
      <c r="I10" s="31">
        <f>+H10/H$7*100</f>
        <v>82.924052287044219</v>
      </c>
      <c r="J10" s="28">
        <f>[1]TIC!G6</f>
        <v>1072736.5362819431</v>
      </c>
      <c r="K10" s="31">
        <f>+J10/J$7*100</f>
        <v>59.266053290242617</v>
      </c>
      <c r="L10" s="28">
        <f>[1]TIC!H6</f>
        <v>256270.39939150409</v>
      </c>
      <c r="M10" s="31">
        <f>+L10/L$7*100</f>
        <v>88.859299638125009</v>
      </c>
      <c r="N10" s="28">
        <f>[1]TIC!I6</f>
        <v>248186.50028779701</v>
      </c>
      <c r="O10" s="31">
        <f>+N10/N$7*100</f>
        <v>92.761158710925017</v>
      </c>
      <c r="P10" s="28">
        <f>[1]TIC!J6</f>
        <v>37027.674610571019</v>
      </c>
      <c r="Q10" s="31">
        <f>+P10/P$7*100</f>
        <v>68.776744475164591</v>
      </c>
      <c r="R10" s="103"/>
    </row>
    <row r="11" spans="1:18" ht="12" customHeight="1" x14ac:dyDescent="0.2">
      <c r="A11" s="53" t="s">
        <v>5</v>
      </c>
      <c r="B11" s="28">
        <f>[1]TIC!C7</f>
        <v>293013.06058515806</v>
      </c>
      <c r="C11" s="31">
        <f t="shared" ref="C11:E40" si="0">+B11/B$7*100</f>
        <v>14.702303750640642</v>
      </c>
      <c r="D11" s="28">
        <f>[1]TIC!D7</f>
        <v>205601.86119860687</v>
      </c>
      <c r="E11" s="31">
        <f t="shared" si="0"/>
        <v>16.473210182915786</v>
      </c>
      <c r="F11" s="28">
        <f>[1]TIC!E7</f>
        <v>281262.02670536283</v>
      </c>
      <c r="G11" s="31">
        <f>+F11/F$7*100</f>
        <v>17.729742834021575</v>
      </c>
      <c r="H11" s="28">
        <f>[1]TIC!F7</f>
        <v>130333.3968211756</v>
      </c>
      <c r="I11" s="31">
        <f>+H11/H$7*100</f>
        <v>32.851988708320192</v>
      </c>
      <c r="J11" s="28">
        <f>[1]TIC!G7</f>
        <v>282107.27651075169</v>
      </c>
      <c r="K11" s="31">
        <f>+J11/J$7*100</f>
        <v>15.585732673187453</v>
      </c>
      <c r="L11" s="28">
        <f>[1]TIC!H7</f>
        <v>121674.74027816797</v>
      </c>
      <c r="M11" s="31">
        <f>+L11/L$7*100</f>
        <v>42.189547565543791</v>
      </c>
      <c r="N11" s="28">
        <f>[1]TIC!I7</f>
        <v>118170.04596314112</v>
      </c>
      <c r="O11" s="31">
        <f>+N11/N$7*100</f>
        <v>44.166747086377299</v>
      </c>
      <c r="P11" s="28">
        <f>[1]TIC!J7</f>
        <v>23295.90927047269</v>
      </c>
      <c r="Q11" s="31">
        <f>+P11/P$7*100</f>
        <v>43.270791808095389</v>
      </c>
      <c r="R11" s="103"/>
    </row>
    <row r="12" spans="1:18" ht="13.5" customHeight="1" x14ac:dyDescent="0.2">
      <c r="A12" s="53" t="s">
        <v>6</v>
      </c>
      <c r="B12" s="28">
        <f>[1]TIC!C8</f>
        <v>181536.45149383633</v>
      </c>
      <c r="C12" s="31">
        <f t="shared" si="0"/>
        <v>9.1088228161083382</v>
      </c>
      <c r="D12" s="28">
        <f>[1]TIC!D8</f>
        <v>112606.11407287762</v>
      </c>
      <c r="E12" s="31">
        <f t="shared" si="0"/>
        <v>9.0222149458658372</v>
      </c>
      <c r="F12" s="28">
        <f>[1]TIC!E8</f>
        <v>174229.71223303009</v>
      </c>
      <c r="G12" s="31">
        <f>+F12/F$7*100</f>
        <v>10.982812106282484</v>
      </c>
      <c r="H12" s="28">
        <f>[1]TIC!F8</f>
        <v>52690.852134265806</v>
      </c>
      <c r="I12" s="31">
        <f>+H12/H$7*100</f>
        <v>13.28131792438198</v>
      </c>
      <c r="J12" s="28">
        <f>[1]TIC!G8</f>
        <v>175382.32462346711</v>
      </c>
      <c r="K12" s="31">
        <f>+J12/J$7*100</f>
        <v>9.6894417648222628</v>
      </c>
      <c r="L12" s="28">
        <f>[1]TIC!H8</f>
        <v>36904.178858101019</v>
      </c>
      <c r="M12" s="31">
        <f>+L12/L$7*100</f>
        <v>12.796169572597435</v>
      </c>
      <c r="N12" s="28">
        <f>[1]TIC!I8</f>
        <v>36657.190488721644</v>
      </c>
      <c r="O12" s="31">
        <f>+N12/N$7*100</f>
        <v>13.700839734948753</v>
      </c>
      <c r="P12" s="28">
        <f>[1]TIC!J8</f>
        <v>5536.6559469209042</v>
      </c>
      <c r="Q12" s="31">
        <f>+P12/P$7*100</f>
        <v>10.284015275416914</v>
      </c>
      <c r="R12" s="103"/>
    </row>
    <row r="13" spans="1:18" ht="15" customHeight="1" x14ac:dyDescent="0.2">
      <c r="A13" s="53" t="s">
        <v>7</v>
      </c>
      <c r="B13" s="28">
        <f>[1]TIC!C9</f>
        <v>654489.59554588853</v>
      </c>
      <c r="C13" s="31">
        <f t="shared" si="0"/>
        <v>32.839849582585465</v>
      </c>
      <c r="D13" s="28">
        <f>[1]TIC!D9</f>
        <v>403979.18109981116</v>
      </c>
      <c r="E13" s="31">
        <f t="shared" si="0"/>
        <v>32.367576445968879</v>
      </c>
      <c r="F13" s="28">
        <f>[1]TIC!E9</f>
        <v>586401.59415587585</v>
      </c>
      <c r="G13" s="31">
        <f>+F13/F$7*100</f>
        <v>36.964639640939247</v>
      </c>
      <c r="H13" s="28">
        <f>[1]TIC!F9</f>
        <v>145959.59152694416</v>
      </c>
      <c r="I13" s="31">
        <f>+H13/H$7*100</f>
        <v>36.790745654341222</v>
      </c>
      <c r="J13" s="28">
        <f>[1]TIC!G9</f>
        <v>615246.93514772167</v>
      </c>
      <c r="K13" s="31">
        <f>+J13/J$7*100</f>
        <v>33.990878852232754</v>
      </c>
      <c r="L13" s="28">
        <f>[1]TIC!H9</f>
        <v>97691.480255233808</v>
      </c>
      <c r="M13" s="31">
        <f>+L13/L$7*100</f>
        <v>33.873582499983343</v>
      </c>
      <c r="N13" s="28">
        <f>[1]TIC!I9</f>
        <v>93359.263835932972</v>
      </c>
      <c r="O13" s="31">
        <f>+N13/N$7*100</f>
        <v>34.893571889598483</v>
      </c>
      <c r="P13" s="28">
        <f>[1]TIC!J9</f>
        <v>8195.1093931774431</v>
      </c>
      <c r="Q13" s="31">
        <f>+P13/P$7*100</f>
        <v>15.221937391652315</v>
      </c>
      <c r="R13" s="103"/>
    </row>
    <row r="14" spans="1:18" x14ac:dyDescent="0.2">
      <c r="A14" s="49" t="s">
        <v>8</v>
      </c>
      <c r="B14" s="28">
        <f>[1]TIC!C10</f>
        <v>863934.68447504239</v>
      </c>
      <c r="C14" s="31">
        <f t="shared" si="0"/>
        <v>43.349023850677249</v>
      </c>
      <c r="D14" s="28">
        <f>[1]TIC!D10</f>
        <v>525911.17367875669</v>
      </c>
      <c r="E14" s="31">
        <f t="shared" si="0"/>
        <v>42.136998425249608</v>
      </c>
      <c r="F14" s="28">
        <f>[1]TIC!E10</f>
        <v>544491.92549882445</v>
      </c>
      <c r="G14" s="31">
        <f>+F14/F$7*100</f>
        <v>34.322805418764069</v>
      </c>
      <c r="H14" s="28">
        <f>[1]TIC!F10</f>
        <v>67745.252475591376</v>
      </c>
      <c r="I14" s="31">
        <f>+H14/H$7*100</f>
        <v>17.075947712956673</v>
      </c>
      <c r="J14" s="28">
        <f>[1]TIC!G10</f>
        <v>737298.84945323202</v>
      </c>
      <c r="K14" s="31">
        <f>+J14/J$7*100</f>
        <v>40.733946709768034</v>
      </c>
      <c r="L14" s="28">
        <f>[1]TIC!H10</f>
        <v>32129.802315186978</v>
      </c>
      <c r="M14" s="31">
        <f>+L14/L$7*100</f>
        <v>11.140700361875554</v>
      </c>
      <c r="N14" s="28">
        <f>[1]TIC!I10</f>
        <v>19367.833591569397</v>
      </c>
      <c r="O14" s="31">
        <f>+N14/N$7*100</f>
        <v>7.2388412890750971</v>
      </c>
      <c r="P14" s="28">
        <f>[1]TIC!J10</f>
        <v>16809.817834192305</v>
      </c>
      <c r="Q14" s="31">
        <f>+P14/P$7*100</f>
        <v>31.223255524835121</v>
      </c>
      <c r="R14" s="103"/>
    </row>
    <row r="15" spans="1:18" x14ac:dyDescent="0.2">
      <c r="A15" s="48"/>
      <c r="B15" s="28"/>
      <c r="C15" s="31"/>
      <c r="D15" s="28"/>
      <c r="E15" s="31"/>
      <c r="F15" s="28"/>
      <c r="G15" s="31"/>
      <c r="H15" s="28"/>
      <c r="I15" s="31"/>
      <c r="J15" s="28"/>
      <c r="K15" s="31"/>
      <c r="L15" s="28"/>
      <c r="M15" s="31"/>
      <c r="N15" s="28"/>
      <c r="O15" s="31"/>
      <c r="P15" s="28"/>
      <c r="Q15" s="31"/>
    </row>
    <row r="16" spans="1:18" x14ac:dyDescent="0.2">
      <c r="A16" s="48" t="s">
        <v>75</v>
      </c>
      <c r="B16" s="69"/>
      <c r="C16" s="69"/>
      <c r="D16" s="69"/>
      <c r="E16" s="69"/>
      <c r="F16" s="69"/>
      <c r="G16" s="69"/>
      <c r="H16" s="69"/>
      <c r="I16" s="69"/>
      <c r="J16" s="69"/>
      <c r="K16" s="69"/>
      <c r="L16" s="69"/>
      <c r="M16" s="69"/>
      <c r="N16" s="69"/>
      <c r="O16" s="69"/>
      <c r="P16" s="69"/>
      <c r="Q16" s="69"/>
    </row>
    <row r="17" spans="1:17" x14ac:dyDescent="0.2">
      <c r="A17" s="49" t="s">
        <v>77</v>
      </c>
      <c r="B17" s="46">
        <f>[1]TIC!C12</f>
        <v>281.10063267880111</v>
      </c>
      <c r="C17" s="47">
        <f t="shared" si="0"/>
        <v>1.4104582498430563E-2</v>
      </c>
      <c r="D17" s="46">
        <f>[1]TIC!D12</f>
        <v>281.10063267880111</v>
      </c>
      <c r="E17" s="47">
        <f t="shared" si="0"/>
        <v>2.25223146214392E-2</v>
      </c>
      <c r="F17" s="46">
        <f>[1]TIC!E12</f>
        <v>0</v>
      </c>
      <c r="G17" s="47">
        <f t="shared" ref="G17:G21" si="1">+F17/F$7*100</f>
        <v>0</v>
      </c>
      <c r="H17" s="46">
        <f>[1]TIC!F12</f>
        <v>0</v>
      </c>
      <c r="I17" s="47">
        <f t="shared" ref="I17:I21" si="2">+H17/H$7*100</f>
        <v>0</v>
      </c>
      <c r="J17" s="46">
        <f>[1]TIC!G12</f>
        <v>281.10063267880111</v>
      </c>
      <c r="K17" s="47">
        <f t="shared" ref="K17:K21" si="3">+J17/J$7*100</f>
        <v>1.553011807913675E-2</v>
      </c>
      <c r="L17" s="46">
        <f>[1]TIC!H12</f>
        <v>0</v>
      </c>
      <c r="M17" s="47">
        <f t="shared" ref="M17:M21" si="4">+L17/L$7*100</f>
        <v>0</v>
      </c>
      <c r="N17" s="46">
        <f>[1]TIC!I12</f>
        <v>0</v>
      </c>
      <c r="O17" s="47">
        <f t="shared" ref="O17:O21" si="5">+N17/N$7*100</f>
        <v>0</v>
      </c>
      <c r="P17" s="46">
        <f>[1]TIC!J12</f>
        <v>0</v>
      </c>
      <c r="Q17" s="47">
        <f t="shared" ref="Q17:Q21" si="6">+P17/P$7*100</f>
        <v>0</v>
      </c>
    </row>
    <row r="18" spans="1:17" x14ac:dyDescent="0.2">
      <c r="A18" s="49" t="s">
        <v>51</v>
      </c>
      <c r="B18" s="28">
        <f>[1]TIC!C13</f>
        <v>264723.50418707408</v>
      </c>
      <c r="C18" s="31">
        <f t="shared" si="0"/>
        <v>13.282839204231347</v>
      </c>
      <c r="D18" s="28">
        <f>[1]TIC!D13</f>
        <v>137649.27855946243</v>
      </c>
      <c r="E18" s="31">
        <f t="shared" si="0"/>
        <v>11.028720674110865</v>
      </c>
      <c r="F18" s="28">
        <f>[1]TIC!E13</f>
        <v>195577.38048963493</v>
      </c>
      <c r="G18" s="31">
        <f t="shared" si="1"/>
        <v>12.328492050102618</v>
      </c>
      <c r="H18" s="28">
        <f>[1]TIC!F13</f>
        <v>37981.906025025346</v>
      </c>
      <c r="I18" s="31">
        <f t="shared" si="2"/>
        <v>9.5737637342993036</v>
      </c>
      <c r="J18" s="28">
        <f>[1]TIC!G13</f>
        <v>238002.09522752266</v>
      </c>
      <c r="K18" s="31">
        <f t="shared" si="3"/>
        <v>13.149029963902038</v>
      </c>
      <c r="L18" s="28">
        <f>[1]TIC!H13</f>
        <v>9831.3346870418354</v>
      </c>
      <c r="M18" s="31">
        <f t="shared" si="4"/>
        <v>3.4089208776076241</v>
      </c>
      <c r="N18" s="28">
        <f>[1]TIC!I13</f>
        <v>8828.9011876314999</v>
      </c>
      <c r="O18" s="31">
        <f t="shared" si="5"/>
        <v>3.2998535510967439</v>
      </c>
      <c r="P18" s="28">
        <f>[1]TIC!J13</f>
        <v>2795.497534399919</v>
      </c>
      <c r="Q18" s="31">
        <f t="shared" si="6"/>
        <v>5.1924735114066847</v>
      </c>
    </row>
    <row r="19" spans="1:17" ht="15" customHeight="1" x14ac:dyDescent="0.2">
      <c r="A19" s="49" t="s">
        <v>52</v>
      </c>
      <c r="B19" s="28">
        <f>[1]TIC!C14</f>
        <v>633356.09885258204</v>
      </c>
      <c r="C19" s="31">
        <f t="shared" si="0"/>
        <v>31.779449452032754</v>
      </c>
      <c r="D19" s="28">
        <f>[1]TIC!D14</f>
        <v>399945.12751477375</v>
      </c>
      <c r="E19" s="31">
        <f t="shared" si="0"/>
        <v>32.044360439031692</v>
      </c>
      <c r="F19" s="28">
        <f>[1]TIC!E14</f>
        <v>504013.69284946134</v>
      </c>
      <c r="G19" s="31">
        <f t="shared" si="1"/>
        <v>31.771203755164095</v>
      </c>
      <c r="H19" s="28">
        <f>[1]TIC!F14</f>
        <v>128719.44891734989</v>
      </c>
      <c r="I19" s="31">
        <f t="shared" si="2"/>
        <v>32.445175108694244</v>
      </c>
      <c r="J19" s="28">
        <f>[1]TIC!G14</f>
        <v>587121.62367315288</v>
      </c>
      <c r="K19" s="31">
        <f t="shared" si="3"/>
        <v>32.437024618430129</v>
      </c>
      <c r="L19" s="28">
        <f>[1]TIC!H14</f>
        <v>56156.952917650626</v>
      </c>
      <c r="M19" s="31">
        <f t="shared" si="4"/>
        <v>19.471884064340468</v>
      </c>
      <c r="N19" s="28">
        <f>[1]TIC!I14</f>
        <v>50964.152931905948</v>
      </c>
      <c r="O19" s="31">
        <f t="shared" si="5"/>
        <v>19.048150778557179</v>
      </c>
      <c r="P19" s="28">
        <f>[1]TIC!J14</f>
        <v>15663.721919542975</v>
      </c>
      <c r="Q19" s="31">
        <f t="shared" si="6"/>
        <v>29.094449255068362</v>
      </c>
    </row>
    <row r="20" spans="1:17" x14ac:dyDescent="0.2">
      <c r="A20" s="49" t="s">
        <v>53</v>
      </c>
      <c r="B20" s="28">
        <f>[1]TIC!C15</f>
        <v>582601.19563125679</v>
      </c>
      <c r="C20" s="31">
        <f t="shared" si="0"/>
        <v>29.232757497400851</v>
      </c>
      <c r="D20" s="28">
        <f>[1]TIC!D15</f>
        <v>387191.874192774</v>
      </c>
      <c r="E20" s="31">
        <f t="shared" si="0"/>
        <v>31.022545649688265</v>
      </c>
      <c r="F20" s="28">
        <f>[1]TIC!E15</f>
        <v>478566.0918325184</v>
      </c>
      <c r="G20" s="31">
        <f t="shared" si="1"/>
        <v>30.167078850504218</v>
      </c>
      <c r="H20" s="28">
        <f>[1]TIC!F15</f>
        <v>143597.15542169267</v>
      </c>
      <c r="I20" s="31">
        <f t="shared" si="2"/>
        <v>36.195267241695113</v>
      </c>
      <c r="J20" s="28">
        <f>[1]TIC!G15</f>
        <v>546739.17686935922</v>
      </c>
      <c r="K20" s="31">
        <f t="shared" si="3"/>
        <v>30.205993826322381</v>
      </c>
      <c r="L20" s="28">
        <f>[1]TIC!H15</f>
        <v>102660.11855793525</v>
      </c>
      <c r="M20" s="31">
        <f t="shared" si="4"/>
        <v>35.596410110123045</v>
      </c>
      <c r="N20" s="28">
        <f>[1]TIC!I15</f>
        <v>93699.580697661338</v>
      </c>
      <c r="O20" s="31">
        <f t="shared" si="5"/>
        <v>35.02076731072809</v>
      </c>
      <c r="P20" s="28">
        <f>[1]TIC!J15</f>
        <v>16860.201117289322</v>
      </c>
      <c r="Q20" s="31">
        <f t="shared" si="6"/>
        <v>31.316839532576026</v>
      </c>
    </row>
    <row r="21" spans="1:17" x14ac:dyDescent="0.2">
      <c r="A21" s="49" t="s">
        <v>59</v>
      </c>
      <c r="B21" s="28">
        <f>[1]TIC!C16</f>
        <v>512011.89279629797</v>
      </c>
      <c r="C21" s="31">
        <f t="shared" si="0"/>
        <v>25.690849263846527</v>
      </c>
      <c r="D21" s="28">
        <f>[1]TIC!D16</f>
        <v>323030.94915035105</v>
      </c>
      <c r="E21" s="31">
        <f t="shared" si="0"/>
        <v>25.881850922546857</v>
      </c>
      <c r="F21" s="28">
        <f>[1]TIC!E16</f>
        <v>408228.09342146042</v>
      </c>
      <c r="G21" s="31">
        <f t="shared" si="1"/>
        <v>25.733225344235294</v>
      </c>
      <c r="H21" s="28">
        <f>[1]TIC!F16</f>
        <v>86430.58259390897</v>
      </c>
      <c r="I21" s="31">
        <f t="shared" si="2"/>
        <v>21.785793915311395</v>
      </c>
      <c r="J21" s="28">
        <f>[1]TIC!G16</f>
        <v>437891.38933242665</v>
      </c>
      <c r="K21" s="31">
        <f t="shared" si="3"/>
        <v>24.192421473275044</v>
      </c>
      <c r="L21" s="28">
        <f>[1]TIC!H16</f>
        <v>119751.79554406223</v>
      </c>
      <c r="M21" s="31">
        <f t="shared" si="4"/>
        <v>41.52278494792904</v>
      </c>
      <c r="N21" s="28">
        <f>[1]TIC!I16</f>
        <v>114061.69906216634</v>
      </c>
      <c r="O21" s="31">
        <f t="shared" si="5"/>
        <v>42.631228359617623</v>
      </c>
      <c r="P21" s="28">
        <f>[1]TIC!J16</f>
        <v>18518.071873531091</v>
      </c>
      <c r="Q21" s="31">
        <f t="shared" si="6"/>
        <v>34.396237700948603</v>
      </c>
    </row>
    <row r="22" spans="1:17" x14ac:dyDescent="0.2">
      <c r="A22" s="50"/>
      <c r="B22" s="28"/>
      <c r="C22" s="31"/>
      <c r="D22" s="28"/>
      <c r="E22" s="31"/>
      <c r="F22" s="28"/>
      <c r="G22" s="31"/>
      <c r="H22" s="28"/>
      <c r="I22" s="31"/>
      <c r="J22" s="28"/>
      <c r="K22" s="31"/>
      <c r="L22" s="28"/>
      <c r="M22" s="31"/>
      <c r="N22" s="28"/>
      <c r="O22" s="31"/>
      <c r="P22" s="28"/>
      <c r="Q22" s="31"/>
    </row>
    <row r="23" spans="1:17" ht="14.25" customHeight="1" x14ac:dyDescent="0.2">
      <c r="A23" s="48" t="s">
        <v>9</v>
      </c>
      <c r="B23" s="69"/>
      <c r="C23" s="69"/>
      <c r="D23" s="69"/>
      <c r="E23" s="69"/>
      <c r="F23" s="69"/>
      <c r="G23" s="69"/>
      <c r="H23" s="69"/>
      <c r="I23" s="69"/>
      <c r="J23" s="69"/>
      <c r="K23" s="69"/>
      <c r="L23" s="69"/>
      <c r="M23" s="69"/>
      <c r="N23" s="69"/>
      <c r="O23" s="69"/>
      <c r="P23" s="69"/>
      <c r="Q23" s="69"/>
    </row>
    <row r="24" spans="1:17" x14ac:dyDescent="0.2">
      <c r="A24" s="49" t="s">
        <v>10</v>
      </c>
      <c r="B24" s="28">
        <f>[1]TIC!C18</f>
        <v>1323614.0670637016</v>
      </c>
      <c r="C24" s="32">
        <f t="shared" si="0"/>
        <v>66.414022718743908</v>
      </c>
      <c r="D24" s="28">
        <f>[1]TIC!D18</f>
        <v>850960.98852497502</v>
      </c>
      <c r="E24" s="32">
        <f t="shared" si="0"/>
        <v>68.180604687681139</v>
      </c>
      <c r="F24" s="28">
        <f>[1]TIC!E18</f>
        <v>1046208.1458891568</v>
      </c>
      <c r="G24" s="32">
        <f>+F24/F$7*100</f>
        <v>65.949184803764354</v>
      </c>
      <c r="H24" s="28">
        <f>[1]TIC!F18</f>
        <v>267084.51271414547</v>
      </c>
      <c r="I24" s="32">
        <f>+H24/H$7*100</f>
        <v>67.321635205219565</v>
      </c>
      <c r="J24" s="28">
        <f>[1]TIC!G18</f>
        <v>1204391.9586075188</v>
      </c>
      <c r="K24" s="32">
        <f>+J24/J$7*100</f>
        <v>66.539691328656744</v>
      </c>
      <c r="L24" s="28">
        <f>[1]TIC!H18</f>
        <v>175014.29820122075</v>
      </c>
      <c r="M24" s="32">
        <f>+L24/L$7*100</f>
        <v>60.68452697519777</v>
      </c>
      <c r="N24" s="28">
        <f>[1]TIC!I18</f>
        <v>162048.97464217144</v>
      </c>
      <c r="O24" s="32">
        <f>+N24/N$7*100</f>
        <v>60.566753785134154</v>
      </c>
      <c r="P24" s="28">
        <f>[1]TIC!J18</f>
        <v>34182.433969464269</v>
      </c>
      <c r="Q24" s="32">
        <f>+P24/P$7*100</f>
        <v>63.491876046297982</v>
      </c>
    </row>
    <row r="25" spans="1:17" x14ac:dyDescent="0.2">
      <c r="A25" s="49" t="s">
        <v>11</v>
      </c>
      <c r="B25" s="28">
        <f>[1]TIC!C19</f>
        <v>669359.72503618745</v>
      </c>
      <c r="C25" s="32">
        <f t="shared" si="0"/>
        <v>33.585977281265968</v>
      </c>
      <c r="D25" s="28">
        <f>[1]TIC!D19</f>
        <v>397137.34152510832</v>
      </c>
      <c r="E25" s="32">
        <f t="shared" si="0"/>
        <v>31.819395312321458</v>
      </c>
      <c r="F25" s="28">
        <f>[1]TIC!E19</f>
        <v>540177.11270398437</v>
      </c>
      <c r="G25" s="32">
        <f>+F25/F$7*100</f>
        <v>34.050815196246049</v>
      </c>
      <c r="H25" s="28">
        <f>[1]TIC!F19</f>
        <v>129644.58024383138</v>
      </c>
      <c r="I25" s="32">
        <f>+H25/H$7*100</f>
        <v>32.678364794780485</v>
      </c>
      <c r="J25" s="28">
        <f>[1]TIC!G19</f>
        <v>605643.42712765024</v>
      </c>
      <c r="K25" s="32">
        <f>+J25/J$7*100</f>
        <v>33.460308671353566</v>
      </c>
      <c r="L25" s="28">
        <f>[1]TIC!H19</f>
        <v>113385.90350546897</v>
      </c>
      <c r="M25" s="32">
        <f>+L25/L$7*100</f>
        <v>39.315473024802323</v>
      </c>
      <c r="N25" s="28">
        <f>[1]TIC!I19</f>
        <v>105505.35923719349</v>
      </c>
      <c r="O25" s="32">
        <f>+N25/N$7*100</f>
        <v>39.433246214865406</v>
      </c>
      <c r="P25" s="28">
        <f>[1]TIC!J19</f>
        <v>19655.058475299065</v>
      </c>
      <c r="Q25" s="32">
        <f>+P25/P$7*100</f>
        <v>36.508123953701748</v>
      </c>
    </row>
    <row r="26" spans="1:17" x14ac:dyDescent="0.2">
      <c r="A26" s="49"/>
      <c r="B26" s="28"/>
      <c r="C26" s="32"/>
      <c r="D26" s="28"/>
      <c r="E26" s="32"/>
      <c r="F26" s="28"/>
      <c r="G26" s="32"/>
      <c r="H26" s="28"/>
      <c r="I26" s="32"/>
      <c r="J26" s="28"/>
      <c r="K26" s="32"/>
      <c r="L26" s="28"/>
      <c r="M26" s="32"/>
      <c r="N26" s="28"/>
      <c r="O26" s="32"/>
      <c r="P26" s="28"/>
      <c r="Q26" s="32"/>
    </row>
    <row r="27" spans="1:17" x14ac:dyDescent="0.2">
      <c r="A27" s="48" t="s">
        <v>54</v>
      </c>
      <c r="B27" s="69"/>
      <c r="C27" s="69"/>
      <c r="D27" s="69"/>
      <c r="E27" s="69"/>
      <c r="F27" s="69"/>
      <c r="G27" s="69"/>
      <c r="H27" s="69"/>
      <c r="I27" s="69"/>
      <c r="J27" s="69"/>
      <c r="K27" s="69"/>
      <c r="L27" s="69"/>
      <c r="M27" s="69"/>
      <c r="N27" s="69"/>
      <c r="O27" s="69"/>
      <c r="P27" s="69"/>
      <c r="Q27" s="69"/>
    </row>
    <row r="28" spans="1:17" x14ac:dyDescent="0.2">
      <c r="A28" s="49" t="s">
        <v>12</v>
      </c>
      <c r="B28" s="28">
        <f>[1]TIC!C21</f>
        <v>280865.74913982954</v>
      </c>
      <c r="C28" s="31">
        <f t="shared" si="0"/>
        <v>14.092796917511102</v>
      </c>
      <c r="D28" s="28">
        <f>[1]TIC!D21</f>
        <v>162799.74944994174</v>
      </c>
      <c r="E28" s="31">
        <f t="shared" si="0"/>
        <v>13.043823994493541</v>
      </c>
      <c r="F28" s="28">
        <f>[1]TIC!E21</f>
        <v>169821.83289334396</v>
      </c>
      <c r="G28" s="31">
        <f t="shared" ref="G28:G32" si="7">+F28/F$7*100</f>
        <v>10.704955304738851</v>
      </c>
      <c r="H28" s="28">
        <f>[1]TIC!F21</f>
        <v>11985.849237066937</v>
      </c>
      <c r="I28" s="31">
        <f t="shared" ref="I28:I32" si="8">+H28/H$7*100</f>
        <v>3.0211672019567599</v>
      </c>
      <c r="J28" s="28">
        <f>[1]TIC!G21</f>
        <v>214371.45692863371</v>
      </c>
      <c r="K28" s="31">
        <f t="shared" ref="K28:K32" si="9">+J28/J$7*100</f>
        <v>11.84349536026259</v>
      </c>
      <c r="L28" s="28">
        <f>[1]TIC!H21</f>
        <v>14385.970552055931</v>
      </c>
      <c r="M28" s="31">
        <f t="shared" ref="M28:M32" si="10">+L28/L$7*100</f>
        <v>4.9881971187686069</v>
      </c>
      <c r="N28" s="28">
        <f>[1]TIC!I21</f>
        <v>12245.13888069202</v>
      </c>
      <c r="O28" s="31">
        <f t="shared" ref="O28:O32" si="11">+N28/N$7*100</f>
        <v>4.5766924060415572</v>
      </c>
      <c r="P28" s="28">
        <f>[1]TIC!J21</f>
        <v>3069.0262303666132</v>
      </c>
      <c r="Q28" s="31">
        <f t="shared" ref="Q28:Q32" si="12">+P28/P$7*100</f>
        <v>5.7005370997087041</v>
      </c>
    </row>
    <row r="29" spans="1:17" x14ac:dyDescent="0.2">
      <c r="A29" s="49" t="s">
        <v>13</v>
      </c>
      <c r="B29" s="28">
        <f>[1]TIC!C22</f>
        <v>1107099.2233359539</v>
      </c>
      <c r="C29" s="31">
        <f t="shared" si="0"/>
        <v>55.550114493456157</v>
      </c>
      <c r="D29" s="28">
        <f>[1]TIC!D22</f>
        <v>681411.38988780102</v>
      </c>
      <c r="E29" s="31">
        <f t="shared" si="0"/>
        <v>54.595970003459207</v>
      </c>
      <c r="F29" s="28">
        <f>[1]TIC!E22</f>
        <v>845588.14691151341</v>
      </c>
      <c r="G29" s="31">
        <f t="shared" si="7"/>
        <v>53.302824287556525</v>
      </c>
      <c r="H29" s="28">
        <f>[1]TIC!F22</f>
        <v>105308.85320606352</v>
      </c>
      <c r="I29" s="31">
        <f t="shared" si="8"/>
        <v>26.544272924602051</v>
      </c>
      <c r="J29" s="28">
        <f>[1]TIC!G22</f>
        <v>999543.05928677332</v>
      </c>
      <c r="K29" s="31">
        <f t="shared" si="9"/>
        <v>55.222293838244454</v>
      </c>
      <c r="L29" s="28">
        <f>[1]TIC!H22</f>
        <v>98969.710920503901</v>
      </c>
      <c r="M29" s="31">
        <f t="shared" si="10"/>
        <v>34.3167967063902</v>
      </c>
      <c r="N29" s="28">
        <f>[1]TIC!I22</f>
        <v>88996.692889432496</v>
      </c>
      <c r="O29" s="31">
        <f t="shared" si="11"/>
        <v>33.263035436218722</v>
      </c>
      <c r="P29" s="28">
        <f>[1]TIC!J22</f>
        <v>22155.758605295632</v>
      </c>
      <c r="Q29" s="31">
        <f t="shared" si="12"/>
        <v>41.153028492229893</v>
      </c>
    </row>
    <row r="30" spans="1:17" x14ac:dyDescent="0.2">
      <c r="A30" s="49" t="s">
        <v>18</v>
      </c>
      <c r="B30" s="28">
        <f>[1]TIC!C23</f>
        <v>428330.98309760488</v>
      </c>
      <c r="C30" s="31">
        <f t="shared" si="0"/>
        <v>21.492052971069828</v>
      </c>
      <c r="D30" s="28">
        <f>[1]TIC!D23</f>
        <v>278629.54636735877</v>
      </c>
      <c r="E30" s="31">
        <f t="shared" si="0"/>
        <v>22.324326510090373</v>
      </c>
      <c r="F30" s="28">
        <f>[1]TIC!E23</f>
        <v>399484.67375458404</v>
      </c>
      <c r="G30" s="31">
        <f t="shared" si="7"/>
        <v>25.182071731358736</v>
      </c>
      <c r="H30" s="28">
        <f>[1]TIC!F23</f>
        <v>145261.94974620038</v>
      </c>
      <c r="I30" s="31">
        <f t="shared" si="8"/>
        <v>36.614897249692547</v>
      </c>
      <c r="J30" s="28">
        <f>[1]TIC!G23</f>
        <v>420383.84079110622</v>
      </c>
      <c r="K30" s="31">
        <f t="shared" si="9"/>
        <v>23.225172507906816</v>
      </c>
      <c r="L30" s="28">
        <f>[1]TIC!H23</f>
        <v>97224.348485412615</v>
      </c>
      <c r="M30" s="31">
        <f t="shared" si="10"/>
        <v>33.711609045368256</v>
      </c>
      <c r="N30" s="28">
        <f>[1]TIC!I23</f>
        <v>92443.935849461384</v>
      </c>
      <c r="O30" s="31">
        <f t="shared" si="11"/>
        <v>34.551462691365771</v>
      </c>
      <c r="P30" s="28">
        <f>[1]TIC!J23</f>
        <v>14185.234681168076</v>
      </c>
      <c r="Q30" s="31">
        <f t="shared" si="12"/>
        <v>26.348245501444794</v>
      </c>
    </row>
    <row r="31" spans="1:17" x14ac:dyDescent="0.2">
      <c r="A31" s="49" t="s">
        <v>14</v>
      </c>
      <c r="B31" s="28">
        <f>[1]TIC!C24</f>
        <v>167665.57150320749</v>
      </c>
      <c r="C31" s="31">
        <f t="shared" si="0"/>
        <v>8.4128337345853339</v>
      </c>
      <c r="D31" s="28">
        <f>[1]TIC!D24</f>
        <v>118829.45431582913</v>
      </c>
      <c r="E31" s="31">
        <f t="shared" si="0"/>
        <v>9.5208407426571799</v>
      </c>
      <c r="F31" s="28">
        <f>[1]TIC!E24</f>
        <v>164525.96184135764</v>
      </c>
      <c r="G31" s="31">
        <f t="shared" si="7"/>
        <v>10.371122711218446</v>
      </c>
      <c r="H31" s="28">
        <f>[1]TIC!F24</f>
        <v>133151.7155685222</v>
      </c>
      <c r="I31" s="31">
        <f t="shared" si="8"/>
        <v>33.562377433869266</v>
      </c>
      <c r="J31" s="28">
        <f>[1]TIC!G24</f>
        <v>167005.86433802595</v>
      </c>
      <c r="K31" s="31">
        <f t="shared" si="9"/>
        <v>9.2266629511340525</v>
      </c>
      <c r="L31" s="28">
        <f>[1]TIC!H24</f>
        <v>76635.524301208148</v>
      </c>
      <c r="M31" s="31">
        <f t="shared" si="10"/>
        <v>26.572632005004102</v>
      </c>
      <c r="N31" s="28">
        <f>[1]TIC!I24</f>
        <v>73044.936847211604</v>
      </c>
      <c r="O31" s="31">
        <f t="shared" si="11"/>
        <v>27.30097314743772</v>
      </c>
      <c r="P31" s="28">
        <f>[1]TIC!J24</f>
        <v>14066.454892991253</v>
      </c>
      <c r="Q31" s="31">
        <f t="shared" si="12"/>
        <v>26.127618977468607</v>
      </c>
    </row>
    <row r="32" spans="1:17" x14ac:dyDescent="0.2">
      <c r="A32" s="52" t="s">
        <v>60</v>
      </c>
      <c r="B32" s="33">
        <f>[1]TIC!C25</f>
        <v>9012.2650233449258</v>
      </c>
      <c r="C32" s="34">
        <f t="shared" si="0"/>
        <v>0.45220188339005096</v>
      </c>
      <c r="D32" s="33">
        <f>[1]TIC!D25</f>
        <v>6428.1900291318434</v>
      </c>
      <c r="E32" s="34">
        <f t="shared" si="0"/>
        <v>0.51503874930063098</v>
      </c>
      <c r="F32" s="33">
        <f>[1]TIC!E25</f>
        <v>6964.6431923303817</v>
      </c>
      <c r="G32" s="34">
        <f t="shared" si="7"/>
        <v>0.43902596513709291</v>
      </c>
      <c r="H32" s="33">
        <f>[1]TIC!F25</f>
        <v>1020.7252001232641</v>
      </c>
      <c r="I32" s="34">
        <f t="shared" si="8"/>
        <v>0.25728518987927712</v>
      </c>
      <c r="J32" s="33">
        <f>[1]TIC!G25</f>
        <v>8731.1643906661247</v>
      </c>
      <c r="K32" s="34">
        <f t="shared" si="9"/>
        <v>0.48237534246440994</v>
      </c>
      <c r="L32" s="33">
        <f>[1]TIC!H25</f>
        <v>1184.6474475093926</v>
      </c>
      <c r="M32" s="34">
        <f t="shared" si="10"/>
        <v>0.41076512446902175</v>
      </c>
      <c r="N32" s="33">
        <f>[1]TIC!I25</f>
        <v>823.62941256765521</v>
      </c>
      <c r="O32" s="34">
        <f t="shared" si="11"/>
        <v>0.3078363189358802</v>
      </c>
      <c r="P32" s="33">
        <f>[1]TIC!J25</f>
        <v>361.01803494173743</v>
      </c>
      <c r="Q32" s="34">
        <f t="shared" si="12"/>
        <v>0.67056992914767877</v>
      </c>
    </row>
    <row r="33" spans="1:17" x14ac:dyDescent="0.2">
      <c r="A33" s="49"/>
      <c r="B33" s="33"/>
      <c r="C33" s="34"/>
      <c r="D33" s="33"/>
      <c r="E33" s="34"/>
      <c r="F33" s="33"/>
      <c r="G33" s="34"/>
      <c r="H33" s="33"/>
      <c r="I33" s="34"/>
      <c r="J33" s="33"/>
      <c r="K33" s="34"/>
      <c r="L33" s="33"/>
      <c r="M33" s="34"/>
      <c r="N33" s="33"/>
      <c r="O33" s="34"/>
      <c r="P33" s="33"/>
      <c r="Q33" s="34"/>
    </row>
    <row r="34" spans="1:17" ht="22.5" x14ac:dyDescent="0.2">
      <c r="A34" s="48" t="s">
        <v>76</v>
      </c>
      <c r="B34" s="69"/>
      <c r="C34" s="69"/>
      <c r="D34" s="69"/>
      <c r="E34" s="69"/>
      <c r="F34" s="69"/>
      <c r="G34" s="69"/>
      <c r="H34" s="69"/>
      <c r="I34" s="69"/>
      <c r="J34" s="69"/>
      <c r="K34" s="69"/>
      <c r="L34" s="69"/>
      <c r="M34" s="69"/>
      <c r="N34" s="69"/>
      <c r="O34" s="69"/>
      <c r="P34" s="69"/>
      <c r="Q34" s="69"/>
    </row>
    <row r="35" spans="1:17" x14ac:dyDescent="0.2">
      <c r="A35" s="49" t="s">
        <v>61</v>
      </c>
      <c r="B35" s="33">
        <f>[1]TIC!C27</f>
        <v>394125.97078406985</v>
      </c>
      <c r="C35" s="34">
        <f t="shared" si="0"/>
        <v>19.775772885043285</v>
      </c>
      <c r="D35" s="33">
        <f>[1]TIC!D27</f>
        <v>225570.03888180753</v>
      </c>
      <c r="E35" s="34">
        <f t="shared" si="0"/>
        <v>18.07309836499515</v>
      </c>
      <c r="F35" s="33">
        <f>[1]TIC!E27</f>
        <v>197766.1241616811</v>
      </c>
      <c r="G35" s="34">
        <f t="shared" ref="G35:G40" si="13">+F35/F$7*100</f>
        <v>12.466462550029442</v>
      </c>
      <c r="H35" s="33">
        <f>[1]TIC!F27</f>
        <v>10907.577033385793</v>
      </c>
      <c r="I35" s="34">
        <f t="shared" ref="I35:I40" si="14">+H35/H$7*100</f>
        <v>2.7493766469355378</v>
      </c>
      <c r="J35" s="33">
        <f>[1]TIC!G27</f>
        <v>314384.98654832557</v>
      </c>
      <c r="K35" s="34">
        <f t="shared" ref="K35:K40" si="15">+J35/J$7*100</f>
        <v>17.368996707247604</v>
      </c>
      <c r="L35" s="33">
        <f>[1]TIC!H27</f>
        <v>14909.279403769977</v>
      </c>
      <c r="M35" s="34">
        <f t="shared" ref="M35:M40" si="16">+L35/L$7*100</f>
        <v>5.1696494369768526</v>
      </c>
      <c r="N35" s="33">
        <f>[1]TIC!I27</f>
        <v>10868.420400421617</v>
      </c>
      <c r="O35" s="34">
        <f t="shared" ref="O35:O40" si="17">+N35/N$7*100</f>
        <v>4.062135807271928</v>
      </c>
      <c r="P35" s="33">
        <f>[1]TIC!J27</f>
        <v>6814.529447017384</v>
      </c>
      <c r="Q35" s="34">
        <f t="shared" ref="Q35:Q40" si="18">+P35/P$7*100</f>
        <v>12.65759071897525</v>
      </c>
    </row>
    <row r="36" spans="1:17" x14ac:dyDescent="0.2">
      <c r="A36" s="49" t="s">
        <v>62</v>
      </c>
      <c r="B36" s="33">
        <f>[1]TIC!C28</f>
        <v>394367.93952470261</v>
      </c>
      <c r="C36" s="34">
        <f t="shared" si="0"/>
        <v>19.787913974985962</v>
      </c>
      <c r="D36" s="33">
        <f>[1]TIC!D28</f>
        <v>231975.33980737656</v>
      </c>
      <c r="E36" s="34">
        <f t="shared" si="0"/>
        <v>18.586303196004909</v>
      </c>
      <c r="F36" s="33">
        <f>[1]TIC!E28</f>
        <v>284714.2218920028</v>
      </c>
      <c r="G36" s="34">
        <f t="shared" si="13"/>
        <v>17.947356756487157</v>
      </c>
      <c r="H36" s="33">
        <f>[1]TIC!F28</f>
        <v>28605.718360879433</v>
      </c>
      <c r="I36" s="34">
        <f t="shared" si="14"/>
        <v>7.2103908860320161</v>
      </c>
      <c r="J36" s="33">
        <f>[1]TIC!G28</f>
        <v>341976.35199584661</v>
      </c>
      <c r="K36" s="34">
        <f t="shared" si="15"/>
        <v>18.893351737263622</v>
      </c>
      <c r="L36" s="33">
        <f>[1]TIC!H28</f>
        <v>23790.225591915998</v>
      </c>
      <c r="M36" s="34">
        <f t="shared" si="16"/>
        <v>8.2490322306054704</v>
      </c>
      <c r="N36" s="33">
        <f>[1]TIC!I28</f>
        <v>17767.325892600751</v>
      </c>
      <c r="O36" s="34">
        <f t="shared" si="17"/>
        <v>6.6406421585425024</v>
      </c>
      <c r="P36" s="33">
        <f>[1]TIC!J28</f>
        <v>9569.18138476063</v>
      </c>
      <c r="Q36" s="34">
        <f t="shared" si="18"/>
        <v>17.77419591853851</v>
      </c>
    </row>
    <row r="37" spans="1:17" x14ac:dyDescent="0.2">
      <c r="A37" s="49" t="s">
        <v>63</v>
      </c>
      <c r="B37" s="33">
        <f>[1]TIC!C29</f>
        <v>395354.51164359838</v>
      </c>
      <c r="C37" s="34">
        <f t="shared" si="0"/>
        <v>19.837416488406188</v>
      </c>
      <c r="D37" s="33">
        <f>[1]TIC!D29</f>
        <v>239240.7979413243</v>
      </c>
      <c r="E37" s="34">
        <f t="shared" si="0"/>
        <v>19.168425450239191</v>
      </c>
      <c r="F37" s="33">
        <f>[1]TIC!E29</f>
        <v>344171.90708471724</v>
      </c>
      <c r="G37" s="34">
        <f t="shared" si="13"/>
        <v>21.695354594379932</v>
      </c>
      <c r="H37" s="33">
        <f>[1]TIC!F29</f>
        <v>51967.44645591997</v>
      </c>
      <c r="I37" s="34">
        <f t="shared" si="14"/>
        <v>13.098975441517366</v>
      </c>
      <c r="J37" s="33">
        <f>[1]TIC!G29</f>
        <v>373014.92344906816</v>
      </c>
      <c r="K37" s="34">
        <f t="shared" si="15"/>
        <v>20.608156414445006</v>
      </c>
      <c r="L37" s="33">
        <f>[1]TIC!H29</f>
        <v>40403.670839030186</v>
      </c>
      <c r="M37" s="34">
        <f t="shared" si="16"/>
        <v>14.009584806088929</v>
      </c>
      <c r="N37" s="33">
        <f>[1]TIC!I29</f>
        <v>38277.023721285288</v>
      </c>
      <c r="O37" s="34">
        <f t="shared" si="17"/>
        <v>14.30626189689885</v>
      </c>
      <c r="P37" s="33">
        <f>[1]TIC!J29</f>
        <v>5342.1503288717231</v>
      </c>
      <c r="Q37" s="34">
        <f t="shared" si="18"/>
        <v>9.9227324421780878</v>
      </c>
    </row>
    <row r="38" spans="1:17" x14ac:dyDescent="0.2">
      <c r="A38" s="49" t="s">
        <v>64</v>
      </c>
      <c r="B38" s="33">
        <f>[1]TIC!C30</f>
        <v>397698.90206928726</v>
      </c>
      <c r="C38" s="34">
        <f t="shared" si="0"/>
        <v>19.955049265865792</v>
      </c>
      <c r="D38" s="33">
        <f>[1]TIC!D30</f>
        <v>255599.11919155272</v>
      </c>
      <c r="E38" s="34">
        <f t="shared" si="0"/>
        <v>20.479085103919875</v>
      </c>
      <c r="F38" s="33">
        <f>[1]TIC!E30</f>
        <v>363220.91680345155</v>
      </c>
      <c r="G38" s="34">
        <f t="shared" si="13"/>
        <v>22.896135401914009</v>
      </c>
      <c r="H38" s="33">
        <f>[1]TIC!F30</f>
        <v>94742.732216981516</v>
      </c>
      <c r="I38" s="34">
        <f t="shared" si="14"/>
        <v>23.880964088261884</v>
      </c>
      <c r="J38" s="33">
        <f>[1]TIC!G30</f>
        <v>378731.41464472102</v>
      </c>
      <c r="K38" s="34">
        <f t="shared" si="15"/>
        <v>20.923978482936313</v>
      </c>
      <c r="L38" s="33">
        <f>[1]TIC!H30</f>
        <v>68404.350594572548</v>
      </c>
      <c r="M38" s="34">
        <f t="shared" si="16"/>
        <v>23.718551578594791</v>
      </c>
      <c r="N38" s="33">
        <f>[1]TIC!I30</f>
        <v>64189.535823127626</v>
      </c>
      <c r="O38" s="34">
        <f t="shared" si="17"/>
        <v>23.991215127193254</v>
      </c>
      <c r="P38" s="33">
        <f>[1]TIC!J30</f>
        <v>11189.831190318682</v>
      </c>
      <c r="Q38" s="34">
        <f t="shared" si="18"/>
        <v>20.784458343410574</v>
      </c>
    </row>
    <row r="39" spans="1:17" x14ac:dyDescent="0.2">
      <c r="A39" s="49" t="s">
        <v>65</v>
      </c>
      <c r="B39" s="33">
        <f>[1]TIC!C31</f>
        <v>401855.60687601764</v>
      </c>
      <c r="C39" s="34">
        <f t="shared" si="0"/>
        <v>20.163617227130906</v>
      </c>
      <c r="D39" s="33">
        <f>[1]TIC!D31</f>
        <v>289630.29992323188</v>
      </c>
      <c r="E39" s="34">
        <f t="shared" si="0"/>
        <v>23.205727701888456</v>
      </c>
      <c r="F39" s="33">
        <f>[1]TIC!E31</f>
        <v>387583.34611665836</v>
      </c>
      <c r="G39" s="34">
        <f t="shared" si="13"/>
        <v>24.431854999738231</v>
      </c>
      <c r="H39" s="33">
        <f>[1]TIC!F31</f>
        <v>207201.22090538731</v>
      </c>
      <c r="I39" s="34">
        <f t="shared" si="14"/>
        <v>52.22738250943825</v>
      </c>
      <c r="J39" s="33">
        <f>[1]TIC!G31</f>
        <v>392562.67153613066</v>
      </c>
      <c r="K39" s="34">
        <f t="shared" si="15"/>
        <v>21.688121383147809</v>
      </c>
      <c r="L39" s="33">
        <f>[1]TIC!H31</f>
        <v>138454.89194265494</v>
      </c>
      <c r="M39" s="34">
        <f t="shared" si="16"/>
        <v>48.007903990118287</v>
      </c>
      <c r="N39" s="33">
        <f>[1]TIC!I31</f>
        <v>133705.00697350493</v>
      </c>
      <c r="O39" s="34">
        <f t="shared" si="17"/>
        <v>49.973029789825546</v>
      </c>
      <c r="P39" s="33">
        <f>[1]TIC!J31</f>
        <v>19581.769914519911</v>
      </c>
      <c r="Q39" s="34">
        <f t="shared" si="18"/>
        <v>36.371994729528936</v>
      </c>
    </row>
    <row r="40" spans="1:17" x14ac:dyDescent="0.2">
      <c r="A40" s="51" t="s">
        <v>66</v>
      </c>
      <c r="B40" s="35">
        <f>[1]TIC!C32</f>
        <v>9570.8612021951303</v>
      </c>
      <c r="C40" s="36">
        <f t="shared" si="0"/>
        <v>0.48023015857683582</v>
      </c>
      <c r="D40" s="35">
        <f>[1]TIC!D32</f>
        <v>6082.7343047638224</v>
      </c>
      <c r="E40" s="36">
        <f t="shared" si="0"/>
        <v>0.4873601829528843</v>
      </c>
      <c r="F40" s="35">
        <f>[1]TIC!E32</f>
        <v>8928.7425345745905</v>
      </c>
      <c r="G40" s="36">
        <f t="shared" si="13"/>
        <v>0.56283569745812079</v>
      </c>
      <c r="H40" s="35">
        <f>[1]TIC!F32</f>
        <v>3304.3979854230306</v>
      </c>
      <c r="I40" s="36">
        <f t="shared" si="14"/>
        <v>0.83291042781504487</v>
      </c>
      <c r="J40" s="35">
        <f>[1]TIC!G32</f>
        <v>9365.037561045654</v>
      </c>
      <c r="K40" s="36">
        <f t="shared" si="15"/>
        <v>0.51739527496822335</v>
      </c>
      <c r="L40" s="35">
        <f>[1]TIC!H32</f>
        <v>2437.7833347457945</v>
      </c>
      <c r="M40" s="36">
        <f t="shared" si="16"/>
        <v>0.84527795761567603</v>
      </c>
      <c r="N40" s="35">
        <f>[1]TIC!I32</f>
        <v>2747.0210684246349</v>
      </c>
      <c r="O40" s="36">
        <f t="shared" si="17"/>
        <v>1.0267152202674472</v>
      </c>
      <c r="P40" s="35">
        <f>[1]TIC!J32</f>
        <v>1340.030179274976</v>
      </c>
      <c r="Q40" s="36">
        <f t="shared" si="18"/>
        <v>2.4890278473683152</v>
      </c>
    </row>
    <row r="41" spans="1:17" x14ac:dyDescent="0.2">
      <c r="A41" s="54" t="str">
        <f>[2]Resumen!$A$49</f>
        <v>Fuente: Instituto Nacional de Estadística (INE). LII Encuesta Permanente de Hogares de Propósitos Múltiples, Junio 2016.</v>
      </c>
      <c r="B41" s="33"/>
      <c r="C41" s="34"/>
      <c r="D41" s="33"/>
      <c r="E41" s="34"/>
      <c r="F41" s="33"/>
      <c r="G41" s="34"/>
      <c r="H41" s="33"/>
      <c r="I41" s="34"/>
      <c r="J41" s="33"/>
      <c r="K41" s="34"/>
      <c r="L41" s="33"/>
      <c r="M41" s="34"/>
      <c r="N41" s="33"/>
      <c r="O41" s="34"/>
      <c r="P41" s="33"/>
      <c r="Q41" s="34"/>
    </row>
    <row r="42" spans="1:17" x14ac:dyDescent="0.2">
      <c r="A42" s="54" t="s">
        <v>15</v>
      </c>
    </row>
    <row r="43" spans="1:17" x14ac:dyDescent="0.2">
      <c r="A43" s="54" t="s">
        <v>16</v>
      </c>
    </row>
    <row r="44" spans="1:17" x14ac:dyDescent="0.2">
      <c r="A44" s="54" t="s">
        <v>67</v>
      </c>
    </row>
    <row r="45" spans="1:17" x14ac:dyDescent="0.2">
      <c r="A45" s="12"/>
      <c r="B45" s="91"/>
      <c r="C45" s="91"/>
      <c r="D45" s="12"/>
      <c r="E45" s="12"/>
    </row>
    <row r="46" spans="1:17" x14ac:dyDescent="0.2">
      <c r="A46" s="12"/>
      <c r="B46" s="91"/>
      <c r="C46" s="91"/>
      <c r="D46" s="12"/>
      <c r="E46" s="12"/>
    </row>
  </sheetData>
  <mergeCells count="14">
    <mergeCell ref="B46:C46"/>
    <mergeCell ref="N4:O4"/>
    <mergeCell ref="P4:Q4"/>
    <mergeCell ref="H3:I4"/>
    <mergeCell ref="A1:Q1"/>
    <mergeCell ref="A2:A5"/>
    <mergeCell ref="J3:K4"/>
    <mergeCell ref="F3:G4"/>
    <mergeCell ref="D2:Q2"/>
    <mergeCell ref="B2:C4"/>
    <mergeCell ref="D3:E4"/>
    <mergeCell ref="L4:M4"/>
    <mergeCell ref="L3:Q3"/>
    <mergeCell ref="B45:C45"/>
  </mergeCells>
  <phoneticPr fontId="2" type="noConversion"/>
  <printOptions horizontalCentered="1" verticalCentered="1"/>
  <pageMargins left="0.15748031496062992" right="0.15748031496062992" top="0.19685039370078741" bottom="0.19685039370078741" header="0" footer="0"/>
  <pageSetup paperSize="119" scale="90" orientation="landscape" r:id="rId1"/>
  <headerFooter alignWithMargins="0"/>
  <ignoredErrors>
    <ignoredError sqref="D15:Q16 G7 I7 K7 M7 O7 Q7 E10 G10 I10 K10 M10 O10 Q10 E11 G11 I11 K11 M11 O11 Q11 E12 G12 I12 K12 M12 O12 Q12 E13 G13 I13 K13 M13 O13 Q13 E14 G14 I14 K14 M14 O14 Q14 D22:Q23 E17 G17 I17 K17 M17 O17 Q17 E18 G18 I18 K18 M18 O18 Q18 E19 G19 I19 K19 M19 O19 Q19 E20 G20 I20 K20 M20 O20 Q20 E21 G21 I21 K21 M21 O21 Q21 D26:Q27 E24 G24 I24 K24 M24 O24 Q24 E25 G25 I25 K25 M25 O25 Q25 D33:Q34 E28 G28 I28 K28 M28 O28 Q28 E29 G29 I29 K29 M29 O29 Q29 E30 G30 I30 K30 M30 O30 Q30 E31 G31 I31 K31 M31 O31 Q31 E32 G32 I32 K32 M32 O32 Q32 E40 E35 G35 I35 K35 M35 O35 Q35 E36 G36 I36 K36 M36 O36 Q36 E37 G37 I37 K37 M37 O37 Q37 E38 G38 I38 K38 M38 O38 Q38 E39 G39 I39 K39 M39 O39 Q39 G40 I40 K40 M40 O40 Q40"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AF43"/>
  <sheetViews>
    <sheetView zoomScaleSheetLayoutView="106" workbookViewId="0">
      <selection activeCell="J17" sqref="J17"/>
    </sheetView>
  </sheetViews>
  <sheetFormatPr baseColWidth="10" defaultRowHeight="12.75" x14ac:dyDescent="0.2"/>
  <cols>
    <col min="1" max="1" width="23.85546875" customWidth="1"/>
    <col min="2" max="2" width="9.7109375" bestFit="1" customWidth="1"/>
    <col min="3" max="3" width="4.85546875" customWidth="1"/>
    <col min="4" max="4" width="8" bestFit="1" customWidth="1"/>
    <col min="5" max="5" width="4.28515625" customWidth="1"/>
    <col min="6" max="6" width="8" bestFit="1" customWidth="1"/>
    <col min="7" max="7" width="4.140625" bestFit="1" customWidth="1"/>
    <col min="8" max="8" width="8.7109375" customWidth="1"/>
    <col min="9" max="9" width="4.140625" bestFit="1" customWidth="1"/>
    <col min="10" max="10" width="7.7109375" customWidth="1"/>
    <col min="11" max="11" width="5.28515625" customWidth="1"/>
    <col min="12" max="12" width="6.140625" bestFit="1" customWidth="1"/>
    <col min="13" max="13" width="3.7109375" customWidth="1"/>
    <col min="14" max="14" width="0.5703125" customWidth="1"/>
    <col min="15" max="15" width="8" customWidth="1"/>
    <col min="16" max="16" width="4.140625" bestFit="1" customWidth="1"/>
    <col min="17" max="17" width="8" bestFit="1" customWidth="1"/>
    <col min="18" max="18" width="4.140625" bestFit="1" customWidth="1"/>
    <col min="19" max="19" width="8" bestFit="1" customWidth="1"/>
    <col min="20" max="20" width="6.140625" bestFit="1" customWidth="1"/>
    <col min="21" max="21" width="8" bestFit="1" customWidth="1"/>
    <col min="22" max="22" width="6.140625" bestFit="1" customWidth="1"/>
    <col min="23" max="23" width="6.5703125" bestFit="1" customWidth="1"/>
    <col min="24" max="24" width="6.140625" bestFit="1" customWidth="1"/>
    <col min="25" max="25" width="6.5703125" bestFit="1" customWidth="1"/>
    <col min="26" max="26" width="6.140625" bestFit="1" customWidth="1"/>
    <col min="27" max="27" width="8.28515625" bestFit="1" customWidth="1"/>
    <col min="28" max="28" width="4" bestFit="1" customWidth="1"/>
    <col min="29" max="29" width="8.140625" customWidth="1"/>
    <col min="30" max="30" width="5.42578125" customWidth="1"/>
    <col min="31" max="31" width="9.140625" customWidth="1"/>
    <col min="32" max="32" width="5.42578125" customWidth="1"/>
  </cols>
  <sheetData>
    <row r="1" spans="1:32" ht="27" customHeight="1" x14ac:dyDescent="0.2">
      <c r="A1" s="95" t="s">
        <v>80</v>
      </c>
      <c r="B1" s="95"/>
      <c r="C1" s="95"/>
      <c r="D1" s="95"/>
      <c r="E1" s="95"/>
      <c r="F1" s="95"/>
      <c r="G1" s="95"/>
      <c r="H1" s="95"/>
      <c r="I1" s="95"/>
      <c r="J1" s="95"/>
      <c r="K1" s="95"/>
      <c r="L1" s="95"/>
      <c r="M1" s="95"/>
      <c r="N1" s="95"/>
      <c r="O1" s="95"/>
      <c r="P1" s="95"/>
      <c r="Q1" s="95"/>
      <c r="R1" s="95"/>
      <c r="S1" s="95"/>
      <c r="T1" s="95"/>
      <c r="U1" s="95"/>
      <c r="V1" s="95"/>
      <c r="W1" s="95"/>
      <c r="X1" s="95"/>
      <c r="Y1" s="95"/>
      <c r="Z1" s="95"/>
      <c r="AA1" s="95"/>
      <c r="AB1" s="95"/>
      <c r="AC1" s="95"/>
      <c r="AD1" s="95"/>
      <c r="AE1" s="95"/>
      <c r="AF1" s="95"/>
    </row>
    <row r="2" spans="1:32" x14ac:dyDescent="0.2">
      <c r="A2" s="94" t="s">
        <v>74</v>
      </c>
      <c r="B2" s="94" t="s">
        <v>17</v>
      </c>
      <c r="C2" s="94"/>
      <c r="D2" s="94" t="s">
        <v>33</v>
      </c>
      <c r="E2" s="94"/>
      <c r="F2" s="96" t="s">
        <v>40</v>
      </c>
      <c r="G2" s="96"/>
      <c r="H2" s="96"/>
      <c r="I2" s="96"/>
      <c r="J2" s="96"/>
      <c r="K2" s="96"/>
      <c r="L2" s="96"/>
      <c r="M2" s="96"/>
      <c r="N2" s="96"/>
      <c r="O2" s="96"/>
      <c r="P2" s="96"/>
      <c r="Q2" s="96"/>
      <c r="R2" s="96"/>
      <c r="S2" s="96"/>
      <c r="T2" s="96"/>
      <c r="U2" s="96"/>
      <c r="V2" s="96"/>
      <c r="W2" s="96"/>
      <c r="X2" s="96"/>
      <c r="Y2" s="96"/>
      <c r="Z2" s="96"/>
      <c r="AA2" s="96"/>
      <c r="AB2" s="96"/>
      <c r="AC2" s="96"/>
      <c r="AD2" s="96"/>
      <c r="AE2" s="96"/>
      <c r="AF2" s="96"/>
    </row>
    <row r="3" spans="1:32" x14ac:dyDescent="0.2">
      <c r="A3" s="92"/>
      <c r="B3" s="92"/>
      <c r="C3" s="92"/>
      <c r="D3" s="92"/>
      <c r="E3" s="92"/>
      <c r="F3" s="94" t="s">
        <v>55</v>
      </c>
      <c r="G3" s="94"/>
      <c r="H3" s="94"/>
      <c r="I3" s="94"/>
      <c r="J3" s="94"/>
      <c r="K3" s="94"/>
      <c r="L3" s="94"/>
      <c r="M3" s="94"/>
      <c r="N3" s="23"/>
      <c r="O3" s="94" t="s">
        <v>19</v>
      </c>
      <c r="P3" s="94"/>
      <c r="Q3" s="94"/>
      <c r="R3" s="94"/>
      <c r="S3" s="94"/>
      <c r="T3" s="94"/>
      <c r="U3" s="94"/>
      <c r="V3" s="94"/>
      <c r="W3" s="94"/>
      <c r="X3" s="94"/>
      <c r="Y3" s="94"/>
      <c r="Z3" s="94"/>
      <c r="AA3" s="94"/>
      <c r="AB3" s="94"/>
      <c r="AC3" s="94"/>
      <c r="AD3" s="94"/>
      <c r="AE3" s="94"/>
      <c r="AF3" s="94"/>
    </row>
    <row r="4" spans="1:32" ht="56.25" customHeight="1" x14ac:dyDescent="0.2">
      <c r="A4" s="92"/>
      <c r="B4" s="92"/>
      <c r="C4" s="92"/>
      <c r="D4" s="92"/>
      <c r="E4" s="92"/>
      <c r="F4" s="98" t="s">
        <v>68</v>
      </c>
      <c r="G4" s="98"/>
      <c r="H4" s="98" t="s">
        <v>69</v>
      </c>
      <c r="I4" s="98"/>
      <c r="J4" s="98" t="s">
        <v>57</v>
      </c>
      <c r="K4" s="98"/>
      <c r="L4" s="98" t="s">
        <v>56</v>
      </c>
      <c r="M4" s="98"/>
      <c r="N4" s="23"/>
      <c r="O4" s="97" t="s">
        <v>21</v>
      </c>
      <c r="P4" s="97"/>
      <c r="Q4" s="97" t="s">
        <v>20</v>
      </c>
      <c r="R4" s="97"/>
      <c r="S4" s="97" t="s">
        <v>22</v>
      </c>
      <c r="T4" s="97"/>
      <c r="U4" s="97" t="s">
        <v>70</v>
      </c>
      <c r="V4" s="97"/>
      <c r="W4" s="97" t="s">
        <v>71</v>
      </c>
      <c r="X4" s="97"/>
      <c r="Y4" s="99" t="s">
        <v>83</v>
      </c>
      <c r="Z4" s="99"/>
      <c r="AA4" s="100" t="s">
        <v>81</v>
      </c>
      <c r="AB4" s="100"/>
      <c r="AC4" s="99" t="s">
        <v>82</v>
      </c>
      <c r="AD4" s="99"/>
      <c r="AE4" s="100" t="s">
        <v>23</v>
      </c>
      <c r="AF4" s="100"/>
    </row>
    <row r="5" spans="1:32" ht="14.25" customHeight="1" x14ac:dyDescent="0.2">
      <c r="A5" s="92"/>
      <c r="B5" s="76" t="s">
        <v>1</v>
      </c>
      <c r="C5" s="76" t="s">
        <v>2</v>
      </c>
      <c r="D5" s="76" t="s">
        <v>1</v>
      </c>
      <c r="E5" s="76" t="s">
        <v>2</v>
      </c>
      <c r="F5" s="76" t="s">
        <v>1</v>
      </c>
      <c r="G5" s="76" t="s">
        <v>2</v>
      </c>
      <c r="H5" s="76" t="s">
        <v>1</v>
      </c>
      <c r="I5" s="16" t="s">
        <v>2</v>
      </c>
      <c r="J5" s="76" t="s">
        <v>1</v>
      </c>
      <c r="K5" s="16" t="s">
        <v>2</v>
      </c>
      <c r="L5" s="76" t="s">
        <v>1</v>
      </c>
      <c r="M5" s="16" t="s">
        <v>2</v>
      </c>
      <c r="N5" s="75"/>
      <c r="O5" s="76" t="s">
        <v>1</v>
      </c>
      <c r="P5" s="76" t="s">
        <v>2</v>
      </c>
      <c r="Q5" s="76" t="s">
        <v>1</v>
      </c>
      <c r="R5" s="16" t="s">
        <v>2</v>
      </c>
      <c r="S5" s="76" t="s">
        <v>1</v>
      </c>
      <c r="T5" s="16" t="s">
        <v>2</v>
      </c>
      <c r="U5" s="76" t="s">
        <v>1</v>
      </c>
      <c r="V5" s="16" t="s">
        <v>2</v>
      </c>
      <c r="W5" s="76" t="s">
        <v>1</v>
      </c>
      <c r="X5" s="16" t="s">
        <v>2</v>
      </c>
      <c r="Y5" s="76" t="s">
        <v>1</v>
      </c>
      <c r="Z5" s="16" t="s">
        <v>2</v>
      </c>
      <c r="AA5" s="16"/>
      <c r="AB5" s="16"/>
      <c r="AC5" s="88" t="s">
        <v>1</v>
      </c>
      <c r="AD5" s="16" t="s">
        <v>2</v>
      </c>
      <c r="AE5" s="88" t="s">
        <v>1</v>
      </c>
      <c r="AF5" s="16" t="s">
        <v>2</v>
      </c>
    </row>
    <row r="6" spans="1:32" x14ac:dyDescent="0.2">
      <c r="A6" s="55" t="s">
        <v>58</v>
      </c>
      <c r="B6" s="26">
        <f>[1]TIC!C38</f>
        <v>7782918.2003643801</v>
      </c>
      <c r="C6" s="26">
        <f>+C9+C13</f>
        <v>100.00000000000503</v>
      </c>
      <c r="D6" s="26">
        <f>[1]TIC!D38</f>
        <v>2298157.4389066063</v>
      </c>
      <c r="E6" s="37">
        <f>+D6/$B$6*100</f>
        <v>29.528222958825541</v>
      </c>
      <c r="F6" s="77">
        <f>[1]TIC!E38</f>
        <v>1417063.5685057112</v>
      </c>
      <c r="G6" s="27">
        <f>+F6/$D6*100</f>
        <v>61.660856846252756</v>
      </c>
      <c r="H6" s="77">
        <f>[1]TIC!F38</f>
        <v>711825.79519088927</v>
      </c>
      <c r="I6" s="27">
        <f>+H6/$D6*100</f>
        <v>30.97376111575517</v>
      </c>
      <c r="J6" s="26">
        <f>[1]TIC!G38</f>
        <v>151475.68900390668</v>
      </c>
      <c r="K6" s="27">
        <f>+J6/$D6*100</f>
        <v>6.5911798051561794</v>
      </c>
      <c r="L6" s="26">
        <f>[1]TIC!H38</f>
        <v>17792.386206203675</v>
      </c>
      <c r="M6" s="27">
        <f>+L6/$D6*100</f>
        <v>0.77420223284044254</v>
      </c>
      <c r="N6" s="27"/>
      <c r="O6" s="77">
        <f>[1]TIC!I38</f>
        <v>2001389.5528623573</v>
      </c>
      <c r="P6" s="27">
        <f>+O6/$D6*100</f>
        <v>87.086703416392481</v>
      </c>
      <c r="Q6" s="77">
        <f>[1]TIC!J38</f>
        <v>316879.91570299334</v>
      </c>
      <c r="R6" s="27">
        <f>+Q6/$D6*100</f>
        <v>13.788433739933639</v>
      </c>
      <c r="S6" s="26">
        <f>[1]TIC!K38</f>
        <v>457232.74835716136</v>
      </c>
      <c r="T6" s="27">
        <f>+S6/$D6*100</f>
        <v>19.895623364024132</v>
      </c>
      <c r="U6" s="26">
        <f>[1]TIC!L38</f>
        <v>368710.63389692461</v>
      </c>
      <c r="V6" s="27">
        <f>+U6/$D6*100</f>
        <v>16.043749990964326</v>
      </c>
      <c r="W6" s="77">
        <f>[1]TIC!M38</f>
        <v>395534.04909856472</v>
      </c>
      <c r="X6" s="27">
        <f>+W6/$D6*100</f>
        <v>17.210920470563927</v>
      </c>
      <c r="Y6" s="78">
        <f>[1]TIC!N38</f>
        <v>305948.76284204517</v>
      </c>
      <c r="Z6" s="27">
        <f>+Y6/$D6*100</f>
        <v>13.31278517574524</v>
      </c>
      <c r="AA6" s="89">
        <f>SUM(AA9,AA13)</f>
        <v>1642728.5283608506</v>
      </c>
      <c r="AB6" s="27">
        <f>+AA6/$D6*100</f>
        <v>71.480243283176065</v>
      </c>
      <c r="AC6" s="78">
        <f>[1]TIC!O38</f>
        <v>189349.29501502941</v>
      </c>
      <c r="AD6" s="27">
        <f>+AC6/$D6*100</f>
        <v>8.2391785614616566</v>
      </c>
      <c r="AE6" s="78">
        <f>[1]TIC!P38</f>
        <v>8535.4573245435658</v>
      </c>
      <c r="AF6" s="27">
        <f>+AE6/$D6*100</f>
        <v>0.37140437726513975</v>
      </c>
    </row>
    <row r="7" spans="1:32" ht="6.95" customHeight="1" x14ac:dyDescent="0.2">
      <c r="A7" s="55"/>
      <c r="B7" s="7"/>
      <c r="C7" s="7"/>
      <c r="D7" s="7"/>
      <c r="E7" s="7"/>
      <c r="F7" s="79"/>
      <c r="G7" s="79"/>
      <c r="H7" s="79"/>
      <c r="I7" s="79"/>
      <c r="J7" s="7"/>
      <c r="K7" s="79"/>
      <c r="L7" s="7"/>
      <c r="M7" s="79"/>
      <c r="N7" s="79"/>
      <c r="O7" s="79"/>
      <c r="P7" s="79"/>
      <c r="Q7" s="79"/>
      <c r="R7" s="79"/>
      <c r="S7" s="7"/>
      <c r="T7" s="79"/>
      <c r="U7" s="7"/>
      <c r="V7" s="79"/>
      <c r="W7" s="79"/>
      <c r="X7" s="79"/>
      <c r="Y7" s="19"/>
      <c r="Z7" s="79"/>
      <c r="AA7" s="79"/>
      <c r="AB7" s="79"/>
    </row>
    <row r="8" spans="1:32" x14ac:dyDescent="0.2">
      <c r="A8" s="55" t="s">
        <v>3</v>
      </c>
      <c r="B8" s="70"/>
      <c r="C8" s="70"/>
      <c r="D8" s="70"/>
      <c r="E8" s="70"/>
      <c r="F8" s="70"/>
      <c r="G8" s="70"/>
      <c r="H8" s="70"/>
      <c r="I8" s="70"/>
      <c r="J8" s="70"/>
      <c r="K8" s="70"/>
      <c r="L8" s="70"/>
      <c r="M8" s="70"/>
      <c r="N8" s="70"/>
      <c r="O8" s="70"/>
      <c r="P8" s="70"/>
      <c r="Q8" s="70"/>
      <c r="R8" s="70"/>
      <c r="S8" s="70"/>
      <c r="T8" s="70"/>
      <c r="U8" s="70"/>
      <c r="V8" s="70"/>
      <c r="W8" s="70"/>
      <c r="X8" s="70"/>
      <c r="Y8" s="70"/>
      <c r="Z8" s="70"/>
      <c r="AA8" s="70"/>
      <c r="AB8" s="70"/>
    </row>
    <row r="9" spans="1:32" x14ac:dyDescent="0.2">
      <c r="A9" s="56" t="s">
        <v>4</v>
      </c>
      <c r="B9" s="7">
        <f>[1]TIC!C39</f>
        <v>4257860.046446708</v>
      </c>
      <c r="C9" s="21">
        <f>+B9/$B$6*100</f>
        <v>54.707757897897011</v>
      </c>
      <c r="D9" s="7">
        <f>[1]TIC!D39</f>
        <v>1802661.3536838104</v>
      </c>
      <c r="E9" s="22">
        <f>+D9/D$6*100</f>
        <v>78.439419474301204</v>
      </c>
      <c r="F9" s="79">
        <f>[1]TIC!E39</f>
        <v>1180433.055916752</v>
      </c>
      <c r="G9" s="22">
        <f>+F9/F$6*100</f>
        <v>83.301348094180057</v>
      </c>
      <c r="H9" s="79">
        <f>[1]TIC!F39</f>
        <v>514886.69193610607</v>
      </c>
      <c r="I9" s="22">
        <f>+H9/H$6*100</f>
        <v>72.33324437168362</v>
      </c>
      <c r="J9" s="7">
        <f>[1]TIC!G39</f>
        <v>97673.027909183758</v>
      </c>
      <c r="K9" s="22">
        <f>+J9/J$6*100</f>
        <v>64.480992660587731</v>
      </c>
      <c r="L9" s="7">
        <f>[1]TIC!H39</f>
        <v>9668.5779217863255</v>
      </c>
      <c r="M9" s="22">
        <f>+L9/L$6*100</f>
        <v>54.341097420733711</v>
      </c>
      <c r="N9" s="80"/>
      <c r="O9" s="79">
        <f>[1]TIC!I39</f>
        <v>1586147.6982693295</v>
      </c>
      <c r="P9" s="22">
        <f>+O9/O$6*100</f>
        <v>79.252322267838608</v>
      </c>
      <c r="Q9" s="79">
        <f>[1]TIC!J39</f>
        <v>242472.57823291759</v>
      </c>
      <c r="R9" s="22">
        <f>+Q9/Q$6*100</f>
        <v>76.518758752821498</v>
      </c>
      <c r="S9" s="7">
        <f>[1]TIC!K39</f>
        <v>388812.85436314443</v>
      </c>
      <c r="T9" s="22">
        <f>+S9/S$6*100</f>
        <v>85.036090647520368</v>
      </c>
      <c r="U9" s="7">
        <f>[1]TIC!L39</f>
        <v>310410.36267934396</v>
      </c>
      <c r="V9" s="22">
        <f>+U9/U$6*100</f>
        <v>84.188068946804805</v>
      </c>
      <c r="W9" s="79">
        <f>[1]TIC!M39</f>
        <v>312862.35302773392</v>
      </c>
      <c r="X9" s="22">
        <f>+W9/W$6*100</f>
        <v>79.098715708738013</v>
      </c>
      <c r="Y9" s="19">
        <f>[1]TIC!N39</f>
        <v>260466.68047461761</v>
      </c>
      <c r="Z9" s="22">
        <f>+Y9/Y$6*100</f>
        <v>85.13408521579511</v>
      </c>
      <c r="AA9" s="79">
        <f>[3]Sheet1!D4</f>
        <v>1265800.6900018519</v>
      </c>
      <c r="AB9" s="22">
        <f>+AA9/AA$6*100</f>
        <v>77.054770045595703</v>
      </c>
      <c r="AC9" s="19">
        <f>[1]TIC!O39</f>
        <v>145328.9359375292</v>
      </c>
      <c r="AD9" s="22">
        <f>+AC9/AC$6*100</f>
        <v>76.751770280419507</v>
      </c>
      <c r="AE9" s="19">
        <f>[1]TIC!P39</f>
        <v>6005.5516304343564</v>
      </c>
      <c r="AF9" s="22">
        <f>+AE9/AE$6*100</f>
        <v>70.360045186629804</v>
      </c>
    </row>
    <row r="10" spans="1:32" x14ac:dyDescent="0.2">
      <c r="A10" s="61" t="s">
        <v>5</v>
      </c>
      <c r="B10" s="7">
        <f>[1]TIC!C40</f>
        <v>1127377.6977485418</v>
      </c>
      <c r="C10" s="21">
        <f t="shared" ref="C10:C39" si="0">+B10/$B$6*100</f>
        <v>14.485282624398652</v>
      </c>
      <c r="D10" s="7">
        <f>[1]TIC!D40</f>
        <v>594643.54601549334</v>
      </c>
      <c r="E10" s="22">
        <f t="shared" ref="E10:G13" si="1">+D10/D$6*100</f>
        <v>25.874795866831768</v>
      </c>
      <c r="F10" s="79">
        <f>[1]TIC!E40</f>
        <v>434107.93053834961</v>
      </c>
      <c r="G10" s="22">
        <f t="shared" si="1"/>
        <v>30.634330046048319</v>
      </c>
      <c r="H10" s="79">
        <f>[1]TIC!F40</f>
        <v>138538.50468812117</v>
      </c>
      <c r="I10" s="22">
        <f>+H10/H$6*100</f>
        <v>19.462417016086007</v>
      </c>
      <c r="J10" s="7">
        <f>[1]TIC!G40</f>
        <v>20017.989293476967</v>
      </c>
      <c r="K10" s="22">
        <f>+J10/J$6*100</f>
        <v>13.215314896478661</v>
      </c>
      <c r="L10" s="7">
        <f>[1]TIC!H40</f>
        <v>1979.1214955445803</v>
      </c>
      <c r="M10" s="22">
        <f>+L10/L$6*100</f>
        <v>11.123418031778781</v>
      </c>
      <c r="N10" s="80"/>
      <c r="O10" s="79">
        <f>[1]TIC!I40</f>
        <v>520838.80691080209</v>
      </c>
      <c r="P10" s="22">
        <f>+O10/O$6*100</f>
        <v>26.023859581254744</v>
      </c>
      <c r="Q10" s="79">
        <f>[1]TIC!J40</f>
        <v>71763.770062402997</v>
      </c>
      <c r="R10" s="22">
        <f>+Q10/Q$6*100</f>
        <v>22.6469922851362</v>
      </c>
      <c r="S10" s="7">
        <f>[1]TIC!K40</f>
        <v>148021.79518760563</v>
      </c>
      <c r="T10" s="22">
        <f>+S10/S$6*100</f>
        <v>32.373401887648775</v>
      </c>
      <c r="U10" s="7">
        <f>[1]TIC!L40</f>
        <v>120561.4844369241</v>
      </c>
      <c r="V10" s="22">
        <f>+U10/U$6*100</f>
        <v>32.698130553681786</v>
      </c>
      <c r="W10" s="79">
        <f>[1]TIC!M40</f>
        <v>109861.85885163611</v>
      </c>
      <c r="X10" s="22">
        <f>+W10/W$6*100</f>
        <v>27.775575605188717</v>
      </c>
      <c r="Y10" s="19">
        <f>[1]TIC!N40</f>
        <v>110604.0294124653</v>
      </c>
      <c r="Z10" s="22">
        <f>+Y10/Y$6*100</f>
        <v>36.15116086269903</v>
      </c>
      <c r="AA10" s="79">
        <f>[3]Sheet1!D5</f>
        <v>379249.15658372693</v>
      </c>
      <c r="AB10" s="22">
        <f t="shared" ref="AB10:AB13" si="2">+AA10/AA$6*100</f>
        <v>23.086538648120381</v>
      </c>
      <c r="AC10" s="19">
        <f>[1]TIC!O40</f>
        <v>44777.623836696133</v>
      </c>
      <c r="AD10" s="22">
        <f t="shared" ref="AD10:AD13" si="3">+AC10/AC$6*100</f>
        <v>23.648159784879027</v>
      </c>
      <c r="AE10" s="19">
        <f>[1]TIC!P40</f>
        <v>2102.8165890161167</v>
      </c>
      <c r="AF10" s="22">
        <f t="shared" ref="AF10:AF13" si="4">+AE10/AE$6*100</f>
        <v>24.636249811354602</v>
      </c>
    </row>
    <row r="11" spans="1:32" ht="13.5" customHeight="1" x14ac:dyDescent="0.2">
      <c r="A11" s="61" t="s">
        <v>6</v>
      </c>
      <c r="B11" s="7">
        <f>[1]TIC!C41</f>
        <v>652996.08391084429</v>
      </c>
      <c r="C11" s="21">
        <f t="shared" si="0"/>
        <v>8.390118810194771</v>
      </c>
      <c r="D11" s="7">
        <f>[1]TIC!D41</f>
        <v>321393.61565490777</v>
      </c>
      <c r="E11" s="22">
        <f t="shared" si="1"/>
        <v>13.984838906764244</v>
      </c>
      <c r="F11" s="79">
        <f>[1]TIC!E41</f>
        <v>230213.74262568765</v>
      </c>
      <c r="G11" s="22">
        <f t="shared" si="1"/>
        <v>16.245830303043306</v>
      </c>
      <c r="H11" s="79">
        <f>[1]TIC!F41</f>
        <v>73129.139700408661</v>
      </c>
      <c r="I11" s="22">
        <f>+H11/H$6*100</f>
        <v>10.27346019130955</v>
      </c>
      <c r="J11" s="79">
        <f>[1]TIC!G41</f>
        <v>15704.343819705025</v>
      </c>
      <c r="K11" s="22">
        <f>+J11/J$6*100</f>
        <v>10.367567180565853</v>
      </c>
      <c r="L11" s="79">
        <f>[1]TIC!H41</f>
        <v>2346.3895091040263</v>
      </c>
      <c r="M11" s="22">
        <f>+L11/L$6*100</f>
        <v>13.187604416353722</v>
      </c>
      <c r="N11" s="80"/>
      <c r="O11" s="79">
        <f>[1]TIC!I41</f>
        <v>296015.56070117606</v>
      </c>
      <c r="P11" s="22">
        <f>+O11/O$6*100</f>
        <v>14.790501942903573</v>
      </c>
      <c r="Q11" s="79">
        <f>[1]TIC!J41</f>
        <v>34207.889159042898</v>
      </c>
      <c r="R11" s="22">
        <f>+Q11/Q$6*100</f>
        <v>10.795221616729229</v>
      </c>
      <c r="S11" s="19">
        <f>[1]TIC!K41</f>
        <v>82123.632818640734</v>
      </c>
      <c r="T11" s="22">
        <f>+S11/S$6*100</f>
        <v>17.9610128788262</v>
      </c>
      <c r="U11" s="19">
        <f>[1]TIC!L41</f>
        <v>49521.168060563868</v>
      </c>
      <c r="V11" s="22">
        <f>+U11/U$6*100</f>
        <v>13.43090312779203</v>
      </c>
      <c r="W11" s="19">
        <f>[1]TIC!M41</f>
        <v>51661.73392851845</v>
      </c>
      <c r="X11" s="22">
        <f>+W11/W$6*100</f>
        <v>13.06126085636806</v>
      </c>
      <c r="Y11" s="19">
        <f>[1]TIC!N41</f>
        <v>36430.784483457239</v>
      </c>
      <c r="Z11" s="22">
        <f>+Y11/Y$6*100</f>
        <v>11.907478933740837</v>
      </c>
      <c r="AA11" s="79">
        <f>[3]Sheet1!D6</f>
        <v>242892.47892049508</v>
      </c>
      <c r="AB11" s="22">
        <f t="shared" si="2"/>
        <v>14.785917132811853</v>
      </c>
      <c r="AC11" s="19">
        <f>[1]TIC!O41</f>
        <v>7841.8807277950382</v>
      </c>
      <c r="AD11" s="22">
        <f t="shared" si="3"/>
        <v>4.1414892657364248</v>
      </c>
      <c r="AE11" s="19">
        <f>[1]TIC!P41</f>
        <v>617.47092344842804</v>
      </c>
      <c r="AF11" s="22">
        <f t="shared" si="4"/>
        <v>7.2341867573152836</v>
      </c>
    </row>
    <row r="12" spans="1:32" x14ac:dyDescent="0.2">
      <c r="A12" s="61" t="s">
        <v>7</v>
      </c>
      <c r="B12" s="7">
        <f>[1]TIC!C42</f>
        <v>2477486.2647875226</v>
      </c>
      <c r="C12" s="21">
        <f t="shared" si="0"/>
        <v>31.832356463306166</v>
      </c>
      <c r="D12" s="7">
        <f>[1]TIC!D42</f>
        <v>886624.19201342855</v>
      </c>
      <c r="E12" s="22">
        <f t="shared" si="1"/>
        <v>38.579784700706035</v>
      </c>
      <c r="F12" s="79">
        <f>[1]TIC!E42</f>
        <v>516111.38275271858</v>
      </c>
      <c r="G12" s="22">
        <f t="shared" si="1"/>
        <v>36.421187745088687</v>
      </c>
      <c r="H12" s="79">
        <f>[1]TIC!F42</f>
        <v>303219.04754756775</v>
      </c>
      <c r="I12" s="22">
        <f>+H12/H$6*100</f>
        <v>42.597367164286865</v>
      </c>
      <c r="J12" s="79">
        <f>[1]TIC!G42</f>
        <v>61950.694796002026</v>
      </c>
      <c r="K12" s="22">
        <f>+J12/J$6*100</f>
        <v>40.898110583543392</v>
      </c>
      <c r="L12" s="79">
        <f>[1]TIC!H42</f>
        <v>5343.066917137714</v>
      </c>
      <c r="M12" s="22">
        <f>+L12/L$6*100</f>
        <v>30.030074972601177</v>
      </c>
      <c r="N12" s="80"/>
      <c r="O12" s="79">
        <f>[1]TIC!I42</f>
        <v>769293.33065736189</v>
      </c>
      <c r="P12" s="22">
        <f>+O12/O$6*100</f>
        <v>38.437960743680819</v>
      </c>
      <c r="Q12" s="79">
        <f>[1]TIC!J42</f>
        <v>136500.91901147066</v>
      </c>
      <c r="R12" s="22">
        <f>+Q12/Q$6*100</f>
        <v>43.076544850955742</v>
      </c>
      <c r="S12" s="19">
        <f>[1]TIC!K42</f>
        <v>158667.42635689361</v>
      </c>
      <c r="T12" s="22">
        <f>+S12/S$6*100</f>
        <v>34.701675881044423</v>
      </c>
      <c r="U12" s="19">
        <f>[1]TIC!L42</f>
        <v>140327.71018185304</v>
      </c>
      <c r="V12" s="22">
        <f>+U12/U$6*100</f>
        <v>38.059035265330195</v>
      </c>
      <c r="W12" s="19">
        <f>[1]TIC!M42</f>
        <v>151338.76024757623</v>
      </c>
      <c r="X12" s="22">
        <f>+W12/W$6*100</f>
        <v>38.261879247180438</v>
      </c>
      <c r="Y12" s="19">
        <f>[1]TIC!N42</f>
        <v>113431.8665786935</v>
      </c>
      <c r="Z12" s="22">
        <f>+Y12/Y$6*100</f>
        <v>37.075445419354729</v>
      </c>
      <c r="AA12" s="79">
        <f>[3]Sheet1!D7</f>
        <v>643659.05449763557</v>
      </c>
      <c r="AB12" s="22">
        <f t="shared" si="2"/>
        <v>39.182314264663816</v>
      </c>
      <c r="AC12" s="19">
        <f>[1]TIC!O42</f>
        <v>92709.431373037922</v>
      </c>
      <c r="AD12" s="22">
        <f t="shared" si="3"/>
        <v>48.962121229803998</v>
      </c>
      <c r="AE12" s="19">
        <f>[1]TIC!P42</f>
        <v>3285.2641179698103</v>
      </c>
      <c r="AF12" s="22">
        <f t="shared" si="4"/>
        <v>38.489608617959902</v>
      </c>
    </row>
    <row r="13" spans="1:32" x14ac:dyDescent="0.2">
      <c r="A13" s="56" t="s">
        <v>8</v>
      </c>
      <c r="B13" s="7">
        <f>[1]TIC!C43</f>
        <v>3525058.1539180637</v>
      </c>
      <c r="C13" s="21">
        <f t="shared" si="0"/>
        <v>45.29224210210802</v>
      </c>
      <c r="D13" s="7">
        <f>[1]TIC!D43</f>
        <v>495496.08522290987</v>
      </c>
      <c r="E13" s="22">
        <f t="shared" si="1"/>
        <v>21.560580525703752</v>
      </c>
      <c r="F13" s="79">
        <f>[1]TIC!E43</f>
        <v>236630.51258901594</v>
      </c>
      <c r="G13" s="22">
        <f t="shared" si="1"/>
        <v>16.698651905823958</v>
      </c>
      <c r="H13" s="79">
        <f>[1]TIC!F43</f>
        <v>196939.10325476911</v>
      </c>
      <c r="I13" s="22">
        <f>+H13/H$6*100</f>
        <v>27.666755628314405</v>
      </c>
      <c r="J13" s="7">
        <f>[1]TIC!G43</f>
        <v>53802.661094722745</v>
      </c>
      <c r="K13" s="22">
        <f>+J13/J$6*100</f>
        <v>35.519007339412155</v>
      </c>
      <c r="L13" s="7">
        <f>[1]TIC!H43</f>
        <v>8123.8082844173514</v>
      </c>
      <c r="M13" s="22">
        <f>+L13/L$6*100</f>
        <v>45.658902579266304</v>
      </c>
      <c r="N13" s="80"/>
      <c r="O13" s="79">
        <f>[1]TIC!I43</f>
        <v>415241.85459311807</v>
      </c>
      <c r="P13" s="22">
        <f>+O13/O$6*100</f>
        <v>20.747677732165904</v>
      </c>
      <c r="Q13" s="79">
        <f>[1]TIC!J43</f>
        <v>74407.337470079059</v>
      </c>
      <c r="R13" s="22">
        <f>+Q13/Q$6*100</f>
        <v>23.48124124717955</v>
      </c>
      <c r="S13" s="7">
        <f>[1]TIC!K43</f>
        <v>68419.893994020502</v>
      </c>
      <c r="T13" s="22">
        <f>+S13/S$6*100</f>
        <v>14.963909352480414</v>
      </c>
      <c r="U13" s="7">
        <f>[1]TIC!L43</f>
        <v>58300.271217583548</v>
      </c>
      <c r="V13" s="22">
        <f>+U13/U$6*100</f>
        <v>15.811931053195973</v>
      </c>
      <c r="W13" s="79">
        <f>[1]TIC!M43</f>
        <v>82671.696070835897</v>
      </c>
      <c r="X13" s="22">
        <f>+W13/W$6*100</f>
        <v>20.901284291263281</v>
      </c>
      <c r="Y13" s="19">
        <f>[1]TIC!N43</f>
        <v>45482.08236743015</v>
      </c>
      <c r="Z13" s="22">
        <f>+Y13/Y$6*100</f>
        <v>14.865914784205739</v>
      </c>
      <c r="AA13" s="79">
        <f>[3]Sheet1!D8</f>
        <v>376927.83835899871</v>
      </c>
      <c r="AB13" s="22">
        <f t="shared" si="2"/>
        <v>22.945229954404294</v>
      </c>
      <c r="AC13" s="19">
        <f>[1]TIC!O43</f>
        <v>44020.359077500383</v>
      </c>
      <c r="AD13" s="22">
        <f t="shared" si="3"/>
        <v>23.248229719580586</v>
      </c>
      <c r="AE13" s="19">
        <f>[1]TIC!P43</f>
        <v>2529.9056941092099</v>
      </c>
      <c r="AF13" s="22">
        <f t="shared" si="4"/>
        <v>29.639954813370199</v>
      </c>
    </row>
    <row r="14" spans="1:32" x14ac:dyDescent="0.2">
      <c r="A14" s="55"/>
      <c r="B14" s="7"/>
      <c r="C14" s="21"/>
      <c r="D14" s="7"/>
      <c r="E14" s="22"/>
      <c r="F14" s="79"/>
      <c r="G14" s="22"/>
      <c r="H14" s="79"/>
      <c r="I14" s="22"/>
      <c r="J14" s="7"/>
      <c r="K14" s="22"/>
      <c r="L14" s="7"/>
      <c r="M14" s="22"/>
      <c r="N14" s="80"/>
      <c r="O14" s="79"/>
      <c r="P14" s="22"/>
      <c r="Q14" s="79"/>
      <c r="R14" s="22"/>
      <c r="S14" s="7"/>
      <c r="T14" s="22"/>
      <c r="U14" s="7"/>
      <c r="V14" s="22"/>
      <c r="W14" s="79"/>
      <c r="X14" s="22"/>
      <c r="Y14" s="19"/>
      <c r="Z14" s="22"/>
      <c r="AA14" s="79"/>
      <c r="AB14" s="22"/>
    </row>
    <row r="15" spans="1:32" x14ac:dyDescent="0.2">
      <c r="A15" s="55" t="s">
        <v>32</v>
      </c>
      <c r="B15" s="70"/>
      <c r="C15" s="70"/>
      <c r="D15" s="70"/>
      <c r="E15" s="70"/>
      <c r="F15" s="70"/>
      <c r="G15" s="70"/>
      <c r="H15" s="70"/>
      <c r="I15" s="70"/>
      <c r="J15" s="70"/>
      <c r="K15" s="70"/>
      <c r="L15" s="70"/>
      <c r="M15" s="70"/>
      <c r="N15" s="70"/>
      <c r="O15" s="70"/>
      <c r="P15" s="70"/>
      <c r="Q15" s="70"/>
      <c r="R15" s="70"/>
      <c r="S15" s="70"/>
      <c r="T15" s="70"/>
      <c r="U15" s="70"/>
      <c r="V15" s="70"/>
      <c r="W15" s="70"/>
      <c r="X15" s="70"/>
      <c r="Y15" s="70"/>
      <c r="Z15" s="70"/>
      <c r="AA15" s="70"/>
      <c r="AB15" s="70"/>
    </row>
    <row r="16" spans="1:32" x14ac:dyDescent="0.2">
      <c r="A16" s="56" t="s">
        <v>25</v>
      </c>
      <c r="B16" s="7">
        <f>[1]TIC!C45</f>
        <v>1833518.0796949256</v>
      </c>
      <c r="C16" s="21">
        <f t="shared" si="0"/>
        <v>23.558233974617441</v>
      </c>
      <c r="D16" s="7">
        <f>[1]TIC!D45</f>
        <v>301229.20977664768</v>
      </c>
      <c r="E16" s="22">
        <f t="shared" ref="E16:G20" si="5">+D16/D$6*100</f>
        <v>13.10742269772272</v>
      </c>
      <c r="F16" s="79">
        <f>[1]TIC!E45</f>
        <v>138240.63993539612</v>
      </c>
      <c r="G16" s="22">
        <f t="shared" si="5"/>
        <v>9.7554296792183006</v>
      </c>
      <c r="H16" s="79">
        <f>[1]TIC!F45</f>
        <v>140986.93717127765</v>
      </c>
      <c r="I16" s="22">
        <f>+H16/H$6*100</f>
        <v>19.806382140656957</v>
      </c>
      <c r="J16" s="7">
        <f>[1]TIC!G45</f>
        <v>20821.010012724546</v>
      </c>
      <c r="K16" s="22">
        <f>+J16/J$6*100</f>
        <v>13.745446645360731</v>
      </c>
      <c r="L16" s="7">
        <f>[1]TIC!H45</f>
        <v>1180.6226572509645</v>
      </c>
      <c r="M16" s="22">
        <f>+L16/L$6*100</f>
        <v>6.6355498558103267</v>
      </c>
      <c r="N16" s="80"/>
      <c r="O16" s="79">
        <f>[1]TIC!I45</f>
        <v>218125.89688005517</v>
      </c>
      <c r="P16" s="22">
        <f>+O16/O$6*100</f>
        <v>10.898722668362828</v>
      </c>
      <c r="Q16" s="79">
        <f>[1]TIC!J45</f>
        <v>77555.388473329018</v>
      </c>
      <c r="R16" s="22">
        <f>+Q16/Q$6*100</f>
        <v>24.474693607915651</v>
      </c>
      <c r="S16" s="7">
        <f>[1]TIC!K45</f>
        <v>1394.3564739226274</v>
      </c>
      <c r="T16" s="22">
        <f>+S16/S$6*100</f>
        <v>0.30495551312379843</v>
      </c>
      <c r="U16" s="7">
        <f>[1]TIC!L45</f>
        <v>70698.19984664669</v>
      </c>
      <c r="V16" s="22">
        <f>+U16/U$6*100</f>
        <v>19.174440156345156</v>
      </c>
      <c r="W16" s="79">
        <f>[1]TIC!M45</f>
        <v>37512.186121526043</v>
      </c>
      <c r="X16" s="22">
        <f>+W16/W$6*100</f>
        <v>9.4839334836071814</v>
      </c>
      <c r="Y16" s="19">
        <f>[1]TIC!N45</f>
        <v>11013.115659636122</v>
      </c>
      <c r="Z16" s="22">
        <f>+Y16/Y$6*100</f>
        <v>3.5996601382964108</v>
      </c>
      <c r="AA16" s="79">
        <f>[3]Sheet1!D9</f>
        <v>111366.29034474115</v>
      </c>
      <c r="AB16" s="22">
        <f t="shared" ref="AB16:AB20" si="6">+AA16/AA$6*100</f>
        <v>6.7793484085812272</v>
      </c>
      <c r="AC16" s="19">
        <f>[1]TIC!O45</f>
        <v>9483.0112607012725</v>
      </c>
      <c r="AD16" s="22">
        <f>+AC16/AC$6*100</f>
        <v>5.0082104926498765</v>
      </c>
      <c r="AE16" s="19">
        <f>[1]TIC!P45</f>
        <v>923.21930029933969</v>
      </c>
      <c r="AF16" s="22">
        <f>+AE16/AE$6*100</f>
        <v>10.816283945848314</v>
      </c>
    </row>
    <row r="17" spans="1:32" x14ac:dyDescent="0.2">
      <c r="A17" s="59" t="s">
        <v>26</v>
      </c>
      <c r="B17" s="19">
        <f>[1]TIC!C46</f>
        <v>2570742.3626410924</v>
      </c>
      <c r="C17" s="21">
        <f t="shared" si="0"/>
        <v>33.030571521627138</v>
      </c>
      <c r="D17" s="19">
        <f>[1]TIC!D46</f>
        <v>1250427.8400605153</v>
      </c>
      <c r="E17" s="22">
        <f t="shared" si="5"/>
        <v>54.410016428440642</v>
      </c>
      <c r="F17" s="19">
        <f>[1]TIC!E46</f>
        <v>769993.16924343957</v>
      </c>
      <c r="G17" s="22">
        <f t="shared" si="5"/>
        <v>54.33723555926251</v>
      </c>
      <c r="H17" s="19">
        <f>[1]TIC!F46</f>
        <v>386639.14744146611</v>
      </c>
      <c r="I17" s="22">
        <f>+H17/H$6*100</f>
        <v>54.316540655538013</v>
      </c>
      <c r="J17" s="19">
        <f>[1]TIC!G46</f>
        <v>83275.209113344856</v>
      </c>
      <c r="K17" s="22">
        <f>+J17/J$6*100</f>
        <v>54.97595664423558</v>
      </c>
      <c r="L17" s="19">
        <f>[1]TIC!H46</f>
        <v>10520.314262309186</v>
      </c>
      <c r="M17" s="22">
        <f>+L17/L$6*100</f>
        <v>59.128180674501465</v>
      </c>
      <c r="N17" s="80"/>
      <c r="O17" s="19">
        <f>[1]TIC!I46</f>
        <v>1094275.5924438408</v>
      </c>
      <c r="P17" s="22">
        <f>+O17/O$6*100</f>
        <v>54.675792170435997</v>
      </c>
      <c r="Q17" s="19">
        <f>[1]TIC!J46</f>
        <v>190256.56408978434</v>
      </c>
      <c r="R17" s="22">
        <f>+Q17/Q$6*100</f>
        <v>60.040587825739287</v>
      </c>
      <c r="S17" s="19">
        <f>[1]TIC!K46</f>
        <v>177927.5674263055</v>
      </c>
      <c r="T17" s="22">
        <f>+S17/S$6*100</f>
        <v>38.914003440392179</v>
      </c>
      <c r="U17" s="19">
        <f>[1]TIC!L46</f>
        <v>259960.12124153477</v>
      </c>
      <c r="V17" s="22">
        <f>+U17/U$6*100</f>
        <v>70.505186816556062</v>
      </c>
      <c r="W17" s="19">
        <f>[1]TIC!M46</f>
        <v>256022.59597941191</v>
      </c>
      <c r="X17" s="22">
        <f>+W17/W$6*100</f>
        <v>64.728332886358558</v>
      </c>
      <c r="Y17" s="19">
        <f>[1]TIC!N46</f>
        <v>183987.55442869189</v>
      </c>
      <c r="Z17" s="22">
        <f>+Y17/Y$6*100</f>
        <v>60.136721168465954</v>
      </c>
      <c r="AA17" s="79">
        <f>[3]Sheet1!D10</f>
        <v>982885.93158856861</v>
      </c>
      <c r="AB17" s="22">
        <f t="shared" si="6"/>
        <v>59.832523427916172</v>
      </c>
      <c r="AC17" s="19">
        <f>[1]TIC!O46</f>
        <v>129464.44064558441</v>
      </c>
      <c r="AD17" s="22">
        <f>+AC17/AC$6*100</f>
        <v>68.37334178366406</v>
      </c>
      <c r="AE17" s="19">
        <f>[1]TIC!P46</f>
        <v>5921.1607839071467</v>
      </c>
      <c r="AF17" s="22">
        <f>+AE17/AE$6*100</f>
        <v>69.3713360487545</v>
      </c>
    </row>
    <row r="18" spans="1:32" x14ac:dyDescent="0.2">
      <c r="A18" s="59" t="s">
        <v>30</v>
      </c>
      <c r="B18" s="7">
        <f>[1]TIC!C47</f>
        <v>1534140.3188130669</v>
      </c>
      <c r="C18" s="21">
        <f t="shared" si="0"/>
        <v>19.711633597038723</v>
      </c>
      <c r="D18" s="7">
        <f>[1]TIC!D47</f>
        <v>491755.44325769413</v>
      </c>
      <c r="E18" s="22">
        <f t="shared" si="5"/>
        <v>21.397813523674706</v>
      </c>
      <c r="F18" s="79">
        <f>[1]TIC!E47</f>
        <v>322523.48466554144</v>
      </c>
      <c r="G18" s="22">
        <f t="shared" si="5"/>
        <v>22.759987048826709</v>
      </c>
      <c r="H18" s="79">
        <f>[1]TIC!F47</f>
        <v>132786.45880058125</v>
      </c>
      <c r="I18" s="22">
        <f>+H18/H$6*100</f>
        <v>18.654347692608148</v>
      </c>
      <c r="J18" s="7">
        <f>[1]TIC!G47</f>
        <v>32180.816620055361</v>
      </c>
      <c r="K18" s="22">
        <f>+J18/J$6*100</f>
        <v>21.244872250903175</v>
      </c>
      <c r="L18" s="7">
        <f>[1]TIC!H47</f>
        <v>4264.6831715135877</v>
      </c>
      <c r="M18" s="22">
        <f>+L18/L$6*100</f>
        <v>23.969146814195273</v>
      </c>
      <c r="N18" s="80"/>
      <c r="O18" s="79">
        <f>[1]TIC!I47</f>
        <v>449664.76379981515</v>
      </c>
      <c r="P18" s="22">
        <f>+O18/O$6*100</f>
        <v>22.467628211444961</v>
      </c>
      <c r="Q18" s="79">
        <f>[1]TIC!J47</f>
        <v>36095.562252054471</v>
      </c>
      <c r="R18" s="22">
        <f>+Q18/Q$6*100</f>
        <v>11.390927750020701</v>
      </c>
      <c r="S18" s="7">
        <f>[1]TIC!K47</f>
        <v>185126.21980435355</v>
      </c>
      <c r="T18" s="22">
        <f>+S18/S$6*100</f>
        <v>40.488399063608767</v>
      </c>
      <c r="U18" s="7">
        <f>[1]TIC!L47</f>
        <v>29346.658395193936</v>
      </c>
      <c r="V18" s="22">
        <f>+U18/U$6*100</f>
        <v>7.9592655316249932</v>
      </c>
      <c r="W18" s="79">
        <f>[1]TIC!M47</f>
        <v>73690.578139180361</v>
      </c>
      <c r="X18" s="22">
        <f>+W18/W$6*100</f>
        <v>18.630653494212101</v>
      </c>
      <c r="Y18" s="19">
        <f>[1]TIC!N47</f>
        <v>77052.339475033848</v>
      </c>
      <c r="Z18" s="22">
        <f>+Y18/Y$6*100</f>
        <v>25.184720068573814</v>
      </c>
      <c r="AA18" s="79">
        <f>[3]Sheet1!D11</f>
        <v>379933.84695376892</v>
      </c>
      <c r="AB18" s="22">
        <f t="shared" si="6"/>
        <v>23.128218716264396</v>
      </c>
      <c r="AC18" s="19">
        <f>[1]TIC!O47</f>
        <v>37396.277849594378</v>
      </c>
      <c r="AD18" s="22">
        <f>+AC18/AC$6*100</f>
        <v>19.749890194534967</v>
      </c>
      <c r="AE18" s="19">
        <f>[1]TIC!P47</f>
        <v>1257.8555984069933</v>
      </c>
      <c r="AF18" s="22">
        <f>+AE18/AE$6*100</f>
        <v>14.736827220611254</v>
      </c>
    </row>
    <row r="19" spans="1:32" x14ac:dyDescent="0.2">
      <c r="A19" s="59" t="s">
        <v>31</v>
      </c>
      <c r="B19" s="7">
        <f>[1]TIC!C48</f>
        <v>1028176.2231367837</v>
      </c>
      <c r="C19" s="21">
        <f t="shared" si="0"/>
        <v>13.210677494832806</v>
      </c>
      <c r="D19" s="7">
        <f>[1]TIC!D48</f>
        <v>202435.124416112</v>
      </c>
      <c r="E19" s="22">
        <f t="shared" si="5"/>
        <v>8.8085838241101744</v>
      </c>
      <c r="F19" s="79">
        <f>[1]TIC!E48</f>
        <v>147650.29557829999</v>
      </c>
      <c r="G19" s="22">
        <f t="shared" si="5"/>
        <v>10.419454628559588</v>
      </c>
      <c r="H19" s="79">
        <f>[1]TIC!F48</f>
        <v>41263.851863199379</v>
      </c>
      <c r="I19" s="22">
        <f>+H19/H$6*100</f>
        <v>5.7969031386582044</v>
      </c>
      <c r="J19" s="7">
        <f>[1]TIC!G48</f>
        <v>12055.228894424083</v>
      </c>
      <c r="K19" s="22">
        <f>+J19/J$6*100</f>
        <v>7.9585238883535752</v>
      </c>
      <c r="L19" s="7">
        <f>[1]TIC!H48</f>
        <v>1465.7480801881936</v>
      </c>
      <c r="M19" s="22">
        <f>+L19/L$6*100</f>
        <v>8.2380635357225493</v>
      </c>
      <c r="N19" s="80"/>
      <c r="O19" s="79">
        <f>[1]TIC!I48</f>
        <v>188600.89870924642</v>
      </c>
      <c r="P19" s="22">
        <f>+O19/O$6*100</f>
        <v>9.4234977113532068</v>
      </c>
      <c r="Q19" s="79">
        <f>[1]TIC!J48</f>
        <v>12353.925420469963</v>
      </c>
      <c r="R19" s="22">
        <f>+Q19/Q$6*100</f>
        <v>3.8986142094436516</v>
      </c>
      <c r="S19" s="7">
        <f>[1]TIC!K48</f>
        <v>80920.824929082519</v>
      </c>
      <c r="T19" s="22">
        <f>+S19/S$6*100</f>
        <v>17.697950380813992</v>
      </c>
      <c r="U19" s="7">
        <f>[1]TIC!L48</f>
        <v>7468.7034788346036</v>
      </c>
      <c r="V19" s="22">
        <f>+U19/U$6*100</f>
        <v>2.0256273598343051</v>
      </c>
      <c r="W19" s="79">
        <f>[1]TIC!M48</f>
        <v>24092.025719011177</v>
      </c>
      <c r="X19" s="22">
        <f>+W19/W$6*100</f>
        <v>6.0910118291756943</v>
      </c>
      <c r="Y19" s="19">
        <f>[1]TIC!N48</f>
        <v>27926.742981733718</v>
      </c>
      <c r="Z19" s="22">
        <f>+Y19/Y$6*100</f>
        <v>9.1279149888740356</v>
      </c>
      <c r="AA19" s="79">
        <f>[3]Sheet1!D12</f>
        <v>136646.06046656513</v>
      </c>
      <c r="AB19" s="22">
        <f t="shared" si="6"/>
        <v>8.3182374998328825</v>
      </c>
      <c r="AC19" s="19">
        <f>[1]TIC!O48</f>
        <v>11819.913267731001</v>
      </c>
      <c r="AD19" s="22">
        <f>+AC19/AC$6*100</f>
        <v>6.2423856749996389</v>
      </c>
      <c r="AE19" s="19">
        <f>[1]TIC!P48</f>
        <v>433.2216419300849</v>
      </c>
      <c r="AF19" s="22">
        <f>+AE19/AE$6*100</f>
        <v>5.0755527847859225</v>
      </c>
    </row>
    <row r="20" spans="1:32" x14ac:dyDescent="0.2">
      <c r="A20" s="59" t="s">
        <v>27</v>
      </c>
      <c r="B20" s="7">
        <f>[1]TIC!C49</f>
        <v>816341.21607933985</v>
      </c>
      <c r="C20" s="21">
        <f t="shared" si="0"/>
        <v>10.48888341189453</v>
      </c>
      <c r="D20" s="7">
        <f>[1]TIC!D49</f>
        <v>52309.821395748091</v>
      </c>
      <c r="E20" s="22">
        <f t="shared" si="5"/>
        <v>2.2761635260565751</v>
      </c>
      <c r="F20" s="79">
        <f>[1]TIC!E49</f>
        <v>38655.979083115511</v>
      </c>
      <c r="G20" s="22">
        <f t="shared" si="5"/>
        <v>2.72789308413864</v>
      </c>
      <c r="H20" s="79">
        <f>[1]TIC!F49</f>
        <v>10149.399914332645</v>
      </c>
      <c r="I20" s="22">
        <f>+H20/H$6*100</f>
        <v>1.4258263725341531</v>
      </c>
      <c r="J20" s="7">
        <f>[1]TIC!G49</f>
        <v>3143.4243633581791</v>
      </c>
      <c r="K20" s="22">
        <f>+J20/J$6*100</f>
        <v>2.0752005711471675</v>
      </c>
      <c r="L20" s="7">
        <f>[1]TIC!H49</f>
        <v>361.01803494173743</v>
      </c>
      <c r="M20" s="22">
        <f>+L20/L$6*100</f>
        <v>2.0290591197703498</v>
      </c>
      <c r="N20" s="80"/>
      <c r="O20" s="79">
        <f>[1]TIC!I49</f>
        <v>50722.401029530025</v>
      </c>
      <c r="P20" s="22">
        <f>+O20/O$6*100</f>
        <v>2.5343592384095142</v>
      </c>
      <c r="Q20" s="79">
        <f>[1]TIC!J49</f>
        <v>618.47546735768128</v>
      </c>
      <c r="R20" s="22">
        <f>+Q20/Q$6*100</f>
        <v>0.1951766068813805</v>
      </c>
      <c r="S20" s="7">
        <f>[1]TIC!K49</f>
        <v>11863.779723494836</v>
      </c>
      <c r="T20" s="22">
        <f>+S20/S$6*100</f>
        <v>2.5946916020607516</v>
      </c>
      <c r="U20" s="7">
        <f>[1]TIC!L49</f>
        <v>1236.9509347153626</v>
      </c>
      <c r="V20" s="22">
        <f>+U20/U$6*100</f>
        <v>0.33548013563968976</v>
      </c>
      <c r="W20" s="79">
        <f>[1]TIC!M49</f>
        <v>4216.6631394374645</v>
      </c>
      <c r="X20" s="22">
        <f>+W20/W$6*100</f>
        <v>1.0660683066470207</v>
      </c>
      <c r="Y20" s="19">
        <f>[1]TIC!N49</f>
        <v>5969.0102969508953</v>
      </c>
      <c r="Z20" s="22">
        <f>+Y20/Y$6*100</f>
        <v>1.9509836357902086</v>
      </c>
      <c r="AA20" s="79">
        <f>[3]Sheet1!D13</f>
        <v>31896.39900724612</v>
      </c>
      <c r="AB20" s="22">
        <f t="shared" si="6"/>
        <v>1.9416719474077087</v>
      </c>
      <c r="AC20" s="19">
        <f>[1]TIC!O49</f>
        <v>1185.6519914186458</v>
      </c>
      <c r="AD20" s="22">
        <f>+AC20/AC$6*100</f>
        <v>0.62617185415162802</v>
      </c>
      <c r="AE20" s="19">
        <f>[1]TIC!P49</f>
        <v>0</v>
      </c>
      <c r="AF20" s="22">
        <f>+AE20/AE$6*100</f>
        <v>0</v>
      </c>
    </row>
    <row r="21" spans="1:32" x14ac:dyDescent="0.2">
      <c r="A21" s="55"/>
      <c r="B21" s="7"/>
      <c r="C21" s="21"/>
      <c r="D21" s="7"/>
      <c r="E21" s="22"/>
      <c r="F21" s="79"/>
      <c r="G21" s="22"/>
      <c r="H21" s="79"/>
      <c r="I21" s="22"/>
      <c r="J21" s="7"/>
      <c r="K21" s="22"/>
      <c r="L21" s="7"/>
      <c r="M21" s="22"/>
      <c r="N21" s="80"/>
      <c r="O21" s="79"/>
      <c r="P21" s="22"/>
      <c r="Q21" s="79"/>
      <c r="R21" s="22"/>
      <c r="S21" s="7"/>
      <c r="T21" s="22"/>
      <c r="U21" s="7"/>
      <c r="V21" s="22"/>
      <c r="W21" s="79"/>
      <c r="X21" s="22"/>
      <c r="Y21" s="19"/>
      <c r="Z21" s="22"/>
      <c r="AA21" s="79"/>
      <c r="AB21" s="79"/>
    </row>
    <row r="22" spans="1:32" x14ac:dyDescent="0.2">
      <c r="A22" s="55" t="s">
        <v>78</v>
      </c>
      <c r="B22" s="70"/>
      <c r="C22" s="70"/>
      <c r="D22" s="70"/>
      <c r="E22" s="70"/>
      <c r="F22" s="70"/>
      <c r="G22" s="70"/>
      <c r="H22" s="70"/>
      <c r="I22" s="70"/>
      <c r="J22" s="70"/>
      <c r="K22" s="70"/>
      <c r="L22" s="70"/>
      <c r="M22" s="70"/>
      <c r="N22" s="70"/>
      <c r="O22" s="70"/>
      <c r="P22" s="70"/>
      <c r="Q22" s="70"/>
      <c r="R22" s="70"/>
      <c r="S22" s="70"/>
      <c r="T22" s="70"/>
      <c r="U22" s="70"/>
      <c r="V22" s="70"/>
      <c r="W22" s="70"/>
      <c r="X22" s="70"/>
      <c r="Y22" s="70"/>
      <c r="Z22" s="70"/>
      <c r="AA22" s="79"/>
      <c r="AB22" s="79"/>
    </row>
    <row r="23" spans="1:32" x14ac:dyDescent="0.2">
      <c r="A23" s="56" t="s">
        <v>10</v>
      </c>
      <c r="B23" s="79">
        <f>[1]TIC!C51</f>
        <v>3665221.1464855378</v>
      </c>
      <c r="C23" s="21">
        <f t="shared" si="0"/>
        <v>47.093147481801104</v>
      </c>
      <c r="D23" s="79">
        <f>[1]TIC!D51</f>
        <v>1052655.28750248</v>
      </c>
      <c r="E23" s="22">
        <f t="shared" ref="E23:G24" si="7">+D23/D$6*100</f>
        <v>45.804315652251461</v>
      </c>
      <c r="F23" s="79">
        <f>[1]TIC!E51</f>
        <v>666519.16431909229</v>
      </c>
      <c r="G23" s="22">
        <f t="shared" si="7"/>
        <v>47.03523392545717</v>
      </c>
      <c r="H23" s="79">
        <f>[1]TIC!F51</f>
        <v>316838.9440561849</v>
      </c>
      <c r="I23" s="22">
        <f>+H23/H$6*100</f>
        <v>44.51074212212535</v>
      </c>
      <c r="J23" s="79">
        <f>[1]TIC!G51</f>
        <v>61191.12071792435</v>
      </c>
      <c r="K23" s="22">
        <f>+J23/J$6*100</f>
        <v>40.396661088200219</v>
      </c>
      <c r="L23" s="79">
        <f>[1]TIC!H51</f>
        <v>8106.0584092675035</v>
      </c>
      <c r="M23" s="22">
        <f>+L23/L$6*100</f>
        <v>45.559141507625114</v>
      </c>
      <c r="N23" s="80"/>
      <c r="O23" s="79">
        <f>[1]TIC!I51</f>
        <v>916599.39215890469</v>
      </c>
      <c r="P23" s="22">
        <f>+O23/O$6*100</f>
        <v>45.798150132641489</v>
      </c>
      <c r="Q23" s="79">
        <f>[1]TIC!J51</f>
        <v>142178.1553349848</v>
      </c>
      <c r="R23" s="22">
        <f>+Q23/Q$6*100</f>
        <v>44.868149822485499</v>
      </c>
      <c r="S23" s="79">
        <f>[1]TIC!K51</f>
        <v>264047.72884720191</v>
      </c>
      <c r="T23" s="22">
        <f>+S23/S$6*100</f>
        <v>57.749085076676195</v>
      </c>
      <c r="U23" s="79">
        <f>[1]TIC!L51</f>
        <v>167228.80784027983</v>
      </c>
      <c r="V23" s="22">
        <f>+U23/U$6*100</f>
        <v>45.355027077149529</v>
      </c>
      <c r="W23" s="79">
        <f>[1]TIC!M51</f>
        <v>200273.41750726372</v>
      </c>
      <c r="X23" s="22">
        <f>+W23/W$6*100</f>
        <v>50.633673122122737</v>
      </c>
      <c r="Y23" s="19">
        <f>[1]TIC!N51</f>
        <v>149081.19553565801</v>
      </c>
      <c r="Z23" s="22">
        <f>+Y23/Y$6*100</f>
        <v>48.727503962036103</v>
      </c>
      <c r="AA23" s="79">
        <f>[3]Sheet1!D14</f>
        <v>740708.22150910983</v>
      </c>
      <c r="AB23" s="22">
        <f t="shared" ref="AB23:AB24" si="8">+AA23/AA$6*100</f>
        <v>45.090117370044347</v>
      </c>
      <c r="AC23" s="19">
        <f>[1]TIC!O51</f>
        <v>94498.584120703134</v>
      </c>
      <c r="AD23" s="22">
        <f>+AC23/AC$6*100</f>
        <v>49.907016613503849</v>
      </c>
      <c r="AE23" s="19">
        <f>[1]TIC!P51</f>
        <v>5041.75708237657</v>
      </c>
      <c r="AF23" s="22">
        <f>+AE23/AE$6*100</f>
        <v>59.068388378898938</v>
      </c>
    </row>
    <row r="24" spans="1:32" x14ac:dyDescent="0.2">
      <c r="A24" s="56" t="s">
        <v>11</v>
      </c>
      <c r="B24" s="79">
        <f>[1]TIC!C52</f>
        <v>4117697.0538790161</v>
      </c>
      <c r="C24" s="21">
        <f t="shared" si="0"/>
        <v>52.906852518201134</v>
      </c>
      <c r="D24" s="79">
        <f>[1]TIC!D52</f>
        <v>1245502.1514042581</v>
      </c>
      <c r="E24" s="22">
        <f t="shared" si="7"/>
        <v>54.195684347754266</v>
      </c>
      <c r="F24" s="79">
        <f>[1]TIC!E52</f>
        <v>750544.40418671968</v>
      </c>
      <c r="G24" s="22">
        <f t="shared" si="7"/>
        <v>52.964766074549942</v>
      </c>
      <c r="H24" s="79">
        <f>[1]TIC!F52</f>
        <v>394986.85113467125</v>
      </c>
      <c r="I24" s="22">
        <f>+H24/H$6*100</f>
        <v>55.489257877869989</v>
      </c>
      <c r="J24" s="79">
        <f>[1]TIC!G52</f>
        <v>90284.568285982707</v>
      </c>
      <c r="K24" s="22">
        <f>+J24/J$6*100</f>
        <v>59.60333891180003</v>
      </c>
      <c r="L24" s="79">
        <f>[1]TIC!H52</f>
        <v>9686.3277969361661</v>
      </c>
      <c r="M24" s="22">
        <f>+L24/L$6*100</f>
        <v>54.440858492374858</v>
      </c>
      <c r="N24" s="80"/>
      <c r="O24" s="79">
        <f>[1]TIC!I52</f>
        <v>1084790.160703605</v>
      </c>
      <c r="P24" s="22">
        <f>+O24/O$6*100</f>
        <v>54.201849867366128</v>
      </c>
      <c r="Q24" s="79">
        <f>[1]TIC!J52</f>
        <v>174701.76036801049</v>
      </c>
      <c r="R24" s="22">
        <f>+Q24/Q$6*100</f>
        <v>55.131850177515119</v>
      </c>
      <c r="S24" s="79">
        <f>[1]TIC!K52</f>
        <v>193185.01950995796</v>
      </c>
      <c r="T24" s="22">
        <f>+S24/S$6*100</f>
        <v>42.250914923323471</v>
      </c>
      <c r="U24" s="79">
        <f>[1]TIC!L52</f>
        <v>201481.82605664444</v>
      </c>
      <c r="V24" s="22">
        <f>+U24/U$6*100</f>
        <v>54.644972922850378</v>
      </c>
      <c r="W24" s="79">
        <f>[1]TIC!M52</f>
        <v>195260.63159130263</v>
      </c>
      <c r="X24" s="22">
        <f>+W24/W$6*100</f>
        <v>49.366326877877675</v>
      </c>
      <c r="Y24" s="19">
        <f>[1]TIC!N52</f>
        <v>156867.56730638791</v>
      </c>
      <c r="Z24" s="22">
        <f>+Y24/Y$6*100</f>
        <v>51.272496037964146</v>
      </c>
      <c r="AA24" s="79">
        <f>[3]Sheet1!D15</f>
        <v>902020.30685180146</v>
      </c>
      <c r="AB24" s="22">
        <f t="shared" si="8"/>
        <v>54.909882629959341</v>
      </c>
      <c r="AC24" s="19">
        <f>[1]TIC!O52</f>
        <v>94850.710894326621</v>
      </c>
      <c r="AD24" s="22">
        <f>+AC24/AC$6*100</f>
        <v>50.092983386496336</v>
      </c>
      <c r="AE24" s="19">
        <f>[1]TIC!P52</f>
        <v>3493.7002421669945</v>
      </c>
      <c r="AF24" s="22">
        <f>+AE24/AE$6*100</f>
        <v>40.931611621101041</v>
      </c>
    </row>
    <row r="25" spans="1:32" x14ac:dyDescent="0.2">
      <c r="A25" s="56"/>
      <c r="B25" s="79"/>
      <c r="C25" s="21"/>
      <c r="D25" s="79"/>
      <c r="E25" s="22"/>
      <c r="F25" s="79"/>
      <c r="G25" s="22"/>
      <c r="H25" s="79"/>
      <c r="I25" s="22"/>
      <c r="J25" s="79"/>
      <c r="K25" s="22"/>
      <c r="L25" s="79"/>
      <c r="M25" s="22"/>
      <c r="N25" s="80"/>
      <c r="O25" s="79"/>
      <c r="P25" s="22"/>
      <c r="Q25" s="79"/>
      <c r="R25" s="22"/>
      <c r="S25" s="79"/>
      <c r="T25" s="22"/>
      <c r="U25" s="79"/>
      <c r="V25" s="22"/>
      <c r="W25" s="79"/>
      <c r="X25" s="22"/>
      <c r="Y25" s="19"/>
      <c r="Z25" s="22"/>
      <c r="AA25" s="79"/>
      <c r="AB25" s="79"/>
    </row>
    <row r="26" spans="1:32" x14ac:dyDescent="0.2">
      <c r="A26" s="55" t="s">
        <v>79</v>
      </c>
      <c r="B26" s="70"/>
      <c r="C26" s="70"/>
      <c r="D26" s="70"/>
      <c r="E26" s="70"/>
      <c r="F26" s="70"/>
      <c r="G26" s="70"/>
      <c r="H26" s="70"/>
      <c r="I26" s="70"/>
      <c r="J26" s="70"/>
      <c r="K26" s="70"/>
      <c r="L26" s="70"/>
      <c r="M26" s="70"/>
      <c r="N26" s="70"/>
      <c r="O26" s="70"/>
      <c r="P26" s="70"/>
      <c r="Q26" s="70"/>
      <c r="R26" s="70"/>
      <c r="S26" s="70"/>
      <c r="T26" s="70"/>
      <c r="U26" s="70"/>
      <c r="V26" s="70"/>
      <c r="W26" s="70"/>
      <c r="X26" s="70"/>
      <c r="Y26" s="70"/>
      <c r="Z26" s="70"/>
      <c r="AA26" s="79"/>
      <c r="AB26" s="79"/>
    </row>
    <row r="27" spans="1:32" x14ac:dyDescent="0.2">
      <c r="A27" s="56" t="s">
        <v>12</v>
      </c>
      <c r="B27" s="79">
        <f>[1]TIC!C54</f>
        <v>823140.56383825617</v>
      </c>
      <c r="C27" s="21">
        <f t="shared" si="0"/>
        <v>10.576245858522814</v>
      </c>
      <c r="D27" s="79">
        <f>[1]TIC!D54</f>
        <v>12437.632833957827</v>
      </c>
      <c r="E27" s="22">
        <f t="shared" ref="E27:G31" si="9">+D27/D$6*100</f>
        <v>0.54120020775753619</v>
      </c>
      <c r="F27" s="79">
        <f>[1]TIC!E54</f>
        <v>6589.5918374348894</v>
      </c>
      <c r="G27" s="22">
        <f t="shared" si="9"/>
        <v>0.46501737705271695</v>
      </c>
      <c r="H27" s="79">
        <f>[1]TIC!F54</f>
        <v>5641.8825074037122</v>
      </c>
      <c r="I27" s="22">
        <f>+H27/H$6*100</f>
        <v>0.79259315207743164</v>
      </c>
      <c r="J27" s="79">
        <f>[1]TIC!G54</f>
        <v>206.15848911922711</v>
      </c>
      <c r="K27" s="22">
        <f>+J27/J$6*100</f>
        <v>0.13610005042717457</v>
      </c>
      <c r="L27" s="79">
        <f>[1]TIC!H54</f>
        <v>0</v>
      </c>
      <c r="M27" s="22">
        <f>+L27/L$6*100</f>
        <v>0</v>
      </c>
      <c r="N27" s="80"/>
      <c r="O27" s="79">
        <f>[1]TIC!I54</f>
        <v>11517.152070229715</v>
      </c>
      <c r="P27" s="22">
        <f>+O27/O$6*100</f>
        <v>0.57545778900254863</v>
      </c>
      <c r="Q27" s="79">
        <f>[1]TIC!J54</f>
        <v>487.25912179802822</v>
      </c>
      <c r="R27" s="22">
        <f>+Q27/Q$6*100</f>
        <v>0.15376775164719769</v>
      </c>
      <c r="S27" s="79">
        <f>[1]TIC!K54</f>
        <v>639.38013104931201</v>
      </c>
      <c r="T27" s="22">
        <f>+S27/S$6*100</f>
        <v>0.1398369065528676</v>
      </c>
      <c r="U27" s="79">
        <f>[1]TIC!L54</f>
        <v>541.52705241260617</v>
      </c>
      <c r="V27" s="22">
        <f>+U27/U$6*100</f>
        <v>0.14687047311035609</v>
      </c>
      <c r="W27" s="79">
        <f>[1]TIC!M54</f>
        <v>205.823641149476</v>
      </c>
      <c r="X27" s="22">
        <f>+W27/W$6*100</f>
        <v>5.2036895842103852E-2</v>
      </c>
      <c r="Y27" s="19">
        <f>[1]TIC!N54</f>
        <v>0</v>
      </c>
      <c r="Z27" s="22">
        <f>+Y27/Y$6*100</f>
        <v>0</v>
      </c>
      <c r="AA27" s="79">
        <f>[3]Sheet1!D16</f>
        <v>7936.6731376911075</v>
      </c>
      <c r="AB27" s="22">
        <f t="shared" ref="AB27:AB31" si="10">+AA27/AA$6*100</f>
        <v>0.4831396667598199</v>
      </c>
      <c r="AC27" s="19">
        <f>[1]TIC!O54</f>
        <v>0</v>
      </c>
      <c r="AD27" s="22">
        <f>+AC27/AC$6*100</f>
        <v>0</v>
      </c>
      <c r="AE27" s="19">
        <f>[1]TIC!P54</f>
        <v>0</v>
      </c>
      <c r="AF27" s="22">
        <f>+AE27/AE$6*100</f>
        <v>0</v>
      </c>
    </row>
    <row r="28" spans="1:32" x14ac:dyDescent="0.2">
      <c r="A28" s="56" t="s">
        <v>13</v>
      </c>
      <c r="B28" s="79">
        <f>[1]TIC!C55</f>
        <v>4349436.0782194072</v>
      </c>
      <c r="C28" s="21">
        <f t="shared" si="0"/>
        <v>55.884386373427077</v>
      </c>
      <c r="D28" s="79">
        <f>[1]TIC!D55</f>
        <v>614076.84950691985</v>
      </c>
      <c r="E28" s="22">
        <f t="shared" si="9"/>
        <v>26.720399530115703</v>
      </c>
      <c r="F28" s="79">
        <f>[1]TIC!E55</f>
        <v>269780.86382010224</v>
      </c>
      <c r="G28" s="22">
        <f t="shared" si="9"/>
        <v>19.03802128683509</v>
      </c>
      <c r="H28" s="79">
        <f>[1]TIC!F55</f>
        <v>272457.36313983047</v>
      </c>
      <c r="I28" s="22">
        <f>+H28/H$6*100</f>
        <v>38.275848526501626</v>
      </c>
      <c r="J28" s="79">
        <f>[1]TIC!G55</f>
        <v>65005.200580310608</v>
      </c>
      <c r="K28" s="22">
        <f>+J28/J$6*100</f>
        <v>42.914609603547717</v>
      </c>
      <c r="L28" s="79">
        <f>[1]TIC!H55</f>
        <v>6833.421966666021</v>
      </c>
      <c r="M28" s="22">
        <f>+L28/L$6*100</f>
        <v>38.406439065960754</v>
      </c>
      <c r="N28" s="80"/>
      <c r="O28" s="79">
        <f>[1]TIC!I55</f>
        <v>509865.00357216288</v>
      </c>
      <c r="P28" s="22">
        <f>+O28/O$6*100</f>
        <v>25.475550366642096</v>
      </c>
      <c r="Q28" s="79">
        <f>[1]TIC!J55</f>
        <v>80345.681909895997</v>
      </c>
      <c r="R28" s="22">
        <f>+Q28/Q$6*100</f>
        <v>25.355245923885803</v>
      </c>
      <c r="S28" s="79">
        <f>[1]TIC!K55</f>
        <v>49063.90856662445</v>
      </c>
      <c r="T28" s="22">
        <f>+S28/S$6*100</f>
        <v>10.730619961695924</v>
      </c>
      <c r="U28" s="79">
        <f>[1]TIC!L55</f>
        <v>69937.111417948458</v>
      </c>
      <c r="V28" s="22">
        <f>+U28/U$6*100</f>
        <v>18.968021257965624</v>
      </c>
      <c r="W28" s="79">
        <f>[1]TIC!M55</f>
        <v>78487.660697854051</v>
      </c>
      <c r="X28" s="22">
        <f>+W28/W$6*100</f>
        <v>19.843465025762015</v>
      </c>
      <c r="Y28" s="19">
        <f>[1]TIC!N55</f>
        <v>51116.190395714424</v>
      </c>
      <c r="Z28" s="22">
        <f>+Y28/Y$6*100</f>
        <v>16.707434905401016</v>
      </c>
      <c r="AA28" s="79">
        <f>[3]Sheet1!D17</f>
        <v>425443.91629608307</v>
      </c>
      <c r="AB28" s="22">
        <f t="shared" si="10"/>
        <v>25.898613736293974</v>
      </c>
      <c r="AC28" s="19">
        <f>[1]TIC!O55</f>
        <v>42924.455516094094</v>
      </c>
      <c r="AD28" s="22">
        <f>+AC28/AC$6*100</f>
        <v>22.669456209323098</v>
      </c>
      <c r="AE28" s="19">
        <f>[1]TIC!P55</f>
        <v>2243.7766534145212</v>
      </c>
      <c r="AF28" s="22">
        <f>+AE28/AE$6*100</f>
        <v>26.287714507839887</v>
      </c>
    </row>
    <row r="29" spans="1:32" x14ac:dyDescent="0.2">
      <c r="A29" s="56" t="s">
        <v>18</v>
      </c>
      <c r="B29" s="79">
        <f>[1]TIC!C56</f>
        <v>1940400.5959570943</v>
      </c>
      <c r="C29" s="21">
        <f t="shared" si="0"/>
        <v>24.931530127944153</v>
      </c>
      <c r="D29" s="79">
        <f>[1]TIC!D56</f>
        <v>1086071.1146028931</v>
      </c>
      <c r="E29" s="22">
        <f t="shared" si="9"/>
        <v>47.258342540692638</v>
      </c>
      <c r="F29" s="79">
        <f>[1]TIC!E56</f>
        <v>637920.10868106701</v>
      </c>
      <c r="G29" s="22">
        <f t="shared" si="9"/>
        <v>45.017042485521777</v>
      </c>
      <c r="H29" s="79">
        <f>[1]TIC!F56</f>
        <v>363420.15730377985</v>
      </c>
      <c r="I29" s="22">
        <f>+H29/H$6*100</f>
        <v>51.054648448968052</v>
      </c>
      <c r="J29" s="79">
        <f>[1]TIC!G56</f>
        <v>74380.292600384972</v>
      </c>
      <c r="K29" s="22">
        <f>+J29/J$6*100</f>
        <v>49.103782322763784</v>
      </c>
      <c r="L29" s="79">
        <f>[1]TIC!H56</f>
        <v>10350.55601765284</v>
      </c>
      <c r="M29" s="22">
        <f>+L29/L$6*100</f>
        <v>58.174074560296518</v>
      </c>
      <c r="N29" s="80"/>
      <c r="O29" s="79">
        <f>[1]TIC!I56</f>
        <v>942130.27476778929</v>
      </c>
      <c r="P29" s="22">
        <f>+O29/O$6*100</f>
        <v>47.073807966088793</v>
      </c>
      <c r="Q29" s="79">
        <f>[1]TIC!J56</f>
        <v>164335.90632687276</v>
      </c>
      <c r="R29" s="22">
        <f>+Q29/Q$6*100</f>
        <v>51.860625487196309</v>
      </c>
      <c r="S29" s="79">
        <f>[1]TIC!K56</f>
        <v>190019.7836376483</v>
      </c>
      <c r="T29" s="22">
        <f>+S29/S$6*100</f>
        <v>41.558655700054288</v>
      </c>
      <c r="U29" s="79">
        <f>[1]TIC!L56</f>
        <v>122647.71688924373</v>
      </c>
      <c r="V29" s="22">
        <f>+U29/U$6*100</f>
        <v>33.263948911093969</v>
      </c>
      <c r="W29" s="79">
        <f>[1]TIC!M56</f>
        <v>184382.78844283393</v>
      </c>
      <c r="X29" s="22">
        <f>+W29/W$6*100</f>
        <v>46.616160824345833</v>
      </c>
      <c r="Y29" s="19">
        <f>[1]TIC!N56</f>
        <v>129479.01819489959</v>
      </c>
      <c r="Z29" s="22">
        <f>+Y29/Y$6*100</f>
        <v>42.320490853478901</v>
      </c>
      <c r="AA29" s="79">
        <f>[3]Sheet1!D18</f>
        <v>837365.09188326052</v>
      </c>
      <c r="AB29" s="22">
        <f t="shared" si="10"/>
        <v>50.97403968011691</v>
      </c>
      <c r="AC29" s="19">
        <f>[1]TIC!O56</f>
        <v>95672.592589620559</v>
      </c>
      <c r="AD29" s="22">
        <f>+AC29/AC$6*100</f>
        <v>50.527039238264202</v>
      </c>
      <c r="AE29" s="19">
        <f>[1]TIC!P56</f>
        <v>3301.8509825308774</v>
      </c>
      <c r="AF29" s="22">
        <f>+AE29/AE$6*100</f>
        <v>38.683937567544973</v>
      </c>
    </row>
    <row r="30" spans="1:32" x14ac:dyDescent="0.2">
      <c r="A30" s="56" t="s">
        <v>14</v>
      </c>
      <c r="B30" s="79">
        <f>[1]TIC!C57</f>
        <v>641192.98201177316</v>
      </c>
      <c r="C30" s="21">
        <f t="shared" si="0"/>
        <v>8.2384648727485512</v>
      </c>
      <c r="D30" s="79">
        <f>[1]TIC!D57</f>
        <v>579985.11836406775</v>
      </c>
      <c r="E30" s="22">
        <f t="shared" si="9"/>
        <v>25.236961948090343</v>
      </c>
      <c r="F30" s="79">
        <f>[1]TIC!E57</f>
        <v>499938.58618903527</v>
      </c>
      <c r="G30" s="22">
        <f t="shared" si="9"/>
        <v>35.279898326383403</v>
      </c>
      <c r="H30" s="79">
        <f>[1]TIC!F57</f>
        <v>68041.345740845718</v>
      </c>
      <c r="I30" s="22">
        <f>+H30/H$6*100</f>
        <v>9.5587075096933187</v>
      </c>
      <c r="J30" s="79">
        <f>[1]TIC!G57</f>
        <v>11396.778212294219</v>
      </c>
      <c r="K30" s="22">
        <f>+J30/J$6*100</f>
        <v>7.523833221844785</v>
      </c>
      <c r="L30" s="79">
        <f>[1]TIC!H57</f>
        <v>608.4082218848099</v>
      </c>
      <c r="M30" s="22">
        <f>+L30/L$6*100</f>
        <v>3.4194863737426973</v>
      </c>
      <c r="N30" s="80"/>
      <c r="O30" s="79">
        <f>[1]TIC!I57</f>
        <v>533038.08439490059</v>
      </c>
      <c r="P30" s="22">
        <f>+O30/O$6*100</f>
        <v>26.63339996116985</v>
      </c>
      <c r="Q30" s="79">
        <f>[1]TIC!J57</f>
        <v>71169.541292015841</v>
      </c>
      <c r="R30" s="22">
        <f>+Q30/Q$6*100</f>
        <v>22.459467377137894</v>
      </c>
      <c r="S30" s="79">
        <f>[1]TIC!K57</f>
        <v>215876.52212656365</v>
      </c>
      <c r="T30" s="22">
        <f>+S30/S$6*100</f>
        <v>47.213705252348753</v>
      </c>
      <c r="U30" s="79">
        <f>[1]TIC!L57</f>
        <v>175042.75148490726</v>
      </c>
      <c r="V30" s="22">
        <f>+U30/U$6*100</f>
        <v>47.474288884719705</v>
      </c>
      <c r="W30" s="79">
        <f>[1]TIC!M57</f>
        <v>131970.85204290037</v>
      </c>
      <c r="X30" s="22">
        <f>+W30/W$6*100</f>
        <v>33.365231727500159</v>
      </c>
      <c r="Y30" s="19">
        <f>[1]TIC!N57</f>
        <v>125353.55425143239</v>
      </c>
      <c r="Z30" s="22">
        <f>+Y30/Y$6*100</f>
        <v>40.972074241120488</v>
      </c>
      <c r="AA30" s="79">
        <f>[3]Sheet1!D19</f>
        <v>367143.80898642493</v>
      </c>
      <c r="AB30" s="22">
        <f t="shared" si="10"/>
        <v>22.349633712928139</v>
      </c>
      <c r="AC30" s="19">
        <f>[1]TIC!O57</f>
        <v>50471.146276636304</v>
      </c>
      <c r="AD30" s="22">
        <f>+AC30/AC$6*100</f>
        <v>26.655048423935355</v>
      </c>
      <c r="AE30" s="19">
        <f>[1]TIC!P57</f>
        <v>2989.8296885981658</v>
      </c>
      <c r="AF30" s="22">
        <f>+AE30/AE$6*100</f>
        <v>35.028347924615126</v>
      </c>
    </row>
    <row r="31" spans="1:32" x14ac:dyDescent="0.2">
      <c r="A31" s="60" t="s">
        <v>60</v>
      </c>
      <c r="B31" s="79">
        <f>[1]TIC!C58</f>
        <v>28747.980338340811</v>
      </c>
      <c r="C31" s="21">
        <f t="shared" si="0"/>
        <v>0.36937276736372343</v>
      </c>
      <c r="D31" s="79">
        <f>[1]TIC!D58</f>
        <v>5586.7235989504752</v>
      </c>
      <c r="E31" s="22">
        <f t="shared" si="9"/>
        <v>0.24309577335173646</v>
      </c>
      <c r="F31" s="79">
        <f>[1]TIC!E58</f>
        <v>2834.4179781543994</v>
      </c>
      <c r="G31" s="22">
        <f t="shared" si="9"/>
        <v>0.20002052421284697</v>
      </c>
      <c r="H31" s="79">
        <f>[1]TIC!F58</f>
        <v>2265.0464989980478</v>
      </c>
      <c r="I31" s="22">
        <f>+H31/H$6*100</f>
        <v>0.31820236275515046</v>
      </c>
      <c r="J31" s="79">
        <f>[1]TIC!G58</f>
        <v>487.25912179802822</v>
      </c>
      <c r="K31" s="22">
        <f>+J31/J$6*100</f>
        <v>0.321674801416788</v>
      </c>
      <c r="L31" s="79">
        <f>[1]TIC!H58</f>
        <v>0</v>
      </c>
      <c r="M31" s="22">
        <f>+L31/L$6*100</f>
        <v>0</v>
      </c>
      <c r="N31" s="80"/>
      <c r="O31" s="79">
        <f>[1]TIC!I58</f>
        <v>4839.038057418642</v>
      </c>
      <c r="P31" s="22">
        <f>+O31/O$6*100</f>
        <v>0.24178391710389024</v>
      </c>
      <c r="Q31" s="79">
        <f>[1]TIC!J58</f>
        <v>541.52705241260617</v>
      </c>
      <c r="R31" s="22">
        <f>+Q31/Q$6*100</f>
        <v>0.1708934601333873</v>
      </c>
      <c r="S31" s="79">
        <f>[1]TIC!K58</f>
        <v>1633.1538952743795</v>
      </c>
      <c r="T31" s="22">
        <f>+S31/S$6*100</f>
        <v>0.3571821793478937</v>
      </c>
      <c r="U31" s="79">
        <f>[1]TIC!L58</f>
        <v>541.52705241260617</v>
      </c>
      <c r="V31" s="22">
        <f>+U31/U$6*100</f>
        <v>0.14687047311035609</v>
      </c>
      <c r="W31" s="79">
        <f>[1]TIC!M58</f>
        <v>486.92427382827714</v>
      </c>
      <c r="X31" s="22">
        <f>+W31/W$6*100</f>
        <v>0.12310552655024107</v>
      </c>
      <c r="Y31" s="19">
        <f>[1]TIC!N58</f>
        <v>0</v>
      </c>
      <c r="Z31" s="22">
        <f>+Y31/Y$6*100</f>
        <v>0</v>
      </c>
      <c r="AA31" s="79">
        <f>[3]Sheet1!D20</f>
        <v>4839.038057418642</v>
      </c>
      <c r="AB31" s="22">
        <f t="shared" si="10"/>
        <v>0.29457320390284675</v>
      </c>
      <c r="AC31" s="19">
        <f>[1]TIC!O58</f>
        <v>281.10063267880111</v>
      </c>
      <c r="AD31" s="22">
        <f>+AC31/AC$6*100</f>
        <v>0.14845612847752565</v>
      </c>
      <c r="AE31" s="19">
        <f>[1]TIC!P58</f>
        <v>0</v>
      </c>
      <c r="AF31" s="22">
        <f>+AE31/AE$6*100</f>
        <v>0</v>
      </c>
    </row>
    <row r="32" spans="1:32" x14ac:dyDescent="0.2">
      <c r="A32" s="57"/>
      <c r="B32" s="79"/>
      <c r="C32" s="21"/>
      <c r="D32" s="79"/>
      <c r="E32" s="22"/>
      <c r="F32" s="79"/>
      <c r="G32" s="22"/>
      <c r="H32" s="79"/>
      <c r="I32" s="22"/>
      <c r="J32" s="79"/>
      <c r="K32" s="22"/>
      <c r="L32" s="79"/>
      <c r="M32" s="22"/>
      <c r="N32" s="80"/>
      <c r="O32" s="79"/>
      <c r="P32" s="22"/>
      <c r="Q32" s="79"/>
      <c r="R32" s="22"/>
      <c r="S32" s="79"/>
      <c r="T32" s="22"/>
      <c r="U32" s="79"/>
      <c r="V32" s="22"/>
      <c r="W32" s="79"/>
      <c r="X32" s="22"/>
      <c r="Y32" s="19"/>
      <c r="Z32" s="22"/>
      <c r="AA32" s="79"/>
      <c r="AB32" s="79"/>
    </row>
    <row r="33" spans="1:32" x14ac:dyDescent="0.2">
      <c r="A33" s="55" t="s">
        <v>76</v>
      </c>
      <c r="B33" s="70"/>
      <c r="C33" s="70"/>
      <c r="D33" s="70"/>
      <c r="E33" s="70"/>
      <c r="F33" s="70"/>
      <c r="G33" s="70"/>
      <c r="H33" s="70"/>
      <c r="I33" s="70"/>
      <c r="J33" s="70"/>
      <c r="K33" s="70"/>
      <c r="L33" s="70"/>
      <c r="M33" s="70"/>
      <c r="N33" s="70"/>
      <c r="O33" s="70"/>
      <c r="P33" s="70"/>
      <c r="Q33" s="70"/>
      <c r="R33" s="70"/>
      <c r="S33" s="70"/>
      <c r="T33" s="70"/>
      <c r="U33" s="70"/>
      <c r="V33" s="70"/>
      <c r="W33" s="70"/>
      <c r="X33" s="70"/>
      <c r="Y33" s="70"/>
      <c r="Z33" s="70"/>
      <c r="AA33" s="79"/>
      <c r="AB33" s="79"/>
    </row>
    <row r="34" spans="1:32" x14ac:dyDescent="0.2">
      <c r="A34" s="56" t="s">
        <v>61</v>
      </c>
      <c r="B34" s="18">
        <f>[1]TIC!C60</f>
        <v>1682667.3748817199</v>
      </c>
      <c r="C34" s="21">
        <f t="shared" si="0"/>
        <v>21.620005909903316</v>
      </c>
      <c r="D34" s="18">
        <f>[1]TIC!D60</f>
        <v>131027.58450045051</v>
      </c>
      <c r="E34" s="22">
        <f>+D34/D$6*100</f>
        <v>5.7014189838442686</v>
      </c>
      <c r="F34" s="79">
        <f>[1]TIC!E60</f>
        <v>39024.597028008619</v>
      </c>
      <c r="G34" s="22">
        <f>+F34/F$6*100</f>
        <v>2.7539058864635075</v>
      </c>
      <c r="H34" s="79">
        <f>[1]TIC!F60</f>
        <v>66691.058758881263</v>
      </c>
      <c r="I34" s="22">
        <f t="shared" ref="I34:I39" si="11">+H34/H$6*100</f>
        <v>9.3690140494271947</v>
      </c>
      <c r="J34" s="7">
        <f>[1]TIC!G60</f>
        <v>23489.187388689115</v>
      </c>
      <c r="K34" s="22">
        <f t="shared" ref="K34:K39" si="12">+J34/J$6*100</f>
        <v>15.506902489206245</v>
      </c>
      <c r="L34" s="7">
        <f>[1]TIC!H60</f>
        <v>1822.7413248715031</v>
      </c>
      <c r="M34" s="22">
        <f t="shared" ref="M34:M39" si="13">+L34/L$6*100</f>
        <v>10.24450179839266</v>
      </c>
      <c r="N34" s="80"/>
      <c r="O34" s="79">
        <f>[1]TIC!I60</f>
        <v>97248.827885148741</v>
      </c>
      <c r="P34" s="22">
        <f t="shared" ref="P34:P39" si="14">+O34/O$6*100</f>
        <v>4.8590654301190357</v>
      </c>
      <c r="Q34" s="79">
        <f>[1]TIC!J60</f>
        <v>23844.190535724978</v>
      </c>
      <c r="R34" s="22">
        <f t="shared" ref="R34:R39" si="15">+Q34/Q$6*100</f>
        <v>7.524677126610249</v>
      </c>
      <c r="S34" s="7">
        <f>[1]TIC!K60</f>
        <v>8759.5399624456313</v>
      </c>
      <c r="T34" s="22">
        <f t="shared" ref="T34:T39" si="16">+S34/S$6*100</f>
        <v>1.9157726549374876</v>
      </c>
      <c r="U34" s="7">
        <f>[1]TIC!L60</f>
        <v>20939.306685828997</v>
      </c>
      <c r="V34" s="22">
        <f t="shared" ref="V34:V39" si="17">+U34/U$6*100</f>
        <v>5.6790623217237375</v>
      </c>
      <c r="W34" s="79">
        <f>[1]TIC!M60</f>
        <v>19181.878411374058</v>
      </c>
      <c r="X34" s="22">
        <f t="shared" ref="X34:X39" si="18">+W34/W$6*100</f>
        <v>4.8496149585832624</v>
      </c>
      <c r="Y34" s="19">
        <f>[1]TIC!N60</f>
        <v>10688.806320203168</v>
      </c>
      <c r="Z34" s="22">
        <f t="shared" ref="Z34:AF39" si="19">+Y34/Y$6*100</f>
        <v>3.4936589450180495</v>
      </c>
      <c r="AA34" s="79">
        <f>[3]Sheet1!D21</f>
        <v>98182.449847464173</v>
      </c>
      <c r="AB34" s="22">
        <f t="shared" ref="AB34:AB39" si="20">+AA34/AA$6*100</f>
        <v>5.9767909397320018</v>
      </c>
      <c r="AC34" s="19">
        <f>[1]TIC!O60</f>
        <v>18169.191436174759</v>
      </c>
      <c r="AD34" s="22">
        <f t="shared" si="19"/>
        <v>9.5955949742155617</v>
      </c>
      <c r="AE34" s="19">
        <f>[1]TIC!P60</f>
        <v>412.31697823845423</v>
      </c>
      <c r="AF34" s="22">
        <f t="shared" si="19"/>
        <v>4.8306372179126669</v>
      </c>
    </row>
    <row r="35" spans="1:32" x14ac:dyDescent="0.2">
      <c r="A35" s="56" t="s">
        <v>62</v>
      </c>
      <c r="B35" s="18">
        <f>[1]TIC!C61</f>
        <v>1649156.2451754152</v>
      </c>
      <c r="C35" s="21">
        <f t="shared" si="0"/>
        <v>21.189433098477188</v>
      </c>
      <c r="D35" s="18">
        <f>[1]TIC!D61</f>
        <v>264059.80628546193</v>
      </c>
      <c r="E35" s="22">
        <f t="shared" ref="E35:G39" si="21">+D35/D$6*100</f>
        <v>11.490065990043467</v>
      </c>
      <c r="F35" s="79">
        <f>[1]TIC!E61</f>
        <v>102228.00388630116</v>
      </c>
      <c r="G35" s="22">
        <f t="shared" si="21"/>
        <v>7.2140732538978654</v>
      </c>
      <c r="H35" s="79">
        <f>[1]TIC!F61</f>
        <v>124927.27951376868</v>
      </c>
      <c r="I35" s="22">
        <f t="shared" si="11"/>
        <v>17.55026024032567</v>
      </c>
      <c r="J35" s="7">
        <f>[1]TIC!G61</f>
        <v>34281.695445816687</v>
      </c>
      <c r="K35" s="22">
        <f t="shared" si="12"/>
        <v>22.631813508326431</v>
      </c>
      <c r="L35" s="7">
        <f>[1]TIC!H61</f>
        <v>2622.8274395753638</v>
      </c>
      <c r="M35" s="22">
        <f t="shared" si="13"/>
        <v>14.7412910734866</v>
      </c>
      <c r="N35" s="80"/>
      <c r="O35" s="79">
        <f>[1]TIC!I61</f>
        <v>208292.28237877978</v>
      </c>
      <c r="P35" s="22">
        <f t="shared" si="14"/>
        <v>10.407383314301971</v>
      </c>
      <c r="Q35" s="79">
        <f>[1]TIC!J61</f>
        <v>58098.648520439951</v>
      </c>
      <c r="R35" s="22">
        <f t="shared" si="15"/>
        <v>18.334594791704916</v>
      </c>
      <c r="S35" s="7">
        <f>[1]TIC!K61</f>
        <v>14638.675920364341</v>
      </c>
      <c r="T35" s="22">
        <f t="shared" si="16"/>
        <v>3.2015808082341319</v>
      </c>
      <c r="U35" s="7">
        <f>[1]TIC!L61</f>
        <v>35370.21596621957</v>
      </c>
      <c r="V35" s="22">
        <f t="shared" si="17"/>
        <v>9.5929470740753136</v>
      </c>
      <c r="W35" s="79">
        <f>[1]TIC!M61</f>
        <v>33610.709999598592</v>
      </c>
      <c r="X35" s="22">
        <f t="shared" si="18"/>
        <v>8.4975516207008024</v>
      </c>
      <c r="Y35" s="19">
        <f>[1]TIC!N61</f>
        <v>17797.97043807001</v>
      </c>
      <c r="Z35" s="22">
        <f t="shared" si="19"/>
        <v>5.8173042677929452</v>
      </c>
      <c r="AA35" s="79">
        <f>[3]Sheet1!D22</f>
        <v>196402.70056685086</v>
      </c>
      <c r="AB35" s="22">
        <f t="shared" si="20"/>
        <v>11.955882982249395</v>
      </c>
      <c r="AC35" s="19">
        <f>[1]TIC!O61</f>
        <v>19180.572515586773</v>
      </c>
      <c r="AD35" s="22">
        <f t="shared" si="19"/>
        <v>10.129730091714539</v>
      </c>
      <c r="AE35" s="19">
        <f>[1]TIC!P61</f>
        <v>1134.018200152178</v>
      </c>
      <c r="AF35" s="22">
        <f t="shared" si="19"/>
        <v>13.285968836037965</v>
      </c>
    </row>
    <row r="36" spans="1:32" x14ac:dyDescent="0.2">
      <c r="A36" s="56" t="s">
        <v>63</v>
      </c>
      <c r="B36" s="18">
        <f>[1]TIC!C62</f>
        <v>1597526.7621072074</v>
      </c>
      <c r="C36" s="21">
        <f t="shared" si="0"/>
        <v>20.526063887352876</v>
      </c>
      <c r="D36" s="18">
        <f>[1]TIC!D62</f>
        <v>433443.48060357064</v>
      </c>
      <c r="E36" s="22">
        <f t="shared" si="21"/>
        <v>18.860478105877284</v>
      </c>
      <c r="F36" s="79">
        <f>[1]TIC!E62</f>
        <v>207305.31673905678</v>
      </c>
      <c r="G36" s="22">
        <f t="shared" si="21"/>
        <v>14.629217866186451</v>
      </c>
      <c r="H36" s="79">
        <f>[1]TIC!F62</f>
        <v>180659.23714340437</v>
      </c>
      <c r="I36" s="22">
        <f t="shared" si="11"/>
        <v>25.379698005318456</v>
      </c>
      <c r="J36" s="7">
        <f>[1]TIC!G62</f>
        <v>38952.989377104219</v>
      </c>
      <c r="K36" s="22">
        <f t="shared" si="12"/>
        <v>25.715670701520683</v>
      </c>
      <c r="L36" s="7">
        <f>[1]TIC!H62</f>
        <v>6525.937344006732</v>
      </c>
      <c r="M36" s="22">
        <f t="shared" si="13"/>
        <v>36.6782581514071</v>
      </c>
      <c r="N36" s="80"/>
      <c r="O36" s="79">
        <f>[1]TIC!I62</f>
        <v>353947.05659660511</v>
      </c>
      <c r="P36" s="22">
        <f t="shared" si="14"/>
        <v>17.685065663023739</v>
      </c>
      <c r="Q36" s="79">
        <f>[1]TIC!J62</f>
        <v>77539.487512503663</v>
      </c>
      <c r="R36" s="22">
        <f t="shared" si="15"/>
        <v>24.469675631061524</v>
      </c>
      <c r="S36" s="7">
        <f>[1]TIC!K62</f>
        <v>52527.335809097232</v>
      </c>
      <c r="T36" s="22">
        <f t="shared" si="16"/>
        <v>11.488095723201829</v>
      </c>
      <c r="U36" s="7">
        <f>[1]TIC!L62</f>
        <v>62361.189168362587</v>
      </c>
      <c r="V36" s="22">
        <f t="shared" si="17"/>
        <v>16.913314516932555</v>
      </c>
      <c r="W36" s="79">
        <f>[1]TIC!M62</f>
        <v>79543.840616059402</v>
      </c>
      <c r="X36" s="22">
        <f t="shared" si="18"/>
        <v>20.110491321124556</v>
      </c>
      <c r="Y36" s="19">
        <f>[1]TIC!N62</f>
        <v>41494.721909376007</v>
      </c>
      <c r="Z36" s="22">
        <f t="shared" si="19"/>
        <v>13.562637588045698</v>
      </c>
      <c r="AA36" s="79">
        <f>[3]Sheet1!D23</f>
        <v>324167.44035537035</v>
      </c>
      <c r="AB36" s="22">
        <f t="shared" si="20"/>
        <v>19.733476028375271</v>
      </c>
      <c r="AC36" s="19">
        <f>[1]TIC!O62</f>
        <v>32980.95317976574</v>
      </c>
      <c r="AD36" s="22">
        <f t="shared" si="19"/>
        <v>17.418049101871709</v>
      </c>
      <c r="AE36" s="19">
        <f>[1]TIC!P62</f>
        <v>1918.6422075870266</v>
      </c>
      <c r="AF36" s="22">
        <f t="shared" si="19"/>
        <v>22.478493355827609</v>
      </c>
    </row>
    <row r="37" spans="1:32" x14ac:dyDescent="0.2">
      <c r="A37" s="56" t="s">
        <v>64</v>
      </c>
      <c r="B37" s="79">
        <f>[1]TIC!C63</f>
        <v>1492748.187170855</v>
      </c>
      <c r="C37" s="21">
        <f t="shared" si="0"/>
        <v>19.17980054192228</v>
      </c>
      <c r="D37" s="79">
        <f>[1]TIC!D63</f>
        <v>613060.70389409503</v>
      </c>
      <c r="E37" s="22">
        <f t="shared" si="21"/>
        <v>26.676183864312218</v>
      </c>
      <c r="F37" s="79">
        <f>[1]TIC!E63</f>
        <v>379785.46644481109</v>
      </c>
      <c r="G37" s="22">
        <f t="shared" si="21"/>
        <v>26.800877172030724</v>
      </c>
      <c r="H37" s="79">
        <f>[1]TIC!F63</f>
        <v>192626.41463576048</v>
      </c>
      <c r="I37" s="22">
        <f t="shared" si="11"/>
        <v>27.060892698346812</v>
      </c>
      <c r="J37" s="79">
        <f>[1]TIC!G63</f>
        <v>35796.729433190048</v>
      </c>
      <c r="K37" s="22">
        <f t="shared" si="12"/>
        <v>23.631996440212149</v>
      </c>
      <c r="L37" s="79">
        <f>[1]TIC!H63</f>
        <v>4852.0933803176013</v>
      </c>
      <c r="M37" s="22">
        <f t="shared" si="13"/>
        <v>27.270616341645177</v>
      </c>
      <c r="N37" s="80"/>
      <c r="O37" s="79">
        <f>[1]TIC!I63</f>
        <v>542901.108229078</v>
      </c>
      <c r="P37" s="22">
        <f t="shared" si="14"/>
        <v>27.126208760939569</v>
      </c>
      <c r="Q37" s="79">
        <f>[1]TIC!J63</f>
        <v>81775.345443785714</v>
      </c>
      <c r="R37" s="22">
        <f t="shared" si="15"/>
        <v>25.806414793556208</v>
      </c>
      <c r="S37" s="79">
        <f>[1]TIC!K63</f>
        <v>108493.05809995007</v>
      </c>
      <c r="T37" s="22">
        <f t="shared" si="16"/>
        <v>23.72819061840298</v>
      </c>
      <c r="U37" s="79">
        <f>[1]TIC!L63</f>
        <v>89333.473938240859</v>
      </c>
      <c r="V37" s="22">
        <f t="shared" si="17"/>
        <v>24.228613369261975</v>
      </c>
      <c r="W37" s="79">
        <f>[1]TIC!M63</f>
        <v>106918.52857731532</v>
      </c>
      <c r="X37" s="22">
        <f t="shared" si="18"/>
        <v>27.031434795812448</v>
      </c>
      <c r="Y37" s="19">
        <f>[1]TIC!N63</f>
        <v>82958.079651513195</v>
      </c>
      <c r="Z37" s="22">
        <f t="shared" si="19"/>
        <v>27.115023731716377</v>
      </c>
      <c r="AA37" s="79">
        <f>[3]Sheet1!D24</f>
        <v>455446.24800525268</v>
      </c>
      <c r="AB37" s="22">
        <f t="shared" si="20"/>
        <v>27.724985604268198</v>
      </c>
      <c r="AC37" s="19">
        <f>[1]TIC!O63</f>
        <v>54657.026135139895</v>
      </c>
      <c r="AD37" s="22">
        <f t="shared" si="19"/>
        <v>28.86571409246681</v>
      </c>
      <c r="AE37" s="19">
        <f>[1]TIC!P63</f>
        <v>1744.7798722352704</v>
      </c>
      <c r="AF37" s="22">
        <f t="shared" si="19"/>
        <v>20.441551118979703</v>
      </c>
    </row>
    <row r="38" spans="1:32" x14ac:dyDescent="0.2">
      <c r="A38" s="56" t="s">
        <v>65</v>
      </c>
      <c r="B38" s="7">
        <f>[1]TIC!C64</f>
        <v>1327812.3272671595</v>
      </c>
      <c r="C38" s="21">
        <f t="shared" si="0"/>
        <v>17.060597234659284</v>
      </c>
      <c r="D38" s="7">
        <f>[1]TIC!D64</f>
        <v>842221.67536061816</v>
      </c>
      <c r="E38" s="22">
        <f t="shared" si="21"/>
        <v>36.647692673367139</v>
      </c>
      <c r="F38" s="79">
        <f>[1]TIC!E64</f>
        <v>676606.01653683465</v>
      </c>
      <c r="G38" s="22">
        <f t="shared" si="21"/>
        <v>47.747047597188136</v>
      </c>
      <c r="H38" s="79">
        <f>[1]TIC!F64</f>
        <v>144691.7847472431</v>
      </c>
      <c r="I38" s="22">
        <f t="shared" si="11"/>
        <v>20.326853244822537</v>
      </c>
      <c r="J38" s="7">
        <f>[1]TIC!G64</f>
        <v>18955.087359106768</v>
      </c>
      <c r="K38" s="22">
        <f t="shared" si="12"/>
        <v>12.513616860734597</v>
      </c>
      <c r="L38" s="7">
        <f>[1]TIC!H64</f>
        <v>1968.7867174324713</v>
      </c>
      <c r="M38" s="22">
        <f t="shared" si="13"/>
        <v>11.065332635068442</v>
      </c>
      <c r="N38" s="80"/>
      <c r="O38" s="79">
        <f>[1]TIC!I64</f>
        <v>787040.00673199212</v>
      </c>
      <c r="P38" s="22">
        <f t="shared" si="14"/>
        <v>39.324678476830229</v>
      </c>
      <c r="Q38" s="79">
        <f>[1]TIC!J64</f>
        <v>75134.984568743312</v>
      </c>
      <c r="R38" s="22">
        <f t="shared" si="15"/>
        <v>23.71086990542063</v>
      </c>
      <c r="S38" s="7">
        <f>[1]TIC!K64</f>
        <v>269418.79321621184</v>
      </c>
      <c r="T38" s="22">
        <f t="shared" si="16"/>
        <v>58.923774419971963</v>
      </c>
      <c r="U38" s="7">
        <f>[1]TIC!L64</f>
        <v>158767.98071099198</v>
      </c>
      <c r="V38" s="22">
        <f t="shared" si="17"/>
        <v>43.060320510141992</v>
      </c>
      <c r="W38" s="79">
        <f>[1]TIC!M64</f>
        <v>155433.55287404996</v>
      </c>
      <c r="X38" s="22">
        <f t="shared" si="18"/>
        <v>39.297135917448372</v>
      </c>
      <c r="Y38" s="19">
        <f>[1]TIC!N64</f>
        <v>150305.48096407088</v>
      </c>
      <c r="Z38" s="22">
        <f t="shared" si="19"/>
        <v>49.127664242809963</v>
      </c>
      <c r="AA38" s="79">
        <f>[3]Sheet1!D25</f>
        <v>560472.92767962231</v>
      </c>
      <c r="AB38" s="22">
        <f t="shared" si="20"/>
        <v>34.118414455179277</v>
      </c>
      <c r="AC38" s="19">
        <f>[1]TIC!O64</f>
        <v>63719.433080741997</v>
      </c>
      <c r="AD38" s="22">
        <f t="shared" si="19"/>
        <v>33.651793145405868</v>
      </c>
      <c r="AE38" s="19">
        <f>[1]TIC!P64</f>
        <v>3325.7000663306353</v>
      </c>
      <c r="AF38" s="22">
        <f t="shared" si="19"/>
        <v>38.96334947124204</v>
      </c>
    </row>
    <row r="39" spans="1:32" ht="12.75" customHeight="1" x14ac:dyDescent="0.2">
      <c r="A39" s="58" t="s">
        <v>66</v>
      </c>
      <c r="B39" s="9">
        <f>[1]TIC!C65</f>
        <v>33007.303762844</v>
      </c>
      <c r="C39" s="24">
        <f t="shared" si="0"/>
        <v>0.42409932769560227</v>
      </c>
      <c r="D39" s="9">
        <f>[1]TIC!D65</f>
        <v>14344.188262578849</v>
      </c>
      <c r="E39" s="24">
        <f t="shared" si="21"/>
        <v>0.62416038256297102</v>
      </c>
      <c r="F39" s="81">
        <f>[1]TIC!E65</f>
        <v>12114.167870774078</v>
      </c>
      <c r="G39" s="24">
        <f t="shared" si="21"/>
        <v>0.85487822423862236</v>
      </c>
      <c r="H39" s="81">
        <f>[1]TIC!F65</f>
        <v>2230.0203918047673</v>
      </c>
      <c r="I39" s="24">
        <f t="shared" si="11"/>
        <v>0.31328176175559164</v>
      </c>
      <c r="J39" s="9">
        <f>[1]TIC!G65</f>
        <v>0</v>
      </c>
      <c r="K39" s="24">
        <f t="shared" si="12"/>
        <v>0</v>
      </c>
      <c r="L39" s="9">
        <f>[1]TIC!H65</f>
        <v>0</v>
      </c>
      <c r="M39" s="24">
        <f t="shared" si="13"/>
        <v>0</v>
      </c>
      <c r="N39" s="82"/>
      <c r="O39" s="81">
        <f>[1]TIC!I65</f>
        <v>11960.271040883928</v>
      </c>
      <c r="P39" s="24">
        <f t="shared" si="14"/>
        <v>0.59759835479197576</v>
      </c>
      <c r="Q39" s="81">
        <f>[1]TIC!J65</f>
        <v>487.25912179802822</v>
      </c>
      <c r="R39" s="24">
        <f t="shared" si="15"/>
        <v>0.15376775164719769</v>
      </c>
      <c r="S39" s="9">
        <f>[1]TIC!K65</f>
        <v>3395.3453490911984</v>
      </c>
      <c r="T39" s="24">
        <f t="shared" si="16"/>
        <v>0.7425857752513757</v>
      </c>
      <c r="U39" s="9">
        <f>[1]TIC!L65</f>
        <v>1938.4674272801508</v>
      </c>
      <c r="V39" s="24">
        <f t="shared" si="17"/>
        <v>0.52574220786430093</v>
      </c>
      <c r="W39" s="81">
        <f>[1]TIC!M65</f>
        <v>845.53862016853918</v>
      </c>
      <c r="X39" s="24">
        <f t="shared" si="18"/>
        <v>0.21377138633084811</v>
      </c>
      <c r="Y39" s="20">
        <f>[1]TIC!N65</f>
        <v>2703.7035588128097</v>
      </c>
      <c r="Z39" s="24">
        <f t="shared" si="19"/>
        <v>0.88371122461726515</v>
      </c>
      <c r="AA39" s="81">
        <f>[3]Sheet1!D26</f>
        <v>8056.7619063030688</v>
      </c>
      <c r="AB39" s="90">
        <f t="shared" si="20"/>
        <v>0.49044999019663199</v>
      </c>
      <c r="AC39" s="20">
        <f>[1]TIC!O65</f>
        <v>642.11866762053853</v>
      </c>
      <c r="AD39" s="24">
        <f t="shared" si="19"/>
        <v>0.3391185943256726</v>
      </c>
      <c r="AE39" s="20">
        <f>[1]TIC!P65</f>
        <v>0</v>
      </c>
      <c r="AF39" s="24">
        <f t="shared" si="19"/>
        <v>0</v>
      </c>
    </row>
    <row r="40" spans="1:32" ht="12.75" customHeight="1" x14ac:dyDescent="0.2">
      <c r="A40" s="10" t="str">
        <f>'CUADRO 1'!A41</f>
        <v>Fuente: Instituto Nacional de Estadística (INE). LII Encuesta Permanente de Hogares de Propósitos Múltiples, Junio 2016.</v>
      </c>
      <c r="B40" s="83"/>
      <c r="C40" s="84"/>
      <c r="D40" s="83"/>
      <c r="E40" s="84"/>
      <c r="F40" s="79"/>
      <c r="G40" s="84"/>
      <c r="H40" s="79"/>
      <c r="I40" s="84"/>
      <c r="J40" s="83"/>
      <c r="K40" s="84"/>
      <c r="L40" s="83"/>
      <c r="M40" s="84"/>
      <c r="N40" s="80"/>
      <c r="O40" s="79"/>
      <c r="P40" s="84"/>
      <c r="Q40" s="79"/>
      <c r="R40" s="84"/>
      <c r="S40" s="83"/>
      <c r="T40" s="84"/>
      <c r="U40" s="83"/>
      <c r="V40" s="84"/>
      <c r="W40" s="79"/>
      <c r="X40" s="84"/>
      <c r="Y40" s="85"/>
      <c r="Z40" s="84"/>
      <c r="AA40" s="84"/>
      <c r="AB40" s="84"/>
    </row>
    <row r="41" spans="1:32" ht="13.5" x14ac:dyDescent="0.25">
      <c r="A41" s="11" t="str">
        <f>'CUADRO 1'!A42</f>
        <v>1/  Porcentaje por columnas</v>
      </c>
      <c r="B41" s="7"/>
      <c r="C41" s="7"/>
      <c r="D41" s="8"/>
      <c r="E41" s="8"/>
      <c r="F41" s="8"/>
      <c r="G41" s="8"/>
      <c r="H41" s="7"/>
      <c r="I41" s="7"/>
      <c r="J41" s="7"/>
      <c r="K41" s="7"/>
      <c r="L41" s="8"/>
      <c r="M41" s="8"/>
      <c r="N41" s="8"/>
      <c r="O41" s="8"/>
      <c r="P41" s="8"/>
      <c r="Q41" s="7"/>
      <c r="R41" s="7"/>
      <c r="S41" s="7"/>
      <c r="T41" s="7"/>
      <c r="U41" s="8"/>
      <c r="V41" s="8"/>
      <c r="W41" s="8"/>
      <c r="X41" s="8"/>
      <c r="Y41" s="17"/>
      <c r="Z41" s="17"/>
      <c r="AA41" s="17"/>
      <c r="AB41" s="17"/>
    </row>
    <row r="42" spans="1:32" ht="13.5" x14ac:dyDescent="0.25">
      <c r="A42" s="11" t="str">
        <f>'CUADRO 1'!A43</f>
        <v>2/  Porcentaje por filas</v>
      </c>
      <c r="B42" s="7"/>
      <c r="C42" s="7"/>
      <c r="D42" s="8"/>
      <c r="E42" s="8"/>
      <c r="F42" s="8"/>
      <c r="G42" s="8"/>
      <c r="H42" s="7"/>
      <c r="I42" s="7"/>
      <c r="J42" s="7"/>
      <c r="K42" s="7"/>
      <c r="L42" s="8"/>
      <c r="M42" s="8"/>
      <c r="N42" s="8"/>
      <c r="O42" s="8"/>
      <c r="P42" s="8"/>
      <c r="Q42" s="7"/>
      <c r="R42" s="7"/>
      <c r="S42" s="7"/>
      <c r="T42" s="7"/>
      <c r="U42" s="8"/>
      <c r="V42" s="8"/>
      <c r="W42" s="8"/>
      <c r="X42" s="8"/>
      <c r="Y42" s="17"/>
      <c r="Z42" s="17"/>
      <c r="AA42" s="17"/>
      <c r="AB42" s="17"/>
    </row>
    <row r="43" spans="1:32" ht="12.75" customHeight="1" x14ac:dyDescent="0.25">
      <c r="A43" s="12"/>
      <c r="B43" s="7"/>
      <c r="C43" s="7"/>
      <c r="D43" s="8"/>
      <c r="E43" s="8"/>
      <c r="F43" s="8"/>
      <c r="G43" s="8"/>
      <c r="H43" s="7"/>
      <c r="I43" s="7"/>
      <c r="J43" s="7"/>
      <c r="K43" s="7"/>
      <c r="L43" s="8"/>
      <c r="M43" s="8"/>
      <c r="N43" s="8"/>
      <c r="O43" s="8"/>
      <c r="P43" s="8"/>
      <c r="Q43" s="7"/>
      <c r="R43" s="7"/>
      <c r="S43" s="7"/>
      <c r="T43" s="7"/>
      <c r="U43" s="8"/>
      <c r="V43" s="8"/>
      <c r="W43" s="8"/>
      <c r="X43" s="8"/>
      <c r="Y43" s="17"/>
      <c r="Z43" s="17"/>
      <c r="AA43" s="17"/>
      <c r="AB43" s="17"/>
    </row>
  </sheetData>
  <mergeCells count="20">
    <mergeCell ref="U4:V4"/>
    <mergeCell ref="AC4:AD4"/>
    <mergeCell ref="AA4:AB4"/>
    <mergeCell ref="AE4:AF4"/>
    <mergeCell ref="O3:AF3"/>
    <mergeCell ref="A1:AF1"/>
    <mergeCell ref="F2:AF2"/>
    <mergeCell ref="W4:X4"/>
    <mergeCell ref="A2:A5"/>
    <mergeCell ref="B2:C4"/>
    <mergeCell ref="F4:G4"/>
    <mergeCell ref="H4:I4"/>
    <mergeCell ref="J4:K4"/>
    <mergeCell ref="L4:M4"/>
    <mergeCell ref="O4:P4"/>
    <mergeCell ref="D2:E4"/>
    <mergeCell ref="F3:M3"/>
    <mergeCell ref="Q4:R4"/>
    <mergeCell ref="Y4:Z4"/>
    <mergeCell ref="S4:T4"/>
  </mergeCells>
  <phoneticPr fontId="2" type="noConversion"/>
  <printOptions horizontalCentered="1" verticalCentered="1"/>
  <pageMargins left="0.15748031496062992" right="0.19685039370078741" top="0.27559055118110237" bottom="0.31496062992125984" header="0" footer="0"/>
  <pageSetup scale="58" orientation="landscape" verticalDpi="300" r:id="rId1"/>
  <headerFooter alignWithMargins="0"/>
  <ignoredErrors>
    <ignoredError sqref="F14:Z15 I6 K6 M6:N6 P6 R6 T6 V6 X6 Z6 G9 I9 K9 M9:N9 P9 R9 T9 V9 X9 Z9 G10 I10 K10 M10:N10 P10 R10 T10 V10 X10 Z10 G11 I11 K11 M11:N11 P11 R11 T11 V11 X11 Z11 G12 I12 K12 M12:N12 P12 R12 T12 V12 X12 Z12 G13 I13 K13 M13:N13 P13 R13 T13 V13 X13 Z13 F21:Z22 G16 I16 K16 M16:N16 P16 R16 T16 V16 X16 Z16 G17 I17 K17 M17:N17 P17 R17 T17 V17 X17 Z17 G18 I18 K18 M18:N18 P18 R18 T18 V18 X18 Z18 G19 I19 K19 M19:N19 P19 R19 T19 V19 X19 Z19 G20 I20 K20 M20:N20 P20 R20 T20 V20 X20 Z20 F25:Z26 G23 I23 K23 M23:N23 P23 R23 T23 V23 X23 Z23 G24 I24 K24 M24:N24 P24 R24 T24 V24 X24 Z24 F32:Z33 G27 I27 K27 M27:N27 P27 R27 T27 V27 X27 Z27 G28 I28 K28 M28:N28 P28 R28 T28 V28 X28 Z28 G29 I29 K29 M29:N29 P29 R29 T29 V29 X29 Z29 G30 I30 K30 M30:N30 P30 R30 T30 V30 X30 Z30 G31 I31 K31 M31:N31 P31 R31 T31 V31 X31 Z31 G39 G34 I34 K34 M34:N34 P34 R34 T34 V34 X34 Z34 G35 I35 K35 M35:N35 P35 R35 T35 V35 X35 Z35 G36 I36 K36 M36:N36 P36 R36 T36 V36 X36 Z36 G37 I37 K37 M37:N37 P37 R37 T37 V37 X37 Z37 G38 I38 K38 M38:N38 P38 R38 T38 V38 X38 Z38 I39 K39 M39:N39 P39 R39 T39 V39 X39 Z39"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Y41"/>
  <sheetViews>
    <sheetView topLeftCell="A22" zoomScaleSheetLayoutView="100" workbookViewId="0">
      <selection activeCell="R3" sqref="R3:S3"/>
    </sheetView>
  </sheetViews>
  <sheetFormatPr baseColWidth="10" defaultRowHeight="12.75" x14ac:dyDescent="0.2"/>
  <cols>
    <col min="1" max="1" width="23.7109375" customWidth="1"/>
    <col min="2" max="2" width="9.7109375" bestFit="1" customWidth="1"/>
    <col min="3" max="3" width="6.140625" bestFit="1" customWidth="1"/>
    <col min="4" max="4" width="8" bestFit="1" customWidth="1"/>
    <col min="5" max="5" width="4" customWidth="1"/>
    <col min="6" max="6" width="7" bestFit="1" customWidth="1"/>
    <col min="7" max="7" width="4.42578125" bestFit="1" customWidth="1"/>
    <col min="8" max="8" width="8.28515625" customWidth="1"/>
    <col min="9" max="9" width="4.85546875" customWidth="1"/>
    <col min="10" max="10" width="8" bestFit="1" customWidth="1"/>
    <col min="11" max="11" width="6.140625" bestFit="1" customWidth="1"/>
    <col min="12" max="12" width="8" bestFit="1" customWidth="1"/>
    <col min="13" max="13" width="5.140625" bestFit="1" customWidth="1"/>
    <col min="14" max="14" width="8.42578125" customWidth="1"/>
    <col min="15" max="15" width="5.140625" customWidth="1"/>
    <col min="16" max="16" width="7.7109375" customWidth="1"/>
    <col min="17" max="17" width="5.85546875" customWidth="1"/>
    <col min="18" max="18" width="6.28515625" customWidth="1"/>
    <col min="19" max="19" width="5" customWidth="1"/>
    <col min="20" max="20" width="6.140625" bestFit="1" customWidth="1"/>
    <col min="21" max="21" width="4.42578125" bestFit="1" customWidth="1"/>
  </cols>
  <sheetData>
    <row r="1" spans="1:25" ht="27" customHeight="1" x14ac:dyDescent="0.2">
      <c r="A1" s="101" t="s">
        <v>72</v>
      </c>
      <c r="B1" s="101"/>
      <c r="C1" s="101"/>
      <c r="D1" s="101"/>
      <c r="E1" s="101"/>
      <c r="F1" s="101"/>
      <c r="G1" s="101"/>
      <c r="H1" s="101"/>
      <c r="I1" s="101"/>
      <c r="J1" s="101"/>
      <c r="K1" s="101"/>
      <c r="L1" s="101"/>
      <c r="M1" s="101"/>
      <c r="N1" s="101"/>
      <c r="O1" s="101"/>
      <c r="P1" s="101"/>
      <c r="Q1" s="101"/>
      <c r="R1" s="101"/>
      <c r="S1" s="101"/>
      <c r="T1" s="101"/>
      <c r="U1" s="101"/>
      <c r="V1" s="15"/>
      <c r="W1" s="15"/>
      <c r="X1" s="15"/>
      <c r="Y1" s="15"/>
    </row>
    <row r="2" spans="1:25" x14ac:dyDescent="0.2">
      <c r="A2" s="92" t="s">
        <v>74</v>
      </c>
      <c r="B2" s="92" t="s">
        <v>17</v>
      </c>
      <c r="C2" s="92"/>
      <c r="D2" s="92" t="s">
        <v>33</v>
      </c>
      <c r="E2" s="92"/>
      <c r="F2" s="102" t="s">
        <v>24</v>
      </c>
      <c r="G2" s="102"/>
      <c r="H2" s="102"/>
      <c r="I2" s="102"/>
      <c r="J2" s="102"/>
      <c r="K2" s="102"/>
      <c r="L2" s="102"/>
      <c r="M2" s="102"/>
      <c r="N2" s="102"/>
      <c r="O2" s="102"/>
      <c r="P2" s="102"/>
      <c r="Q2" s="102"/>
      <c r="R2" s="102"/>
      <c r="S2" s="102"/>
      <c r="T2" s="102"/>
      <c r="U2" s="102"/>
    </row>
    <row r="3" spans="1:25" ht="49.5" customHeight="1" x14ac:dyDescent="0.2">
      <c r="A3" s="92"/>
      <c r="B3" s="92"/>
      <c r="C3" s="92"/>
      <c r="D3" s="92"/>
      <c r="E3" s="92"/>
      <c r="F3" s="92" t="s">
        <v>44</v>
      </c>
      <c r="G3" s="92"/>
      <c r="H3" s="92" t="s">
        <v>45</v>
      </c>
      <c r="I3" s="92"/>
      <c r="J3" s="92" t="s">
        <v>46</v>
      </c>
      <c r="K3" s="92"/>
      <c r="L3" s="92" t="s">
        <v>47</v>
      </c>
      <c r="M3" s="92"/>
      <c r="N3" s="92" t="s">
        <v>48</v>
      </c>
      <c r="O3" s="92"/>
      <c r="P3" s="92" t="s">
        <v>49</v>
      </c>
      <c r="Q3" s="92"/>
      <c r="R3" s="92" t="s">
        <v>50</v>
      </c>
      <c r="S3" s="92"/>
      <c r="T3" s="92" t="s">
        <v>23</v>
      </c>
      <c r="U3" s="92"/>
    </row>
    <row r="4" spans="1:25" x14ac:dyDescent="0.2">
      <c r="A4" s="92"/>
      <c r="B4" s="14" t="s">
        <v>1</v>
      </c>
      <c r="C4" s="14" t="s">
        <v>2</v>
      </c>
      <c r="D4" s="14" t="s">
        <v>1</v>
      </c>
      <c r="E4" s="14" t="s">
        <v>2</v>
      </c>
      <c r="F4" s="14" t="s">
        <v>1</v>
      </c>
      <c r="G4" s="14" t="s">
        <v>2</v>
      </c>
      <c r="H4" s="14" t="s">
        <v>1</v>
      </c>
      <c r="I4" s="16" t="s">
        <v>2</v>
      </c>
      <c r="J4" s="14" t="s">
        <v>1</v>
      </c>
      <c r="K4" s="16" t="s">
        <v>2</v>
      </c>
      <c r="L4" s="14" t="s">
        <v>1</v>
      </c>
      <c r="M4" s="16" t="s">
        <v>2</v>
      </c>
      <c r="N4" s="14" t="s">
        <v>1</v>
      </c>
      <c r="O4" s="14" t="s">
        <v>2</v>
      </c>
      <c r="P4" s="14" t="s">
        <v>1</v>
      </c>
      <c r="Q4" s="16" t="s">
        <v>2</v>
      </c>
      <c r="R4" s="14" t="s">
        <v>1</v>
      </c>
      <c r="S4" s="16" t="s">
        <v>2</v>
      </c>
      <c r="T4" s="1" t="s">
        <v>1</v>
      </c>
      <c r="U4" s="2" t="s">
        <v>2</v>
      </c>
    </row>
    <row r="5" spans="1:25" x14ac:dyDescent="0.2">
      <c r="A5" s="62" t="s">
        <v>58</v>
      </c>
      <c r="B5" s="26">
        <f>[1]TIC!C71</f>
        <v>7782918.2003643801</v>
      </c>
      <c r="C5" s="26">
        <f>+C8+C12</f>
        <v>100.00000000000503</v>
      </c>
      <c r="D5" s="26">
        <f>[1]TIC!D71</f>
        <v>2298157.4389066063</v>
      </c>
      <c r="E5" s="37">
        <f>+D5/$B$5*100</f>
        <v>29.528222958825541</v>
      </c>
      <c r="F5" s="26">
        <f>[1]TIC!E71</f>
        <v>630041.33238355501</v>
      </c>
      <c r="G5" s="38">
        <f>+F5/$D5*100</f>
        <v>27.415063986360728</v>
      </c>
      <c r="H5" s="26">
        <f>[1]TIC!F71</f>
        <v>584671.13644369412</v>
      </c>
      <c r="I5" s="38">
        <f>+H5/$D5*100</f>
        <v>25.440865214258906</v>
      </c>
      <c r="J5" s="26">
        <f>[1]TIC!G71</f>
        <v>1713052.2642126558</v>
      </c>
      <c r="K5" s="38">
        <f>+J5/$D5*100</f>
        <v>74.540248427352054</v>
      </c>
      <c r="L5" s="26">
        <f>[1]TIC!H71</f>
        <v>1010955.8047871444</v>
      </c>
      <c r="M5" s="38">
        <f>+L5/$D5*100</f>
        <v>43.989841064506294</v>
      </c>
      <c r="N5" s="26">
        <f>[1]TIC!I71</f>
        <v>1919357.461768761</v>
      </c>
      <c r="O5" s="38">
        <f>+N5/$D5*100</f>
        <v>83.517231207707567</v>
      </c>
      <c r="P5" s="26">
        <f>[1]TIC!J71</f>
        <v>1728913.2949239518</v>
      </c>
      <c r="Q5" s="38">
        <f>+P5/$D5*100</f>
        <v>75.230411357131231</v>
      </c>
      <c r="R5" s="26">
        <f>[1]TIC!K71</f>
        <v>109774.80852052382</v>
      </c>
      <c r="S5" s="38">
        <f>+R5/$D5*100</f>
        <v>4.7766443961624905</v>
      </c>
      <c r="T5" s="26">
        <f>[1]TIC!L71</f>
        <v>8414.9953714835392</v>
      </c>
      <c r="U5" s="38">
        <f>+T5/$D5*100</f>
        <v>0.36616270186811656</v>
      </c>
    </row>
    <row r="6" spans="1:25" x14ac:dyDescent="0.2">
      <c r="A6" s="62"/>
      <c r="B6" s="26"/>
      <c r="C6" s="26"/>
      <c r="D6" s="26"/>
      <c r="E6" s="37"/>
      <c r="F6" s="26"/>
      <c r="G6" s="38"/>
      <c r="H6" s="26"/>
      <c r="I6" s="38"/>
      <c r="J6" s="26"/>
      <c r="K6" s="38"/>
      <c r="L6" s="26"/>
      <c r="M6" s="38"/>
      <c r="N6" s="26"/>
      <c r="O6" s="38"/>
      <c r="P6" s="26"/>
      <c r="Q6" s="38"/>
      <c r="R6" s="26"/>
      <c r="S6" s="38"/>
      <c r="T6" s="26"/>
      <c r="U6" s="38"/>
    </row>
    <row r="7" spans="1:25" x14ac:dyDescent="0.2">
      <c r="A7" s="62" t="s">
        <v>3</v>
      </c>
      <c r="B7" s="70"/>
      <c r="C7" s="70"/>
      <c r="D7" s="70"/>
      <c r="E7" s="70"/>
      <c r="F7" s="70"/>
      <c r="G7" s="70"/>
      <c r="H7" s="70"/>
      <c r="I7" s="70"/>
      <c r="J7" s="70"/>
      <c r="K7" s="70"/>
      <c r="L7" s="70"/>
      <c r="M7" s="70"/>
      <c r="N7" s="70"/>
      <c r="O7" s="70"/>
      <c r="P7" s="70"/>
      <c r="Q7" s="70"/>
      <c r="R7" s="70"/>
      <c r="S7" s="70"/>
      <c r="T7" s="70"/>
      <c r="U7" s="70"/>
    </row>
    <row r="8" spans="1:25" x14ac:dyDescent="0.2">
      <c r="A8" s="63" t="s">
        <v>4</v>
      </c>
      <c r="B8" s="29">
        <f>[1]TIC!C72</f>
        <v>4257860.046446708</v>
      </c>
      <c r="C8" s="39">
        <f>+B8/$B$5*100</f>
        <v>54.707757897897011</v>
      </c>
      <c r="D8" s="29">
        <f>[1]TIC!D72</f>
        <v>1802661.3536838104</v>
      </c>
      <c r="E8" s="40">
        <f>+D8/D$5*100</f>
        <v>78.439419474301204</v>
      </c>
      <c r="F8" s="29">
        <f>[1]TIC!E72</f>
        <v>505485.64204356988</v>
      </c>
      <c r="G8" s="40">
        <f>+F8/F$5*100</f>
        <v>80.230552514900964</v>
      </c>
      <c r="H8" s="29">
        <f>[1]TIC!F72</f>
        <v>471190.81103125954</v>
      </c>
      <c r="I8" s="40">
        <f>+H8/H$5*100</f>
        <v>80.590742669000704</v>
      </c>
      <c r="J8" s="29">
        <f>[1]TIC!G72</f>
        <v>1363250.6369072376</v>
      </c>
      <c r="K8" s="40">
        <f>+J8/J$5*100</f>
        <v>79.58021278082883</v>
      </c>
      <c r="L8" s="29">
        <f>[1]TIC!H72</f>
        <v>821915.62931063538</v>
      </c>
      <c r="M8" s="40">
        <f>+L8/L$5*100</f>
        <v>81.300846725311487</v>
      </c>
      <c r="N8" s="29">
        <f>[1]TIC!I72</f>
        <v>1522190.3778569752</v>
      </c>
      <c r="O8" s="40">
        <f>+N8/N$5*100</f>
        <v>79.307289453743479</v>
      </c>
      <c r="P8" s="29">
        <f>[1]TIC!J72</f>
        <v>1359743.8340269679</v>
      </c>
      <c r="Q8" s="40">
        <f>+P8/P$5*100</f>
        <v>78.647312043880007</v>
      </c>
      <c r="R8" s="29">
        <f>[1]TIC!K72</f>
        <v>100442.26751558752</v>
      </c>
      <c r="S8" s="40">
        <f>+R8/R$5*100</f>
        <v>91.498467516623847</v>
      </c>
      <c r="T8" s="29">
        <f>[1]TIC!L72</f>
        <v>7290.5928407683341</v>
      </c>
      <c r="U8" s="40">
        <f>+T8/T$5*100</f>
        <v>86.638108744235993</v>
      </c>
    </row>
    <row r="9" spans="1:25" x14ac:dyDescent="0.2">
      <c r="A9" s="68" t="s">
        <v>5</v>
      </c>
      <c r="B9" s="29">
        <f>[1]TIC!C73</f>
        <v>1127377.6977485418</v>
      </c>
      <c r="C9" s="39">
        <f>+B9/$B$5*100</f>
        <v>14.485282624398652</v>
      </c>
      <c r="D9" s="29">
        <f>[1]TIC!D73</f>
        <v>594643.54601549334</v>
      </c>
      <c r="E9" s="40">
        <f t="shared" ref="E9:G12" si="0">+D9/D$5*100</f>
        <v>25.874795866831768</v>
      </c>
      <c r="F9" s="29">
        <f>[1]TIC!E73</f>
        <v>169874.59503424409</v>
      </c>
      <c r="G9" s="40">
        <f t="shared" si="0"/>
        <v>26.962452509516986</v>
      </c>
      <c r="H9" s="29">
        <f>[1]TIC!F73</f>
        <v>150227.69102118132</v>
      </c>
      <c r="I9" s="40">
        <f>+H9/H$5*100</f>
        <v>25.694391540337097</v>
      </c>
      <c r="J9" s="29">
        <f>[1]TIC!G73</f>
        <v>463547.36278457439</v>
      </c>
      <c r="K9" s="40">
        <f>+J9/J$5*100</f>
        <v>27.059732646138947</v>
      </c>
      <c r="L9" s="29">
        <f>[1]TIC!H73</f>
        <v>295693.12094370724</v>
      </c>
      <c r="M9" s="40">
        <f>+L9/L$5*100</f>
        <v>29.24886721491896</v>
      </c>
      <c r="N9" s="29">
        <f>[1]TIC!I73</f>
        <v>511870.91263411677</v>
      </c>
      <c r="O9" s="40">
        <f>+N9/N$5*100</f>
        <v>26.668868245230787</v>
      </c>
      <c r="P9" s="29">
        <f>[1]TIC!J73</f>
        <v>452827.12135037506</v>
      </c>
      <c r="Q9" s="40">
        <f>+P9/P$5*100</f>
        <v>26.191430344127998</v>
      </c>
      <c r="R9" s="29">
        <f>[1]TIC!K73</f>
        <v>44653.928743224591</v>
      </c>
      <c r="S9" s="40">
        <f>+R9/R$5*100</f>
        <v>40.677755985223115</v>
      </c>
      <c r="T9" s="29">
        <f>[1]TIC!L73</f>
        <v>2247.1275313995757</v>
      </c>
      <c r="U9" s="40">
        <f>+T9/T$5*100</f>
        <v>26.703847503167594</v>
      </c>
    </row>
    <row r="10" spans="1:25" x14ac:dyDescent="0.2">
      <c r="A10" s="68" t="s">
        <v>6</v>
      </c>
      <c r="B10" s="29">
        <f>[1]TIC!C74</f>
        <v>652996.08391084429</v>
      </c>
      <c r="C10" s="39">
        <f>+B10/$B$5*100</f>
        <v>8.390118810194771</v>
      </c>
      <c r="D10" s="29">
        <f>[1]TIC!D74</f>
        <v>321393.61565490777</v>
      </c>
      <c r="E10" s="40">
        <f t="shared" si="0"/>
        <v>13.984838906764244</v>
      </c>
      <c r="F10" s="41">
        <f>[1]TIC!E74</f>
        <v>106328.49301781879</v>
      </c>
      <c r="G10" s="40">
        <f t="shared" si="0"/>
        <v>16.87643136293293</v>
      </c>
      <c r="H10" s="41">
        <f>[1]TIC!F74</f>
        <v>90994.631752182991</v>
      </c>
      <c r="I10" s="40">
        <f>+H10/H$5*100</f>
        <v>15.563387018840135</v>
      </c>
      <c r="J10" s="41">
        <f>[1]TIC!G74</f>
        <v>240484.34231904647</v>
      </c>
      <c r="K10" s="40">
        <f>+J10/J$5*100</f>
        <v>14.038354073778164</v>
      </c>
      <c r="L10" s="41">
        <f>[1]TIC!H74</f>
        <v>142676.94804481583</v>
      </c>
      <c r="M10" s="40">
        <f>+L10/L$5*100</f>
        <v>14.113074712979792</v>
      </c>
      <c r="N10" s="41">
        <f>[1]TIC!I74</f>
        <v>260593.31205935002</v>
      </c>
      <c r="O10" s="40">
        <f>+N10/N$5*100</f>
        <v>13.577111989301011</v>
      </c>
      <c r="P10" s="41">
        <f>[1]TIC!J74</f>
        <v>236758.93441424076</v>
      </c>
      <c r="Q10" s="40">
        <f>+P10/P$5*100</f>
        <v>13.694089524868561</v>
      </c>
      <c r="R10" s="41">
        <f>[1]TIC!K74</f>
        <v>19903.146099154324</v>
      </c>
      <c r="S10" s="40">
        <f>+R10/R$5*100</f>
        <v>18.130886646395901</v>
      </c>
      <c r="T10" s="41">
        <f>[1]TIC!L74</f>
        <v>205.823641149476</v>
      </c>
      <c r="U10" s="40">
        <f>+T10/T$5*100</f>
        <v>2.445915084480788</v>
      </c>
    </row>
    <row r="11" spans="1:25" x14ac:dyDescent="0.2">
      <c r="A11" s="68" t="s">
        <v>7</v>
      </c>
      <c r="B11" s="29">
        <f>[1]TIC!C75</f>
        <v>2477486.2647875226</v>
      </c>
      <c r="C11" s="39">
        <f>+B11/$B$5*100</f>
        <v>31.832356463306166</v>
      </c>
      <c r="D11" s="29">
        <f>[1]TIC!D75</f>
        <v>886624.19201342855</v>
      </c>
      <c r="E11" s="40">
        <f t="shared" si="0"/>
        <v>38.579784700706035</v>
      </c>
      <c r="F11" s="41">
        <f>[1]TIC!E75</f>
        <v>229282.55399149854</v>
      </c>
      <c r="G11" s="40">
        <f t="shared" si="0"/>
        <v>36.391668642449709</v>
      </c>
      <c r="H11" s="41">
        <f>[1]TIC!F75</f>
        <v>229968.48825788769</v>
      </c>
      <c r="I11" s="40">
        <f>+H11/H$5*100</f>
        <v>39.332964109822186</v>
      </c>
      <c r="J11" s="41">
        <f>[1]TIC!G75</f>
        <v>659218.93180362496</v>
      </c>
      <c r="K11" s="40">
        <f>+J11/J$5*100</f>
        <v>38.482126060912201</v>
      </c>
      <c r="L11" s="41">
        <f>[1]TIC!H75</f>
        <v>383545.56032210786</v>
      </c>
      <c r="M11" s="40">
        <f>+L11/L$5*100</f>
        <v>37.938904797412285</v>
      </c>
      <c r="N11" s="41">
        <f>[1]TIC!I75</f>
        <v>749726.15316351899</v>
      </c>
      <c r="O11" s="40">
        <f>+N11/N$5*100</f>
        <v>39.061309219212234</v>
      </c>
      <c r="P11" s="41">
        <f>[1]TIC!J75</f>
        <v>670157.77826235932</v>
      </c>
      <c r="Q11" s="40">
        <f>+P11/P$5*100</f>
        <v>38.761792174883873</v>
      </c>
      <c r="R11" s="41">
        <f>[1]TIC!K75</f>
        <v>35885.192673208716</v>
      </c>
      <c r="S11" s="40">
        <f>+R11/R$5*100</f>
        <v>32.689824885004938</v>
      </c>
      <c r="T11" s="41">
        <f>[1]TIC!L75</f>
        <v>4837.6416682192812</v>
      </c>
      <c r="U11" s="40">
        <f>+T11/T$5*100</f>
        <v>57.488346156587596</v>
      </c>
    </row>
    <row r="12" spans="1:25" x14ac:dyDescent="0.2">
      <c r="A12" s="63" t="s">
        <v>8</v>
      </c>
      <c r="B12" s="29">
        <f>[1]TIC!C76</f>
        <v>3525058.1539180637</v>
      </c>
      <c r="C12" s="39">
        <f>+B12/$B$5*100</f>
        <v>45.29224210210802</v>
      </c>
      <c r="D12" s="29">
        <f>[1]TIC!D76</f>
        <v>495496.08522290987</v>
      </c>
      <c r="E12" s="40">
        <f t="shared" si="0"/>
        <v>21.560580525703752</v>
      </c>
      <c r="F12" s="29">
        <f>[1]TIC!E76</f>
        <v>124555.69033997774</v>
      </c>
      <c r="G12" s="40">
        <f t="shared" si="0"/>
        <v>19.769447485097853</v>
      </c>
      <c r="H12" s="29">
        <f>[1]TIC!F76</f>
        <v>113480.32541243284</v>
      </c>
      <c r="I12" s="40">
        <f>+H12/H$5*100</f>
        <v>19.409257330998994</v>
      </c>
      <c r="J12" s="29">
        <f>[1]TIC!G76</f>
        <v>349801.62730549509</v>
      </c>
      <c r="K12" s="40">
        <f>+J12/J$5*100</f>
        <v>20.419787219175657</v>
      </c>
      <c r="L12" s="29">
        <f>[1]TIC!H76</f>
        <v>189040.17547649491</v>
      </c>
      <c r="M12" s="40">
        <f>+L12/L$5*100</f>
        <v>18.699153274687127</v>
      </c>
      <c r="N12" s="29">
        <f>[1]TIC!I76</f>
        <v>397167.08391187212</v>
      </c>
      <c r="O12" s="40">
        <f>+N12/N$5*100</f>
        <v>20.692710546261015</v>
      </c>
      <c r="P12" s="29">
        <f>[1]TIC!J76</f>
        <v>369169.46089706413</v>
      </c>
      <c r="Q12" s="40">
        <f>+P12/P$5*100</f>
        <v>21.352687956124626</v>
      </c>
      <c r="R12" s="29">
        <f>[1]TIC!K76</f>
        <v>9332.5410049361944</v>
      </c>
      <c r="S12" s="40">
        <f>+R12/R$5*100</f>
        <v>8.5015324833760531</v>
      </c>
      <c r="T12" s="29">
        <f>[1]TIC!L76</f>
        <v>1124.4025307152044</v>
      </c>
      <c r="U12" s="40">
        <f>+T12/T$5*100</f>
        <v>13.361891255764</v>
      </c>
    </row>
    <row r="13" spans="1:25" x14ac:dyDescent="0.2">
      <c r="A13" s="62"/>
      <c r="B13" s="29"/>
      <c r="C13" s="39"/>
      <c r="D13" s="29"/>
      <c r="E13" s="40"/>
      <c r="F13" s="29"/>
      <c r="G13" s="40"/>
      <c r="H13" s="29"/>
      <c r="I13" s="40"/>
      <c r="J13" s="29"/>
      <c r="K13" s="40"/>
      <c r="L13" s="29"/>
      <c r="M13" s="40"/>
      <c r="N13" s="29"/>
      <c r="O13" s="40"/>
      <c r="P13" s="29"/>
      <c r="Q13" s="40"/>
      <c r="R13" s="29"/>
      <c r="S13" s="40"/>
      <c r="T13" s="29"/>
      <c r="U13" s="40"/>
    </row>
    <row r="14" spans="1:25" x14ac:dyDescent="0.2">
      <c r="A14" s="62" t="s">
        <v>32</v>
      </c>
      <c r="B14" s="70"/>
      <c r="C14" s="71"/>
      <c r="D14" s="70"/>
      <c r="E14" s="72"/>
      <c r="F14" s="70"/>
      <c r="G14" s="72"/>
      <c r="H14" s="70"/>
      <c r="I14" s="72"/>
      <c r="J14" s="70"/>
      <c r="K14" s="72"/>
      <c r="L14" s="70"/>
      <c r="M14" s="72"/>
      <c r="N14" s="70"/>
      <c r="O14" s="72"/>
      <c r="P14" s="70"/>
      <c r="Q14" s="72"/>
      <c r="R14" s="70"/>
      <c r="S14" s="72"/>
      <c r="T14" s="70"/>
      <c r="U14" s="72"/>
    </row>
    <row r="15" spans="1:25" x14ac:dyDescent="0.2">
      <c r="A15" s="63" t="s">
        <v>25</v>
      </c>
      <c r="B15" s="29">
        <f>[1]TIC!C78</f>
        <v>1833518.0796949256</v>
      </c>
      <c r="C15" s="39">
        <f t="shared" ref="C15:C19" si="1">+B15/$B$5*100</f>
        <v>23.558233974617441</v>
      </c>
      <c r="D15" s="29">
        <f>[1]TIC!D78</f>
        <v>301229.20977664768</v>
      </c>
      <c r="E15" s="40">
        <f t="shared" ref="E15:G19" si="2">+D15/D$5*100</f>
        <v>13.10742269772272</v>
      </c>
      <c r="F15" s="29">
        <f>[1]TIC!E78</f>
        <v>19972.199006294981</v>
      </c>
      <c r="G15" s="40">
        <f t="shared" si="2"/>
        <v>3.1699823455608391</v>
      </c>
      <c r="H15" s="29">
        <f>[1]TIC!F78</f>
        <v>19946.86131013187</v>
      </c>
      <c r="I15" s="40">
        <f>+H15/H$5*100</f>
        <v>3.4116377681067247</v>
      </c>
      <c r="J15" s="29">
        <f>[1]TIC!G78</f>
        <v>106273.04601961927</v>
      </c>
      <c r="K15" s="40">
        <f>+J15/J$5*100</f>
        <v>6.2037246755261108</v>
      </c>
      <c r="L15" s="29">
        <f>[1]TIC!H78</f>
        <v>270206.51987543097</v>
      </c>
      <c r="M15" s="40">
        <f>+L15/L$5*100</f>
        <v>26.727827131110111</v>
      </c>
      <c r="N15" s="29">
        <f>[1]TIC!I78</f>
        <v>239304.75664887379</v>
      </c>
      <c r="O15" s="40">
        <f>+N15/N$5*100</f>
        <v>12.467961878677114</v>
      </c>
      <c r="P15" s="29">
        <f>[1]TIC!J78</f>
        <v>177607.2481155071</v>
      </c>
      <c r="Q15" s="40">
        <f>+P15/P$5*100</f>
        <v>10.272767792170825</v>
      </c>
      <c r="R15" s="29">
        <f>[1]TIC!K78</f>
        <v>590.33836635764169</v>
      </c>
      <c r="S15" s="40">
        <f>+R15/R$5*100</f>
        <v>0.5377721667783828</v>
      </c>
      <c r="T15" s="29">
        <f>[1]TIC!L78</f>
        <v>361.01803494173743</v>
      </c>
      <c r="U15" s="40">
        <f>+T15/T$5*100</f>
        <v>4.290175086312507</v>
      </c>
    </row>
    <row r="16" spans="1:25" x14ac:dyDescent="0.2">
      <c r="A16" s="66" t="s">
        <v>26</v>
      </c>
      <c r="B16" s="41">
        <f>[1]TIC!C79</f>
        <v>2570742.3626410924</v>
      </c>
      <c r="C16" s="39">
        <f t="shared" si="1"/>
        <v>33.030571521627138</v>
      </c>
      <c r="D16" s="41">
        <f>[1]TIC!D79</f>
        <v>1250427.8400605153</v>
      </c>
      <c r="E16" s="40">
        <f t="shared" si="2"/>
        <v>54.410016428440642</v>
      </c>
      <c r="F16" s="41">
        <f>[1]TIC!E79</f>
        <v>341869.12464540038</v>
      </c>
      <c r="G16" s="40">
        <f t="shared" si="2"/>
        <v>54.261380495792324</v>
      </c>
      <c r="H16" s="41">
        <f>[1]TIC!F79</f>
        <v>300478.48964367324</v>
      </c>
      <c r="I16" s="40">
        <f>+H16/H$5*100</f>
        <v>51.392735319782687</v>
      </c>
      <c r="J16" s="41">
        <f>[1]TIC!G79</f>
        <v>1008829.8026417685</v>
      </c>
      <c r="K16" s="40">
        <f>+J16/J$5*100</f>
        <v>58.890777807380069</v>
      </c>
      <c r="L16" s="41">
        <f>[1]TIC!H79</f>
        <v>602766.48191112815</v>
      </c>
      <c r="M16" s="40">
        <f>+L16/L$5*100</f>
        <v>59.623425579720568</v>
      </c>
      <c r="N16" s="41">
        <f>[1]TIC!I79</f>
        <v>1057886.4928140771</v>
      </c>
      <c r="O16" s="40">
        <f>+N16/N$5*100</f>
        <v>55.116699931402792</v>
      </c>
      <c r="P16" s="41">
        <f>[1]TIC!J79</f>
        <v>1010787.7541648109</v>
      </c>
      <c r="Q16" s="40">
        <f>+P16/P$5*100</f>
        <v>58.463762013541086</v>
      </c>
      <c r="R16" s="41">
        <f>[1]TIC!K79</f>
        <v>47809.21395911857</v>
      </c>
      <c r="S16" s="40">
        <f>+R16/R$5*100</f>
        <v>43.552081395960734</v>
      </c>
      <c r="T16" s="41">
        <f>[1]TIC!L79</f>
        <v>4875.33908000888</v>
      </c>
      <c r="U16" s="40">
        <f>+T16/T$5*100</f>
        <v>57.936325152718084</v>
      </c>
    </row>
    <row r="17" spans="1:21" x14ac:dyDescent="0.2">
      <c r="A17" s="66" t="s">
        <v>30</v>
      </c>
      <c r="B17" s="29">
        <f>[1]TIC!C80</f>
        <v>1534140.3188130669</v>
      </c>
      <c r="C17" s="39">
        <f t="shared" si="1"/>
        <v>19.711633597038723</v>
      </c>
      <c r="D17" s="29">
        <f>[1]TIC!D80</f>
        <v>491755.44325769413</v>
      </c>
      <c r="E17" s="40">
        <f t="shared" si="2"/>
        <v>21.397813523674706</v>
      </c>
      <c r="F17" s="29">
        <f>[1]TIC!E80</f>
        <v>172848.07503642101</v>
      </c>
      <c r="G17" s="40">
        <f t="shared" si="2"/>
        <v>27.434402499040328</v>
      </c>
      <c r="H17" s="29">
        <f>[1]TIC!F80</f>
        <v>158977.9242315428</v>
      </c>
      <c r="I17" s="40">
        <f>+H17/H$5*100</f>
        <v>27.190999233951914</v>
      </c>
      <c r="J17" s="29">
        <f>[1]TIC!G80</f>
        <v>396209.46208052401</v>
      </c>
      <c r="K17" s="40">
        <f>+J17/J$5*100</f>
        <v>23.128860126321232</v>
      </c>
      <c r="L17" s="29">
        <f>[1]TIC!H80</f>
        <v>107297.86527866642</v>
      </c>
      <c r="M17" s="40">
        <f>+L17/L$5*100</f>
        <v>10.613507016882687</v>
      </c>
      <c r="N17" s="29">
        <f>[1]TIC!I80</f>
        <v>412914.55759697483</v>
      </c>
      <c r="O17" s="40">
        <f>+N17/N$5*100</f>
        <v>21.513166037162161</v>
      </c>
      <c r="P17" s="29">
        <f>[1]TIC!J80</f>
        <v>376703.24547937379</v>
      </c>
      <c r="Q17" s="40">
        <f>+P17/P$5*100</f>
        <v>21.788440553113077</v>
      </c>
      <c r="R17" s="29">
        <f>[1]TIC!K80</f>
        <v>36052.048998089544</v>
      </c>
      <c r="S17" s="40">
        <f>+R17/R$5*100</f>
        <v>32.841823624177991</v>
      </c>
      <c r="T17" s="29">
        <f>[1]TIC!L80</f>
        <v>1827.7706590391842</v>
      </c>
      <c r="U17" s="40">
        <f>+T17/T$5*100</f>
        <v>21.720400051948616</v>
      </c>
    </row>
    <row r="18" spans="1:21" x14ac:dyDescent="0.2">
      <c r="A18" s="66" t="s">
        <v>31</v>
      </c>
      <c r="B18" s="29">
        <f>[1]TIC!C81</f>
        <v>1028176.2231367837</v>
      </c>
      <c r="C18" s="39">
        <f t="shared" si="1"/>
        <v>13.210677494832806</v>
      </c>
      <c r="D18" s="29">
        <f>[1]TIC!D81</f>
        <v>202435.124416112</v>
      </c>
      <c r="E18" s="40">
        <f t="shared" si="2"/>
        <v>8.8085838241101744</v>
      </c>
      <c r="F18" s="29">
        <f>[1]TIC!E81</f>
        <v>77616.427662362548</v>
      </c>
      <c r="G18" s="40">
        <f t="shared" si="2"/>
        <v>12.3192596537637</v>
      </c>
      <c r="H18" s="29">
        <f>[1]TIC!F81</f>
        <v>81292.618119015227</v>
      </c>
      <c r="I18" s="40">
        <f>+H18/H$5*100</f>
        <v>13.903990303589065</v>
      </c>
      <c r="J18" s="29">
        <f>[1]TIC!G81</f>
        <v>159887.96598223055</v>
      </c>
      <c r="K18" s="40">
        <f>+J18/J$5*100</f>
        <v>9.3335135957289328</v>
      </c>
      <c r="L18" s="29">
        <f>[1]TIC!H81</f>
        <v>26418.741967817728</v>
      </c>
      <c r="M18" s="40">
        <f>+L18/L$5*100</f>
        <v>2.6132440055952952</v>
      </c>
      <c r="N18" s="29">
        <f>[1]TIC!I81</f>
        <v>168044.43733290466</v>
      </c>
      <c r="O18" s="40">
        <f>+N18/N$5*100</f>
        <v>8.7552444336265172</v>
      </c>
      <c r="P18" s="29">
        <f>[1]TIC!J81</f>
        <v>130881.31766556953</v>
      </c>
      <c r="Q18" s="40">
        <f>+P18/P$5*100</f>
        <v>7.57014929839651</v>
      </c>
      <c r="R18" s="29">
        <f>[1]TIC!K81</f>
        <v>19546.539491595238</v>
      </c>
      <c r="S18" s="40">
        <f>+R18/R$5*100</f>
        <v>17.806033784099711</v>
      </c>
      <c r="T18" s="29">
        <f>[1]TIC!L81</f>
        <v>917.64595556365066</v>
      </c>
      <c r="U18" s="40">
        <f>+T18/T$5*100</f>
        <v>10.904889605445764</v>
      </c>
    </row>
    <row r="19" spans="1:21" x14ac:dyDescent="0.2">
      <c r="A19" s="66" t="s">
        <v>27</v>
      </c>
      <c r="B19" s="29">
        <f>[1]TIC!C82</f>
        <v>816341.21607933985</v>
      </c>
      <c r="C19" s="39">
        <f t="shared" si="1"/>
        <v>10.48888341189453</v>
      </c>
      <c r="D19" s="29">
        <f>[1]TIC!D82</f>
        <v>52309.821395748091</v>
      </c>
      <c r="E19" s="40">
        <f t="shared" si="2"/>
        <v>2.2761635260565751</v>
      </c>
      <c r="F19" s="29">
        <f>[1]TIC!E82</f>
        <v>17735.506033053949</v>
      </c>
      <c r="G19" s="40">
        <f t="shared" si="2"/>
        <v>2.8149750058392948</v>
      </c>
      <c r="H19" s="29">
        <f>[1]TIC!F82</f>
        <v>23975.243139317456</v>
      </c>
      <c r="I19" s="40">
        <f>+H19/H$5*100</f>
        <v>4.1006373745672935</v>
      </c>
      <c r="J19" s="29">
        <f>[1]TIC!G82</f>
        <v>41851.987488635044</v>
      </c>
      <c r="K19" s="40">
        <f>+J19/J$5*100</f>
        <v>2.4431237950507505</v>
      </c>
      <c r="L19" s="29">
        <f>[1]TIC!H82</f>
        <v>4266.1957540898793</v>
      </c>
      <c r="M19" s="40">
        <f>+L19/L$5*100</f>
        <v>0.42199626669022605</v>
      </c>
      <c r="N19" s="29">
        <f>[1]TIC!I82</f>
        <v>41207.217376068322</v>
      </c>
      <c r="O19" s="40">
        <f>+N19/N$5*100</f>
        <v>2.1469277191385858</v>
      </c>
      <c r="P19" s="29">
        <f>[1]TIC!J82</f>
        <v>32933.729498814901</v>
      </c>
      <c r="Q19" s="40">
        <f>+P19/P$5*100</f>
        <v>1.9048803427856993</v>
      </c>
      <c r="R19" s="29">
        <f>[1]TIC!K82</f>
        <v>5776.6677053628528</v>
      </c>
      <c r="S19" s="40">
        <f>+R19/R$5*100</f>
        <v>5.2622890289832114</v>
      </c>
      <c r="T19" s="29">
        <f>[1]TIC!L82</f>
        <v>433.2216419300849</v>
      </c>
      <c r="U19" s="40">
        <f>+T19/T$5*100</f>
        <v>5.1482101035750087</v>
      </c>
    </row>
    <row r="20" spans="1:21" x14ac:dyDescent="0.2">
      <c r="A20" s="62"/>
      <c r="B20" s="29"/>
      <c r="C20" s="39"/>
      <c r="D20" s="29"/>
      <c r="E20" s="40"/>
      <c r="F20" s="29"/>
      <c r="G20" s="40"/>
      <c r="H20" s="29"/>
      <c r="I20" s="40"/>
      <c r="J20" s="29"/>
      <c r="K20" s="40"/>
      <c r="L20" s="29"/>
      <c r="M20" s="40"/>
      <c r="N20" s="29"/>
      <c r="O20" s="40"/>
      <c r="P20" s="29"/>
      <c r="Q20" s="40"/>
      <c r="R20" s="29"/>
      <c r="S20" s="40"/>
      <c r="T20" s="29"/>
      <c r="U20" s="40"/>
    </row>
    <row r="21" spans="1:21" x14ac:dyDescent="0.2">
      <c r="A21" s="62" t="s">
        <v>43</v>
      </c>
      <c r="B21" s="73"/>
      <c r="C21" s="71"/>
      <c r="D21" s="73"/>
      <c r="E21" s="72"/>
      <c r="F21" s="74"/>
      <c r="G21" s="72"/>
      <c r="H21" s="74"/>
      <c r="I21" s="72"/>
      <c r="J21" s="74"/>
      <c r="K21" s="72"/>
      <c r="L21" s="74"/>
      <c r="M21" s="72"/>
      <c r="N21" s="74"/>
      <c r="O21" s="72"/>
      <c r="P21" s="74"/>
      <c r="Q21" s="72"/>
      <c r="R21" s="74"/>
      <c r="S21" s="72"/>
      <c r="T21" s="74"/>
      <c r="U21" s="72"/>
    </row>
    <row r="22" spans="1:21" x14ac:dyDescent="0.2">
      <c r="A22" s="63" t="s">
        <v>10</v>
      </c>
      <c r="B22" s="42">
        <f>[1]TIC!C84</f>
        <v>3665221.1464855378</v>
      </c>
      <c r="C22" s="39">
        <f>+B22/$B$5*100</f>
        <v>47.093147481801104</v>
      </c>
      <c r="D22" s="42">
        <f>[1]TIC!D84</f>
        <v>1052655.28750248</v>
      </c>
      <c r="E22" s="40">
        <f t="shared" ref="E22:G23" si="3">+D22/D$5*100</f>
        <v>45.804315652251461</v>
      </c>
      <c r="F22" s="42">
        <f>[1]TIC!E84</f>
        <v>279318.89564555296</v>
      </c>
      <c r="G22" s="40">
        <f t="shared" si="3"/>
        <v>44.333424061059837</v>
      </c>
      <c r="H22" s="42">
        <f>[1]TIC!F84</f>
        <v>249953.90900505424</v>
      </c>
      <c r="I22" s="40">
        <f>+H22/H$5*100</f>
        <v>42.751196942167788</v>
      </c>
      <c r="J22" s="42">
        <f>[1]TIC!G84</f>
        <v>801278.27717095951</v>
      </c>
      <c r="K22" s="40">
        <f>+J22/J$5*100</f>
        <v>46.77488795353473</v>
      </c>
      <c r="L22" s="42">
        <f>[1]TIC!H84</f>
        <v>447283.5924806064</v>
      </c>
      <c r="M22" s="40">
        <f>+L22/L$5*100</f>
        <v>44.243634624045853</v>
      </c>
      <c r="N22" s="42">
        <f>[1]TIC!I84</f>
        <v>887562.19223370228</v>
      </c>
      <c r="O22" s="40">
        <f>+N22/N$5*100</f>
        <v>46.242672869064208</v>
      </c>
      <c r="P22" s="42">
        <f>[1]TIC!J84</f>
        <v>809406.95923476969</v>
      </c>
      <c r="Q22" s="40">
        <f>+P22/P$5*100</f>
        <v>46.81593701726797</v>
      </c>
      <c r="R22" s="42">
        <f>[1]TIC!K84</f>
        <v>58984.9211243553</v>
      </c>
      <c r="S22" s="40">
        <f>+R22/R$5*100</f>
        <v>53.732656808348978</v>
      </c>
      <c r="T22" s="42">
        <f>[1]TIC!L84</f>
        <v>4870.1005832429428</v>
      </c>
      <c r="U22" s="40">
        <f>+T22/T$5*100</f>
        <v>57.874073225834209</v>
      </c>
    </row>
    <row r="23" spans="1:21" x14ac:dyDescent="0.2">
      <c r="A23" s="63" t="s">
        <v>11</v>
      </c>
      <c r="B23" s="42">
        <f>[1]TIC!C85</f>
        <v>4117697.0538790161</v>
      </c>
      <c r="C23" s="39">
        <f>+B23/$B$5*100</f>
        <v>52.906852518201134</v>
      </c>
      <c r="D23" s="42">
        <f>[1]TIC!D85</f>
        <v>1245502.1514042581</v>
      </c>
      <c r="E23" s="40">
        <f t="shared" si="3"/>
        <v>54.195684347754266</v>
      </c>
      <c r="F23" s="42">
        <f>[1]TIC!E85</f>
        <v>350722.43673798122</v>
      </c>
      <c r="G23" s="40">
        <f t="shared" si="3"/>
        <v>55.666575938936859</v>
      </c>
      <c r="H23" s="42">
        <f>[1]TIC!F85</f>
        <v>334717.22743862669</v>
      </c>
      <c r="I23" s="40">
        <f>+H23/H$5*100</f>
        <v>57.248803057829953</v>
      </c>
      <c r="J23" s="42">
        <f>[1]TIC!G85</f>
        <v>911773.98704183823</v>
      </c>
      <c r="K23" s="40">
        <f>+J23/J$5*100</f>
        <v>53.225112046473555</v>
      </c>
      <c r="L23" s="42">
        <f>[1]TIC!H85</f>
        <v>563672.21230652137</v>
      </c>
      <c r="M23" s="40">
        <f>+L23/L$5*100</f>
        <v>55.756365375952498</v>
      </c>
      <c r="N23" s="42">
        <f>[1]TIC!I85</f>
        <v>1031795.2695352207</v>
      </c>
      <c r="O23" s="40">
        <f>+N23/N$5*100</f>
        <v>53.757327130944233</v>
      </c>
      <c r="P23" s="42">
        <f>[1]TIC!J85</f>
        <v>919506.33568932861</v>
      </c>
      <c r="Q23" s="40">
        <f>+P23/P$5*100</f>
        <v>53.1840629827405</v>
      </c>
      <c r="R23" s="42">
        <f>[1]TIC!K85</f>
        <v>50789.887396168495</v>
      </c>
      <c r="S23" s="40">
        <f>+R23/R$5*100</f>
        <v>46.267343191650994</v>
      </c>
      <c r="T23" s="42">
        <f>[1]TIC!L85</f>
        <v>3544.8947882405951</v>
      </c>
      <c r="U23" s="40">
        <f>+T23/T$5*100</f>
        <v>42.125926774165777</v>
      </c>
    </row>
    <row r="24" spans="1:21" x14ac:dyDescent="0.2">
      <c r="A24" s="63"/>
      <c r="B24" s="42"/>
      <c r="C24" s="39"/>
      <c r="D24" s="42"/>
      <c r="E24" s="40"/>
      <c r="F24" s="42"/>
      <c r="G24" s="40"/>
      <c r="H24" s="42"/>
      <c r="I24" s="40"/>
      <c r="J24" s="42"/>
      <c r="K24" s="40"/>
      <c r="L24" s="42"/>
      <c r="M24" s="40"/>
      <c r="N24" s="42"/>
      <c r="O24" s="40"/>
      <c r="P24" s="42"/>
      <c r="Q24" s="40"/>
      <c r="R24" s="42"/>
      <c r="S24" s="40"/>
      <c r="T24" s="42"/>
      <c r="U24" s="40"/>
    </row>
    <row r="25" spans="1:21" x14ac:dyDescent="0.2">
      <c r="A25" s="62" t="s">
        <v>42</v>
      </c>
      <c r="B25" s="73"/>
      <c r="C25" s="71"/>
      <c r="D25" s="73"/>
      <c r="E25" s="72"/>
      <c r="F25" s="73"/>
      <c r="G25" s="72"/>
      <c r="H25" s="73"/>
      <c r="I25" s="72"/>
      <c r="J25" s="73"/>
      <c r="K25" s="72"/>
      <c r="L25" s="73"/>
      <c r="M25" s="72"/>
      <c r="N25" s="73"/>
      <c r="O25" s="72"/>
      <c r="P25" s="73"/>
      <c r="Q25" s="72"/>
      <c r="R25" s="73"/>
      <c r="S25" s="72"/>
      <c r="T25" s="73"/>
      <c r="U25" s="72"/>
    </row>
    <row r="26" spans="1:21" x14ac:dyDescent="0.2">
      <c r="A26" s="63" t="s">
        <v>12</v>
      </c>
      <c r="B26" s="42">
        <f>[1]TIC!C87</f>
        <v>823140.56383825617</v>
      </c>
      <c r="C26" s="39">
        <f t="shared" ref="C26:C30" si="4">+B26/$B$5*100</f>
        <v>10.576245858522814</v>
      </c>
      <c r="D26" s="42">
        <f>[1]TIC!D87</f>
        <v>12437.632833957827</v>
      </c>
      <c r="E26" s="40">
        <f t="shared" ref="E26:G30" si="5">+D26/D$5*100</f>
        <v>0.54120020775753619</v>
      </c>
      <c r="F26" s="42">
        <f>[1]TIC!E87</f>
        <v>1353.3675576884468</v>
      </c>
      <c r="G26" s="40">
        <f t="shared" si="5"/>
        <v>0.2148061544737746</v>
      </c>
      <c r="H26" s="42">
        <f>[1]TIC!F87</f>
        <v>1482.3471811159641</v>
      </c>
      <c r="I26" s="40">
        <f>+H26/H$5*100</f>
        <v>0.25353520786616074</v>
      </c>
      <c r="J26" s="42">
        <f>[1]TIC!G87</f>
        <v>2768.8212384891767</v>
      </c>
      <c r="K26" s="40">
        <f>+J26/J$5*100</f>
        <v>0.16163086768177315</v>
      </c>
      <c r="L26" s="42">
        <f>[1]TIC!H87</f>
        <v>1412.3802962597524</v>
      </c>
      <c r="M26" s="40">
        <f>+L26/L$5*100</f>
        <v>0.13970742237907496</v>
      </c>
      <c r="N26" s="42">
        <f>[1]TIC!I87</f>
        <v>3008.0081465615999</v>
      </c>
      <c r="O26" s="40">
        <f>+N26/N$5*100</f>
        <v>0.15671953799526253</v>
      </c>
      <c r="P26" s="42">
        <f>[1]TIC!J87</f>
        <v>11744.215223040574</v>
      </c>
      <c r="Q26" s="40">
        <f>+P26/P$5*100</f>
        <v>0.67928306512080794</v>
      </c>
      <c r="R26" s="42">
        <f>[1]TIC!K87</f>
        <v>0</v>
      </c>
      <c r="S26" s="40">
        <f>+R26/R$5*100</f>
        <v>0</v>
      </c>
      <c r="T26" s="42">
        <f>[1]TIC!L87</f>
        <v>0</v>
      </c>
      <c r="U26" s="40">
        <f>+T26/T$5*100</f>
        <v>0</v>
      </c>
    </row>
    <row r="27" spans="1:21" x14ac:dyDescent="0.2">
      <c r="A27" s="63" t="s">
        <v>13</v>
      </c>
      <c r="B27" s="42">
        <f>[1]TIC!C88</f>
        <v>4349436.0782194072</v>
      </c>
      <c r="C27" s="39">
        <f t="shared" si="4"/>
        <v>55.884386373427077</v>
      </c>
      <c r="D27" s="42">
        <f>[1]TIC!D88</f>
        <v>614076.84950691985</v>
      </c>
      <c r="E27" s="40">
        <f t="shared" si="5"/>
        <v>26.720399530115703</v>
      </c>
      <c r="F27" s="42">
        <f>[1]TIC!E88</f>
        <v>122096.77212959241</v>
      </c>
      <c r="G27" s="40">
        <f t="shared" si="5"/>
        <v>19.379168612268543</v>
      </c>
      <c r="H27" s="42">
        <f>[1]TIC!F88</f>
        <v>124034.55712887418</v>
      </c>
      <c r="I27" s="40">
        <f>+H27/H$5*100</f>
        <v>21.214414291651824</v>
      </c>
      <c r="J27" s="42">
        <f>[1]TIC!G88</f>
        <v>358791.8315576723</v>
      </c>
      <c r="K27" s="40">
        <f>+J27/J$5*100</f>
        <v>20.944593405185937</v>
      </c>
      <c r="L27" s="42">
        <f>[1]TIC!H88</f>
        <v>267453.05221241829</v>
      </c>
      <c r="M27" s="40">
        <f>+L27/L$5*100</f>
        <v>26.455464318613831</v>
      </c>
      <c r="N27" s="42">
        <f>[1]TIC!I88</f>
        <v>437420.60107405949</v>
      </c>
      <c r="O27" s="40">
        <f>+N27/N$5*100</f>
        <v>22.789949750733758</v>
      </c>
      <c r="P27" s="42">
        <f>[1]TIC!J88</f>
        <v>417812.57758870057</v>
      </c>
      <c r="Q27" s="40">
        <f>+P27/P$5*100</f>
        <v>24.166196119573392</v>
      </c>
      <c r="R27" s="42">
        <f>[1]TIC!K88</f>
        <v>5751.0243403295772</v>
      </c>
      <c r="S27" s="40">
        <f>+R27/R$5*100</f>
        <v>5.2389290565278914</v>
      </c>
      <c r="T27" s="42">
        <f>[1]TIC!L88</f>
        <v>847.94230877001451</v>
      </c>
      <c r="U27" s="40">
        <f>+T27/T$5*100</f>
        <v>10.076562984734295</v>
      </c>
    </row>
    <row r="28" spans="1:21" x14ac:dyDescent="0.2">
      <c r="A28" s="63" t="s">
        <v>18</v>
      </c>
      <c r="B28" s="42">
        <f>[1]TIC!C89</f>
        <v>1940400.5959570943</v>
      </c>
      <c r="C28" s="39">
        <f t="shared" si="4"/>
        <v>24.931530127944153</v>
      </c>
      <c r="D28" s="42">
        <f>[1]TIC!D89</f>
        <v>1086071.1146028931</v>
      </c>
      <c r="E28" s="40">
        <f t="shared" si="5"/>
        <v>47.258342540692638</v>
      </c>
      <c r="F28" s="42">
        <f>[1]TIC!E89</f>
        <v>281870.34146903566</v>
      </c>
      <c r="G28" s="40">
        <f t="shared" si="5"/>
        <v>44.738388893101913</v>
      </c>
      <c r="H28" s="42">
        <f>[1]TIC!F89</f>
        <v>254847.93425335904</v>
      </c>
      <c r="I28" s="40">
        <f>+H28/H$5*100</f>
        <v>43.588253014077395</v>
      </c>
      <c r="J28" s="42">
        <f>[1]TIC!G89</f>
        <v>819427.40871954919</v>
      </c>
      <c r="K28" s="40">
        <f>+J28/J$5*100</f>
        <v>47.834349589804845</v>
      </c>
      <c r="L28" s="42">
        <f>[1]TIC!H89</f>
        <v>416333.15604910068</v>
      </c>
      <c r="M28" s="40">
        <f>+L28/L$5*100</f>
        <v>41.182132203767218</v>
      </c>
      <c r="N28" s="42">
        <f>[1]TIC!I89</f>
        <v>924676.03914522834</v>
      </c>
      <c r="O28" s="40">
        <f>+N28/N$5*100</f>
        <v>48.176332838652378</v>
      </c>
      <c r="P28" s="42">
        <f>[1]TIC!J89</f>
        <v>831537.82299615175</v>
      </c>
      <c r="Q28" s="40">
        <f>+P28/P$5*100</f>
        <v>48.095981761348412</v>
      </c>
      <c r="R28" s="42">
        <f>[1]TIC!K89</f>
        <v>31972.537390116755</v>
      </c>
      <c r="S28" s="40">
        <f>+R28/R$5*100</f>
        <v>29.125568808566015</v>
      </c>
      <c r="T28" s="42">
        <f>[1]TIC!L89</f>
        <v>3161.5311169381116</v>
      </c>
      <c r="U28" s="40">
        <f>+T28/T$5*100</f>
        <v>37.570206249332053</v>
      </c>
    </row>
    <row r="29" spans="1:21" x14ac:dyDescent="0.2">
      <c r="A29" s="63" t="s">
        <v>14</v>
      </c>
      <c r="B29" s="42">
        <f>[1]TIC!C90</f>
        <v>641192.98201177316</v>
      </c>
      <c r="C29" s="39">
        <f t="shared" si="4"/>
        <v>8.2384648727485512</v>
      </c>
      <c r="D29" s="42">
        <f>[1]TIC!D90</f>
        <v>579985.11836406775</v>
      </c>
      <c r="E29" s="40">
        <f t="shared" si="5"/>
        <v>25.236961948090343</v>
      </c>
      <c r="F29" s="42">
        <f>[1]TIC!E90</f>
        <v>221270.46632504812</v>
      </c>
      <c r="G29" s="40">
        <f t="shared" si="5"/>
        <v>35.119992126221909</v>
      </c>
      <c r="H29" s="42">
        <f>[1]TIC!F90</f>
        <v>201806.76710750756</v>
      </c>
      <c r="I29" s="40">
        <f>+H29/H$5*100</f>
        <v>34.516286939528484</v>
      </c>
      <c r="J29" s="42">
        <f>[1]TIC!G90</f>
        <v>528470.06354566209</v>
      </c>
      <c r="K29" s="40">
        <f>+J29/J$5*100</f>
        <v>30.849617059906503</v>
      </c>
      <c r="L29" s="42">
        <f>[1]TIC!H90</f>
        <v>324515.48697945371</v>
      </c>
      <c r="M29" s="40">
        <f>+L29/L$5*100</f>
        <v>32.099868801661415</v>
      </c>
      <c r="N29" s="42">
        <f>[1]TIC!I90</f>
        <v>551253.117595313</v>
      </c>
      <c r="O29" s="40">
        <f>+N29/N$5*100</f>
        <v>28.720711413876614</v>
      </c>
      <c r="P29" s="42">
        <f>[1]TIC!J90</f>
        <v>463728.60910027009</v>
      </c>
      <c r="Q29" s="40">
        <f>+P29/P$5*100</f>
        <v>26.821970220355539</v>
      </c>
      <c r="R29" s="42">
        <f>[1]TIC!K90</f>
        <v>71845.088300958305</v>
      </c>
      <c r="S29" s="40">
        <f>+R29/R$5*100</f>
        <v>65.447700860736134</v>
      </c>
      <c r="T29" s="42">
        <f>[1]TIC!L90</f>
        <v>4405.521945775412</v>
      </c>
      <c r="U29" s="40">
        <f>+T29/T$5*100</f>
        <v>52.353230765933631</v>
      </c>
    </row>
    <row r="30" spans="1:21" x14ac:dyDescent="0.2">
      <c r="A30" s="67" t="s">
        <v>60</v>
      </c>
      <c r="B30" s="42">
        <f>[1]TIC!C91</f>
        <v>28747.980338340811</v>
      </c>
      <c r="C30" s="39">
        <f t="shared" si="4"/>
        <v>0.36937276736372343</v>
      </c>
      <c r="D30" s="42">
        <f>[1]TIC!D91</f>
        <v>5586.7235989504752</v>
      </c>
      <c r="E30" s="40">
        <f t="shared" si="5"/>
        <v>0.24309577335173646</v>
      </c>
      <c r="F30" s="42">
        <f>[1]TIC!E91</f>
        <v>3450.3849021719525</v>
      </c>
      <c r="G30" s="40">
        <f t="shared" si="5"/>
        <v>0.54764421393094187</v>
      </c>
      <c r="H30" s="42">
        <f>[1]TIC!F91</f>
        <v>2499.5307728272001</v>
      </c>
      <c r="I30" s="40">
        <f>+H30/H$5*100</f>
        <v>0.42751054687439893</v>
      </c>
      <c r="J30" s="42">
        <f>[1]TIC!G91</f>
        <v>3594.1391513999033</v>
      </c>
      <c r="K30" s="40">
        <f>+J30/J$5*100</f>
        <v>0.20980907742775864</v>
      </c>
      <c r="L30" s="42">
        <f>[1]TIC!H91</f>
        <v>1241.7292498845259</v>
      </c>
      <c r="M30" s="40">
        <f>+L30/L$5*100</f>
        <v>0.12282725357573573</v>
      </c>
      <c r="N30" s="42">
        <f>[1]TIC!I91</f>
        <v>2999.6958077391487</v>
      </c>
      <c r="O30" s="40">
        <f>+N30/N$5*100</f>
        <v>0.15628645874931577</v>
      </c>
      <c r="P30" s="42">
        <f>[1]TIC!J91</f>
        <v>4090.0700159051289</v>
      </c>
      <c r="Q30" s="40">
        <f>+P30/P$5*100</f>
        <v>0.23656883360857234</v>
      </c>
      <c r="R30" s="42">
        <f>[1]TIC!K91</f>
        <v>206.15848911922711</v>
      </c>
      <c r="S30" s="40">
        <f>+R30/R$5*100</f>
        <v>0.18780127417000514</v>
      </c>
      <c r="T30" s="42">
        <f>[1]TIC!L91</f>
        <v>0</v>
      </c>
      <c r="U30" s="40">
        <f>+T30/T$5*100</f>
        <v>0</v>
      </c>
    </row>
    <row r="31" spans="1:21" x14ac:dyDescent="0.2">
      <c r="A31" s="64"/>
      <c r="B31" s="42"/>
      <c r="C31" s="39"/>
      <c r="D31" s="42"/>
      <c r="E31" s="40"/>
      <c r="F31" s="42"/>
      <c r="G31" s="40"/>
      <c r="H31" s="42"/>
      <c r="I31" s="40"/>
      <c r="J31" s="42"/>
      <c r="K31" s="40"/>
      <c r="L31" s="42"/>
      <c r="M31" s="40"/>
      <c r="N31" s="42"/>
      <c r="O31" s="40"/>
      <c r="P31" s="42"/>
      <c r="Q31" s="40"/>
      <c r="R31" s="42"/>
      <c r="S31" s="40"/>
      <c r="T31" s="42"/>
      <c r="U31" s="40"/>
    </row>
    <row r="32" spans="1:21" x14ac:dyDescent="0.2">
      <c r="A32" s="62" t="s">
        <v>76</v>
      </c>
      <c r="B32" s="73"/>
      <c r="C32" s="71"/>
      <c r="D32" s="73"/>
      <c r="E32" s="72"/>
      <c r="F32" s="73"/>
      <c r="G32" s="72"/>
      <c r="H32" s="73"/>
      <c r="I32" s="72"/>
      <c r="J32" s="73"/>
      <c r="K32" s="72"/>
      <c r="L32" s="73"/>
      <c r="M32" s="72"/>
      <c r="N32" s="73"/>
      <c r="O32" s="72"/>
      <c r="P32" s="73"/>
      <c r="Q32" s="72"/>
      <c r="R32" s="73"/>
      <c r="S32" s="72"/>
      <c r="T32" s="73"/>
      <c r="U32" s="72"/>
    </row>
    <row r="33" spans="1:21" x14ac:dyDescent="0.2">
      <c r="A33" s="63" t="s">
        <v>61</v>
      </c>
      <c r="B33" s="43">
        <f>[1]TIC!C93</f>
        <v>1682667.3748817199</v>
      </c>
      <c r="C33" s="39">
        <f t="shared" ref="C33:C38" si="6">+B33/$B$5*100</f>
        <v>21.620005909903316</v>
      </c>
      <c r="D33" s="43">
        <f>[1]TIC!D93</f>
        <v>131027.58450045051</v>
      </c>
      <c r="E33" s="40">
        <f t="shared" ref="E33:G38" si="7">+D33/D$5*100</f>
        <v>5.7014189838442686</v>
      </c>
      <c r="F33" s="29">
        <f>[1]TIC!E93</f>
        <v>25591.044563970765</v>
      </c>
      <c r="G33" s="40">
        <f t="shared" si="7"/>
        <v>4.0618040830996645</v>
      </c>
      <c r="H33" s="29">
        <f>[1]TIC!F93</f>
        <v>23795.003990440764</v>
      </c>
      <c r="I33" s="40">
        <f t="shared" ref="I33:I38" si="8">+H33/H$5*100</f>
        <v>4.0698099336963427</v>
      </c>
      <c r="J33" s="29">
        <f>[1]TIC!G93</f>
        <v>82062.892643440966</v>
      </c>
      <c r="K33" s="40">
        <f t="shared" ref="K33:K38" si="9">+J33/J$5*100</f>
        <v>4.7904488589061396</v>
      </c>
      <c r="L33" s="29">
        <f>[1]TIC!H93</f>
        <v>58163.325793968754</v>
      </c>
      <c r="M33" s="40">
        <f t="shared" ref="M33:M38" si="10">+L33/L$5*100</f>
        <v>5.7533005417793683</v>
      </c>
      <c r="N33" s="29">
        <f>[1]TIC!I93</f>
        <v>100932.06104106165</v>
      </c>
      <c r="O33" s="40">
        <f t="shared" ref="O33:O38" si="11">+N33/N$5*100</f>
        <v>5.2586380104542334</v>
      </c>
      <c r="P33" s="29">
        <f>[1]TIC!J93</f>
        <v>86514.847684784996</v>
      </c>
      <c r="Q33" s="40">
        <f t="shared" ref="Q33:Q38" si="12">+P33/P$5*100</f>
        <v>5.0040015273634904</v>
      </c>
      <c r="R33" s="29">
        <f>[1]TIC!K93</f>
        <v>3584.5576418254786</v>
      </c>
      <c r="S33" s="40">
        <f t="shared" ref="S33:S38" si="13">+R33/R$5*100</f>
        <v>3.2653736227244696</v>
      </c>
      <c r="T33" s="29">
        <f>[1]TIC!L93</f>
        <v>281.10063267880111</v>
      </c>
      <c r="U33" s="40">
        <f t="shared" ref="U33:U38" si="14">+T33/T$5*100</f>
        <v>3.340472813941</v>
      </c>
    </row>
    <row r="34" spans="1:21" x14ac:dyDescent="0.2">
      <c r="A34" s="63" t="s">
        <v>62</v>
      </c>
      <c r="B34" s="43">
        <f>[1]TIC!C94</f>
        <v>1649156.2451754152</v>
      </c>
      <c r="C34" s="39">
        <f t="shared" si="6"/>
        <v>21.189433098477188</v>
      </c>
      <c r="D34" s="43">
        <f>[1]TIC!D94</f>
        <v>264059.80628546193</v>
      </c>
      <c r="E34" s="40">
        <f t="shared" si="7"/>
        <v>11.490065990043467</v>
      </c>
      <c r="F34" s="29">
        <f>[1]TIC!E94</f>
        <v>53212.908735768659</v>
      </c>
      <c r="G34" s="40">
        <f t="shared" si="7"/>
        <v>8.4459393377344067</v>
      </c>
      <c r="H34" s="29">
        <f>[1]TIC!F94</f>
        <v>46659.387146682224</v>
      </c>
      <c r="I34" s="40">
        <f t="shared" si="8"/>
        <v>7.9804499039394061</v>
      </c>
      <c r="J34" s="29">
        <f>[1]TIC!G94</f>
        <v>170860.06786917537</v>
      </c>
      <c r="K34" s="40">
        <f t="shared" si="9"/>
        <v>9.9740137203405865</v>
      </c>
      <c r="L34" s="29">
        <f>[1]TIC!H94</f>
        <v>125027.2578568452</v>
      </c>
      <c r="M34" s="40">
        <f t="shared" si="10"/>
        <v>12.367232797399046</v>
      </c>
      <c r="N34" s="29">
        <f>[1]TIC!I94</f>
        <v>209722.65046897688</v>
      </c>
      <c r="O34" s="40">
        <f t="shared" si="11"/>
        <v>10.926711394119856</v>
      </c>
      <c r="P34" s="29">
        <f>[1]TIC!J94</f>
        <v>173872.15924737623</v>
      </c>
      <c r="Q34" s="40">
        <f t="shared" si="12"/>
        <v>10.056730997318416</v>
      </c>
      <c r="R34" s="29">
        <f>[1]TIC!K94</f>
        <v>3956.7725212861819</v>
      </c>
      <c r="S34" s="40">
        <f t="shared" si="13"/>
        <v>3.6044449310484672</v>
      </c>
      <c r="T34" s="29">
        <f>[1]TIC!L94</f>
        <v>794.23967687182233</v>
      </c>
      <c r="U34" s="40">
        <f t="shared" si="14"/>
        <v>9.4383851898875157</v>
      </c>
    </row>
    <row r="35" spans="1:21" x14ac:dyDescent="0.2">
      <c r="A35" s="63" t="s">
        <v>63</v>
      </c>
      <c r="B35" s="43">
        <f>[1]TIC!C95</f>
        <v>1597526.7621072074</v>
      </c>
      <c r="C35" s="39">
        <f t="shared" si="6"/>
        <v>20.526063887352876</v>
      </c>
      <c r="D35" s="43">
        <f>[1]TIC!D95</f>
        <v>433443.48060357064</v>
      </c>
      <c r="E35" s="40">
        <f t="shared" si="7"/>
        <v>18.860478105877284</v>
      </c>
      <c r="F35" s="29">
        <f>[1]TIC!E95</f>
        <v>87606.779324808929</v>
      </c>
      <c r="G35" s="40">
        <f t="shared" si="7"/>
        <v>13.904925728186335</v>
      </c>
      <c r="H35" s="29">
        <f>[1]TIC!F95</f>
        <v>79986.550479462981</v>
      </c>
      <c r="I35" s="40">
        <f t="shared" si="8"/>
        <v>13.680605299927606</v>
      </c>
      <c r="J35" s="29">
        <f>[1]TIC!G95</f>
        <v>303142.63219753379</v>
      </c>
      <c r="K35" s="40">
        <f t="shared" si="9"/>
        <v>17.69605274342652</v>
      </c>
      <c r="L35" s="29">
        <f>[1]TIC!H95</f>
        <v>189478.40086467512</v>
      </c>
      <c r="M35" s="40">
        <f t="shared" si="10"/>
        <v>18.742500905325883</v>
      </c>
      <c r="N35" s="29">
        <f>[1]TIC!I95</f>
        <v>338889.89843002526</v>
      </c>
      <c r="O35" s="40">
        <f t="shared" si="11"/>
        <v>17.656424359729495</v>
      </c>
      <c r="P35" s="29">
        <f>[1]TIC!J95</f>
        <v>310138.39588897943</v>
      </c>
      <c r="Q35" s="40">
        <f t="shared" si="12"/>
        <v>17.938342934809882</v>
      </c>
      <c r="R35" s="29">
        <f>[1]TIC!K95</f>
        <v>4821.4049652671765</v>
      </c>
      <c r="S35" s="40">
        <f t="shared" si="13"/>
        <v>4.3920868824524097</v>
      </c>
      <c r="T35" s="29">
        <f>[1]TIC!L95</f>
        <v>0</v>
      </c>
      <c r="U35" s="40">
        <f t="shared" si="14"/>
        <v>0</v>
      </c>
    </row>
    <row r="36" spans="1:21" x14ac:dyDescent="0.2">
      <c r="A36" s="63" t="s">
        <v>64</v>
      </c>
      <c r="B36" s="42">
        <f>[1]TIC!C96</f>
        <v>1492748.187170855</v>
      </c>
      <c r="C36" s="39">
        <f t="shared" si="6"/>
        <v>19.17980054192228</v>
      </c>
      <c r="D36" s="42">
        <f>[1]TIC!D96</f>
        <v>613060.70389409503</v>
      </c>
      <c r="E36" s="40">
        <f t="shared" si="7"/>
        <v>26.676183864312218</v>
      </c>
      <c r="F36" s="42">
        <f>[1]TIC!E96</f>
        <v>161947.35321719458</v>
      </c>
      <c r="G36" s="40">
        <f t="shared" si="7"/>
        <v>25.704242704922205</v>
      </c>
      <c r="H36" s="42">
        <f>[1]TIC!F96</f>
        <v>142558.88214689688</v>
      </c>
      <c r="I36" s="40">
        <f t="shared" si="8"/>
        <v>24.382746686286232</v>
      </c>
      <c r="J36" s="42">
        <f>[1]TIC!G96</f>
        <v>459741.19727521302</v>
      </c>
      <c r="K36" s="40">
        <f t="shared" si="9"/>
        <v>26.837546459011097</v>
      </c>
      <c r="L36" s="42">
        <f>[1]TIC!H96</f>
        <v>275141.25376497221</v>
      </c>
      <c r="M36" s="40">
        <f t="shared" si="10"/>
        <v>27.215952711493941</v>
      </c>
      <c r="N36" s="42">
        <f>[1]TIC!I96</f>
        <v>515091.9828679497</v>
      </c>
      <c r="O36" s="40">
        <f t="shared" si="11"/>
        <v>26.836688481846043</v>
      </c>
      <c r="P36" s="42">
        <f>[1]TIC!J96</f>
        <v>469809.29118254216</v>
      </c>
      <c r="Q36" s="40">
        <f t="shared" si="12"/>
        <v>27.173675658686356</v>
      </c>
      <c r="R36" s="42">
        <f>[1]TIC!K96</f>
        <v>14693.634946497737</v>
      </c>
      <c r="S36" s="40">
        <f t="shared" si="13"/>
        <v>13.385252176277376</v>
      </c>
      <c r="T36" s="42">
        <f>[1]TIC!L96</f>
        <v>1301.4909848323141</v>
      </c>
      <c r="U36" s="40">
        <f t="shared" si="14"/>
        <v>15.466330370694726</v>
      </c>
    </row>
    <row r="37" spans="1:21" x14ac:dyDescent="0.2">
      <c r="A37" s="63" t="s">
        <v>65</v>
      </c>
      <c r="B37" s="29">
        <f>[1]TIC!C97</f>
        <v>1327812.3272671595</v>
      </c>
      <c r="C37" s="39">
        <f t="shared" si="6"/>
        <v>17.060597234659284</v>
      </c>
      <c r="D37" s="29">
        <f>[1]TIC!D97</f>
        <v>842221.67536061816</v>
      </c>
      <c r="E37" s="40">
        <f t="shared" si="7"/>
        <v>36.647692673367139</v>
      </c>
      <c r="F37" s="29">
        <f>[1]TIC!E97</f>
        <v>295571.00676547113</v>
      </c>
      <c r="G37" s="40">
        <f t="shared" si="7"/>
        <v>46.912955003646353</v>
      </c>
      <c r="H37" s="29">
        <f>[1]TIC!F97</f>
        <v>286616.24708630837</v>
      </c>
      <c r="I37" s="40">
        <f t="shared" si="8"/>
        <v>49.021788356044581</v>
      </c>
      <c r="J37" s="29">
        <f>[1]TIC!G97</f>
        <v>684690.37091941992</v>
      </c>
      <c r="K37" s="40">
        <f t="shared" si="9"/>
        <v>39.969029855263273</v>
      </c>
      <c r="L37" s="29">
        <f>[1]TIC!H97</f>
        <v>356071.03663922619</v>
      </c>
      <c r="M37" s="40">
        <f t="shared" si="10"/>
        <v>35.221226778968493</v>
      </c>
      <c r="N37" s="29">
        <f>[1]TIC!I97</f>
        <v>740943.85722235451</v>
      </c>
      <c r="O37" s="40">
        <f t="shared" si="11"/>
        <v>38.603744845920808</v>
      </c>
      <c r="P37" s="29">
        <f>[1]TIC!J97</f>
        <v>676897.42424078693</v>
      </c>
      <c r="Q37" s="40">
        <f t="shared" si="12"/>
        <v>39.151611953482082</v>
      </c>
      <c r="R37" s="29">
        <f>[1]TIC!K97</f>
        <v>80460.184681249259</v>
      </c>
      <c r="S37" s="40">
        <f t="shared" si="13"/>
        <v>73.295672992411724</v>
      </c>
      <c r="T37" s="29">
        <f>[1]TIC!L97</f>
        <v>6038.1640771006005</v>
      </c>
      <c r="U37" s="40">
        <f t="shared" si="14"/>
        <v>71.754811625476748</v>
      </c>
    </row>
    <row r="38" spans="1:21" ht="14.25" customHeight="1" x14ac:dyDescent="0.2">
      <c r="A38" s="65" t="s">
        <v>66</v>
      </c>
      <c r="B38" s="44">
        <f>[1]TIC!C98</f>
        <v>33007.303762844</v>
      </c>
      <c r="C38" s="45">
        <f t="shared" si="6"/>
        <v>0.42409932769560227</v>
      </c>
      <c r="D38" s="44">
        <f>[1]TIC!D98</f>
        <v>14344.188262578849</v>
      </c>
      <c r="E38" s="45">
        <f t="shared" si="7"/>
        <v>0.62416038256297102</v>
      </c>
      <c r="F38" s="44">
        <f>[1]TIC!E98</f>
        <v>6112.2397763210492</v>
      </c>
      <c r="G38" s="45">
        <f t="shared" si="7"/>
        <v>0.97013314240787851</v>
      </c>
      <c r="H38" s="44">
        <f>[1]TIC!F98</f>
        <v>5055.0655938908294</v>
      </c>
      <c r="I38" s="45">
        <f t="shared" si="8"/>
        <v>0.8645998201037669</v>
      </c>
      <c r="J38" s="44">
        <f>[1]TIC!G98</f>
        <v>12555.103307978754</v>
      </c>
      <c r="K38" s="45">
        <f t="shared" si="9"/>
        <v>0.73290836305857054</v>
      </c>
      <c r="L38" s="44">
        <f>[1]TIC!H98</f>
        <v>7074.5298674324231</v>
      </c>
      <c r="M38" s="45">
        <f t="shared" si="10"/>
        <v>0.69978626503083952</v>
      </c>
      <c r="N38" s="44">
        <f>[1]TIC!I98</f>
        <v>13777.011738517884</v>
      </c>
      <c r="O38" s="45">
        <f t="shared" si="11"/>
        <v>0.71779290793606743</v>
      </c>
      <c r="P38" s="44">
        <f>[1]TIC!J98</f>
        <v>11681.17667959063</v>
      </c>
      <c r="Q38" s="45">
        <f t="shared" si="12"/>
        <v>0.67563692834604749</v>
      </c>
      <c r="R38" s="44">
        <f>[1]TIC!K98</f>
        <v>2258.2537643980427</v>
      </c>
      <c r="S38" s="45">
        <f t="shared" si="13"/>
        <v>2.0571693950856065</v>
      </c>
      <c r="T38" s="44">
        <f>[1]TIC!L98</f>
        <v>0</v>
      </c>
      <c r="U38" s="45">
        <f t="shared" si="14"/>
        <v>0</v>
      </c>
    </row>
    <row r="39" spans="1:21" ht="14.25" customHeight="1" x14ac:dyDescent="0.2">
      <c r="A39" s="10" t="str">
        <f>'CUADRO 2'!A40</f>
        <v>Fuente: Instituto Nacional de Estadística (INE). LII Encuesta Permanente de Hogares de Propósitos Múltiples, Junio 2016.</v>
      </c>
      <c r="B39" s="86"/>
      <c r="C39" s="87"/>
      <c r="D39" s="86"/>
      <c r="E39" s="87"/>
      <c r="F39" s="86"/>
      <c r="G39" s="87"/>
      <c r="H39" s="86"/>
      <c r="I39" s="87"/>
      <c r="J39" s="86"/>
      <c r="K39" s="87"/>
      <c r="L39" s="86"/>
      <c r="M39" s="87"/>
      <c r="N39" s="86"/>
      <c r="O39" s="87"/>
      <c r="P39" s="86"/>
      <c r="Q39" s="87"/>
      <c r="R39" s="86"/>
      <c r="S39" s="87"/>
      <c r="T39" s="86"/>
      <c r="U39" s="87"/>
    </row>
    <row r="40" spans="1:21" ht="13.5" x14ac:dyDescent="0.25">
      <c r="A40" s="11" t="str">
        <f>'CUADRO 1'!A42</f>
        <v>1/  Porcentaje por columnas</v>
      </c>
      <c r="B40" s="7"/>
      <c r="C40" s="7"/>
      <c r="D40" s="8"/>
      <c r="E40" s="8"/>
      <c r="F40" s="8"/>
      <c r="G40" s="8"/>
      <c r="H40" s="7"/>
      <c r="I40" s="7"/>
      <c r="J40" s="7"/>
      <c r="K40" s="7"/>
      <c r="L40" s="8"/>
      <c r="M40" s="8"/>
      <c r="N40" s="8"/>
      <c r="O40" s="8"/>
      <c r="P40" s="7"/>
      <c r="Q40" s="7"/>
      <c r="R40" s="7"/>
      <c r="S40" s="7"/>
      <c r="T40" s="13"/>
    </row>
    <row r="41" spans="1:21" ht="13.5" x14ac:dyDescent="0.25">
      <c r="A41" s="11" t="str">
        <f>'CUADRO 1'!A43</f>
        <v>2/  Porcentaje por filas</v>
      </c>
      <c r="B41" s="7"/>
      <c r="C41" s="7"/>
      <c r="D41" s="8"/>
      <c r="E41" s="8"/>
      <c r="F41" s="8"/>
      <c r="G41" s="8"/>
      <c r="H41" s="7"/>
      <c r="I41" s="7"/>
      <c r="J41" s="7"/>
      <c r="K41" s="7"/>
      <c r="L41" s="8"/>
      <c r="M41" s="8"/>
      <c r="N41" s="8"/>
      <c r="O41" s="8"/>
      <c r="P41" s="7"/>
      <c r="Q41" s="7"/>
      <c r="R41" s="7"/>
      <c r="S41" s="7"/>
      <c r="T41" s="13"/>
    </row>
  </sheetData>
  <mergeCells count="13">
    <mergeCell ref="F3:G3"/>
    <mergeCell ref="H3:I3"/>
    <mergeCell ref="A1:U1"/>
    <mergeCell ref="J3:K3"/>
    <mergeCell ref="L3:M3"/>
    <mergeCell ref="D2:E3"/>
    <mergeCell ref="N3:O3"/>
    <mergeCell ref="P3:Q3"/>
    <mergeCell ref="R3:S3"/>
    <mergeCell ref="T3:U3"/>
    <mergeCell ref="A2:A4"/>
    <mergeCell ref="B2:C3"/>
    <mergeCell ref="F2:U2"/>
  </mergeCells>
  <phoneticPr fontId="2" type="noConversion"/>
  <printOptions horizontalCentered="1" verticalCentered="1"/>
  <pageMargins left="0.15748031496062992" right="0.15748031496062992" top="0.23622047244094491" bottom="0.23622047244094491" header="0" footer="0"/>
  <pageSetup paperSize="119" scale="61" orientation="landscape" horizontalDpi="300" verticalDpi="300" r:id="rId1"/>
  <headerFooter alignWithMargins="0"/>
  <ignoredErrors>
    <ignoredError sqref="F13:U14 I5 K5 M5 O5 Q5 S5 U5 G8 I8 K8 M8 O8 Q8 S8 U8 G9 I9 K9 M9 O9 Q9 S9 U9 G10 I10 K10 M10 O10 Q10 S10 U10 G11 I11 K11 M11 O11 Q11 S11 U11 G12 I12 K12 M12 O12 Q12 S12 U12 F20:U21 G15 I15 K15 M15 O15 Q15 S15 U15 G16 I16 K16 M16 O16 Q16 S16 U16 G17 I17 K17 M17 O17 Q17 S17 U17 G18 I18 K18 M18 O18 Q18 S18 U18 G19 I19 K19 M19 O19 Q19 S19 U19 F24:U25 G22 I22 K22 M22 O22 Q22 S22 U22 G23 I23 K23 M23 O23 Q23 S23 U23 F31:U32 G26 I26 K26 M26 O26 Q26 S26 U26 G27 I27 K27 M27 O27 Q27 S27 U27 G28 I28 K28 M28 O28 Q28 S28 U28 G29 I29 K29 M29 O29 Q29 S29 U29 G30 I30 K30 M30 O30 Q30 S30 U30 G38 G33 I33 K33 M33 O33 Q33 S33 U33 G34 I34 K34 M34 O34 Q34 S34 U34 G35 I35 K35 M35 O35 Q35 S35 U35 G36 I36 K36 M36 O36 Q36 S36 U36 G37 I37 K37 M37 O37 Q37 S37 U37 I38 K38 M38 O38 Q38 S38 U38"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Titulo</vt:lpstr>
      <vt:lpstr>CUADRO 1</vt:lpstr>
      <vt:lpstr>CUADRO 2</vt:lpstr>
      <vt:lpstr>CUADRO 3</vt:lpstr>
    </vt:vector>
  </TitlesOfParts>
  <Company>INE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wbanegas</dc:creator>
  <cp:lastModifiedBy>ine</cp:lastModifiedBy>
  <cp:lastPrinted>2016-08-31T17:42:27Z</cp:lastPrinted>
  <dcterms:created xsi:type="dcterms:W3CDTF">2007-06-01T20:11:14Z</dcterms:created>
  <dcterms:modified xsi:type="dcterms:W3CDTF">2016-09-05T18:52:12Z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96 96 1600 900</vt:lpwstr>
  </property>
</Properties>
</file>