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ine\Documents\2019 EACT\version 04 dic hogares\"/>
    </mc:Choice>
  </mc:AlternateContent>
  <bookViews>
    <workbookView xWindow="0" yWindow="0" windowWidth="21600" windowHeight="9735"/>
  </bookViews>
  <sheets>
    <sheet name="Titulo" sheetId="19" r:id="rId1"/>
    <sheet name="CUADRO 1" sheetId="1" r:id="rId2"/>
    <sheet name="CUADRO 2" sheetId="8" r:id="rId3"/>
    <sheet name="CUADRO 3" sheetId="18" r:id="rId4"/>
  </sheets>
  <externalReferences>
    <externalReference r:id="rId5"/>
    <externalReference r:id="rId6"/>
    <externalReference r:id="rId7"/>
  </externalReferences>
  <calcPr calcId="152511" iterate="1" iterateCount="1000"/>
</workbook>
</file>

<file path=xl/calcChain.xml><?xml version="1.0" encoding="utf-8"?>
<calcChain xmlns="http://schemas.openxmlformats.org/spreadsheetml/2006/main">
  <c r="AA39" i="8" l="1"/>
  <c r="AA38" i="8"/>
  <c r="AA37" i="8"/>
  <c r="AA36" i="8"/>
  <c r="AA35" i="8"/>
  <c r="AA34" i="8"/>
  <c r="AA31" i="8"/>
  <c r="AA30" i="8"/>
  <c r="AA29" i="8"/>
  <c r="AA28" i="8"/>
  <c r="AA27" i="8"/>
  <c r="AA24" i="8"/>
  <c r="AA23" i="8"/>
  <c r="AA20" i="8"/>
  <c r="AA19" i="8"/>
  <c r="AA18" i="8"/>
  <c r="AA17" i="8"/>
  <c r="AA16" i="8"/>
  <c r="AA13" i="8"/>
  <c r="AA12" i="8"/>
  <c r="AA11" i="8"/>
  <c r="AA10" i="8"/>
  <c r="AA9" i="8"/>
  <c r="AA6" i="8" l="1"/>
  <c r="AB37" i="8" s="1"/>
  <c r="A41" i="1"/>
  <c r="AB11" i="8" l="1"/>
  <c r="AB34" i="8"/>
  <c r="AB38" i="8"/>
  <c r="AB12" i="8"/>
  <c r="AB20" i="8"/>
  <c r="AB13" i="8"/>
  <c r="AB31" i="8"/>
  <c r="AB35" i="8"/>
  <c r="AB19" i="8"/>
  <c r="AB23" i="8"/>
  <c r="AB30" i="8"/>
  <c r="AB36" i="8"/>
  <c r="AB18" i="8"/>
  <c r="AB24" i="8"/>
  <c r="AB39" i="8"/>
  <c r="AB9" i="8"/>
  <c r="AB17" i="8"/>
  <c r="AB28" i="8"/>
  <c r="AB16" i="8"/>
  <c r="AB29" i="8"/>
  <c r="AB27" i="8"/>
  <c r="AB10" i="8"/>
  <c r="A40" i="8"/>
  <c r="A39" i="18" s="1"/>
  <c r="A40" i="18"/>
  <c r="A41" i="18"/>
  <c r="A41" i="8"/>
  <c r="A42" i="8"/>
  <c r="P40" i="1" l="1"/>
  <c r="N40" i="1"/>
  <c r="L40" i="1"/>
  <c r="J40" i="1"/>
  <c r="H40" i="1"/>
  <c r="F40" i="1"/>
  <c r="D40" i="1"/>
  <c r="P39" i="1"/>
  <c r="N39" i="1"/>
  <c r="L39" i="1"/>
  <c r="J39" i="1"/>
  <c r="H39" i="1"/>
  <c r="F39" i="1"/>
  <c r="D39" i="1"/>
  <c r="P38" i="1"/>
  <c r="N38" i="1"/>
  <c r="L38" i="1"/>
  <c r="J38" i="1"/>
  <c r="H38" i="1"/>
  <c r="F38" i="1"/>
  <c r="D38" i="1"/>
  <c r="P37" i="1"/>
  <c r="N37" i="1"/>
  <c r="L37" i="1"/>
  <c r="J37" i="1"/>
  <c r="H37" i="1"/>
  <c r="F37" i="1"/>
  <c r="D37" i="1"/>
  <c r="P36" i="1"/>
  <c r="N36" i="1"/>
  <c r="L36" i="1"/>
  <c r="J36" i="1"/>
  <c r="H36" i="1"/>
  <c r="F36" i="1"/>
  <c r="D36" i="1"/>
  <c r="P35" i="1"/>
  <c r="N35" i="1"/>
  <c r="L35" i="1"/>
  <c r="J35" i="1"/>
  <c r="H35" i="1"/>
  <c r="F35" i="1"/>
  <c r="D35" i="1"/>
  <c r="P32" i="1"/>
  <c r="N32" i="1"/>
  <c r="L32" i="1"/>
  <c r="J32" i="1"/>
  <c r="H32" i="1"/>
  <c r="F32" i="1"/>
  <c r="D32" i="1"/>
  <c r="P31" i="1"/>
  <c r="N31" i="1"/>
  <c r="L31" i="1"/>
  <c r="J31" i="1"/>
  <c r="H31" i="1"/>
  <c r="F31" i="1"/>
  <c r="D31" i="1"/>
  <c r="P30" i="1"/>
  <c r="N30" i="1"/>
  <c r="L30" i="1"/>
  <c r="J30" i="1"/>
  <c r="H30" i="1"/>
  <c r="F30" i="1"/>
  <c r="D30" i="1"/>
  <c r="P29" i="1"/>
  <c r="N29" i="1"/>
  <c r="L29" i="1"/>
  <c r="J29" i="1"/>
  <c r="H29" i="1"/>
  <c r="F29" i="1"/>
  <c r="D29" i="1"/>
  <c r="P28" i="1"/>
  <c r="N28" i="1"/>
  <c r="L28" i="1"/>
  <c r="J28" i="1"/>
  <c r="H28" i="1"/>
  <c r="F28" i="1"/>
  <c r="D28" i="1"/>
  <c r="P25" i="1"/>
  <c r="N25" i="1"/>
  <c r="L25" i="1"/>
  <c r="J25" i="1"/>
  <c r="H25" i="1"/>
  <c r="F25" i="1"/>
  <c r="D25" i="1"/>
  <c r="P24" i="1"/>
  <c r="N24" i="1"/>
  <c r="L24" i="1"/>
  <c r="J24" i="1"/>
  <c r="H24" i="1"/>
  <c r="F24" i="1"/>
  <c r="D24" i="1"/>
  <c r="P21" i="1"/>
  <c r="N21" i="1"/>
  <c r="L21" i="1"/>
  <c r="J21" i="1"/>
  <c r="H21" i="1"/>
  <c r="F21" i="1"/>
  <c r="D21" i="1"/>
  <c r="P20" i="1"/>
  <c r="N20" i="1"/>
  <c r="L20" i="1"/>
  <c r="J20" i="1"/>
  <c r="H20" i="1"/>
  <c r="F20" i="1"/>
  <c r="D20" i="1"/>
  <c r="P19" i="1"/>
  <c r="N19" i="1"/>
  <c r="L19" i="1"/>
  <c r="J19" i="1"/>
  <c r="H19" i="1"/>
  <c r="F19" i="1"/>
  <c r="D19" i="1"/>
  <c r="P18" i="1"/>
  <c r="N18" i="1"/>
  <c r="L18" i="1"/>
  <c r="J18" i="1"/>
  <c r="H18" i="1"/>
  <c r="F18" i="1"/>
  <c r="D18" i="1"/>
  <c r="P17" i="1"/>
  <c r="N17" i="1"/>
  <c r="L17" i="1"/>
  <c r="J17" i="1"/>
  <c r="H17" i="1"/>
  <c r="F17" i="1"/>
  <c r="D17" i="1"/>
  <c r="P14" i="1"/>
  <c r="N14" i="1"/>
  <c r="L14" i="1"/>
  <c r="J14" i="1"/>
  <c r="H14" i="1"/>
  <c r="F14" i="1"/>
  <c r="D14" i="1"/>
  <c r="P13" i="1"/>
  <c r="N13" i="1"/>
  <c r="L13" i="1"/>
  <c r="J13" i="1"/>
  <c r="H13" i="1"/>
  <c r="F13" i="1"/>
  <c r="D13" i="1"/>
  <c r="P12" i="1"/>
  <c r="N12" i="1"/>
  <c r="L12" i="1"/>
  <c r="J12" i="1"/>
  <c r="H12" i="1"/>
  <c r="F12" i="1"/>
  <c r="D12" i="1"/>
  <c r="P11" i="1"/>
  <c r="N11" i="1"/>
  <c r="L11" i="1"/>
  <c r="J11" i="1"/>
  <c r="H11" i="1"/>
  <c r="F11" i="1"/>
  <c r="D11" i="1"/>
  <c r="P10" i="1"/>
  <c r="N10" i="1"/>
  <c r="L10" i="1"/>
  <c r="J10" i="1"/>
  <c r="H10" i="1"/>
  <c r="F10" i="1"/>
  <c r="D10" i="1"/>
  <c r="P7" i="1"/>
  <c r="N7" i="1"/>
  <c r="L7" i="1"/>
  <c r="J7" i="1"/>
  <c r="H7" i="1"/>
  <c r="F7" i="1"/>
  <c r="D7" i="1"/>
  <c r="B40" i="1"/>
  <c r="B39" i="1"/>
  <c r="B38" i="1"/>
  <c r="B37" i="1"/>
  <c r="B36" i="1"/>
  <c r="B35" i="1"/>
  <c r="B32" i="1"/>
  <c r="B31" i="1"/>
  <c r="B30" i="1"/>
  <c r="B29" i="1"/>
  <c r="B28" i="1"/>
  <c r="B25" i="1"/>
  <c r="B24" i="1"/>
  <c r="B21" i="1"/>
  <c r="B20" i="1"/>
  <c r="B19" i="1"/>
  <c r="B18" i="1"/>
  <c r="B17" i="1"/>
  <c r="B14" i="1"/>
  <c r="B13" i="1"/>
  <c r="B12" i="1"/>
  <c r="B11" i="1"/>
  <c r="B10" i="1"/>
  <c r="B7" i="1"/>
  <c r="G10" i="1" l="1"/>
  <c r="O10" i="1"/>
  <c r="Q11" i="1"/>
  <c r="O24" i="1"/>
  <c r="M7" i="1"/>
  <c r="C37" i="1"/>
  <c r="E13" i="1"/>
  <c r="E11" i="1"/>
  <c r="G12" i="1"/>
  <c r="G14" i="1"/>
  <c r="E10" i="1"/>
  <c r="G11" i="1"/>
  <c r="I11" i="1"/>
  <c r="K12" i="1"/>
  <c r="O14" i="1"/>
  <c r="G20" i="1"/>
  <c r="I21" i="1"/>
  <c r="K24" i="1"/>
  <c r="I35" i="1"/>
  <c r="K36" i="1"/>
  <c r="O38" i="1"/>
  <c r="G19" i="1"/>
  <c r="I20" i="1"/>
  <c r="K21" i="1"/>
  <c r="K17" i="1"/>
  <c r="O19" i="1"/>
  <c r="Q20" i="1"/>
  <c r="I13" i="1"/>
  <c r="K14" i="1"/>
  <c r="G24" i="1"/>
  <c r="I25" i="1"/>
  <c r="I12" i="1"/>
  <c r="K13" i="1"/>
  <c r="O17" i="1"/>
  <c r="G21" i="1"/>
  <c r="O29" i="1"/>
  <c r="Q30" i="1"/>
  <c r="E32" i="1"/>
  <c r="M37" i="1"/>
  <c r="Q39" i="1"/>
  <c r="C10" i="1"/>
  <c r="C19" i="1"/>
  <c r="C29" i="1"/>
  <c r="C38" i="1"/>
  <c r="O7" i="1"/>
  <c r="Q10" i="1"/>
  <c r="E12" i="1"/>
  <c r="G13" i="1"/>
  <c r="I14" i="1"/>
  <c r="M17" i="1"/>
  <c r="O18" i="1"/>
  <c r="Q19" i="1"/>
  <c r="E21" i="1"/>
  <c r="I24" i="1"/>
  <c r="K25" i="1"/>
  <c r="O28" i="1"/>
  <c r="Q29" i="1"/>
  <c r="E31" i="1"/>
  <c r="G32" i="1"/>
  <c r="K35" i="1"/>
  <c r="M36" i="1"/>
  <c r="O37" i="1"/>
  <c r="Q38" i="1"/>
  <c r="E40" i="1"/>
  <c r="Q7" i="1"/>
  <c r="Q18" i="1"/>
  <c r="E20" i="1"/>
  <c r="M25" i="1"/>
  <c r="Q28" i="1"/>
  <c r="E30" i="1"/>
  <c r="G31" i="1"/>
  <c r="I32" i="1"/>
  <c r="M35" i="1"/>
  <c r="O36" i="1"/>
  <c r="Q37" i="1"/>
  <c r="E39" i="1"/>
  <c r="G40" i="1"/>
  <c r="M28" i="1"/>
  <c r="C11" i="1"/>
  <c r="C40" i="1"/>
  <c r="M14" i="1"/>
  <c r="Q17" i="1"/>
  <c r="E19" i="1"/>
  <c r="M24" i="1"/>
  <c r="O25" i="1"/>
  <c r="E29" i="1"/>
  <c r="G30" i="1"/>
  <c r="I31" i="1"/>
  <c r="K32" i="1"/>
  <c r="O35" i="1"/>
  <c r="Q36" i="1"/>
  <c r="E38" i="1"/>
  <c r="G39" i="1"/>
  <c r="I40" i="1"/>
  <c r="C39" i="1"/>
  <c r="Q25" i="1"/>
  <c r="E28" i="1"/>
  <c r="G29" i="1"/>
  <c r="I30" i="1"/>
  <c r="K31" i="1"/>
  <c r="M32" i="1"/>
  <c r="Q35" i="1"/>
  <c r="E37" i="1"/>
  <c r="G38" i="1"/>
  <c r="I39" i="1"/>
  <c r="K40" i="1"/>
  <c r="C18" i="1"/>
  <c r="M18" i="1"/>
  <c r="C20" i="1"/>
  <c r="C21" i="1"/>
  <c r="C14" i="1"/>
  <c r="C24" i="1"/>
  <c r="G7" i="1"/>
  <c r="I10" i="1"/>
  <c r="K11" i="1"/>
  <c r="M12" i="1"/>
  <c r="O13" i="1"/>
  <c r="Q14" i="1"/>
  <c r="E17" i="1"/>
  <c r="G18" i="1"/>
  <c r="I19" i="1"/>
  <c r="K20" i="1"/>
  <c r="M21" i="1"/>
  <c r="Q24" i="1"/>
  <c r="G28" i="1"/>
  <c r="I29" i="1"/>
  <c r="K30" i="1"/>
  <c r="M31" i="1"/>
  <c r="O32" i="1"/>
  <c r="E36" i="1"/>
  <c r="G37" i="1"/>
  <c r="I38" i="1"/>
  <c r="K39" i="1"/>
  <c r="M40" i="1"/>
  <c r="C28" i="1"/>
  <c r="C12" i="1"/>
  <c r="E7" i="1"/>
  <c r="M13" i="1"/>
  <c r="E18" i="1"/>
  <c r="C25" i="1"/>
  <c r="C35" i="1"/>
  <c r="I7" i="1"/>
  <c r="K10" i="1"/>
  <c r="M11" i="1"/>
  <c r="O12" i="1"/>
  <c r="Q13" i="1"/>
  <c r="G17" i="1"/>
  <c r="I18" i="1"/>
  <c r="K19" i="1"/>
  <c r="M20" i="1"/>
  <c r="O21" i="1"/>
  <c r="E25" i="1"/>
  <c r="I28" i="1"/>
  <c r="K29" i="1"/>
  <c r="M30" i="1"/>
  <c r="O31" i="1"/>
  <c r="Q32" i="1"/>
  <c r="E35" i="1"/>
  <c r="G36" i="1"/>
  <c r="I37" i="1"/>
  <c r="K38" i="1"/>
  <c r="M39" i="1"/>
  <c r="O40" i="1"/>
  <c r="C30" i="1"/>
  <c r="C31" i="1"/>
  <c r="C13" i="1"/>
  <c r="C32" i="1"/>
  <c r="C17" i="1"/>
  <c r="C36" i="1"/>
  <c r="K7" i="1"/>
  <c r="M10" i="1"/>
  <c r="O11" i="1"/>
  <c r="Q12" i="1"/>
  <c r="E14" i="1"/>
  <c r="I17" i="1"/>
  <c r="K18" i="1"/>
  <c r="M19" i="1"/>
  <c r="O20" i="1"/>
  <c r="Q21" i="1"/>
  <c r="E24" i="1"/>
  <c r="G25" i="1"/>
  <c r="K28" i="1"/>
  <c r="M29" i="1"/>
  <c r="O30" i="1"/>
  <c r="Q31" i="1"/>
  <c r="G35" i="1"/>
  <c r="I36" i="1"/>
  <c r="K37" i="1"/>
  <c r="M38" i="1"/>
  <c r="O39" i="1"/>
  <c r="Q40" i="1"/>
  <c r="B8" i="18"/>
  <c r="D8" i="18"/>
  <c r="F8" i="18"/>
  <c r="H8" i="18"/>
  <c r="J8" i="18"/>
  <c r="L8" i="18"/>
  <c r="N8" i="18"/>
  <c r="P8" i="18"/>
  <c r="R8" i="18"/>
  <c r="T8" i="18"/>
  <c r="B9" i="18"/>
  <c r="D9" i="18"/>
  <c r="F9" i="18"/>
  <c r="H9" i="18"/>
  <c r="J9" i="18"/>
  <c r="L9" i="18"/>
  <c r="N9" i="18"/>
  <c r="P9" i="18"/>
  <c r="R9" i="18"/>
  <c r="T9" i="18"/>
  <c r="B10" i="18"/>
  <c r="D10" i="18"/>
  <c r="F10" i="18"/>
  <c r="H10" i="18"/>
  <c r="J10" i="18"/>
  <c r="L10" i="18"/>
  <c r="N10" i="18"/>
  <c r="P10" i="18"/>
  <c r="R10" i="18"/>
  <c r="T10" i="18"/>
  <c r="B11" i="18"/>
  <c r="D11" i="18"/>
  <c r="F11" i="18"/>
  <c r="H11" i="18"/>
  <c r="J11" i="18"/>
  <c r="L11" i="18"/>
  <c r="N11" i="18"/>
  <c r="P11" i="18"/>
  <c r="R11" i="18"/>
  <c r="T11" i="18"/>
  <c r="B12" i="18"/>
  <c r="D12" i="18"/>
  <c r="F12" i="18"/>
  <c r="H12" i="18"/>
  <c r="J12" i="18"/>
  <c r="L12" i="18"/>
  <c r="N12" i="18"/>
  <c r="P12" i="18"/>
  <c r="R12" i="18"/>
  <c r="T12" i="18"/>
  <c r="B15" i="18"/>
  <c r="D15" i="18"/>
  <c r="F15" i="18"/>
  <c r="H15" i="18"/>
  <c r="J15" i="18"/>
  <c r="L15" i="18"/>
  <c r="N15" i="18"/>
  <c r="P15" i="18"/>
  <c r="R15" i="18"/>
  <c r="T15" i="18"/>
  <c r="B16" i="18"/>
  <c r="D16" i="18"/>
  <c r="F16" i="18"/>
  <c r="H16" i="18"/>
  <c r="J16" i="18"/>
  <c r="L16" i="18"/>
  <c r="N16" i="18"/>
  <c r="P16" i="18"/>
  <c r="R16" i="18"/>
  <c r="T16" i="18"/>
  <c r="B17" i="18"/>
  <c r="D17" i="18"/>
  <c r="F17" i="18"/>
  <c r="H17" i="18"/>
  <c r="J17" i="18"/>
  <c r="L17" i="18"/>
  <c r="N17" i="18"/>
  <c r="P17" i="18"/>
  <c r="R17" i="18"/>
  <c r="T17" i="18"/>
  <c r="B18" i="18"/>
  <c r="D18" i="18"/>
  <c r="F18" i="18"/>
  <c r="H18" i="18"/>
  <c r="J18" i="18"/>
  <c r="L18" i="18"/>
  <c r="N18" i="18"/>
  <c r="P18" i="18"/>
  <c r="R18" i="18"/>
  <c r="T18" i="18"/>
  <c r="B19" i="18"/>
  <c r="D19" i="18"/>
  <c r="F19" i="18"/>
  <c r="H19" i="18"/>
  <c r="J19" i="18"/>
  <c r="L19" i="18"/>
  <c r="N19" i="18"/>
  <c r="P19" i="18"/>
  <c r="R19" i="18"/>
  <c r="T19" i="18"/>
  <c r="B22" i="18"/>
  <c r="D22" i="18"/>
  <c r="F22" i="18"/>
  <c r="H22" i="18"/>
  <c r="J22" i="18"/>
  <c r="L22" i="18"/>
  <c r="N22" i="18"/>
  <c r="P22" i="18"/>
  <c r="R22" i="18"/>
  <c r="T22" i="18"/>
  <c r="B23" i="18"/>
  <c r="D23" i="18"/>
  <c r="F23" i="18"/>
  <c r="H23" i="18"/>
  <c r="J23" i="18"/>
  <c r="L23" i="18"/>
  <c r="N23" i="18"/>
  <c r="P23" i="18"/>
  <c r="R23" i="18"/>
  <c r="T23" i="18"/>
  <c r="B26" i="18"/>
  <c r="D26" i="18"/>
  <c r="F26" i="18"/>
  <c r="H26" i="18"/>
  <c r="J26" i="18"/>
  <c r="L26" i="18"/>
  <c r="N26" i="18"/>
  <c r="P26" i="18"/>
  <c r="R26" i="18"/>
  <c r="T26" i="18"/>
  <c r="B27" i="18"/>
  <c r="D27" i="18"/>
  <c r="F27" i="18"/>
  <c r="H27" i="18"/>
  <c r="J27" i="18"/>
  <c r="L27" i="18"/>
  <c r="N27" i="18"/>
  <c r="P27" i="18"/>
  <c r="R27" i="18"/>
  <c r="T27" i="18"/>
  <c r="B28" i="18"/>
  <c r="D28" i="18"/>
  <c r="F28" i="18"/>
  <c r="H28" i="18"/>
  <c r="J28" i="18"/>
  <c r="L28" i="18"/>
  <c r="N28" i="18"/>
  <c r="P28" i="18"/>
  <c r="R28" i="18"/>
  <c r="T28" i="18"/>
  <c r="B29" i="18"/>
  <c r="D29" i="18"/>
  <c r="F29" i="18"/>
  <c r="H29" i="18"/>
  <c r="J29" i="18"/>
  <c r="L29" i="18"/>
  <c r="N29" i="18"/>
  <c r="P29" i="18"/>
  <c r="R29" i="18"/>
  <c r="T29" i="18"/>
  <c r="B30" i="18"/>
  <c r="D30" i="18"/>
  <c r="F30" i="18"/>
  <c r="H30" i="18"/>
  <c r="J30" i="18"/>
  <c r="L30" i="18"/>
  <c r="N30" i="18"/>
  <c r="P30" i="18"/>
  <c r="R30" i="18"/>
  <c r="T30" i="18"/>
  <c r="B33" i="18"/>
  <c r="D33" i="18"/>
  <c r="F33" i="18"/>
  <c r="H33" i="18"/>
  <c r="J33" i="18"/>
  <c r="L33" i="18"/>
  <c r="N33" i="18"/>
  <c r="P33" i="18"/>
  <c r="R33" i="18"/>
  <c r="T33" i="18"/>
  <c r="B34" i="18"/>
  <c r="D34" i="18"/>
  <c r="F34" i="18"/>
  <c r="H34" i="18"/>
  <c r="J34" i="18"/>
  <c r="L34" i="18"/>
  <c r="N34" i="18"/>
  <c r="P34" i="18"/>
  <c r="R34" i="18"/>
  <c r="T34" i="18"/>
  <c r="B35" i="18"/>
  <c r="D35" i="18"/>
  <c r="F35" i="18"/>
  <c r="H35" i="18"/>
  <c r="J35" i="18"/>
  <c r="L35" i="18"/>
  <c r="N35" i="18"/>
  <c r="P35" i="18"/>
  <c r="R35" i="18"/>
  <c r="T35" i="18"/>
  <c r="B36" i="18"/>
  <c r="D36" i="18"/>
  <c r="F36" i="18"/>
  <c r="H36" i="18"/>
  <c r="J36" i="18"/>
  <c r="L36" i="18"/>
  <c r="N36" i="18"/>
  <c r="P36" i="18"/>
  <c r="R36" i="18"/>
  <c r="T36" i="18"/>
  <c r="B37" i="18"/>
  <c r="D37" i="18"/>
  <c r="F37" i="18"/>
  <c r="H37" i="18"/>
  <c r="J37" i="18"/>
  <c r="L37" i="18"/>
  <c r="N37" i="18"/>
  <c r="P37" i="18"/>
  <c r="R37" i="18"/>
  <c r="T37" i="18"/>
  <c r="B38" i="18"/>
  <c r="D38" i="18"/>
  <c r="F38" i="18"/>
  <c r="H38" i="18"/>
  <c r="J38" i="18"/>
  <c r="L38" i="18"/>
  <c r="N38" i="18"/>
  <c r="P38" i="18"/>
  <c r="R38" i="18"/>
  <c r="T38" i="18"/>
  <c r="T5" i="18"/>
  <c r="R5" i="18"/>
  <c r="P5" i="18"/>
  <c r="N5" i="18"/>
  <c r="L5" i="18"/>
  <c r="J5" i="18"/>
  <c r="H5" i="18"/>
  <c r="F5" i="18"/>
  <c r="D5" i="18"/>
  <c r="B5" i="18"/>
  <c r="B9" i="8"/>
  <c r="D9" i="8"/>
  <c r="F9" i="8"/>
  <c r="H9" i="8"/>
  <c r="J9" i="8"/>
  <c r="L9" i="8"/>
  <c r="O9" i="8"/>
  <c r="Q9" i="8"/>
  <c r="S9" i="8"/>
  <c r="U9" i="8"/>
  <c r="W9" i="8"/>
  <c r="Y9" i="8"/>
  <c r="AC9" i="8"/>
  <c r="AE9" i="8"/>
  <c r="B10" i="8"/>
  <c r="D10" i="8"/>
  <c r="F10" i="8"/>
  <c r="H10" i="8"/>
  <c r="J10" i="8"/>
  <c r="L10" i="8"/>
  <c r="O10" i="8"/>
  <c r="Q10" i="8"/>
  <c r="S10" i="8"/>
  <c r="U10" i="8"/>
  <c r="W10" i="8"/>
  <c r="Y10" i="8"/>
  <c r="AC10" i="8"/>
  <c r="AE10" i="8"/>
  <c r="B11" i="8"/>
  <c r="D11" i="8"/>
  <c r="F11" i="8"/>
  <c r="H11" i="8"/>
  <c r="J11" i="8"/>
  <c r="L11" i="8"/>
  <c r="O11" i="8"/>
  <c r="Q11" i="8"/>
  <c r="S11" i="8"/>
  <c r="U11" i="8"/>
  <c r="W11" i="8"/>
  <c r="Y11" i="8"/>
  <c r="AC11" i="8"/>
  <c r="AE11" i="8"/>
  <c r="B12" i="8"/>
  <c r="D12" i="8"/>
  <c r="F12" i="8"/>
  <c r="H12" i="8"/>
  <c r="J12" i="8"/>
  <c r="L12" i="8"/>
  <c r="O12" i="8"/>
  <c r="Q12" i="8"/>
  <c r="S12" i="8"/>
  <c r="U12" i="8"/>
  <c r="W12" i="8"/>
  <c r="Y12" i="8"/>
  <c r="AC12" i="8"/>
  <c r="AE12" i="8"/>
  <c r="B13" i="8"/>
  <c r="D13" i="8"/>
  <c r="F13" i="8"/>
  <c r="H13" i="8"/>
  <c r="J13" i="8"/>
  <c r="L13" i="8"/>
  <c r="O13" i="8"/>
  <c r="Q13" i="8"/>
  <c r="S13" i="8"/>
  <c r="U13" i="8"/>
  <c r="W13" i="8"/>
  <c r="Y13" i="8"/>
  <c r="AC13" i="8"/>
  <c r="AE13" i="8"/>
  <c r="B16" i="8"/>
  <c r="D16" i="8"/>
  <c r="F16" i="8"/>
  <c r="H16" i="8"/>
  <c r="J16" i="8"/>
  <c r="L16" i="8"/>
  <c r="O16" i="8"/>
  <c r="Q16" i="8"/>
  <c r="S16" i="8"/>
  <c r="U16" i="8"/>
  <c r="W16" i="8"/>
  <c r="Y16" i="8"/>
  <c r="AC16" i="8"/>
  <c r="AE16" i="8"/>
  <c r="B17" i="8"/>
  <c r="D17" i="8"/>
  <c r="F17" i="8"/>
  <c r="H17" i="8"/>
  <c r="J17" i="8"/>
  <c r="L17" i="8"/>
  <c r="O17" i="8"/>
  <c r="Q17" i="8"/>
  <c r="S17" i="8"/>
  <c r="U17" i="8"/>
  <c r="W17" i="8"/>
  <c r="Y17" i="8"/>
  <c r="AC17" i="8"/>
  <c r="AE17" i="8"/>
  <c r="B18" i="8"/>
  <c r="D18" i="8"/>
  <c r="F18" i="8"/>
  <c r="H18" i="8"/>
  <c r="J18" i="8"/>
  <c r="L18" i="8"/>
  <c r="O18" i="8"/>
  <c r="Q18" i="8"/>
  <c r="S18" i="8"/>
  <c r="U18" i="8"/>
  <c r="W18" i="8"/>
  <c r="Y18" i="8"/>
  <c r="AC18" i="8"/>
  <c r="AE18" i="8"/>
  <c r="B19" i="8"/>
  <c r="D19" i="8"/>
  <c r="F19" i="8"/>
  <c r="H19" i="8"/>
  <c r="J19" i="8"/>
  <c r="L19" i="8"/>
  <c r="O19" i="8"/>
  <c r="Q19" i="8"/>
  <c r="S19" i="8"/>
  <c r="U19" i="8"/>
  <c r="W19" i="8"/>
  <c r="Y19" i="8"/>
  <c r="AC19" i="8"/>
  <c r="AE19" i="8"/>
  <c r="B20" i="8"/>
  <c r="D20" i="8"/>
  <c r="F20" i="8"/>
  <c r="H20" i="8"/>
  <c r="J20" i="8"/>
  <c r="L20" i="8"/>
  <c r="O20" i="8"/>
  <c r="Q20" i="8"/>
  <c r="S20" i="8"/>
  <c r="U20" i="8"/>
  <c r="W20" i="8"/>
  <c r="Y20" i="8"/>
  <c r="AC20" i="8"/>
  <c r="AE20" i="8"/>
  <c r="B23" i="8"/>
  <c r="D23" i="8"/>
  <c r="F23" i="8"/>
  <c r="H23" i="8"/>
  <c r="J23" i="8"/>
  <c r="L23" i="8"/>
  <c r="O23" i="8"/>
  <c r="Q23" i="8"/>
  <c r="S23" i="8"/>
  <c r="U23" i="8"/>
  <c r="W23" i="8"/>
  <c r="Y23" i="8"/>
  <c r="AC23" i="8"/>
  <c r="AE23" i="8"/>
  <c r="B24" i="8"/>
  <c r="D24" i="8"/>
  <c r="F24" i="8"/>
  <c r="H24" i="8"/>
  <c r="J24" i="8"/>
  <c r="L24" i="8"/>
  <c r="O24" i="8"/>
  <c r="Q24" i="8"/>
  <c r="S24" i="8"/>
  <c r="U24" i="8"/>
  <c r="W24" i="8"/>
  <c r="Y24" i="8"/>
  <c r="AC24" i="8"/>
  <c r="AE24" i="8"/>
  <c r="B27" i="8"/>
  <c r="D27" i="8"/>
  <c r="F27" i="8"/>
  <c r="H27" i="8"/>
  <c r="J27" i="8"/>
  <c r="L27" i="8"/>
  <c r="O27" i="8"/>
  <c r="Q27" i="8"/>
  <c r="S27" i="8"/>
  <c r="U27" i="8"/>
  <c r="W27" i="8"/>
  <c r="Y27" i="8"/>
  <c r="AC27" i="8"/>
  <c r="AE27" i="8"/>
  <c r="B28" i="8"/>
  <c r="D28" i="8"/>
  <c r="F28" i="8"/>
  <c r="H28" i="8"/>
  <c r="J28" i="8"/>
  <c r="L28" i="8"/>
  <c r="O28" i="8"/>
  <c r="Q28" i="8"/>
  <c r="S28" i="8"/>
  <c r="U28" i="8"/>
  <c r="W28" i="8"/>
  <c r="Y28" i="8"/>
  <c r="AC28" i="8"/>
  <c r="AE28" i="8"/>
  <c r="B29" i="8"/>
  <c r="D29" i="8"/>
  <c r="F29" i="8"/>
  <c r="H29" i="8"/>
  <c r="J29" i="8"/>
  <c r="L29" i="8"/>
  <c r="O29" i="8"/>
  <c r="Q29" i="8"/>
  <c r="S29" i="8"/>
  <c r="U29" i="8"/>
  <c r="W29" i="8"/>
  <c r="Y29" i="8"/>
  <c r="AC29" i="8"/>
  <c r="AE29" i="8"/>
  <c r="B30" i="8"/>
  <c r="D30" i="8"/>
  <c r="F30" i="8"/>
  <c r="H30" i="8"/>
  <c r="J30" i="8"/>
  <c r="L30" i="8"/>
  <c r="O30" i="8"/>
  <c r="Q30" i="8"/>
  <c r="S30" i="8"/>
  <c r="U30" i="8"/>
  <c r="W30" i="8"/>
  <c r="Y30" i="8"/>
  <c r="AC30" i="8"/>
  <c r="AE30" i="8"/>
  <c r="B31" i="8"/>
  <c r="D31" i="8"/>
  <c r="F31" i="8"/>
  <c r="H31" i="8"/>
  <c r="J31" i="8"/>
  <c r="L31" i="8"/>
  <c r="O31" i="8"/>
  <c r="Q31" i="8"/>
  <c r="S31" i="8"/>
  <c r="U31" i="8"/>
  <c r="W31" i="8"/>
  <c r="Y31" i="8"/>
  <c r="AC31" i="8"/>
  <c r="AE31" i="8"/>
  <c r="B34" i="8"/>
  <c r="D34" i="8"/>
  <c r="F34" i="8"/>
  <c r="H34" i="8"/>
  <c r="J34" i="8"/>
  <c r="L34" i="8"/>
  <c r="O34" i="8"/>
  <c r="Q34" i="8"/>
  <c r="S34" i="8"/>
  <c r="U34" i="8"/>
  <c r="W34" i="8"/>
  <c r="Y34" i="8"/>
  <c r="AC34" i="8"/>
  <c r="AE34" i="8"/>
  <c r="B35" i="8"/>
  <c r="D35" i="8"/>
  <c r="F35" i="8"/>
  <c r="H35" i="8"/>
  <c r="J35" i="8"/>
  <c r="L35" i="8"/>
  <c r="O35" i="8"/>
  <c r="Q35" i="8"/>
  <c r="S35" i="8"/>
  <c r="U35" i="8"/>
  <c r="W35" i="8"/>
  <c r="Y35" i="8"/>
  <c r="AC35" i="8"/>
  <c r="AE35" i="8"/>
  <c r="B36" i="8"/>
  <c r="D36" i="8"/>
  <c r="F36" i="8"/>
  <c r="H36" i="8"/>
  <c r="J36" i="8"/>
  <c r="L36" i="8"/>
  <c r="O36" i="8"/>
  <c r="Q36" i="8"/>
  <c r="S36" i="8"/>
  <c r="U36" i="8"/>
  <c r="W36" i="8"/>
  <c r="Y36" i="8"/>
  <c r="AC36" i="8"/>
  <c r="AE36" i="8"/>
  <c r="B37" i="8"/>
  <c r="D37" i="8"/>
  <c r="F37" i="8"/>
  <c r="H37" i="8"/>
  <c r="J37" i="8"/>
  <c r="L37" i="8"/>
  <c r="O37" i="8"/>
  <c r="Q37" i="8"/>
  <c r="S37" i="8"/>
  <c r="U37" i="8"/>
  <c r="W37" i="8"/>
  <c r="Y37" i="8"/>
  <c r="AC37" i="8"/>
  <c r="AE37" i="8"/>
  <c r="B38" i="8"/>
  <c r="D38" i="8"/>
  <c r="F38" i="8"/>
  <c r="H38" i="8"/>
  <c r="J38" i="8"/>
  <c r="L38" i="8"/>
  <c r="O38" i="8"/>
  <c r="Q38" i="8"/>
  <c r="S38" i="8"/>
  <c r="U38" i="8"/>
  <c r="W38" i="8"/>
  <c r="Y38" i="8"/>
  <c r="AC38" i="8"/>
  <c r="AE38" i="8"/>
  <c r="B39" i="8"/>
  <c r="D39" i="8"/>
  <c r="F39" i="8"/>
  <c r="H39" i="8"/>
  <c r="J39" i="8"/>
  <c r="L39" i="8"/>
  <c r="O39" i="8"/>
  <c r="Q39" i="8"/>
  <c r="S39" i="8"/>
  <c r="U39" i="8"/>
  <c r="W39" i="8"/>
  <c r="Y39" i="8"/>
  <c r="AC39" i="8"/>
  <c r="AE39" i="8"/>
  <c r="AE6" i="8"/>
  <c r="AC6" i="8"/>
  <c r="Y6" i="8"/>
  <c r="W6" i="8"/>
  <c r="U6" i="8"/>
  <c r="S6" i="8"/>
  <c r="Q6" i="8"/>
  <c r="O6" i="8"/>
  <c r="L6" i="8"/>
  <c r="J6" i="8"/>
  <c r="H6" i="8"/>
  <c r="F6" i="8"/>
  <c r="D6" i="8"/>
  <c r="B6" i="8"/>
  <c r="Q29" i="18" l="1"/>
  <c r="X39" i="8"/>
  <c r="G39" i="8"/>
  <c r="X35" i="8"/>
  <c r="G35" i="8"/>
  <c r="P39" i="8"/>
  <c r="X37" i="8"/>
  <c r="G37" i="8"/>
  <c r="T36" i="8"/>
  <c r="C36" i="8"/>
  <c r="P35" i="8"/>
  <c r="X31" i="8"/>
  <c r="G31" i="8"/>
  <c r="T30" i="8"/>
  <c r="C30" i="8"/>
  <c r="P29" i="8"/>
  <c r="X27" i="8"/>
  <c r="G27" i="8"/>
  <c r="T24" i="8"/>
  <c r="C24" i="8"/>
  <c r="P23" i="8"/>
  <c r="O38" i="18"/>
  <c r="S37" i="18"/>
  <c r="C37" i="18"/>
  <c r="G36" i="18"/>
  <c r="O34" i="18"/>
  <c r="S33" i="18"/>
  <c r="C33" i="18"/>
  <c r="O22" i="18"/>
  <c r="S19" i="18"/>
  <c r="C19" i="18"/>
  <c r="G18" i="18"/>
  <c r="K23" i="18"/>
  <c r="R30" i="8"/>
  <c r="Q19" i="18"/>
  <c r="K28" i="18"/>
  <c r="C34" i="8"/>
  <c r="C20" i="8"/>
  <c r="AD12" i="8"/>
  <c r="K12" i="8"/>
  <c r="E5" i="18"/>
  <c r="K37" i="18"/>
  <c r="S35" i="18"/>
  <c r="C35" i="18"/>
  <c r="K33" i="18"/>
  <c r="S29" i="18"/>
  <c r="C29" i="18"/>
  <c r="S23" i="18"/>
  <c r="C23" i="18"/>
  <c r="S11" i="18"/>
  <c r="K9" i="18"/>
  <c r="T38" i="8"/>
  <c r="AD36" i="8"/>
  <c r="T34" i="8"/>
  <c r="C38" i="8"/>
  <c r="K36" i="8"/>
  <c r="T20" i="8"/>
  <c r="R20" i="8"/>
  <c r="T39" i="8"/>
  <c r="C39" i="8"/>
  <c r="P38" i="8"/>
  <c r="AD37" i="8"/>
  <c r="K37" i="8"/>
  <c r="X36" i="8"/>
  <c r="G36" i="8"/>
  <c r="T35" i="8"/>
  <c r="C35" i="8"/>
  <c r="P34" i="8"/>
  <c r="AD31" i="8"/>
  <c r="K31" i="8"/>
  <c r="X30" i="8"/>
  <c r="G30" i="8"/>
  <c r="T29" i="8"/>
  <c r="C29" i="8"/>
  <c r="P28" i="8"/>
  <c r="AD27" i="8"/>
  <c r="K27" i="8"/>
  <c r="P20" i="8"/>
  <c r="X18" i="8"/>
  <c r="G18" i="8"/>
  <c r="T17" i="8"/>
  <c r="S38" i="18"/>
  <c r="C38" i="18"/>
  <c r="G37" i="18"/>
  <c r="O35" i="18"/>
  <c r="S34" i="18"/>
  <c r="C34" i="18"/>
  <c r="G33" i="18"/>
  <c r="O29" i="18"/>
  <c r="S28" i="18"/>
  <c r="C28" i="18"/>
  <c r="G27" i="18"/>
  <c r="G19" i="18"/>
  <c r="K18" i="18"/>
  <c r="O17" i="18"/>
  <c r="S16" i="18"/>
  <c r="C16" i="18"/>
  <c r="G15" i="18"/>
  <c r="P37" i="8"/>
  <c r="R39" i="8"/>
  <c r="AF38" i="8"/>
  <c r="M38" i="8"/>
  <c r="R35" i="8"/>
  <c r="AF34" i="8"/>
  <c r="M34" i="8"/>
  <c r="Q38" i="18"/>
  <c r="Q34" i="18"/>
  <c r="AF29" i="8"/>
  <c r="T31" i="8"/>
  <c r="C31" i="8"/>
  <c r="P30" i="8"/>
  <c r="X28" i="8"/>
  <c r="G28" i="8"/>
  <c r="T27" i="8"/>
  <c r="C27" i="8"/>
  <c r="P24" i="8"/>
  <c r="X20" i="8"/>
  <c r="G20" i="8"/>
  <c r="T19" i="8"/>
  <c r="C19" i="8"/>
  <c r="P18" i="8"/>
  <c r="AD17" i="8"/>
  <c r="K17" i="8"/>
  <c r="X16" i="8"/>
  <c r="G16" i="8"/>
  <c r="S30" i="18"/>
  <c r="C30" i="18"/>
  <c r="G29" i="18"/>
  <c r="O27" i="18"/>
  <c r="S26" i="18"/>
  <c r="C26" i="18"/>
  <c r="G23" i="18"/>
  <c r="O19" i="18"/>
  <c r="S18" i="18"/>
  <c r="C18" i="18"/>
  <c r="AF24" i="8"/>
  <c r="M29" i="8"/>
  <c r="X23" i="8"/>
  <c r="G23" i="8"/>
  <c r="P19" i="8"/>
  <c r="X17" i="8"/>
  <c r="P13" i="8"/>
  <c r="X11" i="8"/>
  <c r="G11" i="8"/>
  <c r="T10" i="8"/>
  <c r="C10" i="8"/>
  <c r="P9" i="8"/>
  <c r="G38" i="18"/>
  <c r="O36" i="18"/>
  <c r="G34" i="18"/>
  <c r="O30" i="18"/>
  <c r="G28" i="18"/>
  <c r="O26" i="18"/>
  <c r="G22" i="18"/>
  <c r="O12" i="18"/>
  <c r="C11" i="18"/>
  <c r="G10" i="18"/>
  <c r="O8" i="18"/>
  <c r="U5" i="18"/>
  <c r="G6" i="8"/>
  <c r="X6" i="8"/>
  <c r="V39" i="8"/>
  <c r="E39" i="8"/>
  <c r="R38" i="8"/>
  <c r="AF37" i="8"/>
  <c r="M37" i="8"/>
  <c r="Z36" i="8"/>
  <c r="I36" i="8"/>
  <c r="V35" i="8"/>
  <c r="E35" i="8"/>
  <c r="R34" i="8"/>
  <c r="Z31" i="8"/>
  <c r="I31" i="8"/>
  <c r="V30" i="8"/>
  <c r="E30" i="8"/>
  <c r="R29" i="8"/>
  <c r="AF28" i="8"/>
  <c r="M28" i="8"/>
  <c r="Z27" i="8"/>
  <c r="I27" i="8"/>
  <c r="R24" i="8"/>
  <c r="AF23" i="8"/>
  <c r="M23" i="8"/>
  <c r="V20" i="8"/>
  <c r="E20" i="8"/>
  <c r="R19" i="8"/>
  <c r="AF18" i="8"/>
  <c r="M18" i="8"/>
  <c r="Z17" i="8"/>
  <c r="I17" i="8"/>
  <c r="V16" i="8"/>
  <c r="E16" i="8"/>
  <c r="AF13" i="8"/>
  <c r="M13" i="8"/>
  <c r="Z12" i="8"/>
  <c r="I12" i="8"/>
  <c r="V11" i="8"/>
  <c r="E11" i="8"/>
  <c r="R10" i="8"/>
  <c r="AF9" i="8"/>
  <c r="M9" i="8"/>
  <c r="G5" i="18"/>
  <c r="U38" i="18"/>
  <c r="E38" i="18"/>
  <c r="I37" i="18"/>
  <c r="M36" i="18"/>
  <c r="Q35" i="18"/>
  <c r="U34" i="18"/>
  <c r="E34" i="18"/>
  <c r="I33" i="18"/>
  <c r="Q30" i="18"/>
  <c r="U29" i="18"/>
  <c r="E29" i="18"/>
  <c r="I28" i="18"/>
  <c r="M27" i="18"/>
  <c r="Q26" i="18"/>
  <c r="I23" i="18"/>
  <c r="M22" i="18"/>
  <c r="U19" i="18"/>
  <c r="E19" i="18"/>
  <c r="I18" i="18"/>
  <c r="M17" i="18"/>
  <c r="Q16" i="18"/>
  <c r="U15" i="18"/>
  <c r="E15" i="18"/>
  <c r="M12" i="18"/>
  <c r="Q11" i="18"/>
  <c r="U10" i="18"/>
  <c r="E10" i="18"/>
  <c r="I9" i="18"/>
  <c r="M8" i="18"/>
  <c r="AB6" i="8"/>
  <c r="E6" i="8"/>
  <c r="AD28" i="8"/>
  <c r="K28" i="8"/>
  <c r="AD23" i="8"/>
  <c r="K23" i="8"/>
  <c r="AD18" i="8"/>
  <c r="K18" i="8"/>
  <c r="G17" i="8"/>
  <c r="T16" i="8"/>
  <c r="C16" i="8"/>
  <c r="AD13" i="8"/>
  <c r="K13" i="8"/>
  <c r="X12" i="8"/>
  <c r="G12" i="8"/>
  <c r="T11" i="8"/>
  <c r="C11" i="8"/>
  <c r="P10" i="8"/>
  <c r="AD9" i="8"/>
  <c r="K9" i="8"/>
  <c r="I5" i="18"/>
  <c r="K36" i="18"/>
  <c r="K27" i="18"/>
  <c r="K22" i="18"/>
  <c r="K17" i="18"/>
  <c r="O16" i="18"/>
  <c r="S15" i="18"/>
  <c r="C15" i="18"/>
  <c r="K12" i="18"/>
  <c r="O11" i="18"/>
  <c r="S10" i="18"/>
  <c r="C10" i="18"/>
  <c r="G9" i="18"/>
  <c r="K8" i="18"/>
  <c r="AD6" i="8"/>
  <c r="Z28" i="8"/>
  <c r="I28" i="8"/>
  <c r="M24" i="8"/>
  <c r="Z23" i="8"/>
  <c r="I23" i="8"/>
  <c r="AF19" i="8"/>
  <c r="M19" i="8"/>
  <c r="Z18" i="8"/>
  <c r="I18" i="8"/>
  <c r="V17" i="8"/>
  <c r="E17" i="8"/>
  <c r="R16" i="8"/>
  <c r="Z13" i="8"/>
  <c r="I13" i="8"/>
  <c r="V12" i="8"/>
  <c r="E12" i="8"/>
  <c r="R11" i="8"/>
  <c r="AF10" i="8"/>
  <c r="M10" i="8"/>
  <c r="Z9" i="8"/>
  <c r="I9" i="8"/>
  <c r="K5" i="18"/>
  <c r="U37" i="18"/>
  <c r="E37" i="18"/>
  <c r="I36" i="18"/>
  <c r="M35" i="18"/>
  <c r="U33" i="18"/>
  <c r="E33" i="18"/>
  <c r="M30" i="18"/>
  <c r="U28" i="18"/>
  <c r="E28" i="18"/>
  <c r="I27" i="18"/>
  <c r="M26" i="18"/>
  <c r="U23" i="18"/>
  <c r="E23" i="18"/>
  <c r="I22" i="18"/>
  <c r="U18" i="18"/>
  <c r="E18" i="18"/>
  <c r="I17" i="18"/>
  <c r="M16" i="18"/>
  <c r="Q15" i="18"/>
  <c r="I12" i="18"/>
  <c r="M11" i="18"/>
  <c r="Q10" i="18"/>
  <c r="U9" i="18"/>
  <c r="E9" i="18"/>
  <c r="I8" i="18"/>
  <c r="I6" i="8"/>
  <c r="K6" i="8"/>
  <c r="AD34" i="8"/>
  <c r="AD19" i="8"/>
  <c r="C17" i="8"/>
  <c r="P16" i="8"/>
  <c r="X13" i="8"/>
  <c r="G13" i="8"/>
  <c r="T12" i="8"/>
  <c r="C12" i="8"/>
  <c r="P11" i="8"/>
  <c r="AD10" i="8"/>
  <c r="K10" i="8"/>
  <c r="X9" i="8"/>
  <c r="G9" i="8"/>
  <c r="M5" i="18"/>
  <c r="K35" i="18"/>
  <c r="K30" i="18"/>
  <c r="K26" i="18"/>
  <c r="G17" i="18"/>
  <c r="K16" i="18"/>
  <c r="O15" i="18"/>
  <c r="G12" i="18"/>
  <c r="K11" i="18"/>
  <c r="O10" i="18"/>
  <c r="S9" i="18"/>
  <c r="C9" i="18"/>
  <c r="G8" i="18"/>
  <c r="Z6" i="8"/>
  <c r="Z37" i="8"/>
  <c r="I37" i="8"/>
  <c r="V36" i="8"/>
  <c r="V27" i="8"/>
  <c r="AF30" i="8"/>
  <c r="AF6" i="8"/>
  <c r="K38" i="8"/>
  <c r="K34" i="8"/>
  <c r="K29" i="8"/>
  <c r="K24" i="8"/>
  <c r="P6" i="8"/>
  <c r="AF39" i="8"/>
  <c r="M39" i="8"/>
  <c r="Z38" i="8"/>
  <c r="I38" i="8"/>
  <c r="V37" i="8"/>
  <c r="E37" i="8"/>
  <c r="R36" i="8"/>
  <c r="AF35" i="8"/>
  <c r="M35" i="8"/>
  <c r="Z34" i="8"/>
  <c r="I34" i="8"/>
  <c r="R31" i="8"/>
  <c r="M30" i="8"/>
  <c r="Z29" i="8"/>
  <c r="I29" i="8"/>
  <c r="V28" i="8"/>
  <c r="E28" i="8"/>
  <c r="R27" i="8"/>
  <c r="Z24" i="8"/>
  <c r="I24" i="8"/>
  <c r="V23" i="8"/>
  <c r="E23" i="8"/>
  <c r="AF20" i="8"/>
  <c r="M20" i="8"/>
  <c r="Z19" i="8"/>
  <c r="I19" i="8"/>
  <c r="V18" i="8"/>
  <c r="E18" i="8"/>
  <c r="R17" i="8"/>
  <c r="AF16" i="8"/>
  <c r="M16" i="8"/>
  <c r="V13" i="8"/>
  <c r="E13" i="8"/>
  <c r="R12" i="8"/>
  <c r="AF11" i="8"/>
  <c r="M11" i="8"/>
  <c r="Z10" i="8"/>
  <c r="I10" i="8"/>
  <c r="V9" i="8"/>
  <c r="E9" i="8"/>
  <c r="O5" i="18"/>
  <c r="M38" i="18"/>
  <c r="Q37" i="18"/>
  <c r="U36" i="18"/>
  <c r="E36" i="18"/>
  <c r="I35" i="18"/>
  <c r="M34" i="18"/>
  <c r="Q33" i="18"/>
  <c r="I30" i="18"/>
  <c r="M29" i="18"/>
  <c r="Q28" i="18"/>
  <c r="U27" i="18"/>
  <c r="E27" i="18"/>
  <c r="I26" i="18"/>
  <c r="Q23" i="18"/>
  <c r="U22" i="18"/>
  <c r="E22" i="18"/>
  <c r="M19" i="18"/>
  <c r="Q18" i="18"/>
  <c r="U17" i="18"/>
  <c r="E17" i="18"/>
  <c r="I16" i="18"/>
  <c r="M15" i="18"/>
  <c r="U12" i="18"/>
  <c r="E12" i="18"/>
  <c r="I11" i="18"/>
  <c r="M10" i="18"/>
  <c r="Q9" i="18"/>
  <c r="U8" i="18"/>
  <c r="E8" i="18"/>
  <c r="C7" i="1"/>
  <c r="V6" i="8"/>
  <c r="E36" i="8"/>
  <c r="V31" i="8"/>
  <c r="AD29" i="8"/>
  <c r="R6" i="8"/>
  <c r="AD39" i="8"/>
  <c r="K39" i="8"/>
  <c r="X38" i="8"/>
  <c r="G38" i="8"/>
  <c r="T37" i="8"/>
  <c r="C37" i="8"/>
  <c r="P36" i="8"/>
  <c r="AD35" i="8"/>
  <c r="K35" i="8"/>
  <c r="X34" i="8"/>
  <c r="G34" i="8"/>
  <c r="P31" i="8"/>
  <c r="AD30" i="8"/>
  <c r="K30" i="8"/>
  <c r="X29" i="8"/>
  <c r="G29" i="8"/>
  <c r="T28" i="8"/>
  <c r="C28" i="8"/>
  <c r="P27" i="8"/>
  <c r="X24" i="8"/>
  <c r="G24" i="8"/>
  <c r="T23" i="8"/>
  <c r="C23" i="8"/>
  <c r="AD20" i="8"/>
  <c r="K20" i="8"/>
  <c r="X19" i="8"/>
  <c r="G19" i="8"/>
  <c r="T18" i="8"/>
  <c r="C18" i="8"/>
  <c r="P17" i="8"/>
  <c r="AD16" i="8"/>
  <c r="K16" i="8"/>
  <c r="T13" i="8"/>
  <c r="C13" i="8"/>
  <c r="P12" i="8"/>
  <c r="AD11" i="8"/>
  <c r="K11" i="8"/>
  <c r="X10" i="8"/>
  <c r="G10" i="8"/>
  <c r="T9" i="8"/>
  <c r="C9" i="8"/>
  <c r="Q5" i="18"/>
  <c r="K38" i="18"/>
  <c r="O37" i="18"/>
  <c r="S36" i="18"/>
  <c r="C36" i="18"/>
  <c r="G35" i="18"/>
  <c r="K34" i="18"/>
  <c r="O33" i="18"/>
  <c r="G30" i="18"/>
  <c r="K29" i="18"/>
  <c r="O28" i="18"/>
  <c r="S27" i="18"/>
  <c r="C27" i="18"/>
  <c r="G26" i="18"/>
  <c r="O23" i="18"/>
  <c r="S22" i="18"/>
  <c r="C22" i="18"/>
  <c r="K19" i="18"/>
  <c r="O18" i="18"/>
  <c r="S17" i="18"/>
  <c r="C17" i="18"/>
  <c r="G16" i="18"/>
  <c r="K15" i="18"/>
  <c r="S12" i="18"/>
  <c r="C12" i="18"/>
  <c r="G11" i="18"/>
  <c r="K10" i="18"/>
  <c r="O9" i="18"/>
  <c r="S8" i="18"/>
  <c r="C8" i="18"/>
  <c r="E31" i="8"/>
  <c r="E27" i="8"/>
  <c r="M6" i="8"/>
  <c r="AD38" i="8"/>
  <c r="AD24" i="8"/>
  <c r="K19" i="8"/>
  <c r="T6" i="8"/>
  <c r="Z39" i="8"/>
  <c r="I39" i="8"/>
  <c r="V38" i="8"/>
  <c r="E38" i="8"/>
  <c r="R37" i="8"/>
  <c r="AF36" i="8"/>
  <c r="M36" i="8"/>
  <c r="Z35" i="8"/>
  <c r="I35" i="8"/>
  <c r="V34" i="8"/>
  <c r="E34" i="8"/>
  <c r="AF31" i="8"/>
  <c r="M31" i="8"/>
  <c r="Z30" i="8"/>
  <c r="I30" i="8"/>
  <c r="V29" i="8"/>
  <c r="E29" i="8"/>
  <c r="R28" i="8"/>
  <c r="AF27" i="8"/>
  <c r="M27" i="8"/>
  <c r="V24" i="8"/>
  <c r="E24" i="8"/>
  <c r="R23" i="8"/>
  <c r="Z20" i="8"/>
  <c r="I20" i="8"/>
  <c r="V19" i="8"/>
  <c r="E19" i="8"/>
  <c r="R18" i="8"/>
  <c r="AF17" i="8"/>
  <c r="M17" i="8"/>
  <c r="Z16" i="8"/>
  <c r="I16" i="8"/>
  <c r="R13" i="8"/>
  <c r="AF12" i="8"/>
  <c r="M12" i="8"/>
  <c r="Z11" i="8"/>
  <c r="I11" i="8"/>
  <c r="V10" i="8"/>
  <c r="E10" i="8"/>
  <c r="R9" i="8"/>
  <c r="S5" i="18"/>
  <c r="I38" i="18"/>
  <c r="M37" i="18"/>
  <c r="Q36" i="18"/>
  <c r="U35" i="18"/>
  <c r="E35" i="18"/>
  <c r="I34" i="18"/>
  <c r="M33" i="18"/>
  <c r="U30" i="18"/>
  <c r="E30" i="18"/>
  <c r="I29" i="18"/>
  <c r="M28" i="18"/>
  <c r="Q27" i="18"/>
  <c r="U26" i="18"/>
  <c r="E26" i="18"/>
  <c r="M23" i="18"/>
  <c r="Q22" i="18"/>
  <c r="I19" i="18"/>
  <c r="M18" i="18"/>
  <c r="Q17" i="18"/>
  <c r="U16" i="18"/>
  <c r="E16" i="18"/>
  <c r="I15" i="18"/>
  <c r="Q12" i="18"/>
  <c r="U11" i="18"/>
  <c r="E11" i="18"/>
  <c r="I10" i="18"/>
  <c r="M9" i="18"/>
  <c r="Q8" i="18"/>
  <c r="C6" i="8" l="1"/>
  <c r="C5" i="18"/>
</calcChain>
</file>

<file path=xl/sharedStrings.xml><?xml version="1.0" encoding="utf-8"?>
<sst xmlns="http://schemas.openxmlformats.org/spreadsheetml/2006/main" count="199" uniqueCount="84">
  <si>
    <t xml:space="preserve"> Total Hogares </t>
  </si>
  <si>
    <t>No.</t>
  </si>
  <si>
    <t>% /1</t>
  </si>
  <si>
    <t>Dominio</t>
  </si>
  <si>
    <t>Urbano</t>
  </si>
  <si>
    <t>Distrito Central</t>
  </si>
  <si>
    <t>San Pedro Sula</t>
  </si>
  <si>
    <t>Resto Urbano</t>
  </si>
  <si>
    <t>Rural</t>
  </si>
  <si>
    <t>Sexo Jefe de  hogar</t>
  </si>
  <si>
    <t>Hombre</t>
  </si>
  <si>
    <t>Mujer</t>
  </si>
  <si>
    <t>Sin Nivel</t>
  </si>
  <si>
    <t>Primaria</t>
  </si>
  <si>
    <t>Superior</t>
  </si>
  <si>
    <t>1/  Porcentaje por columnas</t>
  </si>
  <si>
    <t>2/  Porcentaje por filas</t>
  </si>
  <si>
    <t xml:space="preserve"> Población total</t>
  </si>
  <si>
    <t>Secundaria</t>
  </si>
  <si>
    <t>Sitio en el  cual tuvo acceso a  internet</t>
  </si>
  <si>
    <t>Cyber-café o negocio de internet</t>
  </si>
  <si>
    <t>En Casa</t>
  </si>
  <si>
    <t>En su trabajo</t>
  </si>
  <si>
    <t>Otro</t>
  </si>
  <si>
    <t>Razón por la cual utilizó internet</t>
  </si>
  <si>
    <t>Menores de 15</t>
  </si>
  <si>
    <t>De 15 a 29</t>
  </si>
  <si>
    <t>De 60  o más</t>
  </si>
  <si>
    <t>Publico</t>
  </si>
  <si>
    <t>Privado</t>
  </si>
  <si>
    <t>De 30 a 44</t>
  </si>
  <si>
    <t>De 45 a 59</t>
  </si>
  <si>
    <t>Rangos de edad</t>
  </si>
  <si>
    <t>Total acceso</t>
  </si>
  <si>
    <t xml:space="preserve">  Radio, radiograbadora o equipo de sonido</t>
  </si>
  <si>
    <t xml:space="preserve">Hogares que poseen: </t>
  </si>
  <si>
    <t>Computadora</t>
  </si>
  <si>
    <t xml:space="preserve"> Televisor</t>
  </si>
  <si>
    <t xml:space="preserve">Servivio de Telefono fijo </t>
  </si>
  <si>
    <t>Telefono celular(movil)</t>
  </si>
  <si>
    <t>Acceso a internet</t>
  </si>
  <si>
    <t>Total /3</t>
  </si>
  <si>
    <t>Nivel educativo</t>
  </si>
  <si>
    <t>Sexo</t>
  </si>
  <si>
    <t>Llamada Nacional</t>
  </si>
  <si>
    <t>Llamada internacionales</t>
  </si>
  <si>
    <t>Comunicacion por Correo o por Chat</t>
  </si>
  <si>
    <t>Estudiar o Hacer Tareas</t>
  </si>
  <si>
    <t>Busca informacion, Noticias, SoftWare</t>
  </si>
  <si>
    <t>Entretenimiento Personal</t>
  </si>
  <si>
    <t>Comprar Productos o Servicios</t>
  </si>
  <si>
    <t>De 15 - 29 Años</t>
  </si>
  <si>
    <t>De 30 - 44 Años</t>
  </si>
  <si>
    <t>De 45 - 59 Años</t>
  </si>
  <si>
    <t>Nivel Educativo del Jefe</t>
  </si>
  <si>
    <t xml:space="preserve"> Frecuencia de uso</t>
  </si>
  <si>
    <t>Menos de una vez por mes</t>
  </si>
  <si>
    <t>Al menos 1 vez por mes pero no todas las semanas</t>
  </si>
  <si>
    <t>Total Nacional 2/</t>
  </si>
  <si>
    <t>60 Años y mas</t>
  </si>
  <si>
    <t>No sabe, no responde</t>
  </si>
  <si>
    <t>Quintil 1</t>
  </si>
  <si>
    <t>Quintil 2</t>
  </si>
  <si>
    <t>Quintil 3</t>
  </si>
  <si>
    <t>Quintil 4</t>
  </si>
  <si>
    <t>Quintil 5</t>
  </si>
  <si>
    <t>No Declaran Ingresos</t>
  </si>
  <si>
    <t>/3 Nota  este valor no necesariamente coincide con la  sumatoria de los hogares con acceso a servicio de teléfono publico y privado, ya que el hogar puede contar con  uno o ambos servicios de telefefonía</t>
  </si>
  <si>
    <t>Al menos una vez por día</t>
  </si>
  <si>
    <t>Al menos 1 vez por semana pero no todos los días</t>
  </si>
  <si>
    <t>En la escuela, colegio o universidad</t>
  </si>
  <si>
    <t>Casa de un familiar / amigo</t>
  </si>
  <si>
    <t xml:space="preserve">Cuadro No. 3. Proporción de personas que en los últimos 3 meses tuvo acceso a  internet,  por razón de uso según dominio,  rangos de edad , sexo, nivel educativo  y quintil de ingreso del hogar </t>
  </si>
  <si>
    <t>Cuadro No. 1. Proporción de  Hogares con acceso a tecnologías de información y comunicaciones, según dominio, rangos de edad del jefe, sexo del jefe, nivel educativo del jefe y quintil de ingreso del hogar</t>
  </si>
  <si>
    <t>Categorias</t>
  </si>
  <si>
    <t xml:space="preserve"> Rangos de edad del Jefe</t>
  </si>
  <si>
    <t>Quintil de ingreso del hogar</t>
  </si>
  <si>
    <t>Menores de 15 Años</t>
  </si>
  <si>
    <t xml:space="preserve">Sexo </t>
  </si>
  <si>
    <t xml:space="preserve">Nivel educativo </t>
  </si>
  <si>
    <t xml:space="preserve">Cuadro No. 2. Proporción de personas que en los últimos 3 meses tuvo acceso a  internet, por frecuencia de uso y sitio en el cual tuvo acceso según dominio,  rangos de edad , sexo, nivel educativo y quintil de ingreso del hogar </t>
  </si>
  <si>
    <t>Celular</t>
  </si>
  <si>
    <t>Red publica (parque u otro lugar)</t>
  </si>
  <si>
    <t>Restaurante o local con red inalambrica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</si>
</sst>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_(* \(#,##0.00\);_(* &quot;-&quot;??_);_(@_)"/>
    <numFmt numFmtId="165" formatCode="0.0"/>
    <numFmt numFmtId="166" formatCode="_-* #,##0\ _L_p_s_-;\-* #,##0\ _L_p_s_-;_-* &quot;-&quot;\ _L_p_s_-;_-@_-"/>
    <numFmt numFmtId="167" formatCode="#,##0.0"/>
    <numFmt numFmtId="168" formatCode="_-* #,##0_-;\-* #,##0_-;_-* &quot;-&quot;??_-;_-@_-"/>
    <numFmt numFmtId="169" formatCode="_(* #,##0_);_(* \(#,##0\);_(* &quot;-&quot;??_);_(@_)"/>
  </numFmts>
  <fonts count="9" x14ac:knownFonts="1">
    <font>
      <sz val="10"/>
      <name val="Arial"/>
    </font>
    <font>
      <sz val="10"/>
      <name val="Arial"/>
      <family val="2"/>
    </font>
    <font>
      <sz val="8"/>
      <name val="Arial"/>
      <family val="2"/>
    </font>
    <font>
      <b/>
      <sz val="8"/>
      <name val="Arial"/>
      <family val="2"/>
    </font>
    <font>
      <b/>
      <sz val="8"/>
      <name val="Arial Narrow"/>
      <family val="2"/>
    </font>
    <font>
      <sz val="8"/>
      <name val="Arial Narrow"/>
      <family val="2"/>
    </font>
    <font>
      <sz val="8"/>
      <name val="Arial"/>
      <family val="2"/>
    </font>
    <font>
      <b/>
      <sz val="7"/>
      <name val="Arial"/>
      <family val="2"/>
    </font>
    <font>
      <sz val="10"/>
      <name val="Arial"/>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4">
    <xf numFmtId="0" fontId="0" fillId="0" borderId="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cellStyleXfs>
  <cellXfs count="103">
    <xf numFmtId="0" fontId="0" fillId="0" borderId="0" xfId="0"/>
    <xf numFmtId="0" fontId="3" fillId="0" borderId="1" xfId="0" applyFont="1" applyBorder="1" applyAlignment="1">
      <alignment horizontal="center" wrapText="1"/>
    </xf>
    <xf numFmtId="0" fontId="3" fillId="0" borderId="1" xfId="0" applyFont="1" applyFill="1" applyBorder="1" applyAlignment="1">
      <alignment horizontal="center" wrapText="1"/>
    </xf>
    <xf numFmtId="0" fontId="3" fillId="0" borderId="0" xfId="0" applyFont="1" applyBorder="1" applyAlignment="1">
      <alignment horizontal="center" wrapText="1"/>
    </xf>
    <xf numFmtId="0" fontId="4" fillId="0" borderId="0" xfId="0" applyFont="1" applyBorder="1" applyAlignment="1">
      <alignment horizontal="center" wrapText="1"/>
    </xf>
    <xf numFmtId="0" fontId="2" fillId="0" borderId="0" xfId="0" applyFont="1" applyAlignment="1">
      <alignment horizontal="center"/>
    </xf>
    <xf numFmtId="0" fontId="4" fillId="0" borderId="0" xfId="0" applyFont="1" applyFill="1" applyBorder="1" applyAlignment="1">
      <alignment horizontal="center" wrapText="1"/>
    </xf>
    <xf numFmtId="3" fontId="2" fillId="0" borderId="0" xfId="0" applyNumberFormat="1" applyFont="1" applyAlignment="1">
      <alignment horizontal="right"/>
    </xf>
    <xf numFmtId="165" fontId="5" fillId="0" borderId="0" xfId="0" applyNumberFormat="1" applyFont="1" applyBorder="1" applyAlignment="1">
      <alignment horizontal="right" wrapText="1"/>
    </xf>
    <xf numFmtId="3" fontId="2" fillId="0" borderId="1" xfId="0" applyNumberFormat="1" applyFont="1" applyBorder="1" applyAlignment="1">
      <alignment horizontal="right"/>
    </xf>
    <xf numFmtId="0" fontId="7" fillId="0" borderId="0" xfId="0" applyFont="1" applyAlignment="1">
      <alignment horizontal="left" indent="1"/>
    </xf>
    <xf numFmtId="166" fontId="7" fillId="0" borderId="0" xfId="0" applyNumberFormat="1" applyFont="1" applyFill="1" applyBorder="1" applyAlignment="1">
      <alignment horizontal="left" indent="1"/>
    </xf>
    <xf numFmtId="0" fontId="0" fillId="0" borderId="0" xfId="0" applyFill="1"/>
    <xf numFmtId="0" fontId="0" fillId="0" borderId="0" xfId="0" applyFill="1" applyBorder="1"/>
    <xf numFmtId="0" fontId="3" fillId="0" borderId="2" xfId="0" applyFont="1" applyBorder="1" applyAlignment="1">
      <alignment horizontal="center" wrapText="1"/>
    </xf>
    <xf numFmtId="0" fontId="3" fillId="0" borderId="0" xfId="0" applyFont="1" applyBorder="1" applyAlignment="1">
      <alignment vertical="center" wrapText="1"/>
    </xf>
    <xf numFmtId="0" fontId="3" fillId="0" borderId="2" xfId="0" applyFont="1" applyFill="1" applyBorder="1" applyAlignment="1">
      <alignment horizontal="center" wrapText="1"/>
    </xf>
    <xf numFmtId="3" fontId="0" fillId="0" borderId="0" xfId="0" applyNumberFormat="1"/>
    <xf numFmtId="3" fontId="2" fillId="0" borderId="0" xfId="1" applyNumberFormat="1" applyFont="1" applyAlignment="1">
      <alignment horizontal="right"/>
    </xf>
    <xf numFmtId="3" fontId="2" fillId="0" borderId="0" xfId="0" applyNumberFormat="1" applyFont="1"/>
    <xf numFmtId="3" fontId="2" fillId="0" borderId="1" xfId="0" applyNumberFormat="1" applyFont="1" applyBorder="1"/>
    <xf numFmtId="165" fontId="2" fillId="0" borderId="0" xfId="1" applyNumberFormat="1" applyFont="1" applyAlignment="1">
      <alignment horizontal="right"/>
    </xf>
    <xf numFmtId="165" fontId="2" fillId="0" borderId="0" xfId="0" applyNumberFormat="1" applyFont="1" applyAlignment="1">
      <alignment horizontal="right"/>
    </xf>
    <xf numFmtId="0" fontId="3" fillId="0" borderId="0" xfId="0" applyFont="1" applyBorder="1" applyAlignment="1">
      <alignment horizontal="center" vertical="center" wrapText="1"/>
    </xf>
    <xf numFmtId="165" fontId="2" fillId="0" borderId="1" xfId="1" applyNumberFormat="1" applyFont="1" applyBorder="1" applyAlignment="1">
      <alignment horizontal="right"/>
    </xf>
    <xf numFmtId="3" fontId="3" fillId="0" borderId="0" xfId="1" applyNumberFormat="1" applyFont="1" applyAlignment="1"/>
    <xf numFmtId="3" fontId="3" fillId="0" borderId="0" xfId="0" applyNumberFormat="1" applyFont="1" applyAlignment="1">
      <alignment horizontal="right"/>
    </xf>
    <xf numFmtId="165" fontId="3" fillId="0" borderId="0" xfId="0" applyNumberFormat="1" applyFont="1" applyBorder="1" applyAlignment="1">
      <alignment horizontal="right" wrapText="1"/>
    </xf>
    <xf numFmtId="3" fontId="6" fillId="0" borderId="0" xfId="1" applyNumberFormat="1" applyFont="1" applyAlignment="1"/>
    <xf numFmtId="3" fontId="6" fillId="0" borderId="0" xfId="0" applyNumberFormat="1" applyFont="1" applyAlignment="1">
      <alignment horizontal="right"/>
    </xf>
    <xf numFmtId="0" fontId="3" fillId="0" borderId="0" xfId="0" applyFont="1" applyBorder="1" applyAlignment="1">
      <alignment horizontal="right" wrapText="1"/>
    </xf>
    <xf numFmtId="167" fontId="6" fillId="0" borderId="0" xfId="0" applyNumberFormat="1" applyFont="1" applyAlignment="1">
      <alignment horizontal="right"/>
    </xf>
    <xf numFmtId="167" fontId="6" fillId="0" borderId="0" xfId="1" applyNumberFormat="1" applyFont="1" applyAlignment="1">
      <alignment horizontal="right"/>
    </xf>
    <xf numFmtId="3" fontId="6" fillId="0" borderId="0" xfId="1" applyNumberFormat="1" applyFont="1" applyBorder="1" applyAlignment="1"/>
    <xf numFmtId="167" fontId="6" fillId="0" borderId="0" xfId="0" applyNumberFormat="1" applyFont="1" applyBorder="1" applyAlignment="1">
      <alignment horizontal="right"/>
    </xf>
    <xf numFmtId="3" fontId="6" fillId="0" borderId="1" xfId="1" applyNumberFormat="1" applyFont="1" applyBorder="1" applyAlignment="1"/>
    <xf numFmtId="167" fontId="6" fillId="0" borderId="1" xfId="0" applyNumberFormat="1" applyFont="1" applyBorder="1" applyAlignment="1">
      <alignment horizontal="right"/>
    </xf>
    <xf numFmtId="165" fontId="3" fillId="0" borderId="0" xfId="0" applyNumberFormat="1" applyFont="1" applyAlignment="1">
      <alignment horizontal="right"/>
    </xf>
    <xf numFmtId="167" fontId="3" fillId="0" borderId="0" xfId="0" applyNumberFormat="1" applyFont="1" applyAlignment="1">
      <alignment horizontal="right"/>
    </xf>
    <xf numFmtId="165" fontId="6" fillId="0" borderId="0" xfId="1" applyNumberFormat="1" applyFont="1" applyAlignment="1">
      <alignment horizontal="right"/>
    </xf>
    <xf numFmtId="165" fontId="6" fillId="0" borderId="0" xfId="0" applyNumberFormat="1" applyFont="1" applyAlignment="1">
      <alignment horizontal="right"/>
    </xf>
    <xf numFmtId="3" fontId="6" fillId="0" borderId="0" xfId="0" applyNumberFormat="1" applyFont="1"/>
    <xf numFmtId="3" fontId="6" fillId="0" borderId="0" xfId="0" applyNumberFormat="1" applyFont="1" applyBorder="1" applyAlignment="1">
      <alignment horizontal="right" wrapText="1"/>
    </xf>
    <xf numFmtId="3" fontId="6" fillId="0" borderId="0" xfId="1" applyNumberFormat="1" applyFont="1" applyAlignment="1">
      <alignment horizontal="right"/>
    </xf>
    <xf numFmtId="3" fontId="6" fillId="0" borderId="1" xfId="0" applyNumberFormat="1" applyFont="1" applyBorder="1" applyAlignment="1">
      <alignment horizontal="right"/>
    </xf>
    <xf numFmtId="165" fontId="6" fillId="0" borderId="1" xfId="1" applyNumberFormat="1" applyFont="1" applyBorder="1" applyAlignment="1">
      <alignment horizontal="right"/>
    </xf>
    <xf numFmtId="164" fontId="6" fillId="0" borderId="0" xfId="1" applyFont="1" applyAlignment="1"/>
    <xf numFmtId="164" fontId="6" fillId="0" borderId="0" xfId="1" applyFont="1" applyAlignment="1">
      <alignment horizontal="right"/>
    </xf>
    <xf numFmtId="0" fontId="3" fillId="0" borderId="0" xfId="17" applyFont="1" applyBorder="1" applyAlignment="1">
      <alignment wrapText="1"/>
    </xf>
    <xf numFmtId="0" fontId="2" fillId="0" borderId="0" xfId="17" applyFont="1" applyBorder="1" applyAlignment="1">
      <alignment horizontal="left" wrapText="1" indent="1"/>
    </xf>
    <xf numFmtId="0" fontId="3" fillId="0" borderId="0" xfId="17" applyFont="1" applyBorder="1" applyAlignment="1">
      <alignment horizontal="left" wrapText="1" indent="1"/>
    </xf>
    <xf numFmtId="0" fontId="2" fillId="0" borderId="1" xfId="17" applyFont="1" applyBorder="1" applyAlignment="1">
      <alignment horizontal="left" wrapText="1" indent="1"/>
    </xf>
    <xf numFmtId="168" fontId="2" fillId="0" borderId="0" xfId="3" applyNumberFormat="1" applyFont="1" applyFill="1" applyBorder="1" applyAlignment="1">
      <alignment horizontal="left" indent="1"/>
    </xf>
    <xf numFmtId="0" fontId="2" fillId="0" borderId="0" xfId="17" applyFont="1" applyBorder="1" applyAlignment="1">
      <alignment horizontal="left" wrapText="1" indent="2"/>
    </xf>
    <xf numFmtId="166" fontId="7" fillId="0" borderId="0" xfId="18" applyNumberFormat="1" applyFont="1" applyFill="1" applyBorder="1" applyAlignment="1">
      <alignment horizontal="left" indent="1"/>
    </xf>
    <xf numFmtId="0" fontId="3" fillId="0" borderId="0" xfId="22" applyFont="1" applyBorder="1" applyAlignment="1">
      <alignment wrapText="1"/>
    </xf>
    <xf numFmtId="0" fontId="2" fillId="0" borderId="0" xfId="22" applyFont="1" applyBorder="1" applyAlignment="1">
      <alignment horizontal="left" wrapText="1" indent="1"/>
    </xf>
    <xf numFmtId="0" fontId="3" fillId="0" borderId="0" xfId="22" applyFont="1" applyBorder="1" applyAlignment="1">
      <alignment horizontal="left" wrapText="1" indent="1"/>
    </xf>
    <xf numFmtId="0" fontId="2" fillId="0" borderId="1" xfId="22" applyFont="1" applyBorder="1" applyAlignment="1">
      <alignment horizontal="left" wrapText="1" indent="1"/>
    </xf>
    <xf numFmtId="0" fontId="2" fillId="0" borderId="0" xfId="22" applyFont="1" applyBorder="1" applyAlignment="1">
      <alignment horizontal="left" indent="1"/>
    </xf>
    <xf numFmtId="168" fontId="2" fillId="0" borderId="0" xfId="4" applyNumberFormat="1" applyFont="1" applyFill="1" applyBorder="1" applyAlignment="1">
      <alignment horizontal="left" indent="1"/>
    </xf>
    <xf numFmtId="0" fontId="2" fillId="0" borderId="0" xfId="22" applyFont="1" applyBorder="1" applyAlignment="1">
      <alignment horizontal="left" wrapText="1" indent="2"/>
    </xf>
    <xf numFmtId="0" fontId="3" fillId="0" borderId="0" xfId="5" applyFont="1" applyBorder="1" applyAlignment="1">
      <alignment wrapText="1"/>
    </xf>
    <xf numFmtId="0" fontId="2" fillId="0" borderId="0" xfId="5" applyFont="1" applyBorder="1" applyAlignment="1">
      <alignment horizontal="left" wrapText="1" indent="1"/>
    </xf>
    <xf numFmtId="0" fontId="3" fillId="0" borderId="0" xfId="5" applyFont="1" applyBorder="1" applyAlignment="1">
      <alignment horizontal="left" wrapText="1" indent="1"/>
    </xf>
    <xf numFmtId="0" fontId="2" fillId="0" borderId="1" xfId="5" applyFont="1" applyBorder="1" applyAlignment="1">
      <alignment horizontal="left" wrapText="1" indent="1"/>
    </xf>
    <xf numFmtId="0" fontId="2" fillId="0" borderId="0" xfId="5" applyFont="1" applyBorder="1" applyAlignment="1">
      <alignment horizontal="left" indent="1"/>
    </xf>
    <xf numFmtId="168" fontId="2" fillId="0" borderId="0" xfId="2" applyNumberFormat="1" applyFont="1" applyFill="1" applyBorder="1" applyAlignment="1">
      <alignment horizontal="left" indent="1"/>
    </xf>
    <xf numFmtId="0" fontId="2" fillId="0" borderId="0" xfId="5" applyFont="1" applyBorder="1" applyAlignment="1">
      <alignment horizontal="left" wrapText="1" indent="2"/>
    </xf>
    <xf numFmtId="3" fontId="3" fillId="0" borderId="0" xfId="1" applyNumberFormat="1" applyFont="1" applyFill="1" applyAlignment="1"/>
    <xf numFmtId="3" fontId="3" fillId="0" borderId="0" xfId="0" applyNumberFormat="1" applyFont="1" applyFill="1" applyAlignment="1">
      <alignment horizontal="right"/>
    </xf>
    <xf numFmtId="165" fontId="3" fillId="0" borderId="0" xfId="1" applyNumberFormat="1" applyFont="1" applyFill="1" applyAlignment="1">
      <alignment horizontal="right"/>
    </xf>
    <xf numFmtId="1" fontId="3" fillId="0" borderId="0" xfId="0" applyNumberFormat="1" applyFont="1" applyFill="1" applyAlignment="1">
      <alignment horizontal="right"/>
    </xf>
    <xf numFmtId="3" fontId="3" fillId="0" borderId="0" xfId="0" applyNumberFormat="1" applyFont="1" applyFill="1" applyBorder="1" applyAlignment="1">
      <alignment horizontal="right" wrapText="1"/>
    </xf>
    <xf numFmtId="3" fontId="3" fillId="0" borderId="0" xfId="0" applyNumberFormat="1" applyFont="1" applyFill="1"/>
    <xf numFmtId="0" fontId="3" fillId="0" borderId="0" xfId="0" applyFont="1" applyFill="1" applyBorder="1" applyAlignment="1">
      <alignment horizontal="center" wrapText="1"/>
    </xf>
    <xf numFmtId="0" fontId="3" fillId="0" borderId="2" xfId="0" applyFont="1" applyBorder="1" applyAlignment="1">
      <alignment horizontal="center" wrapText="1"/>
    </xf>
    <xf numFmtId="3" fontId="3" fillId="0" borderId="0" xfId="0" applyNumberFormat="1" applyFont="1" applyBorder="1" applyAlignment="1">
      <alignment horizontal="right" wrapText="1"/>
    </xf>
    <xf numFmtId="3" fontId="3" fillId="0" borderId="0" xfId="0" applyNumberFormat="1" applyFont="1"/>
    <xf numFmtId="3" fontId="2" fillId="0" borderId="0" xfId="0" applyNumberFormat="1" applyFont="1" applyBorder="1" applyAlignment="1">
      <alignment horizontal="right" wrapText="1"/>
    </xf>
    <xf numFmtId="165" fontId="2" fillId="0" borderId="0" xfId="0" applyNumberFormat="1" applyFont="1" applyBorder="1" applyAlignment="1">
      <alignment horizontal="right" wrapText="1"/>
    </xf>
    <xf numFmtId="3" fontId="2" fillId="0" borderId="1" xfId="0" applyNumberFormat="1" applyFont="1" applyBorder="1" applyAlignment="1">
      <alignment horizontal="right" wrapText="1"/>
    </xf>
    <xf numFmtId="165" fontId="2" fillId="0" borderId="1" xfId="0" applyNumberFormat="1" applyFont="1" applyBorder="1" applyAlignment="1">
      <alignment horizontal="right" wrapText="1"/>
    </xf>
    <xf numFmtId="3" fontId="2" fillId="0" borderId="0" xfId="0" applyNumberFormat="1" applyFont="1" applyBorder="1" applyAlignment="1">
      <alignment horizontal="right"/>
    </xf>
    <xf numFmtId="165" fontId="2" fillId="0" borderId="0" xfId="1" applyNumberFormat="1" applyFont="1" applyBorder="1" applyAlignment="1">
      <alignment horizontal="right"/>
    </xf>
    <xf numFmtId="3" fontId="2" fillId="0" borderId="0" xfId="0" applyNumberFormat="1" applyFont="1" applyBorder="1"/>
    <xf numFmtId="3" fontId="6" fillId="0" borderId="0" xfId="0" applyNumberFormat="1" applyFont="1" applyBorder="1" applyAlignment="1">
      <alignment horizontal="right"/>
    </xf>
    <xf numFmtId="165" fontId="6" fillId="0" borderId="0" xfId="1" applyNumberFormat="1" applyFont="1" applyBorder="1" applyAlignment="1">
      <alignment horizontal="right"/>
    </xf>
    <xf numFmtId="0" fontId="3" fillId="0" borderId="2" xfId="0" applyFont="1" applyBorder="1" applyAlignment="1">
      <alignment horizontal="center" wrapText="1"/>
    </xf>
    <xf numFmtId="169" fontId="3" fillId="0" borderId="0" xfId="1" applyNumberFormat="1" applyFont="1" applyBorder="1" applyAlignment="1">
      <alignment horizontal="right" wrapText="1"/>
    </xf>
    <xf numFmtId="165" fontId="2" fillId="0" borderId="1" xfId="0" applyNumberFormat="1" applyFont="1" applyBorder="1" applyAlignment="1">
      <alignment horizontal="right"/>
    </xf>
    <xf numFmtId="0" fontId="3" fillId="0" borderId="0" xfId="0" applyFont="1" applyFill="1" applyBorder="1" applyAlignment="1">
      <alignment horizontal="center" wrapText="1"/>
    </xf>
    <xf numFmtId="0" fontId="3" fillId="0" borderId="2" xfId="0" applyFont="1" applyBorder="1" applyAlignment="1">
      <alignment horizontal="center" vertical="center" wrapText="1"/>
    </xf>
    <xf numFmtId="0" fontId="3" fillId="0" borderId="0" xfId="6" applyFont="1" applyBorder="1" applyAlignment="1">
      <alignment horizontal="center" vertical="center" wrapText="1"/>
    </xf>
    <xf numFmtId="0" fontId="3" fillId="0" borderId="1" xfId="21" applyFont="1" applyBorder="1" applyAlignment="1">
      <alignment horizontal="center" vertical="center" wrapText="1"/>
    </xf>
    <xf numFmtId="0" fontId="3" fillId="0" borderId="1" xfId="21" applyFont="1" applyFill="1" applyBorder="1" applyAlignment="1">
      <alignment horizontal="center" vertical="center" wrapText="1"/>
    </xf>
    <xf numFmtId="0" fontId="3" fillId="0" borderId="2" xfId="21"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19" applyFont="1" applyBorder="1" applyAlignment="1">
      <alignment horizontal="center" vertical="center" wrapText="1"/>
    </xf>
    <xf numFmtId="0" fontId="3" fillId="0" borderId="2" xfId="0" applyFont="1" applyBorder="1" applyAlignment="1">
      <alignment horizontal="center"/>
    </xf>
    <xf numFmtId="0" fontId="3" fillId="0" borderId="2" xfId="20" applyFont="1" applyBorder="1" applyAlignment="1">
      <alignment horizontal="center" vertical="center" wrapText="1"/>
    </xf>
    <xf numFmtId="0" fontId="3" fillId="0" borderId="0" xfId="23" applyFont="1" applyBorder="1" applyAlignment="1">
      <alignment horizontal="center" vertical="center" wrapText="1"/>
    </xf>
    <xf numFmtId="0" fontId="3" fillId="0" borderId="2" xfId="0" applyFont="1" applyBorder="1" applyAlignment="1">
      <alignment horizontal="center" wrapText="1"/>
    </xf>
  </cellXfs>
  <cellStyles count="24">
    <cellStyle name="Millares" xfId="1" builtinId="3"/>
    <cellStyle name="Millares 11" xfId="2"/>
    <cellStyle name="Millares 3" xfId="3"/>
    <cellStyle name="Millares 8" xfId="4"/>
    <cellStyle name="Normal" xfId="0" builtinId="0"/>
    <cellStyle name="Normal 11" xfId="5"/>
    <cellStyle name="Normal 2" xfId="6"/>
    <cellStyle name="Normal 2 10" xfId="7"/>
    <cellStyle name="Normal 2 11" xfId="8"/>
    <cellStyle name="Normal 2 2" xfId="9"/>
    <cellStyle name="Normal 2 3" xfId="10"/>
    <cellStyle name="Normal 2 4" xfId="11"/>
    <cellStyle name="Normal 2 5" xfId="12"/>
    <cellStyle name="Normal 2 6" xfId="13"/>
    <cellStyle name="Normal 2 7" xfId="14"/>
    <cellStyle name="Normal 2 8" xfId="15"/>
    <cellStyle name="Normal 2 9" xfId="16"/>
    <cellStyle name="Normal 3" xfId="17"/>
    <cellStyle name="Normal 4" xfId="18"/>
    <cellStyle name="Normal 5" xfId="19"/>
    <cellStyle name="Normal 6" xfId="20"/>
    <cellStyle name="Normal 7" xfId="21"/>
    <cellStyle name="Normal 8" xfId="22"/>
    <cellStyle name="Normal 9" xfId="2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19049</xdr:colOff>
      <xdr:row>0</xdr:row>
      <xdr:rowOff>66675</xdr:rowOff>
    </xdr:from>
    <xdr:to>
      <xdr:col>11</xdr:col>
      <xdr:colOff>0</xdr:colOff>
      <xdr:row>21</xdr:row>
      <xdr:rowOff>76200</xdr:rowOff>
    </xdr:to>
    <xdr:sp macro="" textlink="">
      <xdr:nvSpPr>
        <xdr:cNvPr id="3073" name="Rectangle 1">
          <a:extLst>
            <a:ext uri="{FF2B5EF4-FFF2-40B4-BE49-F238E27FC236}">
              <a16:creationId xmlns:a16="http://schemas.microsoft.com/office/drawing/2014/main" xmlns="" id="{00000000-0008-0000-0000-0000010C0000}"/>
            </a:ext>
          </a:extLst>
        </xdr:cNvPr>
        <xdr:cNvSpPr>
          <a:spLocks noChangeArrowheads="1"/>
        </xdr:cNvSpPr>
      </xdr:nvSpPr>
      <xdr:spPr bwMode="auto">
        <a:xfrm>
          <a:off x="19049" y="66675"/>
          <a:ext cx="8258176" cy="34099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1">
            <a:defRPr sz="1000"/>
          </a:pPr>
          <a:r>
            <a:rPr lang="es-ES" sz="1000" b="0" i="0" strike="noStrike">
              <a:solidFill>
                <a:srgbClr val="000000"/>
              </a:solidFill>
              <a:latin typeface="Arial"/>
              <a:cs typeface="Arial"/>
            </a:rPr>
            <a:t> </a:t>
          </a:r>
        </a:p>
        <a:p>
          <a:pPr algn="ctr" rtl="1">
            <a:defRPr sz="1000"/>
          </a:pPr>
          <a:r>
            <a:rPr lang="es-ES" sz="4800" b="0" i="0" strike="noStrike">
              <a:solidFill>
                <a:srgbClr val="000000"/>
              </a:solidFill>
              <a:latin typeface="Times New Roman" pitchFamily="18" charset="0"/>
              <a:cs typeface="Times New Roman" pitchFamily="18" charset="0"/>
            </a:rPr>
            <a:t>ACCESO</a:t>
          </a:r>
          <a:r>
            <a:rPr lang="es-ES" sz="4800" b="0" i="0" strike="noStrike" baseline="0">
              <a:solidFill>
                <a:srgbClr val="000000"/>
              </a:solidFill>
              <a:latin typeface="Times New Roman" pitchFamily="18" charset="0"/>
              <a:cs typeface="Times New Roman" pitchFamily="18" charset="0"/>
            </a:rPr>
            <a:t> A TECNOLOGIAS DE INFORMACIÓN Y COMUNICACIONES</a:t>
          </a:r>
        </a:p>
        <a:p>
          <a:pPr algn="ctr" rtl="1">
            <a:defRPr sz="1000"/>
          </a:pPr>
          <a:r>
            <a:rPr lang="es-ES" sz="4800" b="0" i="0" strike="noStrike" baseline="0">
              <a:solidFill>
                <a:srgbClr val="000000"/>
              </a:solidFill>
              <a:latin typeface="Times New Roman" pitchFamily="18" charset="0"/>
              <a:ea typeface="+mn-ea"/>
              <a:cs typeface="Times New Roman" pitchFamily="18" charset="0"/>
            </a:rPr>
            <a:t>(TIC)</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gares/Publicacion/Vinculos/4.%20TI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0Cuadro%20Resum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gares/Publicacion/Vinculos/CELUL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C"/>
    </sheetNames>
    <sheetDataSet>
      <sheetData sheetId="0">
        <row r="5">
          <cell r="C5">
            <v>2207901.4509145152</v>
          </cell>
          <cell r="D5">
            <v>1234139.100614955</v>
          </cell>
          <cell r="E5">
            <v>1704621.0390071173</v>
          </cell>
          <cell r="F5">
            <v>364925.21560741041</v>
          </cell>
          <cell r="G5">
            <v>2034120.3927602957</v>
          </cell>
          <cell r="H5">
            <v>273952.07483799511</v>
          </cell>
          <cell r="I5">
            <v>232547.15165221642</v>
          </cell>
          <cell r="J5">
            <v>64744.092070704821</v>
          </cell>
        </row>
        <row r="6">
          <cell r="C6">
            <v>1249838.5310687204</v>
          </cell>
          <cell r="D6">
            <v>710530.59148697881</v>
          </cell>
          <cell r="E6">
            <v>1158700.030528035</v>
          </cell>
          <cell r="F6">
            <v>321962.46614049556</v>
          </cell>
          <cell r="G6">
            <v>1200502.4012438739</v>
          </cell>
          <cell r="H6">
            <v>249114.23530243497</v>
          </cell>
          <cell r="I6">
            <v>219952.41706146894</v>
          </cell>
          <cell r="J6">
            <v>47993.734391640144</v>
          </cell>
        </row>
        <row r="7">
          <cell r="C7">
            <v>254832.56585772507</v>
          </cell>
          <cell r="D7">
            <v>166963.06584367011</v>
          </cell>
          <cell r="E7">
            <v>244404.25912810038</v>
          </cell>
          <cell r="F7">
            <v>98591.561862821807</v>
          </cell>
          <cell r="G7">
            <v>248039.47872751177</v>
          </cell>
          <cell r="H7">
            <v>106082.31740100273</v>
          </cell>
          <cell r="I7">
            <v>93395.768192956049</v>
          </cell>
          <cell r="J7">
            <v>26180.924993739842</v>
          </cell>
        </row>
        <row r="8">
          <cell r="C8">
            <v>160185.68641715869</v>
          </cell>
          <cell r="D8">
            <v>91509.965566605009</v>
          </cell>
          <cell r="E8">
            <v>153612.19172617365</v>
          </cell>
          <cell r="F8">
            <v>46239.345550006874</v>
          </cell>
          <cell r="G8">
            <v>153906.26912024405</v>
          </cell>
          <cell r="H8">
            <v>40063.720274528954</v>
          </cell>
          <cell r="I8">
            <v>32694.486752530182</v>
          </cell>
          <cell r="J8">
            <v>8960.7111840267662</v>
          </cell>
        </row>
        <row r="9">
          <cell r="C9">
            <v>834820.27879384428</v>
          </cell>
          <cell r="D9">
            <v>452057.56007669604</v>
          </cell>
          <cell r="E9">
            <v>760683.57967376802</v>
          </cell>
          <cell r="F9">
            <v>177131.55872766688</v>
          </cell>
          <cell r="G9">
            <v>798556.65339612379</v>
          </cell>
          <cell r="H9">
            <v>102968.19762690233</v>
          </cell>
          <cell r="I9">
            <v>93862.162115982472</v>
          </cell>
          <cell r="J9">
            <v>12852.09821387354</v>
          </cell>
        </row>
        <row r="10">
          <cell r="C10">
            <v>958062.91984587768</v>
          </cell>
          <cell r="D10">
            <v>523608.50912802364</v>
          </cell>
          <cell r="E10">
            <v>545921.00847914163</v>
          </cell>
          <cell r="F10">
            <v>42962.749466913978</v>
          </cell>
          <cell r="G10">
            <v>833617.99151649547</v>
          </cell>
          <cell r="H10">
            <v>24837.83953555968</v>
          </cell>
          <cell r="I10">
            <v>12594.734590747128</v>
          </cell>
          <cell r="J10">
            <v>16750.357679064706</v>
          </cell>
        </row>
        <row r="12">
          <cell r="C12">
            <v>0</v>
          </cell>
          <cell r="D12">
            <v>0</v>
          </cell>
          <cell r="E12">
            <v>0</v>
          </cell>
          <cell r="F12">
            <v>0</v>
          </cell>
          <cell r="G12">
            <v>0</v>
          </cell>
          <cell r="H12">
            <v>0</v>
          </cell>
          <cell r="I12">
            <v>0</v>
          </cell>
          <cell r="J12">
            <v>0</v>
          </cell>
        </row>
        <row r="13">
          <cell r="C13">
            <v>247885.28886186192</v>
          </cell>
          <cell r="D13">
            <v>111817.52545299986</v>
          </cell>
          <cell r="E13">
            <v>162637.92464495683</v>
          </cell>
          <cell r="F13">
            <v>32682.295030456822</v>
          </cell>
          <cell r="G13">
            <v>221786.90361410589</v>
          </cell>
          <cell r="H13">
            <v>8906.2166013503465</v>
          </cell>
          <cell r="I13">
            <v>4405.9565898438286</v>
          </cell>
          <cell r="J13">
            <v>6244.4310314260729</v>
          </cell>
        </row>
        <row r="14">
          <cell r="C14">
            <v>642993.17618844705</v>
          </cell>
          <cell r="D14">
            <v>365796.34727387252</v>
          </cell>
          <cell r="E14">
            <v>504142.36300464743</v>
          </cell>
          <cell r="F14">
            <v>111430.60438778749</v>
          </cell>
          <cell r="G14">
            <v>601422.48992642283</v>
          </cell>
          <cell r="H14">
            <v>48849.164484705354</v>
          </cell>
          <cell r="I14">
            <v>37530.768379043926</v>
          </cell>
          <cell r="J14">
            <v>19249.684224748307</v>
          </cell>
        </row>
        <row r="15">
          <cell r="C15">
            <v>667482.63972655812</v>
          </cell>
          <cell r="D15">
            <v>387065.75430992508</v>
          </cell>
          <cell r="E15">
            <v>526779.3162349019</v>
          </cell>
          <cell r="F15">
            <v>140642.26631259616</v>
          </cell>
          <cell r="G15">
            <v>632784.48215894669</v>
          </cell>
          <cell r="H15">
            <v>88748.61587489488</v>
          </cell>
          <cell r="I15">
            <v>76481.453126842971</v>
          </cell>
          <cell r="J15">
            <v>18460.884326768748</v>
          </cell>
        </row>
        <row r="16">
          <cell r="C16">
            <v>649540.3461377304</v>
          </cell>
          <cell r="D16">
            <v>369459.47357820009</v>
          </cell>
          <cell r="E16">
            <v>511061.43512267061</v>
          </cell>
          <cell r="F16">
            <v>80170.049876568155</v>
          </cell>
          <cell r="G16">
            <v>578126.51706089824</v>
          </cell>
          <cell r="H16">
            <v>127448.07787704215</v>
          </cell>
          <cell r="I16">
            <v>114128.97355648434</v>
          </cell>
          <cell r="J16">
            <v>20789.092487761714</v>
          </cell>
        </row>
        <row r="18">
          <cell r="C18">
            <v>1468340.7316168877</v>
          </cell>
          <cell r="D18">
            <v>837457.25646153605</v>
          </cell>
          <cell r="E18">
            <v>1090938.9554092074</v>
          </cell>
          <cell r="F18">
            <v>238264.11292945402</v>
          </cell>
          <cell r="G18">
            <v>1353215.4573097175</v>
          </cell>
          <cell r="H18">
            <v>163112.96972364359</v>
          </cell>
          <cell r="I18">
            <v>134810.7049479445</v>
          </cell>
          <cell r="J18">
            <v>44074.782325466651</v>
          </cell>
        </row>
        <row r="19">
          <cell r="C19">
            <v>739560.7192976576</v>
          </cell>
          <cell r="D19">
            <v>396681.84415343223</v>
          </cell>
          <cell r="E19">
            <v>613682.08359794482</v>
          </cell>
          <cell r="F19">
            <v>126661.10267795535</v>
          </cell>
          <cell r="G19">
            <v>680904.93545060791</v>
          </cell>
          <cell r="H19">
            <v>110839.10511434947</v>
          </cell>
          <cell r="I19">
            <v>97736.446704270478</v>
          </cell>
          <cell r="J19">
            <v>20669.309745238239</v>
          </cell>
        </row>
        <row r="21">
          <cell r="C21">
            <v>312234.70265118772</v>
          </cell>
          <cell r="D21">
            <v>159706.17047363881</v>
          </cell>
          <cell r="E21">
            <v>180929.73376012876</v>
          </cell>
          <cell r="F21">
            <v>8210.4132941536373</v>
          </cell>
          <cell r="G21">
            <v>252602.00212666177</v>
          </cell>
          <cell r="H21">
            <v>12225.650707852959</v>
          </cell>
          <cell r="I21">
            <v>9937.1467348121096</v>
          </cell>
          <cell r="J21">
            <v>3076.0132392474875</v>
          </cell>
        </row>
        <row r="22">
          <cell r="C22">
            <v>1243628.048881107</v>
          </cell>
          <cell r="D22">
            <v>705675.64679346676</v>
          </cell>
          <cell r="E22">
            <v>914030.57132711168</v>
          </cell>
          <cell r="F22">
            <v>104295.97005085308</v>
          </cell>
          <cell r="G22">
            <v>1139399.48979295</v>
          </cell>
          <cell r="H22">
            <v>92966.886602423736</v>
          </cell>
          <cell r="I22">
            <v>72470.71018608025</v>
          </cell>
          <cell r="J22">
            <v>27636.813902513048</v>
          </cell>
        </row>
        <row r="23">
          <cell r="C23">
            <v>465041.78516424081</v>
          </cell>
          <cell r="D23">
            <v>271982.36302896915</v>
          </cell>
          <cell r="E23">
            <v>434556.19880058465</v>
          </cell>
          <cell r="F23">
            <v>131811.74662469601</v>
          </cell>
          <cell r="G23">
            <v>456713.02313525131</v>
          </cell>
          <cell r="H23">
            <v>95104.539042391232</v>
          </cell>
          <cell r="I23">
            <v>84542.581065210165</v>
          </cell>
          <cell r="J23">
            <v>18063.693374522027</v>
          </cell>
        </row>
        <row r="24">
          <cell r="C24">
            <v>177014.75811736504</v>
          </cell>
          <cell r="D24">
            <v>91479.601303628224</v>
          </cell>
          <cell r="E24">
            <v>168066.61169912369</v>
          </cell>
          <cell r="F24">
            <v>120203.17234888207</v>
          </cell>
          <cell r="G24">
            <v>176841.77141497072</v>
          </cell>
          <cell r="H24">
            <v>73012.341669158166</v>
          </cell>
          <cell r="I24">
            <v>64954.056849946108</v>
          </cell>
          <cell r="J24">
            <v>15967.571554422277</v>
          </cell>
        </row>
        <row r="25">
          <cell r="C25">
            <v>9982.1561006655702</v>
          </cell>
          <cell r="D25">
            <v>5295.3190152769694</v>
          </cell>
          <cell r="E25">
            <v>7037.9234202000544</v>
          </cell>
          <cell r="F25">
            <v>403.91328882347602</v>
          </cell>
          <cell r="G25">
            <v>8564.1062905063354</v>
          </cell>
          <cell r="H25">
            <v>642.65681616654751</v>
          </cell>
          <cell r="I25">
            <v>642.65681616654751</v>
          </cell>
          <cell r="J25">
            <v>0</v>
          </cell>
        </row>
        <row r="27">
          <cell r="C27">
            <v>419658.64864151063</v>
          </cell>
          <cell r="D27">
            <v>218587.70750972052</v>
          </cell>
          <cell r="E27">
            <v>192271.93494347864</v>
          </cell>
          <cell r="F27">
            <v>4504.9266803008695</v>
          </cell>
          <cell r="G27">
            <v>346770.76281969441</v>
          </cell>
          <cell r="H27">
            <v>5378.7869520225095</v>
          </cell>
          <cell r="I27">
            <v>4246.8103061702668</v>
          </cell>
          <cell r="J27">
            <v>2471.1145859113876</v>
          </cell>
        </row>
        <row r="28">
          <cell r="C28">
            <v>419870.396673718</v>
          </cell>
          <cell r="D28">
            <v>225878.47022003977</v>
          </cell>
          <cell r="E28">
            <v>295816.68253175495</v>
          </cell>
          <cell r="F28">
            <v>22242.251042627489</v>
          </cell>
          <cell r="G28">
            <v>385015.48146046186</v>
          </cell>
          <cell r="H28">
            <v>18840.4075187874</v>
          </cell>
          <cell r="I28">
            <v>13594.64735461382</v>
          </cell>
          <cell r="J28">
            <v>6547.3408888828289</v>
          </cell>
        </row>
        <row r="29">
          <cell r="C29">
            <v>419544.25326907152</v>
          </cell>
          <cell r="D29">
            <v>243909.89431216812</v>
          </cell>
          <cell r="E29">
            <v>360434.88294558204</v>
          </cell>
          <cell r="F29">
            <v>47943.968522169991</v>
          </cell>
          <cell r="G29">
            <v>397383.10265857837</v>
          </cell>
          <cell r="H29">
            <v>38760.45216397554</v>
          </cell>
          <cell r="I29">
            <v>29955.58439021185</v>
          </cell>
          <cell r="J29">
            <v>11387.986395809496</v>
          </cell>
        </row>
        <row r="30">
          <cell r="C30">
            <v>419691.39031274599</v>
          </cell>
          <cell r="D30">
            <v>247335.85207894925</v>
          </cell>
          <cell r="E30">
            <v>384134.77222481498</v>
          </cell>
          <cell r="F30">
            <v>97387.264574679444</v>
          </cell>
          <cell r="G30">
            <v>408715.4846158672</v>
          </cell>
          <cell r="H30">
            <v>76216.445835420629</v>
          </cell>
          <cell r="I30">
            <v>62518.781451805487</v>
          </cell>
          <cell r="J30">
            <v>21145.105044348624</v>
          </cell>
        </row>
        <row r="31">
          <cell r="C31">
            <v>420324.64287370653</v>
          </cell>
          <cell r="D31">
            <v>253982.33684554434</v>
          </cell>
          <cell r="E31">
            <v>404797.66323878308</v>
          </cell>
          <cell r="F31">
            <v>180554.77437823958</v>
          </cell>
          <cell r="G31">
            <v>417954.88317996566</v>
          </cell>
          <cell r="H31">
            <v>122696.29443646863</v>
          </cell>
          <cell r="I31">
            <v>110950.36339928304</v>
          </cell>
          <cell r="J31">
            <v>21745.123508614815</v>
          </cell>
        </row>
        <row r="32">
          <cell r="C32">
            <v>108812.11914387731</v>
          </cell>
          <cell r="D32">
            <v>44444.839648573354</v>
          </cell>
          <cell r="E32">
            <v>67165.103122764209</v>
          </cell>
          <cell r="F32">
            <v>12292.030409391389</v>
          </cell>
          <cell r="G32">
            <v>78280.678025825007</v>
          </cell>
          <cell r="H32">
            <v>12059.68793131798</v>
          </cell>
          <cell r="I32">
            <v>11280.964750130681</v>
          </cell>
          <cell r="J32">
            <v>1447.4216471377219</v>
          </cell>
        </row>
        <row r="38">
          <cell r="C38">
            <v>8307394.8490613941</v>
          </cell>
          <cell r="D38">
            <v>3272145.5300139459</v>
          </cell>
          <cell r="E38">
            <v>2196833.7349180644</v>
          </cell>
          <cell r="F38">
            <v>932853.31480662746</v>
          </cell>
          <cell r="G38">
            <v>122640.93784524009</v>
          </cell>
          <cell r="H38">
            <v>19817.542444072405</v>
          </cell>
          <cell r="I38">
            <v>1695283.1136259146</v>
          </cell>
          <cell r="J38">
            <v>95248.774932479035</v>
          </cell>
          <cell r="K38">
            <v>278732.41966468137</v>
          </cell>
          <cell r="L38">
            <v>175223.59782921229</v>
          </cell>
          <cell r="M38">
            <v>400251.95699463051</v>
          </cell>
          <cell r="N38">
            <v>180212.07091869172</v>
          </cell>
          <cell r="O38">
            <v>86713.057614816367</v>
          </cell>
          <cell r="P38">
            <v>1617846.0134482861</v>
          </cell>
        </row>
        <row r="39">
          <cell r="C39">
            <v>4587856.4543665592</v>
          </cell>
          <cell r="D39">
            <v>2514511.5083508305</v>
          </cell>
          <cell r="E39">
            <v>1825384.963485406</v>
          </cell>
          <cell r="F39">
            <v>608299.15160904184</v>
          </cell>
          <cell r="G39">
            <v>68553.905034214549</v>
          </cell>
          <cell r="H39">
            <v>12273.488222203576</v>
          </cell>
          <cell r="I39">
            <v>1505147.374169677</v>
          </cell>
          <cell r="J39">
            <v>83293.36697070385</v>
          </cell>
          <cell r="K39">
            <v>253830.64746622401</v>
          </cell>
          <cell r="L39">
            <v>154893.01102790426</v>
          </cell>
          <cell r="M39">
            <v>326569.5630056134</v>
          </cell>
          <cell r="N39">
            <v>166434.58206434618</v>
          </cell>
          <cell r="O39">
            <v>78241.979780938273</v>
          </cell>
          <cell r="P39">
            <v>1088419.6319966803</v>
          </cell>
        </row>
        <row r="40">
          <cell r="C40">
            <v>978975.6539384349</v>
          </cell>
          <cell r="D40">
            <v>610441.49727691314</v>
          </cell>
          <cell r="E40">
            <v>459029.0930529469</v>
          </cell>
          <cell r="F40">
            <v>137202.000335358</v>
          </cell>
          <cell r="G40">
            <v>13255.699751388622</v>
          </cell>
          <cell r="H40">
            <v>954.70413721912496</v>
          </cell>
          <cell r="I40">
            <v>406502.00581094564</v>
          </cell>
          <cell r="J40">
            <v>30697.409950584151</v>
          </cell>
          <cell r="K40">
            <v>98206.008268944817</v>
          </cell>
          <cell r="L40">
            <v>68793.776964616598</v>
          </cell>
          <cell r="M40">
            <v>92037.150766913386</v>
          </cell>
          <cell r="N40">
            <v>60697.151493200523</v>
          </cell>
          <cell r="O40">
            <v>21939.835461093353</v>
          </cell>
          <cell r="P40">
            <v>239685.8175268448</v>
          </cell>
        </row>
        <row r="41">
          <cell r="C41">
            <v>568140.22667371854</v>
          </cell>
          <cell r="D41">
            <v>334677.37312232848</v>
          </cell>
          <cell r="E41">
            <v>270949.07196025626</v>
          </cell>
          <cell r="F41">
            <v>56480.158331751583</v>
          </cell>
          <cell r="G41">
            <v>6383.2093183511133</v>
          </cell>
          <cell r="H41">
            <v>864.93351197169602</v>
          </cell>
          <cell r="I41">
            <v>228273.25247957275</v>
          </cell>
          <cell r="J41">
            <v>7213.5454898439402</v>
          </cell>
          <cell r="K41">
            <v>37313.231706458981</v>
          </cell>
          <cell r="L41">
            <v>15534.205875011654</v>
          </cell>
          <cell r="M41">
            <v>50408.325077710404</v>
          </cell>
          <cell r="N41">
            <v>28266.027171235066</v>
          </cell>
          <cell r="O41">
            <v>17091.086196560696</v>
          </cell>
          <cell r="P41">
            <v>127266.3169515145</v>
          </cell>
        </row>
        <row r="42">
          <cell r="C42">
            <v>3040740.5737542612</v>
          </cell>
          <cell r="D42">
            <v>1569392.6379516334</v>
          </cell>
          <cell r="E42">
            <v>1095406.7984722182</v>
          </cell>
          <cell r="F42">
            <v>414616.99294192856</v>
          </cell>
          <cell r="G42">
            <v>48914.995964474809</v>
          </cell>
          <cell r="H42">
            <v>10453.850573012754</v>
          </cell>
          <cell r="I42">
            <v>870372.11587916675</v>
          </cell>
          <cell r="J42">
            <v>45382.411530275844</v>
          </cell>
          <cell r="K42">
            <v>118311.40749081926</v>
          </cell>
          <cell r="L42">
            <v>70565.02818827609</v>
          </cell>
          <cell r="M42">
            <v>184124.08716098967</v>
          </cell>
          <cell r="N42">
            <v>77471.403399910996</v>
          </cell>
          <cell r="O42">
            <v>39211.058123284296</v>
          </cell>
          <cell r="P42">
            <v>721467.49751832604</v>
          </cell>
        </row>
        <row r="43">
          <cell r="C43">
            <v>3719538.3946954943</v>
          </cell>
          <cell r="D43">
            <v>757634.02166318812</v>
          </cell>
          <cell r="E43">
            <v>371448.77143269905</v>
          </cell>
          <cell r="F43">
            <v>324554.16319760686</v>
          </cell>
          <cell r="G43">
            <v>54087.032811025623</v>
          </cell>
          <cell r="H43">
            <v>7544.0542218688361</v>
          </cell>
          <cell r="I43">
            <v>190135.73945625438</v>
          </cell>
          <cell r="J43">
            <v>11955.407961775189</v>
          </cell>
          <cell r="K43">
            <v>24901.772198456863</v>
          </cell>
          <cell r="L43">
            <v>20330.586801307531</v>
          </cell>
          <cell r="M43">
            <v>73682.393989015342</v>
          </cell>
          <cell r="N43">
            <v>13777.488854345209</v>
          </cell>
          <cell r="O43">
            <v>8471.0778338781402</v>
          </cell>
          <cell r="P43">
            <v>529426.38145166682</v>
          </cell>
        </row>
        <row r="45">
          <cell r="C45">
            <v>1873121.6731378555</v>
          </cell>
          <cell r="D45">
            <v>368719.8794240469</v>
          </cell>
          <cell r="E45">
            <v>220827.66041594412</v>
          </cell>
          <cell r="F45">
            <v>129831.15619753524</v>
          </cell>
          <cell r="G45">
            <v>16718.476889725694</v>
          </cell>
          <cell r="H45">
            <v>1342.5859208410636</v>
          </cell>
          <cell r="I45">
            <v>231891.27078227024</v>
          </cell>
          <cell r="J45">
            <v>21153.899564183597</v>
          </cell>
          <cell r="K45">
            <v>0</v>
          </cell>
          <cell r="L45">
            <v>36519.419128148926</v>
          </cell>
          <cell r="M45">
            <v>39091.173360549103</v>
          </cell>
          <cell r="N45">
            <v>6718.9820443542249</v>
          </cell>
          <cell r="O45">
            <v>5389.5605698386034</v>
          </cell>
          <cell r="P45">
            <v>100508.25538962844</v>
          </cell>
        </row>
        <row r="46">
          <cell r="C46">
            <v>2590705.9414002472</v>
          </cell>
          <cell r="D46">
            <v>1499915.8196151378</v>
          </cell>
          <cell r="E46">
            <v>1029555.8056845883</v>
          </cell>
          <cell r="F46">
            <v>415996.90663129883</v>
          </cell>
          <cell r="G46">
            <v>47905.683571529793</v>
          </cell>
          <cell r="H46">
            <v>6457.4237277592283</v>
          </cell>
          <cell r="I46">
            <v>677341.55155915394</v>
          </cell>
          <cell r="J46">
            <v>46546.591694368988</v>
          </cell>
          <cell r="K46">
            <v>96038.2613947637</v>
          </cell>
          <cell r="L46">
            <v>122897.6678444641</v>
          </cell>
          <cell r="M46">
            <v>207002.81595370485</v>
          </cell>
          <cell r="N46">
            <v>90133.20907910532</v>
          </cell>
          <cell r="O46">
            <v>49693.452189178752</v>
          </cell>
          <cell r="P46">
            <v>834071.87345548964</v>
          </cell>
        </row>
        <row r="47">
          <cell r="C47">
            <v>1628929.6836654395</v>
          </cell>
          <cell r="D47">
            <v>812056.28505187691</v>
          </cell>
          <cell r="E47">
            <v>545950.25616680353</v>
          </cell>
          <cell r="F47">
            <v>226607.85025530274</v>
          </cell>
          <cell r="G47">
            <v>31816.038870077158</v>
          </cell>
          <cell r="H47">
            <v>7682.1397596987181</v>
          </cell>
          <cell r="I47">
            <v>405127.78250900161</v>
          </cell>
          <cell r="J47">
            <v>18200.015672982969</v>
          </cell>
          <cell r="K47">
            <v>114790.55954893157</v>
          </cell>
          <cell r="L47">
            <v>12702.060567915212</v>
          </cell>
          <cell r="M47">
            <v>95733.363333241738</v>
          </cell>
          <cell r="N47">
            <v>46956.68457690064</v>
          </cell>
          <cell r="O47">
            <v>19321.51550517487</v>
          </cell>
          <cell r="P47">
            <v>444453.64918220247</v>
          </cell>
        </row>
        <row r="48">
          <cell r="C48">
            <v>1188076.8444013819</v>
          </cell>
          <cell r="D48">
            <v>423522.59130893846</v>
          </cell>
          <cell r="E48">
            <v>290399.48939148319</v>
          </cell>
          <cell r="F48">
            <v>110815.92639564716</v>
          </cell>
          <cell r="G48">
            <v>19865.24024691687</v>
          </cell>
          <cell r="H48">
            <v>2441.9352748907413</v>
          </cell>
          <cell r="I48">
            <v>267925.05293907656</v>
          </cell>
          <cell r="J48">
            <v>4334.9833499025754</v>
          </cell>
          <cell r="K48">
            <v>56123.865259411978</v>
          </cell>
          <cell r="L48">
            <v>2931.4635862890873</v>
          </cell>
          <cell r="M48">
            <v>41141.065926353469</v>
          </cell>
          <cell r="N48">
            <v>28363.734192780365</v>
          </cell>
          <cell r="O48">
            <v>8172.897738834512</v>
          </cell>
          <cell r="P48">
            <v>181991.60977946993</v>
          </cell>
        </row>
        <row r="49">
          <cell r="C49">
            <v>1026560.7064571169</v>
          </cell>
          <cell r="D49">
            <v>167930.95461401268</v>
          </cell>
          <cell r="E49">
            <v>110100.52325927612</v>
          </cell>
          <cell r="F49">
            <v>49601.475326862732</v>
          </cell>
          <cell r="G49">
            <v>6335.4982669905876</v>
          </cell>
          <cell r="H49">
            <v>1893.4577608826608</v>
          </cell>
          <cell r="I49">
            <v>112997.4558364227</v>
          </cell>
          <cell r="J49">
            <v>5013.2846510410145</v>
          </cell>
          <cell r="K49">
            <v>11779.733461571917</v>
          </cell>
          <cell r="L49">
            <v>172.9867023943392</v>
          </cell>
          <cell r="M49">
            <v>17283.538420780402</v>
          </cell>
          <cell r="N49">
            <v>8039.4610255510433</v>
          </cell>
          <cell r="O49">
            <v>4135.6316117897877</v>
          </cell>
          <cell r="P49">
            <v>56820.625641531144</v>
          </cell>
        </row>
        <row r="51">
          <cell r="C51">
            <v>3978435.7640309329</v>
          </cell>
          <cell r="D51">
            <v>1510327.0522435519</v>
          </cell>
          <cell r="E51">
            <v>992283.59260097053</v>
          </cell>
          <cell r="F51">
            <v>443634.56878989458</v>
          </cell>
          <cell r="G51">
            <v>64221.769897271493</v>
          </cell>
          <cell r="H51">
            <v>10187.120955447215</v>
          </cell>
          <cell r="I51">
            <v>751228.23933336581</v>
          </cell>
          <cell r="J51">
            <v>47483.159066891014</v>
          </cell>
          <cell r="K51">
            <v>148140.51723687738</v>
          </cell>
          <cell r="L51">
            <v>82984.133760502169</v>
          </cell>
          <cell r="M51">
            <v>196060.49754354381</v>
          </cell>
          <cell r="N51">
            <v>92202.283413689074</v>
          </cell>
          <cell r="O51">
            <v>45436.065104560992</v>
          </cell>
          <cell r="P51">
            <v>782019.7077523059</v>
          </cell>
        </row>
        <row r="52">
          <cell r="C52">
            <v>4328959.0850309702</v>
          </cell>
          <cell r="D52">
            <v>1761818.4777704333</v>
          </cell>
          <cell r="E52">
            <v>1204550.1423171163</v>
          </cell>
          <cell r="F52">
            <v>489218.74601675197</v>
          </cell>
          <cell r="G52">
            <v>58419.167947968606</v>
          </cell>
          <cell r="H52">
            <v>9630.4214886252012</v>
          </cell>
          <cell r="I52">
            <v>944054.87429255876</v>
          </cell>
          <cell r="J52">
            <v>47765.615865588145</v>
          </cell>
          <cell r="K52">
            <v>130591.90242780198</v>
          </cell>
          <cell r="L52">
            <v>92239.464068709392</v>
          </cell>
          <cell r="M52">
            <v>204191.4594510867</v>
          </cell>
          <cell r="N52">
            <v>88009.787505002329</v>
          </cell>
          <cell r="O52">
            <v>41276.992510255543</v>
          </cell>
          <cell r="P52">
            <v>835826.30569600628</v>
          </cell>
        </row>
        <row r="54">
          <cell r="C54">
            <v>880192.96539083903</v>
          </cell>
          <cell r="D54">
            <v>37419.177383679853</v>
          </cell>
          <cell r="E54">
            <v>18572.052822394013</v>
          </cell>
          <cell r="F54">
            <v>15614.445706450837</v>
          </cell>
          <cell r="G54">
            <v>2362.1437003074816</v>
          </cell>
          <cell r="H54">
            <v>870.53515452756483</v>
          </cell>
          <cell r="I54">
            <v>19966.362578592936</v>
          </cell>
          <cell r="J54">
            <v>1285.313632333095</v>
          </cell>
          <cell r="K54">
            <v>459.05986670133109</v>
          </cell>
          <cell r="L54">
            <v>183.59694946521637</v>
          </cell>
          <cell r="M54">
            <v>4337.002751736738</v>
          </cell>
          <cell r="N54">
            <v>319.66331448596753</v>
          </cell>
          <cell r="O54">
            <v>0</v>
          </cell>
          <cell r="P54">
            <v>16067.502974593621</v>
          </cell>
        </row>
        <row r="55">
          <cell r="C55">
            <v>4717443.8542427886</v>
          </cell>
          <cell r="D55">
            <v>1230298.8775297538</v>
          </cell>
          <cell r="E55">
            <v>679938.81439309742</v>
          </cell>
          <cell r="F55">
            <v>468723.60630668397</v>
          </cell>
          <cell r="G55">
            <v>72569.959892045837</v>
          </cell>
          <cell r="H55">
            <v>9066.4969379405829</v>
          </cell>
          <cell r="I55">
            <v>527071.46140167094</v>
          </cell>
          <cell r="J55">
            <v>32898.121644135543</v>
          </cell>
          <cell r="K55">
            <v>37006.128737179875</v>
          </cell>
          <cell r="L55">
            <v>37400.653742488372</v>
          </cell>
          <cell r="M55">
            <v>135616.63627480931</v>
          </cell>
          <cell r="N55">
            <v>29093.092347441136</v>
          </cell>
          <cell r="O55">
            <v>23043.812660863583</v>
          </cell>
          <cell r="P55">
            <v>660317.9009967664</v>
          </cell>
        </row>
        <row r="56">
          <cell r="C56">
            <v>1982454.3681735832</v>
          </cell>
          <cell r="D56">
            <v>1352458.3710405568</v>
          </cell>
          <cell r="E56">
            <v>930813.28493601549</v>
          </cell>
          <cell r="F56">
            <v>370346.28804268962</v>
          </cell>
          <cell r="G56">
            <v>42197.010891459227</v>
          </cell>
          <cell r="H56">
            <v>9101.7871704169684</v>
          </cell>
          <cell r="I56">
            <v>675908.65146725264</v>
          </cell>
          <cell r="J56">
            <v>35074.121334441967</v>
          </cell>
          <cell r="K56">
            <v>102591.36412328265</v>
          </cell>
          <cell r="L56">
            <v>42734.368724740962</v>
          </cell>
          <cell r="M56">
            <v>159352.75927552657</v>
          </cell>
          <cell r="N56">
            <v>71521.617003827618</v>
          </cell>
          <cell r="O56">
            <v>30432.623360877187</v>
          </cell>
          <cell r="P56">
            <v>690657.89406498859</v>
          </cell>
        </row>
        <row r="57">
          <cell r="C57">
            <v>693948.35369250306</v>
          </cell>
          <cell r="D57">
            <v>639028.24068468274</v>
          </cell>
          <cell r="E57">
            <v>558836.41801939544</v>
          </cell>
          <cell r="F57">
            <v>74108.860165545746</v>
          </cell>
          <cell r="G57">
            <v>5304.239318554356</v>
          </cell>
          <cell r="H57">
            <v>778.72318118729868</v>
          </cell>
          <cell r="I57">
            <v>463700.89437725378</v>
          </cell>
          <cell r="J57">
            <v>25807.621372103298</v>
          </cell>
          <cell r="K57">
            <v>136540.32153465031</v>
          </cell>
          <cell r="L57">
            <v>94721.381463051934</v>
          </cell>
          <cell r="M57">
            <v>99259.380019467499</v>
          </cell>
          <cell r="N57">
            <v>78774.437988985737</v>
          </cell>
          <cell r="O57">
            <v>33053.02464361053</v>
          </cell>
          <cell r="P57">
            <v>245625.78064234901</v>
          </cell>
        </row>
        <row r="58">
          <cell r="C58">
            <v>33355.307562216869</v>
          </cell>
          <cell r="D58">
            <v>12940.863375337798</v>
          </cell>
          <cell r="E58">
            <v>8673.1647471876968</v>
          </cell>
          <cell r="F58">
            <v>4060.1145852768891</v>
          </cell>
          <cell r="G58">
            <v>207.58404287320701</v>
          </cell>
          <cell r="H58">
            <v>0</v>
          </cell>
          <cell r="I58">
            <v>8635.7438011564136</v>
          </cell>
          <cell r="J58">
            <v>183.59694946521637</v>
          </cell>
          <cell r="K58">
            <v>2135.5454028649906</v>
          </cell>
          <cell r="L58">
            <v>183.59694946521637</v>
          </cell>
          <cell r="M58">
            <v>1686.1786730884514</v>
          </cell>
          <cell r="N58">
            <v>503.2602639511839</v>
          </cell>
          <cell r="O58">
            <v>183.59694946521637</v>
          </cell>
          <cell r="P58">
            <v>5176.9347696274726</v>
          </cell>
        </row>
        <row r="60">
          <cell r="C60">
            <v>1804942.6875435263</v>
          </cell>
          <cell r="D60">
            <v>212662.86995111633</v>
          </cell>
          <cell r="E60">
            <v>79547.980217802324</v>
          </cell>
          <cell r="F60">
            <v>103863.76738576007</v>
          </cell>
          <cell r="G60">
            <v>24677.309602587575</v>
          </cell>
          <cell r="H60">
            <v>4573.8127449636686</v>
          </cell>
          <cell r="I60">
            <v>46707.788569934353</v>
          </cell>
          <cell r="J60">
            <v>7993.9214319241682</v>
          </cell>
          <cell r="K60">
            <v>3039.6070163326531</v>
          </cell>
          <cell r="L60">
            <v>3210.0089615783222</v>
          </cell>
          <cell r="M60">
            <v>29717.456563458447</v>
          </cell>
          <cell r="N60">
            <v>870.53515452756483</v>
          </cell>
          <cell r="O60">
            <v>1968.921650200831</v>
          </cell>
          <cell r="P60">
            <v>152008.08000315446</v>
          </cell>
        </row>
        <row r="61">
          <cell r="C61">
            <v>1774167.3036903578</v>
          </cell>
          <cell r="D61">
            <v>472651.7173062833</v>
          </cell>
          <cell r="E61">
            <v>225048.86502831129</v>
          </cell>
          <cell r="F61">
            <v>215009.11000982812</v>
          </cell>
          <cell r="G61">
            <v>29005.010812812099</v>
          </cell>
          <cell r="H61">
            <v>3588.7314553322599</v>
          </cell>
          <cell r="I61">
            <v>124863.94161206714</v>
          </cell>
          <cell r="J61">
            <v>15303.131287292326</v>
          </cell>
          <cell r="K61">
            <v>12581.766459812587</v>
          </cell>
          <cell r="L61">
            <v>24288.33347108648</v>
          </cell>
          <cell r="M61">
            <v>61665.678850759061</v>
          </cell>
          <cell r="N61">
            <v>11749.204864069456</v>
          </cell>
          <cell r="O61">
            <v>9277.6504255511227</v>
          </cell>
          <cell r="P61">
            <v>322378.11174899421</v>
          </cell>
        </row>
        <row r="62">
          <cell r="C62">
            <v>1602866.2695539454</v>
          </cell>
          <cell r="D62">
            <v>638027.77328561398</v>
          </cell>
          <cell r="E62">
            <v>399596.18983678299</v>
          </cell>
          <cell r="F62">
            <v>202875.1715388798</v>
          </cell>
          <cell r="G62">
            <v>30711.086120441578</v>
          </cell>
          <cell r="H62">
            <v>4845.3257895181314</v>
          </cell>
          <cell r="I62">
            <v>276098.13770244655</v>
          </cell>
          <cell r="J62">
            <v>17887.416385283635</v>
          </cell>
          <cell r="K62">
            <v>33497.401654908703</v>
          </cell>
          <cell r="L62">
            <v>24470.078181930203</v>
          </cell>
          <cell r="M62">
            <v>74752.335805587965</v>
          </cell>
          <cell r="N62">
            <v>14481.344664699744</v>
          </cell>
          <cell r="O62">
            <v>10785.21247693877</v>
          </cell>
          <cell r="P62">
            <v>347404.55549484561</v>
          </cell>
        </row>
        <row r="63">
          <cell r="C63">
            <v>1561206.6406030692</v>
          </cell>
          <cell r="D63">
            <v>875931.10693580878</v>
          </cell>
          <cell r="E63">
            <v>605041.4127927454</v>
          </cell>
          <cell r="F63">
            <v>240202.64294489229</v>
          </cell>
          <cell r="G63">
            <v>24920.618661704677</v>
          </cell>
          <cell r="H63">
            <v>5766.4325364629385</v>
          </cell>
          <cell r="I63">
            <v>487017.45754348248</v>
          </cell>
          <cell r="J63">
            <v>20226.57347391142</v>
          </cell>
          <cell r="K63">
            <v>66475.109150216231</v>
          </cell>
          <cell r="L63">
            <v>46497.131085172005</v>
          </cell>
          <cell r="M63">
            <v>99235.212154530673</v>
          </cell>
          <cell r="N63">
            <v>42471.331352218767</v>
          </cell>
          <cell r="O63">
            <v>26426.857082087918</v>
          </cell>
          <cell r="P63">
            <v>405787.50056309212</v>
          </cell>
        </row>
        <row r="64">
          <cell r="C64">
            <v>1358617.620400225</v>
          </cell>
          <cell r="D64">
            <v>1003242.9091292401</v>
          </cell>
          <cell r="E64">
            <v>838238.83529892436</v>
          </cell>
          <cell r="F64">
            <v>154005.95031992381</v>
          </cell>
          <cell r="G64">
            <v>9954.8835925956646</v>
          </cell>
          <cell r="H64">
            <v>1043.239917795411</v>
          </cell>
          <cell r="I64">
            <v>722517.02170570043</v>
          </cell>
          <cell r="J64">
            <v>32185.22482280407</v>
          </cell>
          <cell r="K64">
            <v>156503.38592672528</v>
          </cell>
          <cell r="L64">
            <v>72743.92355992776</v>
          </cell>
          <cell r="M64">
            <v>125638.80252260767</v>
          </cell>
          <cell r="N64">
            <v>104766.24437719777</v>
          </cell>
          <cell r="O64">
            <v>35877.995911907798</v>
          </cell>
          <cell r="P64">
            <v>357970.44782459486</v>
          </cell>
        </row>
        <row r="65">
          <cell r="C65">
            <v>205594.32727094844</v>
          </cell>
          <cell r="D65">
            <v>69629.153405998717</v>
          </cell>
          <cell r="E65">
            <v>49360.451743539357</v>
          </cell>
          <cell r="F65">
            <v>16896.672607360815</v>
          </cell>
          <cell r="G65">
            <v>3372.0290550985274</v>
          </cell>
          <cell r="H65">
            <v>0</v>
          </cell>
          <cell r="I65">
            <v>38078.766492298171</v>
          </cell>
          <cell r="J65">
            <v>1652.5075312635277</v>
          </cell>
          <cell r="K65">
            <v>6635.1494566842775</v>
          </cell>
          <cell r="L65">
            <v>4014.1225695169687</v>
          </cell>
          <cell r="M65">
            <v>9242.4710976841634</v>
          </cell>
          <cell r="N65">
            <v>5873.4105059782469</v>
          </cell>
          <cell r="O65">
            <v>2376.4200681300963</v>
          </cell>
          <cell r="P65">
            <v>32297.317813665708</v>
          </cell>
        </row>
        <row r="71">
          <cell r="C71">
            <v>8307394.8490613941</v>
          </cell>
          <cell r="D71">
            <v>3272145.5300139459</v>
          </cell>
          <cell r="E71">
            <v>1862554.1314725068</v>
          </cell>
          <cell r="F71">
            <v>1509580.4058122423</v>
          </cell>
          <cell r="G71">
            <v>2704680.7043269631</v>
          </cell>
          <cell r="H71">
            <v>925596.24386668205</v>
          </cell>
          <cell r="I71">
            <v>2447126.0160754328</v>
          </cell>
          <cell r="J71">
            <v>2746862.9878153256</v>
          </cell>
          <cell r="K71">
            <v>153266.60104831328</v>
          </cell>
          <cell r="L71">
            <v>13899.211575867086</v>
          </cell>
        </row>
        <row r="72">
          <cell r="C72">
            <v>4587856.4543665592</v>
          </cell>
          <cell r="D72">
            <v>2514511.5083508305</v>
          </cell>
          <cell r="E72">
            <v>1479373.7163982147</v>
          </cell>
          <cell r="F72">
            <v>1183459.8923736899</v>
          </cell>
          <cell r="G72">
            <v>2084981.4028645284</v>
          </cell>
          <cell r="H72">
            <v>756110.75452622829</v>
          </cell>
          <cell r="I72">
            <v>1960630.4177592862</v>
          </cell>
          <cell r="J72">
            <v>2154367.0344156441</v>
          </cell>
          <cell r="K72">
            <v>141534.957406678</v>
          </cell>
          <cell r="L72">
            <v>11437.804054325134</v>
          </cell>
        </row>
        <row r="73">
          <cell r="C73">
            <v>978975.6539384349</v>
          </cell>
          <cell r="D73">
            <v>610441.49727691314</v>
          </cell>
          <cell r="E73">
            <v>330107.31513846654</v>
          </cell>
          <cell r="F73">
            <v>242917.12383743198</v>
          </cell>
          <cell r="G73">
            <v>488422.9646623297</v>
          </cell>
          <cell r="H73">
            <v>223345.6890244394</v>
          </cell>
          <cell r="I73">
            <v>462297.11875342787</v>
          </cell>
          <cell r="J73">
            <v>495271.13087738206</v>
          </cell>
          <cell r="K73">
            <v>51590.742799725784</v>
          </cell>
          <cell r="L73">
            <v>3378.1838701599804</v>
          </cell>
        </row>
        <row r="74">
          <cell r="C74">
            <v>568140.22667371854</v>
          </cell>
          <cell r="D74">
            <v>334677.37312232848</v>
          </cell>
          <cell r="E74">
            <v>217081.01283465867</v>
          </cell>
          <cell r="F74">
            <v>155636.1361441873</v>
          </cell>
          <cell r="G74">
            <v>287953.66480561887</v>
          </cell>
          <cell r="H74">
            <v>92374.899078576622</v>
          </cell>
          <cell r="I74">
            <v>290133.29725578701</v>
          </cell>
          <cell r="J74">
            <v>311479.8563312472</v>
          </cell>
          <cell r="K74">
            <v>23716.476898263936</v>
          </cell>
          <cell r="L74">
            <v>3944.0968145909342</v>
          </cell>
        </row>
        <row r="75">
          <cell r="C75">
            <v>3040740.5737542612</v>
          </cell>
          <cell r="D75">
            <v>1569392.6379516334</v>
          </cell>
          <cell r="E75">
            <v>932185.38842510094</v>
          </cell>
          <cell r="F75">
            <v>784906.63239207037</v>
          </cell>
          <cell r="G75">
            <v>1308604.7733965972</v>
          </cell>
          <cell r="H75">
            <v>440390.16642320872</v>
          </cell>
          <cell r="I75">
            <v>1208200.0017500923</v>
          </cell>
          <cell r="J75">
            <v>1347616.0472070312</v>
          </cell>
          <cell r="K75">
            <v>66227.737708688583</v>
          </cell>
          <cell r="L75">
            <v>4115.523369574219</v>
          </cell>
        </row>
        <row r="76">
          <cell r="C76">
            <v>3719538.3946954943</v>
          </cell>
          <cell r="D76">
            <v>757634.02166318812</v>
          </cell>
          <cell r="E76">
            <v>383180.41507433477</v>
          </cell>
          <cell r="F76">
            <v>326120.51343858772</v>
          </cell>
          <cell r="G76">
            <v>619699.30146250082</v>
          </cell>
          <cell r="H76">
            <v>169485.4893404606</v>
          </cell>
          <cell r="I76">
            <v>486495.59831620136</v>
          </cell>
          <cell r="J76">
            <v>592495.95339974388</v>
          </cell>
          <cell r="K76">
            <v>11731.643641635012</v>
          </cell>
          <cell r="L76">
            <v>2461.4075215419498</v>
          </cell>
        </row>
        <row r="78">
          <cell r="C78">
            <v>1873121.6731378555</v>
          </cell>
          <cell r="D78">
            <v>368719.8794240469</v>
          </cell>
          <cell r="E78">
            <v>99039.035918969501</v>
          </cell>
          <cell r="F78">
            <v>89587.105160833977</v>
          </cell>
          <cell r="G78">
            <v>154404.6760508671</v>
          </cell>
          <cell r="H78">
            <v>308595.83905387303</v>
          </cell>
          <cell r="I78">
            <v>235246.23038591334</v>
          </cell>
          <cell r="J78">
            <v>266972.78189454501</v>
          </cell>
          <cell r="K78">
            <v>815.57602552259652</v>
          </cell>
          <cell r="L78">
            <v>1763.2261123750363</v>
          </cell>
        </row>
        <row r="79">
          <cell r="C79">
            <v>2590705.9414002472</v>
          </cell>
          <cell r="D79">
            <v>1499915.8196151378</v>
          </cell>
          <cell r="E79">
            <v>859162.3451789096</v>
          </cell>
          <cell r="F79">
            <v>645396.69324406935</v>
          </cell>
          <cell r="G79">
            <v>1341420.5610809904</v>
          </cell>
          <cell r="H79">
            <v>547632.42722443223</v>
          </cell>
          <cell r="I79">
            <v>1170708.7138957572</v>
          </cell>
          <cell r="J79">
            <v>1348978.8845361189</v>
          </cell>
          <cell r="K79">
            <v>68111.228575140456</v>
          </cell>
          <cell r="L79">
            <v>3946.5866265173577</v>
          </cell>
        </row>
        <row r="80">
          <cell r="C80">
            <v>1628929.6836654395</v>
          </cell>
          <cell r="D80">
            <v>812056.28505187691</v>
          </cell>
          <cell r="E80">
            <v>505781.00762317399</v>
          </cell>
          <cell r="F80">
            <v>405424.55654953327</v>
          </cell>
          <cell r="G80">
            <v>724856.84516557388</v>
          </cell>
          <cell r="H80">
            <v>59976.580301616734</v>
          </cell>
          <cell r="I80">
            <v>623339.97748881858</v>
          </cell>
          <cell r="J80">
            <v>698563.73847562762</v>
          </cell>
          <cell r="K80">
            <v>56474.587310108349</v>
          </cell>
          <cell r="L80">
            <v>4405.287036789101</v>
          </cell>
        </row>
        <row r="81">
          <cell r="C81">
            <v>1188076.8444013819</v>
          </cell>
          <cell r="D81">
            <v>423522.59130893846</v>
          </cell>
          <cell r="E81">
            <v>278576.56103979045</v>
          </cell>
          <cell r="F81">
            <v>248909.44883373144</v>
          </cell>
          <cell r="G81">
            <v>358491.12260283844</v>
          </cell>
          <cell r="H81">
            <v>7542.9231499968419</v>
          </cell>
          <cell r="I81">
            <v>309416.69971444184</v>
          </cell>
          <cell r="J81">
            <v>325773.79148528399</v>
          </cell>
          <cell r="K81">
            <v>23054.830141889666</v>
          </cell>
          <cell r="L81">
            <v>2562.5946363543362</v>
          </cell>
        </row>
        <row r="82">
          <cell r="C82">
            <v>1026560.7064571169</v>
          </cell>
          <cell r="D82">
            <v>167930.95461401268</v>
          </cell>
          <cell r="E82">
            <v>119995.18171169273</v>
          </cell>
          <cell r="F82">
            <v>120262.60202409528</v>
          </cell>
          <cell r="G82">
            <v>125507.49942672181</v>
          </cell>
          <cell r="H82">
            <v>1848.4741367659653</v>
          </cell>
          <cell r="I82">
            <v>108414.39459053027</v>
          </cell>
          <cell r="J82">
            <v>106573.79142377699</v>
          </cell>
          <cell r="K82">
            <v>4810.3789956521832</v>
          </cell>
          <cell r="L82">
            <v>1221.5171638312515</v>
          </cell>
        </row>
        <row r="84">
          <cell r="C84">
            <v>3978435.7640309329</v>
          </cell>
          <cell r="D84">
            <v>1510327.0522435519</v>
          </cell>
          <cell r="E84">
            <v>835866.40516512247</v>
          </cell>
          <cell r="F84">
            <v>650139.08751702961</v>
          </cell>
          <cell r="G84">
            <v>1249007.9854117124</v>
          </cell>
          <cell r="H84">
            <v>422060.2883403282</v>
          </cell>
          <cell r="I84">
            <v>1125756.6793638666</v>
          </cell>
          <cell r="J84">
            <v>1296716.9053726338</v>
          </cell>
          <cell r="K84">
            <v>82516.365838244441</v>
          </cell>
          <cell r="L84">
            <v>9219.7847835342509</v>
          </cell>
        </row>
        <row r="85">
          <cell r="C85">
            <v>4328959.0850309702</v>
          </cell>
          <cell r="D85">
            <v>1761818.4777704333</v>
          </cell>
          <cell r="E85">
            <v>1026687.7263074114</v>
          </cell>
          <cell r="F85">
            <v>859441.31829522946</v>
          </cell>
          <cell r="G85">
            <v>1455672.7189152667</v>
          </cell>
          <cell r="H85">
            <v>503535.95552635868</v>
          </cell>
          <cell r="I85">
            <v>1321369.3367115827</v>
          </cell>
          <cell r="J85">
            <v>1450146.0824427078</v>
          </cell>
          <cell r="K85">
            <v>70750.235210068699</v>
          </cell>
          <cell r="L85">
            <v>4679.4267923328334</v>
          </cell>
        </row>
        <row r="87">
          <cell r="C87">
            <v>880192.96539083903</v>
          </cell>
          <cell r="D87">
            <v>37419.177383679853</v>
          </cell>
          <cell r="E87">
            <v>17436.008079802319</v>
          </cell>
          <cell r="F87">
            <v>18321.907680759374</v>
          </cell>
          <cell r="G87">
            <v>14574.615032567754</v>
          </cell>
          <cell r="H87">
            <v>3585.1931823764376</v>
          </cell>
          <cell r="I87">
            <v>9703.0729533067151</v>
          </cell>
          <cell r="J87">
            <v>27377.858486433794</v>
          </cell>
          <cell r="K87">
            <v>0</v>
          </cell>
          <cell r="L87">
            <v>479.49497172895133</v>
          </cell>
        </row>
        <row r="88">
          <cell r="C88">
            <v>4717443.8542427886</v>
          </cell>
          <cell r="D88">
            <v>1230298.8775297538</v>
          </cell>
          <cell r="E88">
            <v>615484.72191693913</v>
          </cell>
          <cell r="F88">
            <v>517828.19533180469</v>
          </cell>
          <cell r="G88">
            <v>887658.36372082878</v>
          </cell>
          <cell r="H88">
            <v>319464.42634106171</v>
          </cell>
          <cell r="I88">
            <v>782333.87043725851</v>
          </cell>
          <cell r="J88">
            <v>970690.81613808929</v>
          </cell>
          <cell r="K88">
            <v>18596.02491553286</v>
          </cell>
          <cell r="L88">
            <v>3373.9408961453178</v>
          </cell>
        </row>
        <row r="89">
          <cell r="C89">
            <v>1982454.3681735832</v>
          </cell>
          <cell r="D89">
            <v>1352458.3710405568</v>
          </cell>
          <cell r="E89">
            <v>786353.0701620545</v>
          </cell>
          <cell r="F89">
            <v>603943.3177724093</v>
          </cell>
          <cell r="G89">
            <v>1182643.4131397682</v>
          </cell>
          <cell r="H89">
            <v>326997.35589109838</v>
          </cell>
          <cell r="I89">
            <v>1058503.6666199451</v>
          </cell>
          <cell r="J89">
            <v>1160521.3389232485</v>
          </cell>
          <cell r="K89">
            <v>48999.760773587266</v>
          </cell>
          <cell r="L89">
            <v>4580.6300666200805</v>
          </cell>
        </row>
        <row r="90">
          <cell r="C90">
            <v>693948.35369250306</v>
          </cell>
          <cell r="D90">
            <v>639028.24068468274</v>
          </cell>
          <cell r="E90">
            <v>436011.42453831818</v>
          </cell>
          <cell r="F90">
            <v>362381.85136027233</v>
          </cell>
          <cell r="G90">
            <v>610956.50938925904</v>
          </cell>
          <cell r="H90">
            <v>275549.26845215086</v>
          </cell>
          <cell r="I90">
            <v>587370.32812981121</v>
          </cell>
          <cell r="J90">
            <v>577179.99461875879</v>
          </cell>
          <cell r="K90">
            <v>84728.717620890282</v>
          </cell>
          <cell r="L90">
            <v>5465.1456413727346</v>
          </cell>
        </row>
        <row r="91">
          <cell r="C91">
            <v>33355.307562216869</v>
          </cell>
          <cell r="D91">
            <v>12940.863375337798</v>
          </cell>
          <cell r="E91">
            <v>7268.9067754229945</v>
          </cell>
          <cell r="F91">
            <v>7105.1336670210612</v>
          </cell>
          <cell r="G91">
            <v>8847.8030445716849</v>
          </cell>
          <cell r="H91">
            <v>0</v>
          </cell>
          <cell r="I91">
            <v>9215.0779351480669</v>
          </cell>
          <cell r="J91">
            <v>11092.979648830955</v>
          </cell>
          <cell r="K91">
            <v>942.09773830279414</v>
          </cell>
          <cell r="L91">
            <v>0</v>
          </cell>
        </row>
        <row r="93">
          <cell r="C93">
            <v>1804942.6875435263</v>
          </cell>
          <cell r="D93">
            <v>212662.86995111633</v>
          </cell>
          <cell r="E93">
            <v>104048.48044803202</v>
          </cell>
          <cell r="F93">
            <v>80990.891858637129</v>
          </cell>
          <cell r="G93">
            <v>165449.31275852767</v>
          </cell>
          <cell r="H93">
            <v>47938.608070560244</v>
          </cell>
          <cell r="I93">
            <v>129354.13850391813</v>
          </cell>
          <cell r="J93">
            <v>165176.75624824085</v>
          </cell>
          <cell r="K93">
            <v>1917.9798869158051</v>
          </cell>
          <cell r="L93">
            <v>319.66331448596753</v>
          </cell>
        </row>
        <row r="94">
          <cell r="C94">
            <v>1774167.3036903578</v>
          </cell>
          <cell r="D94">
            <v>472651.7173062833</v>
          </cell>
          <cell r="E94">
            <v>230688.93931591412</v>
          </cell>
          <cell r="F94">
            <v>184825.92873079149</v>
          </cell>
          <cell r="G94">
            <v>365856.17877133068</v>
          </cell>
          <cell r="H94">
            <v>139879.3509374659</v>
          </cell>
          <cell r="I94">
            <v>311246.55594622105</v>
          </cell>
          <cell r="J94">
            <v>375854.17488024564</v>
          </cell>
          <cell r="K94">
            <v>7414.7093965362592</v>
          </cell>
          <cell r="L94">
            <v>2088.1326120078306</v>
          </cell>
        </row>
        <row r="95">
          <cell r="C95">
            <v>1602866.2695539454</v>
          </cell>
          <cell r="D95">
            <v>638027.77328561398</v>
          </cell>
          <cell r="E95">
            <v>316426.50991790427</v>
          </cell>
          <cell r="F95">
            <v>264752.70765949431</v>
          </cell>
          <cell r="G95">
            <v>517546.89184073405</v>
          </cell>
          <cell r="H95">
            <v>177015.65457466204</v>
          </cell>
          <cell r="I95">
            <v>465365.63231428573</v>
          </cell>
          <cell r="J95">
            <v>524290.33953868959</v>
          </cell>
          <cell r="K95">
            <v>15938.394750613556</v>
          </cell>
          <cell r="L95">
            <v>837.77125115591184</v>
          </cell>
        </row>
        <row r="96">
          <cell r="C96">
            <v>1561206.6406030692</v>
          </cell>
          <cell r="D96">
            <v>875931.10693580878</v>
          </cell>
          <cell r="E96">
            <v>507717.5189581209</v>
          </cell>
          <cell r="F96">
            <v>397732.68390012207</v>
          </cell>
          <cell r="G96">
            <v>729903.53050500725</v>
          </cell>
          <cell r="H96">
            <v>258275.37119439745</v>
          </cell>
          <cell r="I96">
            <v>655972.6470801949</v>
          </cell>
          <cell r="J96">
            <v>732889.63227099669</v>
          </cell>
          <cell r="K96">
            <v>27915.143938467547</v>
          </cell>
          <cell r="L96">
            <v>3265.5258968717785</v>
          </cell>
        </row>
        <row r="97">
          <cell r="C97">
            <v>1358617.620400225</v>
          </cell>
          <cell r="D97">
            <v>1003242.9091292401</v>
          </cell>
          <cell r="E97">
            <v>662188.46072220197</v>
          </cell>
          <cell r="F97">
            <v>540145.87331211613</v>
          </cell>
          <cell r="G97">
            <v>866620.62981091265</v>
          </cell>
          <cell r="H97">
            <v>282028.75949223718</v>
          </cell>
          <cell r="I97">
            <v>836555.47171706054</v>
          </cell>
          <cell r="J97">
            <v>889554.64258850925</v>
          </cell>
          <cell r="K97">
            <v>94127.742984862532</v>
          </cell>
          <cell r="L97">
            <v>6650.964104218493</v>
          </cell>
        </row>
        <row r="98">
          <cell r="C98">
            <v>205594.32727094844</v>
          </cell>
          <cell r="D98">
            <v>69629.153405998717</v>
          </cell>
          <cell r="E98">
            <v>41484.222110373084</v>
          </cell>
          <cell r="F98">
            <v>41132.320351111302</v>
          </cell>
          <cell r="G98">
            <v>59304.16064051837</v>
          </cell>
          <cell r="H98">
            <v>20458.499597363058</v>
          </cell>
          <cell r="I98">
            <v>48631.570513808139</v>
          </cell>
          <cell r="J98">
            <v>59097.442288711449</v>
          </cell>
          <cell r="K98">
            <v>5952.6300909174197</v>
          </cell>
          <cell r="L98">
            <v>737.15439712710179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Resumen"/>
    </sheetNames>
    <sheetDataSet>
      <sheetData sheetId="0"/>
      <sheetData sheetId="1">
        <row r="49">
          <cell r="A49" t="str">
            <v>Fuente: Instituto Nacional de Estadística (INE). LXV Encuesta Permanente de Hogares de Propósitos Múltiples, 2019.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4">
          <cell r="D4">
            <v>2295942.1421368532</v>
          </cell>
        </row>
        <row r="5">
          <cell r="D5">
            <v>533073.74277227197</v>
          </cell>
        </row>
        <row r="6">
          <cell r="D6">
            <v>315562.34250775393</v>
          </cell>
        </row>
        <row r="7">
          <cell r="D7">
            <v>1447306.0568568548</v>
          </cell>
        </row>
        <row r="8">
          <cell r="D8">
            <v>719146.55859908008</v>
          </cell>
        </row>
        <row r="9">
          <cell r="D9">
            <v>249135.54595744636</v>
          </cell>
        </row>
        <row r="10">
          <cell r="D10">
            <v>1425312.2046062299</v>
          </cell>
        </row>
        <row r="11">
          <cell r="D11">
            <v>778740.82354388002</v>
          </cell>
        </row>
        <row r="12">
          <cell r="D12">
            <v>403764.27985348267</v>
          </cell>
        </row>
        <row r="13">
          <cell r="D13">
            <v>158135.84677487484</v>
          </cell>
        </row>
        <row r="14">
          <cell r="D14">
            <v>1388848.8449108142</v>
          </cell>
        </row>
        <row r="15">
          <cell r="D15">
            <v>1626239.8558250731</v>
          </cell>
        </row>
        <row r="16">
          <cell r="D16">
            <v>32943.907144839082</v>
          </cell>
        </row>
        <row r="17">
          <cell r="D17">
            <v>1113096.4603060882</v>
          </cell>
        </row>
        <row r="18">
          <cell r="D18">
            <v>1280551.076569011</v>
          </cell>
        </row>
        <row r="19">
          <cell r="D19">
            <v>575556.39334063907</v>
          </cell>
        </row>
        <row r="20">
          <cell r="D20">
            <v>12940.863375337798</v>
          </cell>
        </row>
        <row r="21">
          <cell r="D21">
            <v>199118.45267026726</v>
          </cell>
        </row>
        <row r="22">
          <cell r="D22">
            <v>447635.48595901724</v>
          </cell>
        </row>
        <row r="23">
          <cell r="D23">
            <v>591824.13539698184</v>
          </cell>
        </row>
        <row r="24">
          <cell r="D24">
            <v>809356.0339197641</v>
          </cell>
        </row>
        <row r="25">
          <cell r="D25">
            <v>905721.28930851049</v>
          </cell>
        </row>
        <row r="26">
          <cell r="D26">
            <v>61433.303481414048</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
  <sheetViews>
    <sheetView tabSelected="1" workbookViewId="0">
      <selection activeCell="G33" sqref="G33"/>
    </sheetView>
  </sheetViews>
  <sheetFormatPr baseColWidth="10" defaultRowHeight="12.75" x14ac:dyDescent="0.2"/>
  <cols>
    <col min="1" max="1" width="16.28515625" customWidth="1"/>
    <col min="11" max="11" width="5.28515625" customWidth="1"/>
  </cols>
  <sheetData/>
  <phoneticPr fontId="2" type="noConversion"/>
  <printOptions horizontalCentered="1" verticalCentered="1"/>
  <pageMargins left="1.3474015748031496" right="0.78740157480314965" top="0.98425196850393704" bottom="0.98425196850393704" header="0" footer="0"/>
  <pageSetup paperSize="9" scale="9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Q46"/>
  <sheetViews>
    <sheetView zoomScaleSheetLayoutView="100" workbookViewId="0">
      <selection activeCell="A2" sqref="A2:A5"/>
    </sheetView>
  </sheetViews>
  <sheetFormatPr baseColWidth="10" defaultRowHeight="12.75" x14ac:dyDescent="0.2"/>
  <cols>
    <col min="1" max="1" width="22.5703125" customWidth="1"/>
    <col min="2" max="2" width="9.42578125" customWidth="1"/>
    <col min="3" max="3" width="5.7109375" bestFit="1" customWidth="1"/>
    <col min="4" max="4" width="9.28515625" customWidth="1"/>
    <col min="5" max="5" width="5.7109375" bestFit="1" customWidth="1"/>
    <col min="6" max="6" width="9.28515625" customWidth="1"/>
    <col min="7" max="7" width="5.7109375" bestFit="1" customWidth="1"/>
    <col min="8" max="8" width="9.28515625" bestFit="1" customWidth="1"/>
    <col min="9" max="9" width="5.7109375" bestFit="1" customWidth="1"/>
    <col min="10" max="10" width="9.7109375" bestFit="1" customWidth="1"/>
    <col min="11" max="11" width="5.7109375" bestFit="1" customWidth="1"/>
    <col min="12" max="12" width="9.28515625" bestFit="1" customWidth="1"/>
    <col min="13" max="13" width="5.7109375" bestFit="1" customWidth="1"/>
    <col min="14" max="14" width="9.28515625" bestFit="1" customWidth="1"/>
    <col min="15" max="15" width="5.7109375" bestFit="1" customWidth="1"/>
    <col min="16" max="16" width="7.7109375" customWidth="1"/>
    <col min="17" max="17" width="5.7109375" bestFit="1" customWidth="1"/>
  </cols>
  <sheetData>
    <row r="1" spans="1:17" ht="29.25" customHeight="1" x14ac:dyDescent="0.2">
      <c r="A1" s="93" t="s">
        <v>73</v>
      </c>
      <c r="B1" s="93"/>
      <c r="C1" s="93"/>
      <c r="D1" s="93"/>
      <c r="E1" s="93"/>
      <c r="F1" s="93"/>
      <c r="G1" s="93"/>
      <c r="H1" s="93"/>
      <c r="I1" s="93"/>
      <c r="J1" s="93"/>
      <c r="K1" s="93"/>
      <c r="L1" s="93"/>
      <c r="M1" s="93"/>
      <c r="N1" s="93"/>
      <c r="O1" s="93"/>
      <c r="P1" s="93"/>
      <c r="Q1" s="93"/>
    </row>
    <row r="2" spans="1:17" ht="14.25" customHeight="1" x14ac:dyDescent="0.2">
      <c r="A2" s="92" t="s">
        <v>74</v>
      </c>
      <c r="B2" s="92" t="s">
        <v>0</v>
      </c>
      <c r="C2" s="92"/>
      <c r="D2" s="92" t="s">
        <v>35</v>
      </c>
      <c r="E2" s="92"/>
      <c r="F2" s="92"/>
      <c r="G2" s="92"/>
      <c r="H2" s="92"/>
      <c r="I2" s="92"/>
      <c r="J2" s="92"/>
      <c r="K2" s="92"/>
      <c r="L2" s="92"/>
      <c r="M2" s="92"/>
      <c r="N2" s="92"/>
      <c r="O2" s="92"/>
      <c r="P2" s="92"/>
      <c r="Q2" s="92"/>
    </row>
    <row r="3" spans="1:17" ht="12.75" customHeight="1" x14ac:dyDescent="0.2">
      <c r="A3" s="92"/>
      <c r="B3" s="92"/>
      <c r="C3" s="92"/>
      <c r="D3" s="92" t="s">
        <v>34</v>
      </c>
      <c r="E3" s="92"/>
      <c r="F3" s="92" t="s">
        <v>37</v>
      </c>
      <c r="G3" s="92"/>
      <c r="H3" s="92" t="s">
        <v>36</v>
      </c>
      <c r="I3" s="92"/>
      <c r="J3" s="92" t="s">
        <v>39</v>
      </c>
      <c r="K3" s="92"/>
      <c r="L3" s="92" t="s">
        <v>38</v>
      </c>
      <c r="M3" s="92"/>
      <c r="N3" s="92"/>
      <c r="O3" s="92"/>
      <c r="P3" s="92"/>
      <c r="Q3" s="92"/>
    </row>
    <row r="4" spans="1:17" ht="22.5" customHeight="1" x14ac:dyDescent="0.2">
      <c r="A4" s="92"/>
      <c r="B4" s="92"/>
      <c r="C4" s="92"/>
      <c r="D4" s="92"/>
      <c r="E4" s="92"/>
      <c r="F4" s="92"/>
      <c r="G4" s="92"/>
      <c r="H4" s="92"/>
      <c r="I4" s="92"/>
      <c r="J4" s="92"/>
      <c r="K4" s="92"/>
      <c r="L4" s="92" t="s">
        <v>41</v>
      </c>
      <c r="M4" s="92"/>
      <c r="N4" s="92" t="s">
        <v>28</v>
      </c>
      <c r="O4" s="92"/>
      <c r="P4" s="92" t="s">
        <v>29</v>
      </c>
      <c r="Q4" s="92"/>
    </row>
    <row r="5" spans="1:17" ht="12.75" customHeight="1" x14ac:dyDescent="0.2">
      <c r="A5" s="92"/>
      <c r="B5" s="14" t="s">
        <v>1</v>
      </c>
      <c r="C5" s="14" t="s">
        <v>2</v>
      </c>
      <c r="D5" s="14" t="s">
        <v>1</v>
      </c>
      <c r="E5" s="14" t="s">
        <v>2</v>
      </c>
      <c r="F5" s="14" t="s">
        <v>1</v>
      </c>
      <c r="G5" s="14" t="s">
        <v>2</v>
      </c>
      <c r="H5" s="14" t="s">
        <v>1</v>
      </c>
      <c r="I5" s="16" t="s">
        <v>2</v>
      </c>
      <c r="J5" s="14" t="s">
        <v>1</v>
      </c>
      <c r="K5" s="16" t="s">
        <v>2</v>
      </c>
      <c r="L5" s="14" t="s">
        <v>1</v>
      </c>
      <c r="M5" s="16" t="s">
        <v>2</v>
      </c>
      <c r="N5" s="14" t="s">
        <v>1</v>
      </c>
      <c r="O5" s="16" t="s">
        <v>2</v>
      </c>
      <c r="P5" s="14" t="s">
        <v>1</v>
      </c>
      <c r="Q5" s="16" t="s">
        <v>2</v>
      </c>
    </row>
    <row r="6" spans="1:17" ht="13.5" x14ac:dyDescent="0.25">
      <c r="A6" s="3"/>
      <c r="B6" s="4"/>
      <c r="C6" s="4"/>
      <c r="D6" s="4"/>
      <c r="E6" s="4"/>
      <c r="F6" s="4"/>
      <c r="G6" s="4"/>
      <c r="H6" s="5"/>
      <c r="I6" s="6"/>
    </row>
    <row r="7" spans="1:17" x14ac:dyDescent="0.2">
      <c r="A7" s="48" t="s">
        <v>58</v>
      </c>
      <c r="B7" s="25">
        <f>[1]TIC!C5</f>
        <v>2207901.4509145152</v>
      </c>
      <c r="C7" s="26">
        <f>+C10+C14</f>
        <v>100.00000000000375</v>
      </c>
      <c r="D7" s="25">
        <f>[1]TIC!D5</f>
        <v>1234139.100614955</v>
      </c>
      <c r="E7" s="27">
        <f>+D7/$B7*100</f>
        <v>55.896475818871949</v>
      </c>
      <c r="F7" s="25">
        <f>[1]TIC!E5</f>
        <v>1704621.0390071173</v>
      </c>
      <c r="G7" s="27">
        <f>+F7/$B7*100</f>
        <v>77.205485702319791</v>
      </c>
      <c r="H7" s="25">
        <f>[1]TIC!F5</f>
        <v>364925.21560741041</v>
      </c>
      <c r="I7" s="27">
        <f>+H7/$B7*100</f>
        <v>16.528147823638506</v>
      </c>
      <c r="J7" s="25">
        <f>[1]TIC!G5</f>
        <v>2034120.3927602957</v>
      </c>
      <c r="K7" s="27">
        <f>+J7/$B7*100</f>
        <v>92.129129763366961</v>
      </c>
      <c r="L7" s="25">
        <f>[1]TIC!H5</f>
        <v>273952.07483799511</v>
      </c>
      <c r="M7" s="27">
        <f>+L7/$B7*100</f>
        <v>12.407803560458907</v>
      </c>
      <c r="N7" s="25">
        <f>[1]TIC!I5</f>
        <v>232547.15165221642</v>
      </c>
      <c r="O7" s="27">
        <f>+N7/$B7*100</f>
        <v>10.532496890017223</v>
      </c>
      <c r="P7" s="25">
        <f>[1]TIC!J5</f>
        <v>64744.092070704821</v>
      </c>
      <c r="Q7" s="27">
        <f>+P7/$B7*100</f>
        <v>2.9323814268923889</v>
      </c>
    </row>
    <row r="8" spans="1:17" x14ac:dyDescent="0.2">
      <c r="A8" s="48"/>
      <c r="B8" s="28"/>
      <c r="C8" s="29"/>
      <c r="D8" s="28"/>
      <c r="E8" s="30"/>
      <c r="F8" s="28"/>
      <c r="G8" s="30"/>
      <c r="H8" s="28"/>
      <c r="I8" s="30"/>
      <c r="J8" s="28"/>
      <c r="K8" s="30"/>
      <c r="L8" s="28"/>
      <c r="M8" s="30"/>
      <c r="N8" s="28"/>
      <c r="O8" s="30"/>
      <c r="P8" s="28"/>
      <c r="Q8" s="30"/>
    </row>
    <row r="9" spans="1:17" x14ac:dyDescent="0.2">
      <c r="A9" s="48" t="s">
        <v>3</v>
      </c>
      <c r="B9" s="69"/>
      <c r="C9" s="69"/>
      <c r="D9" s="69"/>
      <c r="E9" s="69"/>
      <c r="F9" s="69"/>
      <c r="G9" s="69"/>
      <c r="H9" s="69"/>
      <c r="I9" s="69"/>
      <c r="J9" s="69"/>
      <c r="K9" s="69"/>
      <c r="L9" s="69"/>
      <c r="M9" s="69"/>
      <c r="N9" s="69"/>
      <c r="O9" s="69"/>
      <c r="P9" s="69"/>
      <c r="Q9" s="69"/>
    </row>
    <row r="10" spans="1:17" x14ac:dyDescent="0.2">
      <c r="A10" s="49" t="s">
        <v>4</v>
      </c>
      <c r="B10" s="28">
        <f>[1]TIC!C6</f>
        <v>1249838.5310687204</v>
      </c>
      <c r="C10" s="31">
        <f>+B10/B$7*100</f>
        <v>56.607532485249102</v>
      </c>
      <c r="D10" s="28">
        <f>[1]TIC!D6</f>
        <v>710530.59148697881</v>
      </c>
      <c r="E10" s="31">
        <f>+D10/D$7*100</f>
        <v>57.572974645478048</v>
      </c>
      <c r="F10" s="28">
        <f>[1]TIC!E6</f>
        <v>1158700.030528035</v>
      </c>
      <c r="G10" s="31">
        <f>+F10/F$7*100</f>
        <v>67.974054292028313</v>
      </c>
      <c r="H10" s="28">
        <f>[1]TIC!F6</f>
        <v>321962.46614049556</v>
      </c>
      <c r="I10" s="31">
        <f>+H10/H$7*100</f>
        <v>88.226971546648471</v>
      </c>
      <c r="J10" s="28">
        <f>[1]TIC!G6</f>
        <v>1200502.4012438739</v>
      </c>
      <c r="K10" s="31">
        <f>+J10/J$7*100</f>
        <v>59.018257007629494</v>
      </c>
      <c r="L10" s="28">
        <f>[1]TIC!H6</f>
        <v>249114.23530243497</v>
      </c>
      <c r="M10" s="31">
        <f>+L10/L$7*100</f>
        <v>90.933509246006523</v>
      </c>
      <c r="N10" s="28">
        <f>[1]TIC!I6</f>
        <v>219952.41706146894</v>
      </c>
      <c r="O10" s="31">
        <f>+N10/N$7*100</f>
        <v>94.584008231765665</v>
      </c>
      <c r="P10" s="28">
        <f>[1]TIC!J6</f>
        <v>47993.734391640144</v>
      </c>
      <c r="Q10" s="31">
        <f>+P10/P$7*100</f>
        <v>74.128361147188258</v>
      </c>
    </row>
    <row r="11" spans="1:17" ht="12" customHeight="1" x14ac:dyDescent="0.2">
      <c r="A11" s="53" t="s">
        <v>5</v>
      </c>
      <c r="B11" s="28">
        <f>[1]TIC!C7</f>
        <v>254832.56585772507</v>
      </c>
      <c r="C11" s="31">
        <f t="shared" ref="C11:E40" si="0">+B11/B$7*100</f>
        <v>11.541845119589606</v>
      </c>
      <c r="D11" s="28">
        <f>[1]TIC!D7</f>
        <v>166963.06584367011</v>
      </c>
      <c r="E11" s="31">
        <f t="shared" si="0"/>
        <v>13.528707238955045</v>
      </c>
      <c r="F11" s="28">
        <f>[1]TIC!E7</f>
        <v>244404.25912810038</v>
      </c>
      <c r="G11" s="31">
        <f>+F11/F$7*100</f>
        <v>14.33774742510848</v>
      </c>
      <c r="H11" s="28">
        <f>[1]TIC!F7</f>
        <v>98591.561862821807</v>
      </c>
      <c r="I11" s="31">
        <f>+H11/H$7*100</f>
        <v>27.016922275079896</v>
      </c>
      <c r="J11" s="28">
        <f>[1]TIC!G7</f>
        <v>248039.47872751177</v>
      </c>
      <c r="K11" s="31">
        <f>+J11/J$7*100</f>
        <v>12.193942876258317</v>
      </c>
      <c r="L11" s="28">
        <f>[1]TIC!H7</f>
        <v>106082.31740100273</v>
      </c>
      <c r="M11" s="31">
        <f>+L11/L$7*100</f>
        <v>38.722947239489173</v>
      </c>
      <c r="N11" s="28">
        <f>[1]TIC!I7</f>
        <v>93395.768192956049</v>
      </c>
      <c r="O11" s="31">
        <f>+N11/N$7*100</f>
        <v>40.162077896629391</v>
      </c>
      <c r="P11" s="28">
        <f>[1]TIC!J7</f>
        <v>26180.924993739842</v>
      </c>
      <c r="Q11" s="31">
        <f>+P11/P$7*100</f>
        <v>40.437550603302221</v>
      </c>
    </row>
    <row r="12" spans="1:17" ht="13.5" customHeight="1" x14ac:dyDescent="0.2">
      <c r="A12" s="53" t="s">
        <v>6</v>
      </c>
      <c r="B12" s="28">
        <f>[1]TIC!C8</f>
        <v>160185.68641715869</v>
      </c>
      <c r="C12" s="31">
        <f t="shared" si="0"/>
        <v>7.2551103379550579</v>
      </c>
      <c r="D12" s="28">
        <f>[1]TIC!D8</f>
        <v>91509.965566605009</v>
      </c>
      <c r="E12" s="31">
        <f t="shared" si="0"/>
        <v>7.4148826109639359</v>
      </c>
      <c r="F12" s="28">
        <f>[1]TIC!E8</f>
        <v>153612.19172617365</v>
      </c>
      <c r="G12" s="31">
        <f>+F12/F$7*100</f>
        <v>9.0115156513407477</v>
      </c>
      <c r="H12" s="28">
        <f>[1]TIC!F8</f>
        <v>46239.345550006874</v>
      </c>
      <c r="I12" s="31">
        <f>+H12/H$7*100</f>
        <v>12.670909976183051</v>
      </c>
      <c r="J12" s="28">
        <f>[1]TIC!G8</f>
        <v>153906.26912024405</v>
      </c>
      <c r="K12" s="31">
        <f>+J12/J$7*100</f>
        <v>7.566232051358261</v>
      </c>
      <c r="L12" s="28">
        <f>[1]TIC!H8</f>
        <v>40063.720274528954</v>
      </c>
      <c r="M12" s="31">
        <f>+L12/L$7*100</f>
        <v>14.624353656828889</v>
      </c>
      <c r="N12" s="28">
        <f>[1]TIC!I8</f>
        <v>32694.486752530182</v>
      </c>
      <c r="O12" s="31">
        <f>+N12/N$7*100</f>
        <v>14.059293575621211</v>
      </c>
      <c r="P12" s="28">
        <f>[1]TIC!J8</f>
        <v>8960.7111840267662</v>
      </c>
      <c r="Q12" s="31">
        <f>+P12/P$7*100</f>
        <v>13.840199001078087</v>
      </c>
    </row>
    <row r="13" spans="1:17" ht="15" customHeight="1" x14ac:dyDescent="0.2">
      <c r="A13" s="53" t="s">
        <v>7</v>
      </c>
      <c r="B13" s="28">
        <f>[1]TIC!C9</f>
        <v>834820.27879384428</v>
      </c>
      <c r="C13" s="31">
        <f t="shared" si="0"/>
        <v>37.810577027704781</v>
      </c>
      <c r="D13" s="28">
        <f>[1]TIC!D9</f>
        <v>452057.56007669604</v>
      </c>
      <c r="E13" s="31">
        <f t="shared" si="0"/>
        <v>36.629384795558444</v>
      </c>
      <c r="F13" s="28">
        <f>[1]TIC!E9</f>
        <v>760683.57967376802</v>
      </c>
      <c r="G13" s="31">
        <f>+F13/F$7*100</f>
        <v>44.624791215579492</v>
      </c>
      <c r="H13" s="28">
        <f>[1]TIC!F9</f>
        <v>177131.55872766688</v>
      </c>
      <c r="I13" s="31">
        <f>+H13/H$7*100</f>
        <v>48.539139295385517</v>
      </c>
      <c r="J13" s="28">
        <f>[1]TIC!G9</f>
        <v>798556.65339612379</v>
      </c>
      <c r="K13" s="31">
        <f>+J13/J$7*100</f>
        <v>39.258082080013203</v>
      </c>
      <c r="L13" s="28">
        <f>[1]TIC!H9</f>
        <v>102968.19762690233</v>
      </c>
      <c r="M13" s="31">
        <f>+L13/L$7*100</f>
        <v>37.586208349688107</v>
      </c>
      <c r="N13" s="28">
        <f>[1]TIC!I9</f>
        <v>93862.162115982472</v>
      </c>
      <c r="O13" s="31">
        <f>+N13/N$7*100</f>
        <v>40.362636759514949</v>
      </c>
      <c r="P13" s="28">
        <f>[1]TIC!J9</f>
        <v>12852.09821387354</v>
      </c>
      <c r="Q13" s="31">
        <f>+P13/P$7*100</f>
        <v>19.850611542807954</v>
      </c>
    </row>
    <row r="14" spans="1:17" x14ac:dyDescent="0.2">
      <c r="A14" s="49" t="s">
        <v>8</v>
      </c>
      <c r="B14" s="28">
        <f>[1]TIC!C10</f>
        <v>958062.91984587768</v>
      </c>
      <c r="C14" s="31">
        <f t="shared" si="0"/>
        <v>43.392467514754657</v>
      </c>
      <c r="D14" s="28">
        <f>[1]TIC!D10</f>
        <v>523608.50912802364</v>
      </c>
      <c r="E14" s="31">
        <f t="shared" si="0"/>
        <v>42.427025354525803</v>
      </c>
      <c r="F14" s="28">
        <f>[1]TIC!E10</f>
        <v>545921.00847914163</v>
      </c>
      <c r="G14" s="31">
        <f>+F14/F$7*100</f>
        <v>32.025945707975175</v>
      </c>
      <c r="H14" s="28">
        <f>[1]TIC!F10</f>
        <v>42962.749466913978</v>
      </c>
      <c r="I14" s="31">
        <f>+H14/H$7*100</f>
        <v>11.773028453351293</v>
      </c>
      <c r="J14" s="28">
        <f>[1]TIC!G10</f>
        <v>833617.99151649547</v>
      </c>
      <c r="K14" s="31">
        <f>+J14/J$7*100</f>
        <v>40.981742992374123</v>
      </c>
      <c r="L14" s="28">
        <f>[1]TIC!H10</f>
        <v>24837.83953555968</v>
      </c>
      <c r="M14" s="31">
        <f>+L14/L$7*100</f>
        <v>9.0664907539933175</v>
      </c>
      <c r="N14" s="28">
        <f>[1]TIC!I10</f>
        <v>12594.734590747128</v>
      </c>
      <c r="O14" s="31">
        <f>+N14/N$7*100</f>
        <v>5.4159917682341936</v>
      </c>
      <c r="P14" s="28">
        <f>[1]TIC!J10</f>
        <v>16750.357679064706</v>
      </c>
      <c r="Q14" s="31">
        <f>+P14/P$7*100</f>
        <v>25.871638852811792</v>
      </c>
    </row>
    <row r="15" spans="1:17" x14ac:dyDescent="0.2">
      <c r="A15" s="48"/>
      <c r="B15" s="28"/>
      <c r="C15" s="31"/>
      <c r="D15" s="28"/>
      <c r="E15" s="31"/>
      <c r="F15" s="28"/>
      <c r="G15" s="31"/>
      <c r="H15" s="28"/>
      <c r="I15" s="31"/>
      <c r="J15" s="28"/>
      <c r="K15" s="31"/>
      <c r="L15" s="28"/>
      <c r="M15" s="31"/>
      <c r="N15" s="28"/>
      <c r="O15" s="31"/>
      <c r="P15" s="28"/>
      <c r="Q15" s="31"/>
    </row>
    <row r="16" spans="1:17" x14ac:dyDescent="0.2">
      <c r="A16" s="48" t="s">
        <v>75</v>
      </c>
      <c r="B16" s="69"/>
      <c r="C16" s="69"/>
      <c r="D16" s="69"/>
      <c r="E16" s="69"/>
      <c r="F16" s="69"/>
      <c r="G16" s="69"/>
      <c r="H16" s="69"/>
      <c r="I16" s="69"/>
      <c r="J16" s="69"/>
      <c r="K16" s="69"/>
      <c r="L16" s="69"/>
      <c r="M16" s="69"/>
      <c r="N16" s="69"/>
      <c r="O16" s="69"/>
      <c r="P16" s="69"/>
      <c r="Q16" s="69"/>
    </row>
    <row r="17" spans="1:17" x14ac:dyDescent="0.2">
      <c r="A17" s="49" t="s">
        <v>77</v>
      </c>
      <c r="B17" s="46">
        <f>[1]TIC!C12</f>
        <v>0</v>
      </c>
      <c r="C17" s="47">
        <f t="shared" si="0"/>
        <v>0</v>
      </c>
      <c r="D17" s="46">
        <f>[1]TIC!D12</f>
        <v>0</v>
      </c>
      <c r="E17" s="47">
        <f t="shared" si="0"/>
        <v>0</v>
      </c>
      <c r="F17" s="46">
        <f>[1]TIC!E12</f>
        <v>0</v>
      </c>
      <c r="G17" s="47">
        <f t="shared" ref="G17:G21" si="1">+F17/F$7*100</f>
        <v>0</v>
      </c>
      <c r="H17" s="46">
        <f>[1]TIC!F12</f>
        <v>0</v>
      </c>
      <c r="I17" s="47">
        <f t="shared" ref="I17:I21" si="2">+H17/H$7*100</f>
        <v>0</v>
      </c>
      <c r="J17" s="46">
        <f>[1]TIC!G12</f>
        <v>0</v>
      </c>
      <c r="K17" s="47">
        <f t="shared" ref="K17:K21" si="3">+J17/J$7*100</f>
        <v>0</v>
      </c>
      <c r="L17" s="46">
        <f>[1]TIC!H12</f>
        <v>0</v>
      </c>
      <c r="M17" s="47">
        <f t="shared" ref="M17:M21" si="4">+L17/L$7*100</f>
        <v>0</v>
      </c>
      <c r="N17" s="46">
        <f>[1]TIC!I12</f>
        <v>0</v>
      </c>
      <c r="O17" s="47">
        <f t="shared" ref="O17:O21" si="5">+N17/N$7*100</f>
        <v>0</v>
      </c>
      <c r="P17" s="46">
        <f>[1]TIC!J12</f>
        <v>0</v>
      </c>
      <c r="Q17" s="47">
        <f t="shared" ref="Q17:Q21" si="6">+P17/P$7*100</f>
        <v>0</v>
      </c>
    </row>
    <row r="18" spans="1:17" x14ac:dyDescent="0.2">
      <c r="A18" s="49" t="s">
        <v>51</v>
      </c>
      <c r="B18" s="28">
        <f>[1]TIC!C13</f>
        <v>247885.28886186192</v>
      </c>
      <c r="C18" s="31">
        <f t="shared" si="0"/>
        <v>11.227189907375058</v>
      </c>
      <c r="D18" s="28">
        <f>[1]TIC!D13</f>
        <v>111817.52545299986</v>
      </c>
      <c r="E18" s="31">
        <f t="shared" si="0"/>
        <v>9.0603664852108405</v>
      </c>
      <c r="F18" s="28">
        <f>[1]TIC!E13</f>
        <v>162637.92464495683</v>
      </c>
      <c r="G18" s="31">
        <f t="shared" si="1"/>
        <v>9.5410018369647585</v>
      </c>
      <c r="H18" s="28">
        <f>[1]TIC!F13</f>
        <v>32682.295030456822</v>
      </c>
      <c r="I18" s="31">
        <f t="shared" si="2"/>
        <v>8.9558883937515326</v>
      </c>
      <c r="J18" s="28">
        <f>[1]TIC!G13</f>
        <v>221786.90361410589</v>
      </c>
      <c r="K18" s="31">
        <f t="shared" si="3"/>
        <v>10.903332192306557</v>
      </c>
      <c r="L18" s="28">
        <f>[1]TIC!H13</f>
        <v>8906.2166013503465</v>
      </c>
      <c r="M18" s="31">
        <f t="shared" si="4"/>
        <v>3.2510126476016454</v>
      </c>
      <c r="N18" s="28">
        <f>[1]TIC!I13</f>
        <v>4405.9565898438286</v>
      </c>
      <c r="O18" s="31">
        <f t="shared" si="5"/>
        <v>1.8946508518982479</v>
      </c>
      <c r="P18" s="28">
        <f>[1]TIC!J13</f>
        <v>6244.4310314260729</v>
      </c>
      <c r="Q18" s="31">
        <f t="shared" si="6"/>
        <v>9.6447889401348661</v>
      </c>
    </row>
    <row r="19" spans="1:17" ht="15" customHeight="1" x14ac:dyDescent="0.2">
      <c r="A19" s="49" t="s">
        <v>52</v>
      </c>
      <c r="B19" s="28">
        <f>[1]TIC!C14</f>
        <v>642993.17618844705</v>
      </c>
      <c r="C19" s="31">
        <f t="shared" si="0"/>
        <v>29.122367573159508</v>
      </c>
      <c r="D19" s="28">
        <f>[1]TIC!D14</f>
        <v>365796.34727387252</v>
      </c>
      <c r="E19" s="31">
        <f t="shared" si="0"/>
        <v>29.639798876123535</v>
      </c>
      <c r="F19" s="28">
        <f>[1]TIC!E14</f>
        <v>504142.36300464743</v>
      </c>
      <c r="G19" s="31">
        <f t="shared" si="1"/>
        <v>29.575040520343038</v>
      </c>
      <c r="H19" s="28">
        <f>[1]TIC!F14</f>
        <v>111430.60438778749</v>
      </c>
      <c r="I19" s="31">
        <f t="shared" si="2"/>
        <v>30.535189025596267</v>
      </c>
      <c r="J19" s="28">
        <f>[1]TIC!G14</f>
        <v>601422.48992642283</v>
      </c>
      <c r="K19" s="31">
        <f t="shared" si="3"/>
        <v>29.566710607049874</v>
      </c>
      <c r="L19" s="28">
        <f>[1]TIC!H14</f>
        <v>48849.164484705354</v>
      </c>
      <c r="M19" s="31">
        <f t="shared" si="4"/>
        <v>17.831281078485318</v>
      </c>
      <c r="N19" s="28">
        <f>[1]TIC!I14</f>
        <v>37530.768379043926</v>
      </c>
      <c r="O19" s="31">
        <f t="shared" si="5"/>
        <v>16.138992936440129</v>
      </c>
      <c r="P19" s="28">
        <f>[1]TIC!J14</f>
        <v>19249.684224748307</v>
      </c>
      <c r="Q19" s="31">
        <f t="shared" si="6"/>
        <v>29.73195485346583</v>
      </c>
    </row>
    <row r="20" spans="1:17" x14ac:dyDescent="0.2">
      <c r="A20" s="49" t="s">
        <v>53</v>
      </c>
      <c r="B20" s="28">
        <f>[1]TIC!C15</f>
        <v>667482.63972655812</v>
      </c>
      <c r="C20" s="31">
        <f t="shared" si="0"/>
        <v>30.231541333064754</v>
      </c>
      <c r="D20" s="28">
        <f>[1]TIC!D15</f>
        <v>387065.75430992508</v>
      </c>
      <c r="E20" s="31">
        <f t="shared" si="0"/>
        <v>31.363219439126063</v>
      </c>
      <c r="F20" s="28">
        <f>[1]TIC!E15</f>
        <v>526779.3162349019</v>
      </c>
      <c r="G20" s="31">
        <f t="shared" si="1"/>
        <v>30.903016223578504</v>
      </c>
      <c r="H20" s="28">
        <f>[1]TIC!F15</f>
        <v>140642.26631259616</v>
      </c>
      <c r="I20" s="31">
        <f t="shared" si="2"/>
        <v>38.54002417413114</v>
      </c>
      <c r="J20" s="28">
        <f>[1]TIC!G15</f>
        <v>632784.48215894669</v>
      </c>
      <c r="K20" s="31">
        <f t="shared" si="3"/>
        <v>31.108506871624247</v>
      </c>
      <c r="L20" s="28">
        <f>[1]TIC!H15</f>
        <v>88748.61587489488</v>
      </c>
      <c r="M20" s="31">
        <f t="shared" si="4"/>
        <v>32.395672099719434</v>
      </c>
      <c r="N20" s="28">
        <f>[1]TIC!I15</f>
        <v>76481.453126842971</v>
      </c>
      <c r="O20" s="31">
        <f t="shared" si="5"/>
        <v>32.888578760673894</v>
      </c>
      <c r="P20" s="28">
        <f>[1]TIC!J15</f>
        <v>18460.884326768748</v>
      </c>
      <c r="Q20" s="31">
        <f t="shared" si="6"/>
        <v>28.513619909301134</v>
      </c>
    </row>
    <row r="21" spans="1:17" x14ac:dyDescent="0.2">
      <c r="A21" s="49" t="s">
        <v>59</v>
      </c>
      <c r="B21" s="28">
        <f>[1]TIC!C16</f>
        <v>649540.3461377304</v>
      </c>
      <c r="C21" s="31">
        <f t="shared" si="0"/>
        <v>29.418901186404405</v>
      </c>
      <c r="D21" s="28">
        <f>[1]TIC!D16</f>
        <v>369459.47357820009</v>
      </c>
      <c r="E21" s="31">
        <f t="shared" si="0"/>
        <v>29.936615199543017</v>
      </c>
      <c r="F21" s="28">
        <f>[1]TIC!E16</f>
        <v>511061.43512267061</v>
      </c>
      <c r="G21" s="31">
        <f t="shared" si="1"/>
        <v>29.98094141911719</v>
      </c>
      <c r="H21" s="28">
        <f>[1]TIC!F16</f>
        <v>80170.049876568155</v>
      </c>
      <c r="I21" s="31">
        <f t="shared" si="2"/>
        <v>21.968898406520573</v>
      </c>
      <c r="J21" s="28">
        <f>[1]TIC!G16</f>
        <v>578126.51706089824</v>
      </c>
      <c r="K21" s="31">
        <f t="shared" si="3"/>
        <v>28.421450329023163</v>
      </c>
      <c r="L21" s="28">
        <f>[1]TIC!H16</f>
        <v>127448.07787704215</v>
      </c>
      <c r="M21" s="31">
        <f t="shared" si="4"/>
        <v>46.52203417419274</v>
      </c>
      <c r="N21" s="28">
        <f>[1]TIC!I16</f>
        <v>114128.97355648434</v>
      </c>
      <c r="O21" s="31">
        <f t="shared" si="5"/>
        <v>49.077777450987142</v>
      </c>
      <c r="P21" s="28">
        <f>[1]TIC!J16</f>
        <v>20789.092487761714</v>
      </c>
      <c r="Q21" s="31">
        <f t="shared" si="6"/>
        <v>32.109636297098206</v>
      </c>
    </row>
    <row r="22" spans="1:17" x14ac:dyDescent="0.2">
      <c r="A22" s="50"/>
      <c r="B22" s="28"/>
      <c r="C22" s="31"/>
      <c r="D22" s="28"/>
      <c r="E22" s="31"/>
      <c r="F22" s="28"/>
      <c r="G22" s="31"/>
      <c r="H22" s="28"/>
      <c r="I22" s="31"/>
      <c r="J22" s="28"/>
      <c r="K22" s="31"/>
      <c r="L22" s="28"/>
      <c r="M22" s="31"/>
      <c r="N22" s="28"/>
      <c r="O22" s="31"/>
      <c r="P22" s="28"/>
      <c r="Q22" s="31"/>
    </row>
    <row r="23" spans="1:17" ht="14.25" customHeight="1" x14ac:dyDescent="0.2">
      <c r="A23" s="48" t="s">
        <v>9</v>
      </c>
      <c r="B23" s="69"/>
      <c r="C23" s="69"/>
      <c r="D23" s="69"/>
      <c r="E23" s="69"/>
      <c r="F23" s="69"/>
      <c r="G23" s="69"/>
      <c r="H23" s="69"/>
      <c r="I23" s="69"/>
      <c r="J23" s="69"/>
      <c r="K23" s="69"/>
      <c r="L23" s="69"/>
      <c r="M23" s="69"/>
      <c r="N23" s="69"/>
      <c r="O23" s="69"/>
      <c r="P23" s="69"/>
      <c r="Q23" s="69"/>
    </row>
    <row r="24" spans="1:17" x14ac:dyDescent="0.2">
      <c r="A24" s="49" t="s">
        <v>10</v>
      </c>
      <c r="B24" s="28">
        <f>[1]TIC!C18</f>
        <v>1468340.7316168877</v>
      </c>
      <c r="C24" s="32">
        <f t="shared" si="0"/>
        <v>66.503907183388975</v>
      </c>
      <c r="D24" s="28">
        <f>[1]TIC!D18</f>
        <v>837457.25646153605</v>
      </c>
      <c r="E24" s="32">
        <f t="shared" si="0"/>
        <v>67.857606654245245</v>
      </c>
      <c r="F24" s="28">
        <f>[1]TIC!E18</f>
        <v>1090938.9554092074</v>
      </c>
      <c r="G24" s="32">
        <f>+F24/F$7*100</f>
        <v>63.998914154235798</v>
      </c>
      <c r="H24" s="28">
        <f>[1]TIC!F18</f>
        <v>238264.11292945402</v>
      </c>
      <c r="I24" s="32">
        <f>+H24/H$7*100</f>
        <v>65.291216594300934</v>
      </c>
      <c r="J24" s="28">
        <f>[1]TIC!G18</f>
        <v>1353215.4573097175</v>
      </c>
      <c r="K24" s="32">
        <f>+J24/J$7*100</f>
        <v>66.525829155736844</v>
      </c>
      <c r="L24" s="28">
        <f>[1]TIC!H18</f>
        <v>163112.96972364359</v>
      </c>
      <c r="M24" s="32">
        <f>+L24/L$7*100</f>
        <v>59.540695145347023</v>
      </c>
      <c r="N24" s="28">
        <f>[1]TIC!I18</f>
        <v>134810.7049479445</v>
      </c>
      <c r="O24" s="32">
        <f>+N24/N$7*100</f>
        <v>57.971342151530337</v>
      </c>
      <c r="P24" s="28">
        <f>[1]TIC!J18</f>
        <v>44074.782325466651</v>
      </c>
      <c r="Q24" s="32">
        <f>+P24/P$7*100</f>
        <v>68.075373236115638</v>
      </c>
    </row>
    <row r="25" spans="1:17" x14ac:dyDescent="0.2">
      <c r="A25" s="49" t="s">
        <v>11</v>
      </c>
      <c r="B25" s="28">
        <f>[1]TIC!C19</f>
        <v>739560.7192976576</v>
      </c>
      <c r="C25" s="32">
        <f t="shared" si="0"/>
        <v>33.496092816612389</v>
      </c>
      <c r="D25" s="28">
        <f>[1]TIC!D19</f>
        <v>396681.84415343223</v>
      </c>
      <c r="E25" s="32">
        <f t="shared" si="0"/>
        <v>32.142393345755835</v>
      </c>
      <c r="F25" s="28">
        <f>[1]TIC!E19</f>
        <v>613682.08359794482</v>
      </c>
      <c r="G25" s="32">
        <f>+F25/F$7*100</f>
        <v>36.001085845766248</v>
      </c>
      <c r="H25" s="28">
        <f>[1]TIC!F19</f>
        <v>126661.10267795535</v>
      </c>
      <c r="I25" s="32">
        <f>+H25/H$7*100</f>
        <v>34.708783405698782</v>
      </c>
      <c r="J25" s="28">
        <f>[1]TIC!G19</f>
        <v>680904.93545060791</v>
      </c>
      <c r="K25" s="32">
        <f>+J25/J$7*100</f>
        <v>33.47417084426462</v>
      </c>
      <c r="L25" s="28">
        <f>[1]TIC!H19</f>
        <v>110839.10511434947</v>
      </c>
      <c r="M25" s="32">
        <f>+L25/L$7*100</f>
        <v>40.459304854652231</v>
      </c>
      <c r="N25" s="28">
        <f>[1]TIC!I19</f>
        <v>97736.446704270478</v>
      </c>
      <c r="O25" s="32">
        <f>+N25/N$7*100</f>
        <v>42.028657848469045</v>
      </c>
      <c r="P25" s="28">
        <f>[1]TIC!J19</f>
        <v>20669.309745238239</v>
      </c>
      <c r="Q25" s="32">
        <f>+P25/P$7*100</f>
        <v>31.924626763884479</v>
      </c>
    </row>
    <row r="26" spans="1:17" x14ac:dyDescent="0.2">
      <c r="A26" s="49"/>
      <c r="B26" s="28"/>
      <c r="C26" s="32"/>
      <c r="D26" s="28"/>
      <c r="E26" s="32"/>
      <c r="F26" s="28"/>
      <c r="G26" s="32"/>
      <c r="H26" s="28"/>
      <c r="I26" s="32"/>
      <c r="J26" s="28"/>
      <c r="K26" s="32"/>
      <c r="L26" s="28"/>
      <c r="M26" s="32"/>
      <c r="N26" s="28"/>
      <c r="O26" s="32"/>
      <c r="P26" s="28"/>
      <c r="Q26" s="32"/>
    </row>
    <row r="27" spans="1:17" x14ac:dyDescent="0.2">
      <c r="A27" s="48" t="s">
        <v>54</v>
      </c>
      <c r="B27" s="69"/>
      <c r="C27" s="69"/>
      <c r="D27" s="69"/>
      <c r="E27" s="69"/>
      <c r="F27" s="69"/>
      <c r="G27" s="69"/>
      <c r="H27" s="69"/>
      <c r="I27" s="69"/>
      <c r="J27" s="69"/>
      <c r="K27" s="69"/>
      <c r="L27" s="69"/>
      <c r="M27" s="69"/>
      <c r="N27" s="69"/>
      <c r="O27" s="69"/>
      <c r="P27" s="69"/>
      <c r="Q27" s="69"/>
    </row>
    <row r="28" spans="1:17" x14ac:dyDescent="0.2">
      <c r="A28" s="49" t="s">
        <v>12</v>
      </c>
      <c r="B28" s="28">
        <f>[1]TIC!C21</f>
        <v>312234.70265118772</v>
      </c>
      <c r="C28" s="31">
        <f t="shared" si="0"/>
        <v>14.141695614261215</v>
      </c>
      <c r="D28" s="28">
        <f>[1]TIC!D21</f>
        <v>159706.17047363881</v>
      </c>
      <c r="E28" s="31">
        <f t="shared" si="0"/>
        <v>12.94069448039199</v>
      </c>
      <c r="F28" s="28">
        <f>[1]TIC!E21</f>
        <v>180929.73376012876</v>
      </c>
      <c r="G28" s="31">
        <f t="shared" ref="G28:G32" si="7">+F28/F$7*100</f>
        <v>10.614073721952538</v>
      </c>
      <c r="H28" s="28">
        <f>[1]TIC!F21</f>
        <v>8210.4132941536373</v>
      </c>
      <c r="I28" s="31">
        <f t="shared" ref="I28:I32" si="8">+H28/H$7*100</f>
        <v>2.2498892767625214</v>
      </c>
      <c r="J28" s="28">
        <f>[1]TIC!G21</f>
        <v>252602.00212666177</v>
      </c>
      <c r="K28" s="31">
        <f t="shared" ref="K28:K32" si="9">+J28/J$7*100</f>
        <v>12.418242451415649</v>
      </c>
      <c r="L28" s="28">
        <f>[1]TIC!H21</f>
        <v>12225.650707852959</v>
      </c>
      <c r="M28" s="31">
        <f t="shared" ref="M28:M32" si="10">+L28/L$7*100</f>
        <v>4.4626968841476184</v>
      </c>
      <c r="N28" s="28">
        <f>[1]TIC!I21</f>
        <v>9937.1467348121096</v>
      </c>
      <c r="O28" s="31">
        <f t="shared" ref="O28:O32" si="11">+N28/N$7*100</f>
        <v>4.2731749944946698</v>
      </c>
      <c r="P28" s="28">
        <f>[1]TIC!J21</f>
        <v>3076.0132392474875</v>
      </c>
      <c r="Q28" s="31">
        <f t="shared" ref="Q28:Q32" si="12">+P28/P$7*100</f>
        <v>4.7510330917734978</v>
      </c>
    </row>
    <row r="29" spans="1:17" x14ac:dyDescent="0.2">
      <c r="A29" s="49" t="s">
        <v>13</v>
      </c>
      <c r="B29" s="28">
        <f>[1]TIC!C22</f>
        <v>1243628.048881107</v>
      </c>
      <c r="C29" s="31">
        <f t="shared" si="0"/>
        <v>56.32624809254937</v>
      </c>
      <c r="D29" s="28">
        <f>[1]TIC!D22</f>
        <v>705675.64679346676</v>
      </c>
      <c r="E29" s="31">
        <f t="shared" si="0"/>
        <v>57.179587490732452</v>
      </c>
      <c r="F29" s="28">
        <f>[1]TIC!E22</f>
        <v>914030.57132711168</v>
      </c>
      <c r="G29" s="31">
        <f t="shared" si="7"/>
        <v>53.620749152521483</v>
      </c>
      <c r="H29" s="28">
        <f>[1]TIC!F22</f>
        <v>104295.97005085308</v>
      </c>
      <c r="I29" s="31">
        <f t="shared" si="8"/>
        <v>28.580094109762904</v>
      </c>
      <c r="J29" s="28">
        <f>[1]TIC!G22</f>
        <v>1139399.48979295</v>
      </c>
      <c r="K29" s="31">
        <f t="shared" si="9"/>
        <v>56.014358532967066</v>
      </c>
      <c r="L29" s="28">
        <f>[1]TIC!H22</f>
        <v>92966.886602423736</v>
      </c>
      <c r="M29" s="31">
        <f t="shared" si="10"/>
        <v>33.935456286432888</v>
      </c>
      <c r="N29" s="28">
        <f>[1]TIC!I22</f>
        <v>72470.71018608025</v>
      </c>
      <c r="O29" s="31">
        <f t="shared" si="11"/>
        <v>31.163877807655588</v>
      </c>
      <c r="P29" s="28">
        <f>[1]TIC!J22</f>
        <v>27636.813902513048</v>
      </c>
      <c r="Q29" s="31">
        <f t="shared" si="12"/>
        <v>42.686232857095014</v>
      </c>
    </row>
    <row r="30" spans="1:17" x14ac:dyDescent="0.2">
      <c r="A30" s="49" t="s">
        <v>18</v>
      </c>
      <c r="B30" s="28">
        <f>[1]TIC!C23</f>
        <v>465041.78516424081</v>
      </c>
      <c r="C30" s="31">
        <f t="shared" si="0"/>
        <v>21.062615134911024</v>
      </c>
      <c r="D30" s="28">
        <f>[1]TIC!D23</f>
        <v>271982.36302896915</v>
      </c>
      <c r="E30" s="31">
        <f t="shared" si="0"/>
        <v>22.038225909335825</v>
      </c>
      <c r="F30" s="28">
        <f>[1]TIC!E23</f>
        <v>434556.19880058465</v>
      </c>
      <c r="G30" s="31">
        <f t="shared" si="7"/>
        <v>25.49283323721609</v>
      </c>
      <c r="H30" s="28">
        <f>[1]TIC!F23</f>
        <v>131811.74662469601</v>
      </c>
      <c r="I30" s="31">
        <f t="shared" si="8"/>
        <v>36.120207918572603</v>
      </c>
      <c r="J30" s="28">
        <f>[1]TIC!G23</f>
        <v>456713.02313525131</v>
      </c>
      <c r="K30" s="31">
        <f t="shared" si="9"/>
        <v>22.45260530108019</v>
      </c>
      <c r="L30" s="28">
        <f>[1]TIC!H23</f>
        <v>95104.539042391232</v>
      </c>
      <c r="M30" s="31">
        <f t="shared" si="10"/>
        <v>34.715757892555644</v>
      </c>
      <c r="N30" s="28">
        <f>[1]TIC!I23</f>
        <v>84542.581065210165</v>
      </c>
      <c r="O30" s="31">
        <f t="shared" si="11"/>
        <v>36.355027556582151</v>
      </c>
      <c r="P30" s="28">
        <f>[1]TIC!J23</f>
        <v>18063.693374522027</v>
      </c>
      <c r="Q30" s="31">
        <f t="shared" si="12"/>
        <v>27.900141614149572</v>
      </c>
    </row>
    <row r="31" spans="1:17" x14ac:dyDescent="0.2">
      <c r="A31" s="49" t="s">
        <v>14</v>
      </c>
      <c r="B31" s="28">
        <f>[1]TIC!C24</f>
        <v>177014.75811736504</v>
      </c>
      <c r="C31" s="31">
        <f t="shared" si="0"/>
        <v>8.0173305762376916</v>
      </c>
      <c r="D31" s="28">
        <f>[1]TIC!D24</f>
        <v>91479.601303628224</v>
      </c>
      <c r="E31" s="31">
        <f t="shared" si="0"/>
        <v>7.4124222511097138</v>
      </c>
      <c r="F31" s="28">
        <f>[1]TIC!E24</f>
        <v>168066.61169912369</v>
      </c>
      <c r="G31" s="31">
        <f t="shared" si="7"/>
        <v>9.8594706889817978</v>
      </c>
      <c r="H31" s="28">
        <f>[1]TIC!F24</f>
        <v>120203.17234888207</v>
      </c>
      <c r="I31" s="31">
        <f t="shared" si="8"/>
        <v>32.939124842005342</v>
      </c>
      <c r="J31" s="28">
        <f>[1]TIC!G24</f>
        <v>176841.77141497072</v>
      </c>
      <c r="K31" s="31">
        <f t="shared" si="9"/>
        <v>8.6937711280204475</v>
      </c>
      <c r="L31" s="28">
        <f>[1]TIC!H24</f>
        <v>73012.341669158166</v>
      </c>
      <c r="M31" s="31">
        <f t="shared" si="10"/>
        <v>26.651501622075653</v>
      </c>
      <c r="N31" s="28">
        <f>[1]TIC!I24</f>
        <v>64954.056849946108</v>
      </c>
      <c r="O31" s="31">
        <f t="shared" si="11"/>
        <v>27.931564153100229</v>
      </c>
      <c r="P31" s="28">
        <f>[1]TIC!J24</f>
        <v>15967.571554422277</v>
      </c>
      <c r="Q31" s="31">
        <f t="shared" si="12"/>
        <v>24.662592436981949</v>
      </c>
    </row>
    <row r="32" spans="1:17" x14ac:dyDescent="0.2">
      <c r="A32" s="52" t="s">
        <v>60</v>
      </c>
      <c r="B32" s="33">
        <f>[1]TIC!C25</f>
        <v>9982.1561006655702</v>
      </c>
      <c r="C32" s="34">
        <f t="shared" si="0"/>
        <v>0.45211058204300514</v>
      </c>
      <c r="D32" s="33">
        <f>[1]TIC!D25</f>
        <v>5295.3190152769694</v>
      </c>
      <c r="E32" s="34">
        <f t="shared" si="0"/>
        <v>0.42906986843204165</v>
      </c>
      <c r="F32" s="33">
        <f>[1]TIC!E25</f>
        <v>7037.9234202000544</v>
      </c>
      <c r="G32" s="34">
        <f t="shared" si="7"/>
        <v>0.41287319932994621</v>
      </c>
      <c r="H32" s="33">
        <f>[1]TIC!F25</f>
        <v>403.91328882347602</v>
      </c>
      <c r="I32" s="34">
        <f t="shared" si="8"/>
        <v>0.11068385289604357</v>
      </c>
      <c r="J32" s="33">
        <f>[1]TIC!G25</f>
        <v>8564.1062905063354</v>
      </c>
      <c r="K32" s="34">
        <f t="shared" si="9"/>
        <v>0.42102258651882773</v>
      </c>
      <c r="L32" s="33">
        <f>[1]TIC!H25</f>
        <v>642.65681616654751</v>
      </c>
      <c r="M32" s="34">
        <f t="shared" si="10"/>
        <v>0.23458731478730008</v>
      </c>
      <c r="N32" s="33">
        <f>[1]TIC!I25</f>
        <v>642.65681616654751</v>
      </c>
      <c r="O32" s="34">
        <f t="shared" si="11"/>
        <v>0.27635548816683275</v>
      </c>
      <c r="P32" s="33">
        <f>[1]TIC!J25</f>
        <v>0</v>
      </c>
      <c r="Q32" s="34">
        <f t="shared" si="12"/>
        <v>0</v>
      </c>
    </row>
    <row r="33" spans="1:17" x14ac:dyDescent="0.2">
      <c r="A33" s="49"/>
      <c r="B33" s="33"/>
      <c r="C33" s="34"/>
      <c r="D33" s="33"/>
      <c r="E33" s="34"/>
      <c r="F33" s="33"/>
      <c r="G33" s="34"/>
      <c r="H33" s="33"/>
      <c r="I33" s="34"/>
      <c r="J33" s="33"/>
      <c r="K33" s="34"/>
      <c r="L33" s="33"/>
      <c r="M33" s="34"/>
      <c r="N33" s="33"/>
      <c r="O33" s="34"/>
      <c r="P33" s="33"/>
      <c r="Q33" s="34"/>
    </row>
    <row r="34" spans="1:17" ht="22.5" x14ac:dyDescent="0.2">
      <c r="A34" s="48" t="s">
        <v>76</v>
      </c>
      <c r="B34" s="69"/>
      <c r="C34" s="69"/>
      <c r="D34" s="69"/>
      <c r="E34" s="69"/>
      <c r="F34" s="69"/>
      <c r="G34" s="69"/>
      <c r="H34" s="69"/>
      <c r="I34" s="69"/>
      <c r="J34" s="69"/>
      <c r="K34" s="69"/>
      <c r="L34" s="69"/>
      <c r="M34" s="69"/>
      <c r="N34" s="69"/>
      <c r="O34" s="69"/>
      <c r="P34" s="69"/>
      <c r="Q34" s="69"/>
    </row>
    <row r="35" spans="1:17" x14ac:dyDescent="0.2">
      <c r="A35" s="49" t="s">
        <v>61</v>
      </c>
      <c r="B35" s="33">
        <f>[1]TIC!C27</f>
        <v>419658.64864151063</v>
      </c>
      <c r="C35" s="34">
        <f t="shared" si="0"/>
        <v>19.007127717031373</v>
      </c>
      <c r="D35" s="33">
        <f>[1]TIC!D27</f>
        <v>218587.70750972052</v>
      </c>
      <c r="E35" s="34">
        <f t="shared" si="0"/>
        <v>17.711756106001438</v>
      </c>
      <c r="F35" s="33">
        <f>[1]TIC!E27</f>
        <v>192271.93494347864</v>
      </c>
      <c r="G35" s="34">
        <f t="shared" ref="G35:G40" si="13">+F35/F$7*100</f>
        <v>11.279453353190478</v>
      </c>
      <c r="H35" s="33">
        <f>[1]TIC!F27</f>
        <v>4504.9266803008695</v>
      </c>
      <c r="I35" s="34">
        <f t="shared" ref="I35:I40" si="14">+H35/H$7*100</f>
        <v>1.2344794186947352</v>
      </c>
      <c r="J35" s="33">
        <f>[1]TIC!G27</f>
        <v>346770.76281969441</v>
      </c>
      <c r="K35" s="34">
        <f t="shared" ref="K35:K40" si="15">+J35/J$7*100</f>
        <v>17.047701013858255</v>
      </c>
      <c r="L35" s="33">
        <f>[1]TIC!H27</f>
        <v>5378.7869520225095</v>
      </c>
      <c r="M35" s="34">
        <f t="shared" ref="M35:M40" si="16">+L35/L$7*100</f>
        <v>1.9634043491743292</v>
      </c>
      <c r="N35" s="33">
        <f>[1]TIC!I27</f>
        <v>4246.8103061702668</v>
      </c>
      <c r="O35" s="34">
        <f t="shared" ref="O35:O40" si="17">+N35/N$7*100</f>
        <v>1.8262147164552427</v>
      </c>
      <c r="P35" s="33">
        <f>[1]TIC!J27</f>
        <v>2471.1145859113876</v>
      </c>
      <c r="Q35" s="34">
        <f t="shared" ref="Q35:Q40" si="18">+P35/P$7*100</f>
        <v>3.8167414305737233</v>
      </c>
    </row>
    <row r="36" spans="1:17" x14ac:dyDescent="0.2">
      <c r="A36" s="49" t="s">
        <v>62</v>
      </c>
      <c r="B36" s="33">
        <f>[1]TIC!C28</f>
        <v>419870.396673718</v>
      </c>
      <c r="C36" s="34">
        <f t="shared" si="0"/>
        <v>19.016718182770667</v>
      </c>
      <c r="D36" s="33">
        <f>[1]TIC!D28</f>
        <v>225878.47022003977</v>
      </c>
      <c r="E36" s="34">
        <f t="shared" si="0"/>
        <v>18.30251307226937</v>
      </c>
      <c r="F36" s="33">
        <f>[1]TIC!E28</f>
        <v>295816.68253175495</v>
      </c>
      <c r="G36" s="34">
        <f t="shared" si="13"/>
        <v>17.353809190578684</v>
      </c>
      <c r="H36" s="33">
        <f>[1]TIC!F28</f>
        <v>22242.251042627489</v>
      </c>
      <c r="I36" s="34">
        <f t="shared" si="14"/>
        <v>6.0950162091719875</v>
      </c>
      <c r="J36" s="33">
        <f>[1]TIC!G28</f>
        <v>385015.48146046186</v>
      </c>
      <c r="K36" s="34">
        <f t="shared" si="15"/>
        <v>18.927861046513421</v>
      </c>
      <c r="L36" s="33">
        <f>[1]TIC!H28</f>
        <v>18840.4075187874</v>
      </c>
      <c r="M36" s="34">
        <f t="shared" si="16"/>
        <v>6.8772640360285298</v>
      </c>
      <c r="N36" s="33">
        <f>[1]TIC!I28</f>
        <v>13594.64735461382</v>
      </c>
      <c r="O36" s="34">
        <f t="shared" si="17"/>
        <v>5.8459745724794603</v>
      </c>
      <c r="P36" s="33">
        <f>[1]TIC!J28</f>
        <v>6547.3408888828289</v>
      </c>
      <c r="Q36" s="34">
        <f t="shared" si="18"/>
        <v>10.112646080097472</v>
      </c>
    </row>
    <row r="37" spans="1:17" x14ac:dyDescent="0.2">
      <c r="A37" s="49" t="s">
        <v>63</v>
      </c>
      <c r="B37" s="33">
        <f>[1]TIC!C29</f>
        <v>419544.25326907152</v>
      </c>
      <c r="C37" s="34">
        <f t="shared" si="0"/>
        <v>19.001946535942345</v>
      </c>
      <c r="D37" s="33">
        <f>[1]TIC!D29</f>
        <v>243909.89431216812</v>
      </c>
      <c r="E37" s="34">
        <f t="shared" si="0"/>
        <v>19.763565889017787</v>
      </c>
      <c r="F37" s="33">
        <f>[1]TIC!E29</f>
        <v>360434.88294558204</v>
      </c>
      <c r="G37" s="34">
        <f t="shared" si="13"/>
        <v>21.144575521344198</v>
      </c>
      <c r="H37" s="33">
        <f>[1]TIC!F29</f>
        <v>47943.968522169991</v>
      </c>
      <c r="I37" s="34">
        <f t="shared" si="14"/>
        <v>13.138025675306721</v>
      </c>
      <c r="J37" s="33">
        <f>[1]TIC!G29</f>
        <v>397383.10265857837</v>
      </c>
      <c r="K37" s="34">
        <f t="shared" si="15"/>
        <v>19.535869365103341</v>
      </c>
      <c r="L37" s="33">
        <f>[1]TIC!H29</f>
        <v>38760.45216397554</v>
      </c>
      <c r="M37" s="34">
        <f t="shared" si="16"/>
        <v>14.148625151642674</v>
      </c>
      <c r="N37" s="33">
        <f>[1]TIC!I29</f>
        <v>29955.58439021185</v>
      </c>
      <c r="O37" s="34">
        <f t="shared" si="17"/>
        <v>12.881509912024908</v>
      </c>
      <c r="P37" s="33">
        <f>[1]TIC!J29</f>
        <v>11387.986395809496</v>
      </c>
      <c r="Q37" s="34">
        <f t="shared" si="18"/>
        <v>17.589228656373869</v>
      </c>
    </row>
    <row r="38" spans="1:17" x14ac:dyDescent="0.2">
      <c r="A38" s="49" t="s">
        <v>64</v>
      </c>
      <c r="B38" s="33">
        <f>[1]TIC!C30</f>
        <v>419691.39031274599</v>
      </c>
      <c r="C38" s="34">
        <f t="shared" si="0"/>
        <v>19.008610648763753</v>
      </c>
      <c r="D38" s="33">
        <f>[1]TIC!D30</f>
        <v>247335.85207894925</v>
      </c>
      <c r="E38" s="34">
        <f t="shared" si="0"/>
        <v>20.041164886170861</v>
      </c>
      <c r="F38" s="33">
        <f>[1]TIC!E30</f>
        <v>384134.77222481498</v>
      </c>
      <c r="G38" s="34">
        <f t="shared" si="13"/>
        <v>22.534907374401538</v>
      </c>
      <c r="H38" s="33">
        <f>[1]TIC!F30</f>
        <v>97387.264574679444</v>
      </c>
      <c r="I38" s="34">
        <f t="shared" si="14"/>
        <v>26.68691019681399</v>
      </c>
      <c r="J38" s="33">
        <f>[1]TIC!G30</f>
        <v>408715.4846158672</v>
      </c>
      <c r="K38" s="34">
        <f t="shared" si="15"/>
        <v>20.09298397826106</v>
      </c>
      <c r="L38" s="33">
        <f>[1]TIC!H30</f>
        <v>76216.445835420629</v>
      </c>
      <c r="M38" s="34">
        <f t="shared" si="16"/>
        <v>27.82108727612016</v>
      </c>
      <c r="N38" s="33">
        <f>[1]TIC!I30</f>
        <v>62518.781451805487</v>
      </c>
      <c r="O38" s="34">
        <f t="shared" si="17"/>
        <v>26.884346253057888</v>
      </c>
      <c r="P38" s="33">
        <f>[1]TIC!J30</f>
        <v>21145.105044348624</v>
      </c>
      <c r="Q38" s="34">
        <f t="shared" si="18"/>
        <v>32.659512811233455</v>
      </c>
    </row>
    <row r="39" spans="1:17" x14ac:dyDescent="0.2">
      <c r="A39" s="49" t="s">
        <v>65</v>
      </c>
      <c r="B39" s="33">
        <f>[1]TIC!C31</f>
        <v>420324.64287370653</v>
      </c>
      <c r="C39" s="34">
        <f t="shared" si="0"/>
        <v>19.037291845594268</v>
      </c>
      <c r="D39" s="33">
        <f>[1]TIC!D31</f>
        <v>253982.33684554434</v>
      </c>
      <c r="E39" s="34">
        <f t="shared" si="0"/>
        <v>20.579717206835792</v>
      </c>
      <c r="F39" s="33">
        <f>[1]TIC!E31</f>
        <v>404797.66323878308</v>
      </c>
      <c r="G39" s="34">
        <f t="shared" si="13"/>
        <v>23.747076562809745</v>
      </c>
      <c r="H39" s="33">
        <f>[1]TIC!F31</f>
        <v>180554.77437823958</v>
      </c>
      <c r="I39" s="34">
        <f t="shared" si="14"/>
        <v>49.477198794747558</v>
      </c>
      <c r="J39" s="33">
        <f>[1]TIC!G31</f>
        <v>417954.88317996566</v>
      </c>
      <c r="K39" s="34">
        <f t="shared" si="15"/>
        <v>20.547204809878636</v>
      </c>
      <c r="L39" s="33">
        <f>[1]TIC!H31</f>
        <v>122696.29443646863</v>
      </c>
      <c r="M39" s="34">
        <f t="shared" si="16"/>
        <v>44.787503255460493</v>
      </c>
      <c r="N39" s="33">
        <f>[1]TIC!I31</f>
        <v>110950.36339928304</v>
      </c>
      <c r="O39" s="34">
        <f t="shared" si="17"/>
        <v>47.710910501803852</v>
      </c>
      <c r="P39" s="33">
        <f>[1]TIC!J31</f>
        <v>21745.123508614815</v>
      </c>
      <c r="Q39" s="34">
        <f t="shared" si="18"/>
        <v>33.586266813144441</v>
      </c>
    </row>
    <row r="40" spans="1:17" x14ac:dyDescent="0.2">
      <c r="A40" s="51" t="s">
        <v>66</v>
      </c>
      <c r="B40" s="35">
        <f>[1]TIC!C32</f>
        <v>108812.11914387731</v>
      </c>
      <c r="C40" s="36">
        <f t="shared" si="0"/>
        <v>4.9283050699027902</v>
      </c>
      <c r="D40" s="35">
        <f>[1]TIC!D32</f>
        <v>44444.839648573354</v>
      </c>
      <c r="E40" s="36">
        <f t="shared" si="0"/>
        <v>3.601282839708027</v>
      </c>
      <c r="F40" s="35">
        <f>[1]TIC!E32</f>
        <v>67165.103122764209</v>
      </c>
      <c r="G40" s="36">
        <f t="shared" si="13"/>
        <v>3.9401779976789184</v>
      </c>
      <c r="H40" s="35">
        <f>[1]TIC!F32</f>
        <v>12292.030409391389</v>
      </c>
      <c r="I40" s="36">
        <f t="shared" si="14"/>
        <v>3.3683697052645596</v>
      </c>
      <c r="J40" s="35">
        <f>[1]TIC!G32</f>
        <v>78280.678025825007</v>
      </c>
      <c r="K40" s="36">
        <f t="shared" si="15"/>
        <v>3.8483797863900451</v>
      </c>
      <c r="L40" s="35">
        <f>[1]TIC!H32</f>
        <v>12059.68793131798</v>
      </c>
      <c r="M40" s="36">
        <f t="shared" si="16"/>
        <v>4.4021159315729301</v>
      </c>
      <c r="N40" s="35">
        <f>[1]TIC!I32</f>
        <v>11280.964750130681</v>
      </c>
      <c r="O40" s="36">
        <f t="shared" si="17"/>
        <v>4.8510440441781091</v>
      </c>
      <c r="P40" s="35">
        <f>[1]TIC!J32</f>
        <v>1447.4216471377219</v>
      </c>
      <c r="Q40" s="36">
        <f t="shared" si="18"/>
        <v>2.2356042085771191</v>
      </c>
    </row>
    <row r="41" spans="1:17" x14ac:dyDescent="0.2">
      <c r="A41" s="54" t="str">
        <f>[2]Resumen!$A$49</f>
        <v>Fuente: Instituto Nacional de Estadística (INE). LXV Encuesta Permanente de Hogares de Propósitos Múltiples, 2019.</v>
      </c>
      <c r="B41" s="33"/>
      <c r="C41" s="34"/>
      <c r="D41" s="33"/>
      <c r="E41" s="34"/>
      <c r="F41" s="33"/>
      <c r="G41" s="34"/>
      <c r="H41" s="33"/>
      <c r="I41" s="34"/>
      <c r="J41" s="33"/>
      <c r="K41" s="34"/>
      <c r="L41" s="33"/>
      <c r="M41" s="34"/>
      <c r="N41" s="33"/>
      <c r="O41" s="34"/>
      <c r="P41" s="33"/>
      <c r="Q41" s="34"/>
    </row>
    <row r="42" spans="1:17" x14ac:dyDescent="0.2">
      <c r="A42" s="54" t="s">
        <v>15</v>
      </c>
    </row>
    <row r="43" spans="1:17" x14ac:dyDescent="0.2">
      <c r="A43" s="54" t="s">
        <v>16</v>
      </c>
    </row>
    <row r="44" spans="1:17" x14ac:dyDescent="0.2">
      <c r="A44" s="54" t="s">
        <v>67</v>
      </c>
    </row>
    <row r="45" spans="1:17" x14ac:dyDescent="0.2">
      <c r="A45" s="12"/>
      <c r="B45" s="91"/>
      <c r="C45" s="91"/>
      <c r="D45" s="12"/>
      <c r="E45" s="12"/>
    </row>
    <row r="46" spans="1:17" x14ac:dyDescent="0.2">
      <c r="A46" s="12"/>
      <c r="B46" s="91"/>
      <c r="C46" s="91"/>
      <c r="D46" s="12"/>
      <c r="E46" s="12"/>
    </row>
  </sheetData>
  <mergeCells count="14">
    <mergeCell ref="B46:C46"/>
    <mergeCell ref="N4:O4"/>
    <mergeCell ref="P4:Q4"/>
    <mergeCell ref="H3:I4"/>
    <mergeCell ref="A1:Q1"/>
    <mergeCell ref="A2:A5"/>
    <mergeCell ref="J3:K4"/>
    <mergeCell ref="F3:G4"/>
    <mergeCell ref="D2:Q2"/>
    <mergeCell ref="B2:C4"/>
    <mergeCell ref="D3:E4"/>
    <mergeCell ref="L4:M4"/>
    <mergeCell ref="L3:Q3"/>
    <mergeCell ref="B45:C45"/>
  </mergeCells>
  <phoneticPr fontId="2" type="noConversion"/>
  <printOptions horizontalCentered="1" verticalCentered="1"/>
  <pageMargins left="0.15748031496062992" right="0.15748031496062992" top="0.19685039370078741" bottom="0.19685039370078741" header="0" footer="0"/>
  <pageSetup paperSize="119" scale="90" orientation="landscape" r:id="rId1"/>
  <headerFooter alignWithMargins="0"/>
  <ignoredErrors>
    <ignoredError sqref="D15:Q16 G7 I7 K7 M7 O7 Q7 E10 G10 I10 K10 M10 O10 Q10 E11 G11 I11 K11 M11 O11 Q11 E12 G12 I12 K12 M12 O12 Q12 E13 G13 I13 K13 M13 O13 Q13 E14 G14 I14 K14 M14 O14 Q14 D22:Q23 E17 G17 I17 K17 M17 O17 Q17 E18 G18 I18 K18 M18 O18 Q18 E19 G19 I19 K19 M19 O19 Q19 E20 G20 I20 K20 M20 O20 Q20 E21 G21 I21 K21 M21 O21 Q21 D26:Q27 E24 G24 I24 K24 M24 O24 Q24 E25 G25 I25 K25 M25 O25 Q25 D33:Q34 E28 G28 I28 K28 M28 O28 Q28 E29 G29 I29 K29 M29 O29 Q29 E30 G30 I30 K30 M30 O30 Q30 E31 G31 I31 K31 M31 O31 Q31 E32 G32 I32 K32 M32 O32 Q32 E40 E35 G35 I35 K35 M35 O35 Q35 E36 G36 I36 K36 M36 O36 Q36 E37 G37 I37 K37 M37 O37 Q37 E38 G38 I38 K38 M38 O38 Q38 E39 G39 I39 K39 M39 O39 Q39 G40 I40 K40 M40 O40 Q4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AF43"/>
  <sheetViews>
    <sheetView topLeftCell="A4" zoomScaleSheetLayoutView="106" workbookViewId="0">
      <selection activeCell="AA18" sqref="AA18"/>
    </sheetView>
  </sheetViews>
  <sheetFormatPr baseColWidth="10" defaultRowHeight="12.75" x14ac:dyDescent="0.2"/>
  <cols>
    <col min="1" max="1" width="23.7109375" customWidth="1"/>
    <col min="2" max="2" width="9.7109375" bestFit="1" customWidth="1"/>
    <col min="3" max="3" width="4.7109375" customWidth="1"/>
    <col min="4" max="4" width="8" bestFit="1" customWidth="1"/>
    <col min="5" max="5" width="4.28515625" customWidth="1"/>
    <col min="6" max="6" width="8" bestFit="1" customWidth="1"/>
    <col min="7" max="7" width="4.28515625" bestFit="1" customWidth="1"/>
    <col min="8" max="8" width="8.7109375" customWidth="1"/>
    <col min="9" max="9" width="4.28515625" bestFit="1" customWidth="1"/>
    <col min="10" max="10" width="7.7109375" customWidth="1"/>
    <col min="11" max="11" width="5.28515625" customWidth="1"/>
    <col min="12" max="12" width="6.28515625" bestFit="1" customWidth="1"/>
    <col min="13" max="13" width="3.7109375" customWidth="1"/>
    <col min="14" max="14" width="0.5703125" customWidth="1"/>
    <col min="15" max="15" width="8" customWidth="1"/>
    <col min="16" max="16" width="4.42578125" bestFit="1" customWidth="1"/>
    <col min="17" max="17" width="8" bestFit="1" customWidth="1"/>
    <col min="18" max="18" width="4.28515625" bestFit="1" customWidth="1"/>
    <col min="19" max="19" width="8" bestFit="1" customWidth="1"/>
    <col min="20" max="20" width="6.28515625" bestFit="1" customWidth="1"/>
    <col min="21" max="21" width="8" bestFit="1" customWidth="1"/>
    <col min="22" max="22" width="6.28515625" bestFit="1" customWidth="1"/>
    <col min="23" max="23" width="6.5703125" bestFit="1" customWidth="1"/>
    <col min="24" max="24" width="6.28515625" bestFit="1" customWidth="1"/>
    <col min="25" max="25" width="6.5703125" bestFit="1" customWidth="1"/>
    <col min="26" max="26" width="6.28515625" bestFit="1" customWidth="1"/>
    <col min="27" max="27" width="8.7109375" bestFit="1" customWidth="1"/>
    <col min="28" max="28" width="4" bestFit="1" customWidth="1"/>
    <col min="29" max="29" width="8.28515625" customWidth="1"/>
    <col min="30" max="30" width="5.42578125" customWidth="1"/>
    <col min="31" max="31" width="9.28515625" customWidth="1"/>
    <col min="32" max="32" width="5.42578125" customWidth="1"/>
  </cols>
  <sheetData>
    <row r="1" spans="1:32" ht="27" customHeight="1" x14ac:dyDescent="0.2">
      <c r="A1" s="98" t="s">
        <v>80</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row>
    <row r="2" spans="1:32" x14ac:dyDescent="0.2">
      <c r="A2" s="97" t="s">
        <v>74</v>
      </c>
      <c r="B2" s="97" t="s">
        <v>17</v>
      </c>
      <c r="C2" s="97"/>
      <c r="D2" s="97" t="s">
        <v>33</v>
      </c>
      <c r="E2" s="97"/>
      <c r="F2" s="99" t="s">
        <v>40</v>
      </c>
      <c r="G2" s="99"/>
      <c r="H2" s="99"/>
      <c r="I2" s="99"/>
      <c r="J2" s="99"/>
      <c r="K2" s="99"/>
      <c r="L2" s="99"/>
      <c r="M2" s="99"/>
      <c r="N2" s="99"/>
      <c r="O2" s="99"/>
      <c r="P2" s="99"/>
      <c r="Q2" s="99"/>
      <c r="R2" s="99"/>
      <c r="S2" s="99"/>
      <c r="T2" s="99"/>
      <c r="U2" s="99"/>
      <c r="V2" s="99"/>
      <c r="W2" s="99"/>
      <c r="X2" s="99"/>
      <c r="Y2" s="99"/>
      <c r="Z2" s="99"/>
      <c r="AA2" s="99"/>
      <c r="AB2" s="99"/>
      <c r="AC2" s="99"/>
      <c r="AD2" s="99"/>
      <c r="AE2" s="99"/>
      <c r="AF2" s="99"/>
    </row>
    <row r="3" spans="1:32" x14ac:dyDescent="0.2">
      <c r="A3" s="92"/>
      <c r="B3" s="92"/>
      <c r="C3" s="92"/>
      <c r="D3" s="92"/>
      <c r="E3" s="92"/>
      <c r="F3" s="97" t="s">
        <v>55</v>
      </c>
      <c r="G3" s="97"/>
      <c r="H3" s="97"/>
      <c r="I3" s="97"/>
      <c r="J3" s="97"/>
      <c r="K3" s="97"/>
      <c r="L3" s="97"/>
      <c r="M3" s="97"/>
      <c r="N3" s="23"/>
      <c r="O3" s="97" t="s">
        <v>19</v>
      </c>
      <c r="P3" s="97"/>
      <c r="Q3" s="97"/>
      <c r="R3" s="97"/>
      <c r="S3" s="97"/>
      <c r="T3" s="97"/>
      <c r="U3" s="97"/>
      <c r="V3" s="97"/>
      <c r="W3" s="97"/>
      <c r="X3" s="97"/>
      <c r="Y3" s="97"/>
      <c r="Z3" s="97"/>
      <c r="AA3" s="97"/>
      <c r="AB3" s="97"/>
      <c r="AC3" s="97"/>
      <c r="AD3" s="97"/>
      <c r="AE3" s="97"/>
      <c r="AF3" s="97"/>
    </row>
    <row r="4" spans="1:32" ht="56.25" customHeight="1" x14ac:dyDescent="0.2">
      <c r="A4" s="92"/>
      <c r="B4" s="92"/>
      <c r="C4" s="92"/>
      <c r="D4" s="92"/>
      <c r="E4" s="92"/>
      <c r="F4" s="100" t="s">
        <v>68</v>
      </c>
      <c r="G4" s="100"/>
      <c r="H4" s="100" t="s">
        <v>69</v>
      </c>
      <c r="I4" s="100"/>
      <c r="J4" s="100" t="s">
        <v>57</v>
      </c>
      <c r="K4" s="100"/>
      <c r="L4" s="100" t="s">
        <v>56</v>
      </c>
      <c r="M4" s="100"/>
      <c r="N4" s="23"/>
      <c r="O4" s="94" t="s">
        <v>21</v>
      </c>
      <c r="P4" s="94"/>
      <c r="Q4" s="94" t="s">
        <v>20</v>
      </c>
      <c r="R4" s="94"/>
      <c r="S4" s="94" t="s">
        <v>22</v>
      </c>
      <c r="T4" s="94"/>
      <c r="U4" s="94" t="s">
        <v>70</v>
      </c>
      <c r="V4" s="94"/>
      <c r="W4" s="94" t="s">
        <v>71</v>
      </c>
      <c r="X4" s="94"/>
      <c r="Y4" s="95" t="s">
        <v>83</v>
      </c>
      <c r="Z4" s="95"/>
      <c r="AA4" s="96" t="s">
        <v>81</v>
      </c>
      <c r="AB4" s="96"/>
      <c r="AC4" s="95" t="s">
        <v>82</v>
      </c>
      <c r="AD4" s="95"/>
      <c r="AE4" s="96" t="s">
        <v>23</v>
      </c>
      <c r="AF4" s="96"/>
    </row>
    <row r="5" spans="1:32" ht="14.25" customHeight="1" x14ac:dyDescent="0.2">
      <c r="A5" s="92"/>
      <c r="B5" s="76" t="s">
        <v>1</v>
      </c>
      <c r="C5" s="76" t="s">
        <v>2</v>
      </c>
      <c r="D5" s="76" t="s">
        <v>1</v>
      </c>
      <c r="E5" s="76" t="s">
        <v>2</v>
      </c>
      <c r="F5" s="76" t="s">
        <v>1</v>
      </c>
      <c r="G5" s="76" t="s">
        <v>2</v>
      </c>
      <c r="H5" s="76" t="s">
        <v>1</v>
      </c>
      <c r="I5" s="16" t="s">
        <v>2</v>
      </c>
      <c r="J5" s="76" t="s">
        <v>1</v>
      </c>
      <c r="K5" s="16" t="s">
        <v>2</v>
      </c>
      <c r="L5" s="76" t="s">
        <v>1</v>
      </c>
      <c r="M5" s="16" t="s">
        <v>2</v>
      </c>
      <c r="N5" s="75"/>
      <c r="O5" s="76" t="s">
        <v>1</v>
      </c>
      <c r="P5" s="76" t="s">
        <v>2</v>
      </c>
      <c r="Q5" s="76" t="s">
        <v>1</v>
      </c>
      <c r="R5" s="16" t="s">
        <v>2</v>
      </c>
      <c r="S5" s="76" t="s">
        <v>1</v>
      </c>
      <c r="T5" s="16" t="s">
        <v>2</v>
      </c>
      <c r="U5" s="76" t="s">
        <v>1</v>
      </c>
      <c r="V5" s="16" t="s">
        <v>2</v>
      </c>
      <c r="W5" s="76" t="s">
        <v>1</v>
      </c>
      <c r="X5" s="16" t="s">
        <v>2</v>
      </c>
      <c r="Y5" s="76" t="s">
        <v>1</v>
      </c>
      <c r="Z5" s="16" t="s">
        <v>2</v>
      </c>
      <c r="AA5" s="16"/>
      <c r="AB5" s="16"/>
      <c r="AC5" s="88" t="s">
        <v>1</v>
      </c>
      <c r="AD5" s="16" t="s">
        <v>2</v>
      </c>
      <c r="AE5" s="88" t="s">
        <v>1</v>
      </c>
      <c r="AF5" s="16" t="s">
        <v>2</v>
      </c>
    </row>
    <row r="6" spans="1:32" x14ac:dyDescent="0.2">
      <c r="A6" s="55" t="s">
        <v>58</v>
      </c>
      <c r="B6" s="26">
        <f>[1]TIC!C38</f>
        <v>8307394.8490613941</v>
      </c>
      <c r="C6" s="26">
        <f>+C9+C13</f>
        <v>100.00000000000794</v>
      </c>
      <c r="D6" s="26">
        <f>[1]TIC!D38</f>
        <v>3272145.5300139459</v>
      </c>
      <c r="E6" s="37">
        <f>+D6/$B$6*100</f>
        <v>39.388347243223279</v>
      </c>
      <c r="F6" s="77">
        <f>[1]TIC!E38</f>
        <v>2196833.7349180644</v>
      </c>
      <c r="G6" s="27">
        <f>+F6/$D6*100</f>
        <v>67.137409224848923</v>
      </c>
      <c r="H6" s="77">
        <f>[1]TIC!F38</f>
        <v>932853.31480662746</v>
      </c>
      <c r="I6" s="27">
        <f>+H6/$D6*100</f>
        <v>28.508918880593054</v>
      </c>
      <c r="J6" s="26">
        <f>[1]TIC!G38</f>
        <v>122640.93784524009</v>
      </c>
      <c r="K6" s="27">
        <f>+J6/$D6*100</f>
        <v>3.7480282194147208</v>
      </c>
      <c r="L6" s="26">
        <f>[1]TIC!H38</f>
        <v>19817.542444072405</v>
      </c>
      <c r="M6" s="27">
        <f>+L6/$D6*100</f>
        <v>0.60564367514509487</v>
      </c>
      <c r="N6" s="27"/>
      <c r="O6" s="77">
        <f>[1]TIC!I38</f>
        <v>1695283.1136259146</v>
      </c>
      <c r="P6" s="27">
        <f>+O6/$D6*100</f>
        <v>51.809526748606729</v>
      </c>
      <c r="Q6" s="77">
        <f>[1]TIC!J38</f>
        <v>95248.774932479035</v>
      </c>
      <c r="R6" s="27">
        <f>+Q6/$D6*100</f>
        <v>2.9108966596627224</v>
      </c>
      <c r="S6" s="26">
        <f>[1]TIC!K38</f>
        <v>278732.41966468137</v>
      </c>
      <c r="T6" s="27">
        <f>+S6/$D6*100</f>
        <v>8.5183381089866561</v>
      </c>
      <c r="U6" s="26">
        <f>[1]TIC!L38</f>
        <v>175223.59782921229</v>
      </c>
      <c r="V6" s="27">
        <f>+U6/$D6*100</f>
        <v>5.3550062557414888</v>
      </c>
      <c r="W6" s="77">
        <f>[1]TIC!M38</f>
        <v>400251.95699463051</v>
      </c>
      <c r="X6" s="27">
        <f>+W6/$D6*100</f>
        <v>12.232095220805311</v>
      </c>
      <c r="Y6" s="78">
        <f>[1]TIC!N38</f>
        <v>180212.07091869172</v>
      </c>
      <c r="Z6" s="27">
        <f>+Y6/$D6*100</f>
        <v>5.5074589215450835</v>
      </c>
      <c r="AA6" s="89">
        <f>SUM(AA9,AA13)</f>
        <v>3015088.7007359331</v>
      </c>
      <c r="AB6" s="27">
        <f>+AA6/$D6*100</f>
        <v>92.14408934687826</v>
      </c>
      <c r="AC6" s="78">
        <f>[1]TIC!O38</f>
        <v>86713.057614816367</v>
      </c>
      <c r="AD6" s="27">
        <f>+AC6/$D6*100</f>
        <v>2.6500367058688492</v>
      </c>
      <c r="AE6" s="78">
        <f>[1]TIC!P38</f>
        <v>1617846.0134482861</v>
      </c>
      <c r="AF6" s="27">
        <f>+AE6/$D6*100</f>
        <v>49.442972465879009</v>
      </c>
    </row>
    <row r="7" spans="1:32" ht="7.15" customHeight="1" x14ac:dyDescent="0.2">
      <c r="A7" s="55"/>
      <c r="B7" s="7"/>
      <c r="C7" s="7"/>
      <c r="D7" s="7"/>
      <c r="E7" s="7"/>
      <c r="F7" s="79"/>
      <c r="G7" s="79"/>
      <c r="H7" s="79"/>
      <c r="I7" s="79"/>
      <c r="J7" s="7"/>
      <c r="K7" s="79"/>
      <c r="L7" s="7"/>
      <c r="M7" s="79"/>
      <c r="N7" s="79"/>
      <c r="O7" s="79"/>
      <c r="P7" s="79"/>
      <c r="Q7" s="79"/>
      <c r="R7" s="79"/>
      <c r="S7" s="7"/>
      <c r="T7" s="79"/>
      <c r="U7" s="7"/>
      <c r="V7" s="79"/>
      <c r="W7" s="79"/>
      <c r="X7" s="79"/>
      <c r="Y7" s="19"/>
      <c r="Z7" s="79"/>
      <c r="AA7" s="79"/>
      <c r="AB7" s="79"/>
    </row>
    <row r="8" spans="1:32" x14ac:dyDescent="0.2">
      <c r="A8" s="55" t="s">
        <v>3</v>
      </c>
      <c r="B8" s="70"/>
      <c r="C8" s="70"/>
      <c r="D8" s="70"/>
      <c r="E8" s="70"/>
      <c r="F8" s="70"/>
      <c r="G8" s="70"/>
      <c r="H8" s="70"/>
      <c r="I8" s="70"/>
      <c r="J8" s="70"/>
      <c r="K8" s="70"/>
      <c r="L8" s="70"/>
      <c r="M8" s="70"/>
      <c r="N8" s="70"/>
      <c r="O8" s="70"/>
      <c r="P8" s="70"/>
      <c r="Q8" s="70"/>
      <c r="R8" s="70"/>
      <c r="S8" s="70"/>
      <c r="T8" s="70"/>
      <c r="U8" s="70"/>
      <c r="V8" s="70"/>
      <c r="W8" s="70"/>
      <c r="X8" s="70"/>
      <c r="Y8" s="70"/>
      <c r="Z8" s="70"/>
      <c r="AA8" s="70"/>
      <c r="AB8" s="70"/>
    </row>
    <row r="9" spans="1:32" x14ac:dyDescent="0.2">
      <c r="A9" s="56" t="s">
        <v>4</v>
      </c>
      <c r="B9" s="7">
        <f>[1]TIC!C39</f>
        <v>4587856.4543665592</v>
      </c>
      <c r="C9" s="21">
        <f>+B9/$B$6*100</f>
        <v>55.226175446384559</v>
      </c>
      <c r="D9" s="7">
        <f>[1]TIC!D39</f>
        <v>2514511.5083508305</v>
      </c>
      <c r="E9" s="22">
        <f>+D9/D$6*100</f>
        <v>76.845955819700777</v>
      </c>
      <c r="F9" s="79">
        <f>[1]TIC!E39</f>
        <v>1825384.963485406</v>
      </c>
      <c r="G9" s="22">
        <f>+F9/F$6*100</f>
        <v>83.09163021631619</v>
      </c>
      <c r="H9" s="79">
        <f>[1]TIC!F39</f>
        <v>608299.15160904184</v>
      </c>
      <c r="I9" s="22">
        <f>+H9/H$6*100</f>
        <v>65.208446167673969</v>
      </c>
      <c r="J9" s="7">
        <f>[1]TIC!G39</f>
        <v>68553.905034214549</v>
      </c>
      <c r="K9" s="22">
        <f>+J9/J$6*100</f>
        <v>55.898060010534444</v>
      </c>
      <c r="L9" s="7">
        <f>[1]TIC!H39</f>
        <v>12273.488222203576</v>
      </c>
      <c r="M9" s="22">
        <f>+L9/L$6*100</f>
        <v>61.932443222164913</v>
      </c>
      <c r="N9" s="80"/>
      <c r="O9" s="79">
        <f>[1]TIC!I39</f>
        <v>1505147.374169677</v>
      </c>
      <c r="P9" s="22">
        <f>+O9/O$6*100</f>
        <v>88.784425567150834</v>
      </c>
      <c r="Q9" s="79">
        <f>[1]TIC!J39</f>
        <v>83293.36697070385</v>
      </c>
      <c r="R9" s="22">
        <f>+Q9/Q$6*100</f>
        <v>87.448229155440302</v>
      </c>
      <c r="S9" s="7">
        <f>[1]TIC!K39</f>
        <v>253830.64746622401</v>
      </c>
      <c r="T9" s="22">
        <f>+S9/S$6*100</f>
        <v>91.066065358161595</v>
      </c>
      <c r="U9" s="7">
        <f>[1]TIC!L39</f>
        <v>154893.01102790426</v>
      </c>
      <c r="V9" s="22">
        <f>+U9/U$6*100</f>
        <v>88.397346559951401</v>
      </c>
      <c r="W9" s="79">
        <f>[1]TIC!M39</f>
        <v>326569.5630056134</v>
      </c>
      <c r="X9" s="22">
        <f>+W9/W$6*100</f>
        <v>81.59099719529776</v>
      </c>
      <c r="Y9" s="19">
        <f>[1]TIC!N39</f>
        <v>166434.58206434618</v>
      </c>
      <c r="Z9" s="22">
        <f>+Y9/Y$6*100</f>
        <v>92.354846829010867</v>
      </c>
      <c r="AA9" s="79">
        <f>[3]Sheet1!D4</f>
        <v>2295942.1421368532</v>
      </c>
      <c r="AB9" s="22">
        <f>+AA9/AA$6*100</f>
        <v>76.148411208481264</v>
      </c>
      <c r="AC9" s="19">
        <f>[1]TIC!O39</f>
        <v>78241.979780938273</v>
      </c>
      <c r="AD9" s="22">
        <f>+AC9/AC$6*100</f>
        <v>90.230908623350544</v>
      </c>
      <c r="AE9" s="19">
        <f>[1]TIC!P39</f>
        <v>1088419.6319966803</v>
      </c>
      <c r="AF9" s="22">
        <f>+AE9/AE$6*100</f>
        <v>67.275848439791659</v>
      </c>
    </row>
    <row r="10" spans="1:32" x14ac:dyDescent="0.2">
      <c r="A10" s="61" t="s">
        <v>5</v>
      </c>
      <c r="B10" s="7">
        <f>[1]TIC!C40</f>
        <v>978975.6539384349</v>
      </c>
      <c r="C10" s="21">
        <f t="shared" ref="C10:C39" si="0">+B10/$B$6*100</f>
        <v>11.784388147254658</v>
      </c>
      <c r="D10" s="7">
        <f>[1]TIC!D40</f>
        <v>610441.49727691314</v>
      </c>
      <c r="E10" s="22">
        <f t="shared" ref="E10:G13" si="1">+D10/D$6*100</f>
        <v>18.655695221303663</v>
      </c>
      <c r="F10" s="79">
        <f>[1]TIC!E40</f>
        <v>459029.0930529469</v>
      </c>
      <c r="G10" s="22">
        <f t="shared" si="1"/>
        <v>20.895031142175508</v>
      </c>
      <c r="H10" s="79">
        <f>[1]TIC!F40</f>
        <v>137202.000335358</v>
      </c>
      <c r="I10" s="22">
        <f>+H10/H$6*100</f>
        <v>14.707778614025594</v>
      </c>
      <c r="J10" s="7">
        <f>[1]TIC!G40</f>
        <v>13255.699751388622</v>
      </c>
      <c r="K10" s="22">
        <f>+J10/J$6*100</f>
        <v>10.808544018242843</v>
      </c>
      <c r="L10" s="7">
        <f>[1]TIC!H40</f>
        <v>954.70413721912496</v>
      </c>
      <c r="M10" s="22">
        <f>+L10/L$6*100</f>
        <v>4.8174698750534786</v>
      </c>
      <c r="N10" s="80"/>
      <c r="O10" s="79">
        <f>[1]TIC!I40</f>
        <v>406502.00581094564</v>
      </c>
      <c r="P10" s="22">
        <f>+O10/O$6*100</f>
        <v>23.978414138834243</v>
      </c>
      <c r="Q10" s="79">
        <f>[1]TIC!J40</f>
        <v>30697.409950584151</v>
      </c>
      <c r="R10" s="22">
        <f>+Q10/Q$6*100</f>
        <v>32.228666428880857</v>
      </c>
      <c r="S10" s="7">
        <f>[1]TIC!K40</f>
        <v>98206.008268944817</v>
      </c>
      <c r="T10" s="22">
        <f>+S10/S$6*100</f>
        <v>35.233077080551986</v>
      </c>
      <c r="U10" s="7">
        <f>[1]TIC!L40</f>
        <v>68793.776964616598</v>
      </c>
      <c r="V10" s="22">
        <f>+U10/U$6*100</f>
        <v>39.260566394526847</v>
      </c>
      <c r="W10" s="79">
        <f>[1]TIC!M40</f>
        <v>92037.150766913386</v>
      </c>
      <c r="X10" s="22">
        <f>+W10/W$6*100</f>
        <v>22.994803437812568</v>
      </c>
      <c r="Y10" s="19">
        <f>[1]TIC!N40</f>
        <v>60697.151493200523</v>
      </c>
      <c r="Z10" s="22">
        <f>+Y10/Y$6*100</f>
        <v>33.680957764802521</v>
      </c>
      <c r="AA10" s="79">
        <f>[3]Sheet1!D5</f>
        <v>533073.74277227197</v>
      </c>
      <c r="AB10" s="22">
        <f t="shared" ref="AB10:AB13" si="2">+AA10/AA$6*100</f>
        <v>17.680201005103349</v>
      </c>
      <c r="AC10" s="19">
        <f>[1]TIC!O40</f>
        <v>21939.835461093353</v>
      </c>
      <c r="AD10" s="22">
        <f t="shared" ref="AD10:AD13" si="3">+AC10/AC$6*100</f>
        <v>25.301651290571687</v>
      </c>
      <c r="AE10" s="19">
        <f>[1]TIC!P40</f>
        <v>239685.8175268448</v>
      </c>
      <c r="AF10" s="22">
        <f t="shared" ref="AF10:AF13" si="4">+AE10/AE$6*100</f>
        <v>14.815119333636526</v>
      </c>
    </row>
    <row r="11" spans="1:32" ht="13.5" customHeight="1" x14ac:dyDescent="0.2">
      <c r="A11" s="61" t="s">
        <v>6</v>
      </c>
      <c r="B11" s="7">
        <f>[1]TIC!C41</f>
        <v>568140.22667371854</v>
      </c>
      <c r="C11" s="21">
        <f t="shared" si="0"/>
        <v>6.8389698214225305</v>
      </c>
      <c r="D11" s="7">
        <f>[1]TIC!D41</f>
        <v>334677.37312232848</v>
      </c>
      <c r="E11" s="22">
        <f t="shared" si="1"/>
        <v>10.228071155530239</v>
      </c>
      <c r="F11" s="79">
        <f>[1]TIC!E41</f>
        <v>270949.07196025626</v>
      </c>
      <c r="G11" s="22">
        <f t="shared" si="1"/>
        <v>12.333617590334477</v>
      </c>
      <c r="H11" s="79">
        <f>[1]TIC!F41</f>
        <v>56480.158331751583</v>
      </c>
      <c r="I11" s="22">
        <f>+H11/H$6*100</f>
        <v>6.0545594291487763</v>
      </c>
      <c r="J11" s="79">
        <f>[1]TIC!G41</f>
        <v>6383.2093183511133</v>
      </c>
      <c r="K11" s="22">
        <f>+J11/J$6*100</f>
        <v>5.204794932672522</v>
      </c>
      <c r="L11" s="79">
        <f>[1]TIC!H41</f>
        <v>864.93351197169602</v>
      </c>
      <c r="M11" s="22">
        <f>+L11/L$6*100</f>
        <v>4.3644842160053248</v>
      </c>
      <c r="N11" s="80"/>
      <c r="O11" s="79">
        <f>[1]TIC!I41</f>
        <v>228273.25247957275</v>
      </c>
      <c r="P11" s="22">
        <f>+O11/O$6*100</f>
        <v>13.465199449272877</v>
      </c>
      <c r="Q11" s="79">
        <f>[1]TIC!J41</f>
        <v>7213.5454898439402</v>
      </c>
      <c r="R11" s="22">
        <f>+Q11/Q$6*100</f>
        <v>7.5733735105333961</v>
      </c>
      <c r="S11" s="19">
        <f>[1]TIC!K41</f>
        <v>37313.231706458981</v>
      </c>
      <c r="T11" s="22">
        <f>+S11/S$6*100</f>
        <v>13.386757002054972</v>
      </c>
      <c r="U11" s="19">
        <f>[1]TIC!L41</f>
        <v>15534.205875011654</v>
      </c>
      <c r="V11" s="22">
        <f>+U11/U$6*100</f>
        <v>8.8653617820087245</v>
      </c>
      <c r="W11" s="19">
        <f>[1]TIC!M41</f>
        <v>50408.325077710404</v>
      </c>
      <c r="X11" s="22">
        <f>+W11/W$6*100</f>
        <v>12.594148310032285</v>
      </c>
      <c r="Y11" s="19">
        <f>[1]TIC!N41</f>
        <v>28266.027171235066</v>
      </c>
      <c r="Z11" s="22">
        <f>+Y11/Y$6*100</f>
        <v>15.684868958632721</v>
      </c>
      <c r="AA11" s="79">
        <f>[3]Sheet1!D6</f>
        <v>315562.34250775393</v>
      </c>
      <c r="AB11" s="22">
        <f t="shared" si="2"/>
        <v>10.466104775979904</v>
      </c>
      <c r="AC11" s="19">
        <f>[1]TIC!O41</f>
        <v>17091.086196560696</v>
      </c>
      <c r="AD11" s="22">
        <f t="shared" si="3"/>
        <v>19.709933736254733</v>
      </c>
      <c r="AE11" s="19">
        <f>[1]TIC!P41</f>
        <v>127266.3169515145</v>
      </c>
      <c r="AF11" s="22">
        <f t="shared" si="4"/>
        <v>7.8664048304732264</v>
      </c>
    </row>
    <row r="12" spans="1:32" x14ac:dyDescent="0.2">
      <c r="A12" s="61" t="s">
        <v>7</v>
      </c>
      <c r="B12" s="7">
        <f>[1]TIC!C42</f>
        <v>3040740.5737542612</v>
      </c>
      <c r="C12" s="21">
        <f t="shared" si="0"/>
        <v>36.602817477705628</v>
      </c>
      <c r="D12" s="7">
        <f>[1]TIC!D42</f>
        <v>1569392.6379516334</v>
      </c>
      <c r="E12" s="22">
        <f t="shared" si="1"/>
        <v>47.96218944286823</v>
      </c>
      <c r="F12" s="79">
        <f>[1]TIC!E42</f>
        <v>1095406.7984722182</v>
      </c>
      <c r="G12" s="22">
        <f t="shared" si="1"/>
        <v>49.862981483806905</v>
      </c>
      <c r="H12" s="79">
        <f>[1]TIC!F42</f>
        <v>414616.99294192856</v>
      </c>
      <c r="I12" s="22">
        <f>+H12/H$6*100</f>
        <v>44.446108124499197</v>
      </c>
      <c r="J12" s="79">
        <f>[1]TIC!G42</f>
        <v>48914.995964474809</v>
      </c>
      <c r="K12" s="22">
        <f>+J12/J$6*100</f>
        <v>39.884721059619075</v>
      </c>
      <c r="L12" s="79">
        <f>[1]TIC!H42</f>
        <v>10453.850573012754</v>
      </c>
      <c r="M12" s="22">
        <f>+L12/L$6*100</f>
        <v>52.750489131106114</v>
      </c>
      <c r="N12" s="80"/>
      <c r="O12" s="79">
        <f>[1]TIC!I42</f>
        <v>870372.11587916675</v>
      </c>
      <c r="P12" s="22">
        <f>+O12/O$6*100</f>
        <v>51.34081197904419</v>
      </c>
      <c r="Q12" s="79">
        <f>[1]TIC!J42</f>
        <v>45382.411530275844</v>
      </c>
      <c r="R12" s="22">
        <f>+Q12/Q$6*100</f>
        <v>47.646189216026144</v>
      </c>
      <c r="S12" s="19">
        <f>[1]TIC!K42</f>
        <v>118311.40749081926</v>
      </c>
      <c r="T12" s="22">
        <f>+S12/S$6*100</f>
        <v>42.446231275554304</v>
      </c>
      <c r="U12" s="19">
        <f>[1]TIC!L42</f>
        <v>70565.02818827609</v>
      </c>
      <c r="V12" s="22">
        <f>+U12/U$6*100</f>
        <v>40.27141838341587</v>
      </c>
      <c r="W12" s="19">
        <f>[1]TIC!M42</f>
        <v>184124.08716098967</v>
      </c>
      <c r="X12" s="22">
        <f>+W12/W$6*100</f>
        <v>46.002045447452929</v>
      </c>
      <c r="Y12" s="19">
        <f>[1]TIC!N42</f>
        <v>77471.403399910996</v>
      </c>
      <c r="Z12" s="22">
        <f>+Y12/Y$6*100</f>
        <v>42.989020105575854</v>
      </c>
      <c r="AA12" s="79">
        <f>[3]Sheet1!D7</f>
        <v>1447306.0568568548</v>
      </c>
      <c r="AB12" s="22">
        <f t="shared" si="2"/>
        <v>48.002105427398917</v>
      </c>
      <c r="AC12" s="19">
        <f>[1]TIC!O42</f>
        <v>39211.058123284296</v>
      </c>
      <c r="AD12" s="22">
        <f t="shared" si="3"/>
        <v>45.219323596524212</v>
      </c>
      <c r="AE12" s="19">
        <f>[1]TIC!P42</f>
        <v>721467.49751832604</v>
      </c>
      <c r="AF12" s="22">
        <f t="shared" si="4"/>
        <v>44.594324275682219</v>
      </c>
    </row>
    <row r="13" spans="1:32" x14ac:dyDescent="0.2">
      <c r="A13" s="56" t="s">
        <v>8</v>
      </c>
      <c r="B13" s="7">
        <f>[1]TIC!C43</f>
        <v>3719538.3946954943</v>
      </c>
      <c r="C13" s="21">
        <f t="shared" si="0"/>
        <v>44.773824553623385</v>
      </c>
      <c r="D13" s="7">
        <f>[1]TIC!D43</f>
        <v>757634.02166318812</v>
      </c>
      <c r="E13" s="22">
        <f t="shared" si="1"/>
        <v>23.154044180301451</v>
      </c>
      <c r="F13" s="79">
        <f>[1]TIC!E43</f>
        <v>371448.77143269905</v>
      </c>
      <c r="G13" s="22">
        <f t="shared" si="1"/>
        <v>16.908369783685657</v>
      </c>
      <c r="H13" s="79">
        <f>[1]TIC!F43</f>
        <v>324554.16319760686</v>
      </c>
      <c r="I13" s="22">
        <f>+H13/H$6*100</f>
        <v>34.791553832328312</v>
      </c>
      <c r="J13" s="7">
        <f>[1]TIC!G43</f>
        <v>54087.032811025623</v>
      </c>
      <c r="K13" s="22">
        <f>+J13/J$6*100</f>
        <v>44.101939989465627</v>
      </c>
      <c r="L13" s="7">
        <f>[1]TIC!H43</f>
        <v>7544.0542218688361</v>
      </c>
      <c r="M13" s="22">
        <f>+L13/L$6*100</f>
        <v>38.067556777835115</v>
      </c>
      <c r="N13" s="80"/>
      <c r="O13" s="79">
        <f>[1]TIC!I43</f>
        <v>190135.73945625438</v>
      </c>
      <c r="P13" s="22">
        <f>+O13/O$6*100</f>
        <v>11.21557443285017</v>
      </c>
      <c r="Q13" s="79">
        <f>[1]TIC!J43</f>
        <v>11955.407961775189</v>
      </c>
      <c r="R13" s="22">
        <f>+Q13/Q$6*100</f>
        <v>12.551770844559698</v>
      </c>
      <c r="S13" s="7">
        <f>[1]TIC!K43</f>
        <v>24901.772198456863</v>
      </c>
      <c r="T13" s="22">
        <f>+S13/S$6*100</f>
        <v>8.9339346418382224</v>
      </c>
      <c r="U13" s="7">
        <f>[1]TIC!L43</f>
        <v>20330.586801307531</v>
      </c>
      <c r="V13" s="22">
        <f>+U13/U$6*100</f>
        <v>11.60265344004832</v>
      </c>
      <c r="W13" s="79">
        <f>[1]TIC!M43</f>
        <v>73682.393989015342</v>
      </c>
      <c r="X13" s="22">
        <f>+W13/W$6*100</f>
        <v>18.409002804701792</v>
      </c>
      <c r="Y13" s="19">
        <f>[1]TIC!N43</f>
        <v>13777.488854345209</v>
      </c>
      <c r="Z13" s="22">
        <f>+Y13/Y$6*100</f>
        <v>7.6451531709889453</v>
      </c>
      <c r="AA13" s="79">
        <f>[3]Sheet1!D8</f>
        <v>719146.55859908008</v>
      </c>
      <c r="AB13" s="22">
        <f t="shared" si="2"/>
        <v>23.851588791518751</v>
      </c>
      <c r="AC13" s="19">
        <f>[1]TIC!O43</f>
        <v>8471.0778338781402</v>
      </c>
      <c r="AD13" s="22">
        <f t="shared" si="3"/>
        <v>9.7690913766495022</v>
      </c>
      <c r="AE13" s="19">
        <f>[1]TIC!P43</f>
        <v>529426.38145166682</v>
      </c>
      <c r="AF13" s="22">
        <f t="shared" si="4"/>
        <v>32.724151560212114</v>
      </c>
    </row>
    <row r="14" spans="1:32" x14ac:dyDescent="0.2">
      <c r="A14" s="55"/>
      <c r="B14" s="7"/>
      <c r="C14" s="21"/>
      <c r="D14" s="7"/>
      <c r="E14" s="22"/>
      <c r="F14" s="79"/>
      <c r="G14" s="22"/>
      <c r="H14" s="79"/>
      <c r="I14" s="22"/>
      <c r="J14" s="7"/>
      <c r="K14" s="22"/>
      <c r="L14" s="7"/>
      <c r="M14" s="22"/>
      <c r="N14" s="80"/>
      <c r="O14" s="79"/>
      <c r="P14" s="22"/>
      <c r="Q14" s="79"/>
      <c r="R14" s="22"/>
      <c r="S14" s="7"/>
      <c r="T14" s="22"/>
      <c r="U14" s="7"/>
      <c r="V14" s="22"/>
      <c r="W14" s="79"/>
      <c r="X14" s="22"/>
      <c r="Y14" s="19"/>
      <c r="Z14" s="22"/>
      <c r="AA14" s="79"/>
      <c r="AB14" s="22"/>
    </row>
    <row r="15" spans="1:32" x14ac:dyDescent="0.2">
      <c r="A15" s="55" t="s">
        <v>32</v>
      </c>
      <c r="B15" s="70"/>
      <c r="C15" s="70"/>
      <c r="D15" s="70"/>
      <c r="E15" s="70"/>
      <c r="F15" s="70"/>
      <c r="G15" s="70"/>
      <c r="H15" s="70"/>
      <c r="I15" s="70"/>
      <c r="J15" s="70"/>
      <c r="K15" s="70"/>
      <c r="L15" s="70"/>
      <c r="M15" s="70"/>
      <c r="N15" s="70"/>
      <c r="O15" s="70"/>
      <c r="P15" s="70"/>
      <c r="Q15" s="70"/>
      <c r="R15" s="70"/>
      <c r="S15" s="70"/>
      <c r="T15" s="70"/>
      <c r="U15" s="70"/>
      <c r="V15" s="70"/>
      <c r="W15" s="70"/>
      <c r="X15" s="70"/>
      <c r="Y15" s="70"/>
      <c r="Z15" s="70"/>
      <c r="AA15" s="70"/>
      <c r="AB15" s="70"/>
    </row>
    <row r="16" spans="1:32" x14ac:dyDescent="0.2">
      <c r="A16" s="56" t="s">
        <v>25</v>
      </c>
      <c r="B16" s="7">
        <f>[1]TIC!C45</f>
        <v>1873121.6731378555</v>
      </c>
      <c r="C16" s="21">
        <f t="shared" si="0"/>
        <v>22.547642277404076</v>
      </c>
      <c r="D16" s="7">
        <f>[1]TIC!D45</f>
        <v>368719.8794240469</v>
      </c>
      <c r="E16" s="22">
        <f t="shared" ref="E16:G20" si="5">+D16/D$6*100</f>
        <v>11.268443779225045</v>
      </c>
      <c r="F16" s="79">
        <f>[1]TIC!E45</f>
        <v>220827.66041594412</v>
      </c>
      <c r="G16" s="22">
        <f t="shared" si="5"/>
        <v>10.052088007660732</v>
      </c>
      <c r="H16" s="79">
        <f>[1]TIC!F45</f>
        <v>129831.15619753524</v>
      </c>
      <c r="I16" s="22">
        <f>+H16/H$6*100</f>
        <v>13.917638940313799</v>
      </c>
      <c r="J16" s="7">
        <f>[1]TIC!G45</f>
        <v>16718.476889725694</v>
      </c>
      <c r="K16" s="22">
        <f>+J16/J$6*100</f>
        <v>13.632052382722845</v>
      </c>
      <c r="L16" s="7">
        <f>[1]TIC!H45</f>
        <v>1342.5859208410636</v>
      </c>
      <c r="M16" s="22">
        <f>+L16/L$6*100</f>
        <v>6.7747346808011626</v>
      </c>
      <c r="N16" s="80"/>
      <c r="O16" s="79">
        <f>[1]TIC!I45</f>
        <v>231891.27078227024</v>
      </c>
      <c r="P16" s="22">
        <f>+O16/O$6*100</f>
        <v>13.678616209790192</v>
      </c>
      <c r="Q16" s="79">
        <f>[1]TIC!J45</f>
        <v>21153.899564183597</v>
      </c>
      <c r="R16" s="22">
        <f>+Q16/Q$6*100</f>
        <v>22.209104084729066</v>
      </c>
      <c r="S16" s="7">
        <f>[1]TIC!K45</f>
        <v>0</v>
      </c>
      <c r="T16" s="22">
        <f>+S16/S$6*100</f>
        <v>0</v>
      </c>
      <c r="U16" s="7">
        <f>[1]TIC!L45</f>
        <v>36519.419128148926</v>
      </c>
      <c r="V16" s="22">
        <f>+U16/U$6*100</f>
        <v>20.841610137319424</v>
      </c>
      <c r="W16" s="79">
        <f>[1]TIC!M45</f>
        <v>39091.173360549103</v>
      </c>
      <c r="X16" s="22">
        <f>+W16/W$6*100</f>
        <v>9.7666414060964915</v>
      </c>
      <c r="Y16" s="19">
        <f>[1]TIC!N45</f>
        <v>6718.9820443542249</v>
      </c>
      <c r="Z16" s="22">
        <f>+Y16/Y$6*100</f>
        <v>3.7283751360838098</v>
      </c>
      <c r="AA16" s="79">
        <f>[3]Sheet1!D9</f>
        <v>249135.54595744636</v>
      </c>
      <c r="AB16" s="22">
        <f t="shared" ref="AB16:AB20" si="6">+AA16/AA$6*100</f>
        <v>8.2629590929327055</v>
      </c>
      <c r="AC16" s="19">
        <f>[1]TIC!O45</f>
        <v>5389.5605698386034</v>
      </c>
      <c r="AD16" s="22">
        <f>+AC16/AC$6*100</f>
        <v>6.2153967557911454</v>
      </c>
      <c r="AE16" s="19">
        <f>[1]TIC!P45</f>
        <v>100508.25538962844</v>
      </c>
      <c r="AF16" s="22">
        <f>+AE16/AE$6*100</f>
        <v>6.2124735329665013</v>
      </c>
    </row>
    <row r="17" spans="1:32" x14ac:dyDescent="0.2">
      <c r="A17" s="59" t="s">
        <v>26</v>
      </c>
      <c r="B17" s="19">
        <f>[1]TIC!C46</f>
        <v>2590705.9414002472</v>
      </c>
      <c r="C17" s="21">
        <f t="shared" si="0"/>
        <v>31.185539973376329</v>
      </c>
      <c r="D17" s="19">
        <f>[1]TIC!D46</f>
        <v>1499915.8196151378</v>
      </c>
      <c r="E17" s="22">
        <f t="shared" si="5"/>
        <v>45.838909237290096</v>
      </c>
      <c r="F17" s="19">
        <f>[1]TIC!E46</f>
        <v>1029555.8056845883</v>
      </c>
      <c r="G17" s="22">
        <f t="shared" si="5"/>
        <v>46.865440443675077</v>
      </c>
      <c r="H17" s="19">
        <f>[1]TIC!F46</f>
        <v>415996.90663129883</v>
      </c>
      <c r="I17" s="22">
        <f>+H17/H$6*100</f>
        <v>44.594032097911494</v>
      </c>
      <c r="J17" s="19">
        <f>[1]TIC!G46</f>
        <v>47905.683571529793</v>
      </c>
      <c r="K17" s="22">
        <f>+J17/J$6*100</f>
        <v>39.061739426668204</v>
      </c>
      <c r="L17" s="19">
        <f>[1]TIC!H46</f>
        <v>6457.4237277592283</v>
      </c>
      <c r="M17" s="22">
        <f>+L17/L$6*100</f>
        <v>32.584381973611961</v>
      </c>
      <c r="N17" s="80"/>
      <c r="O17" s="19">
        <f>[1]TIC!I46</f>
        <v>677341.55155915394</v>
      </c>
      <c r="P17" s="22">
        <f>+O17/O$6*100</f>
        <v>39.954479939957558</v>
      </c>
      <c r="Q17" s="19">
        <f>[1]TIC!J46</f>
        <v>46546.591694368988</v>
      </c>
      <c r="R17" s="22">
        <f>+Q17/Q$6*100</f>
        <v>48.868441328894185</v>
      </c>
      <c r="S17" s="19">
        <f>[1]TIC!K46</f>
        <v>96038.2613947637</v>
      </c>
      <c r="T17" s="22">
        <f>+S17/S$6*100</f>
        <v>34.45536099112509</v>
      </c>
      <c r="U17" s="19">
        <f>[1]TIC!L46</f>
        <v>122897.6678444641</v>
      </c>
      <c r="V17" s="22">
        <f>+U17/U$6*100</f>
        <v>70.137623794399289</v>
      </c>
      <c r="W17" s="19">
        <f>[1]TIC!M46</f>
        <v>207002.81595370485</v>
      </c>
      <c r="X17" s="22">
        <f>+W17/W$6*100</f>
        <v>51.718127128728028</v>
      </c>
      <c r="Y17" s="19">
        <f>[1]TIC!N46</f>
        <v>90133.20907910532</v>
      </c>
      <c r="Z17" s="22">
        <f>+Y17/Y$6*100</f>
        <v>50.015078690134871</v>
      </c>
      <c r="AA17" s="79">
        <f>[3]Sheet1!D10</f>
        <v>1425312.2046062299</v>
      </c>
      <c r="AB17" s="22">
        <f t="shared" si="6"/>
        <v>47.272645884624716</v>
      </c>
      <c r="AC17" s="19">
        <f>[1]TIC!O46</f>
        <v>49693.452189178752</v>
      </c>
      <c r="AD17" s="22">
        <f>+AC17/AC$6*100</f>
        <v>57.307922885062467</v>
      </c>
      <c r="AE17" s="19">
        <f>[1]TIC!P46</f>
        <v>834071.87345548964</v>
      </c>
      <c r="AF17" s="22">
        <f>+AE17/AE$6*100</f>
        <v>51.554466032137647</v>
      </c>
    </row>
    <row r="18" spans="1:32" x14ac:dyDescent="0.2">
      <c r="A18" s="59" t="s">
        <v>30</v>
      </c>
      <c r="B18" s="7">
        <f>[1]TIC!C47</f>
        <v>1628929.6836654395</v>
      </c>
      <c r="C18" s="21">
        <f t="shared" si="0"/>
        <v>19.608189008248271</v>
      </c>
      <c r="D18" s="7">
        <f>[1]TIC!D47</f>
        <v>812056.28505187691</v>
      </c>
      <c r="E18" s="22">
        <f t="shared" si="5"/>
        <v>24.817242314048787</v>
      </c>
      <c r="F18" s="79">
        <f>[1]TIC!E47</f>
        <v>545950.25616680353</v>
      </c>
      <c r="G18" s="22">
        <f t="shared" si="5"/>
        <v>24.851687566932139</v>
      </c>
      <c r="H18" s="79">
        <f>[1]TIC!F47</f>
        <v>226607.85025530274</v>
      </c>
      <c r="I18" s="22">
        <f>+H18/H$6*100</f>
        <v>24.29190598977253</v>
      </c>
      <c r="J18" s="7">
        <f>[1]TIC!G47</f>
        <v>31816.038870077158</v>
      </c>
      <c r="K18" s="22">
        <f>+J18/J$6*100</f>
        <v>25.942429525633308</v>
      </c>
      <c r="L18" s="7">
        <f>[1]TIC!H47</f>
        <v>7682.1397596987181</v>
      </c>
      <c r="M18" s="22">
        <f>+L18/L$6*100</f>
        <v>38.764341145622275</v>
      </c>
      <c r="N18" s="80"/>
      <c r="O18" s="79">
        <f>[1]TIC!I47</f>
        <v>405127.78250900161</v>
      </c>
      <c r="P18" s="22">
        <f>+O18/O$6*100</f>
        <v>23.897352557385183</v>
      </c>
      <c r="Q18" s="79">
        <f>[1]TIC!J47</f>
        <v>18200.015672982969</v>
      </c>
      <c r="R18" s="22">
        <f>+Q18/Q$6*100</f>
        <v>19.107873760985157</v>
      </c>
      <c r="S18" s="7">
        <f>[1]TIC!K47</f>
        <v>114790.55954893157</v>
      </c>
      <c r="T18" s="22">
        <f>+S18/S$6*100</f>
        <v>41.183067146270993</v>
      </c>
      <c r="U18" s="7">
        <f>[1]TIC!L47</f>
        <v>12702.060567915212</v>
      </c>
      <c r="V18" s="22">
        <f>+U18/U$6*100</f>
        <v>7.2490581892375676</v>
      </c>
      <c r="W18" s="79">
        <f>[1]TIC!M47</f>
        <v>95733.363333241738</v>
      </c>
      <c r="X18" s="22">
        <f>+W18/W$6*100</f>
        <v>23.918274891664311</v>
      </c>
      <c r="Y18" s="19">
        <f>[1]TIC!N47</f>
        <v>46956.68457690064</v>
      </c>
      <c r="Z18" s="22">
        <f>+Y18/Y$6*100</f>
        <v>26.056348133353737</v>
      </c>
      <c r="AA18" s="79">
        <f>[3]Sheet1!D11</f>
        <v>778740.82354388002</v>
      </c>
      <c r="AB18" s="22">
        <f t="shared" si="6"/>
        <v>25.828123177729474</v>
      </c>
      <c r="AC18" s="19">
        <f>[1]TIC!O47</f>
        <v>19321.51550517487</v>
      </c>
      <c r="AD18" s="22">
        <f>+AC18/AC$6*100</f>
        <v>22.28212917021331</v>
      </c>
      <c r="AE18" s="19">
        <f>[1]TIC!P47</f>
        <v>444453.64918220247</v>
      </c>
      <c r="AF18" s="22">
        <f>+AE18/AE$6*100</f>
        <v>27.471937717662726</v>
      </c>
    </row>
    <row r="19" spans="1:32" x14ac:dyDescent="0.2">
      <c r="A19" s="59" t="s">
        <v>31</v>
      </c>
      <c r="B19" s="7">
        <f>[1]TIC!C48</f>
        <v>1188076.8444013819</v>
      </c>
      <c r="C19" s="21">
        <f t="shared" si="0"/>
        <v>14.301437044798901</v>
      </c>
      <c r="D19" s="7">
        <f>[1]TIC!D48</f>
        <v>423522.59130893846</v>
      </c>
      <c r="E19" s="22">
        <f t="shared" si="5"/>
        <v>12.943268794867244</v>
      </c>
      <c r="F19" s="79">
        <f>[1]TIC!E48</f>
        <v>290399.48939148319</v>
      </c>
      <c r="G19" s="22">
        <f t="shared" si="5"/>
        <v>13.219001728517895</v>
      </c>
      <c r="H19" s="79">
        <f>[1]TIC!F48</f>
        <v>110815.92639564716</v>
      </c>
      <c r="I19" s="22">
        <f>+H19/H$6*100</f>
        <v>11.879244532525282</v>
      </c>
      <c r="J19" s="7">
        <f>[1]TIC!G48</f>
        <v>19865.24024691687</v>
      </c>
      <c r="K19" s="22">
        <f>+J19/J$6*100</f>
        <v>16.197886770879645</v>
      </c>
      <c r="L19" s="7">
        <f>[1]TIC!H48</f>
        <v>2441.9352748907413</v>
      </c>
      <c r="M19" s="22">
        <f>+L19/L$6*100</f>
        <v>12.322089289235482</v>
      </c>
      <c r="N19" s="80"/>
      <c r="O19" s="79">
        <f>[1]TIC!I48</f>
        <v>267925.05293907656</v>
      </c>
      <c r="P19" s="22">
        <f>+O19/O$6*100</f>
        <v>15.804148037906876</v>
      </c>
      <c r="Q19" s="79">
        <f>[1]TIC!J48</f>
        <v>4334.9833499025754</v>
      </c>
      <c r="R19" s="22">
        <f>+Q19/Q$6*100</f>
        <v>4.5512221579496481</v>
      </c>
      <c r="S19" s="7">
        <f>[1]TIC!K48</f>
        <v>56123.865259411978</v>
      </c>
      <c r="T19" s="22">
        <f>+S19/S$6*100</f>
        <v>20.135391974471322</v>
      </c>
      <c r="U19" s="7">
        <f>[1]TIC!L48</f>
        <v>2931.4635862890873</v>
      </c>
      <c r="V19" s="22">
        <f>+U19/U$6*100</f>
        <v>1.6729844738985096</v>
      </c>
      <c r="W19" s="79">
        <f>[1]TIC!M48</f>
        <v>41141.065926353469</v>
      </c>
      <c r="X19" s="22">
        <f>+W19/W$6*100</f>
        <v>10.278791947769387</v>
      </c>
      <c r="Y19" s="19">
        <f>[1]TIC!N48</f>
        <v>28363.734192780365</v>
      </c>
      <c r="Z19" s="22">
        <f>+Y19/Y$6*100</f>
        <v>15.739086759386693</v>
      </c>
      <c r="AA19" s="79">
        <f>[3]Sheet1!D12</f>
        <v>403764.27985348267</v>
      </c>
      <c r="AB19" s="22">
        <f t="shared" si="6"/>
        <v>13.391456103925915</v>
      </c>
      <c r="AC19" s="19">
        <f>[1]TIC!O48</f>
        <v>8172.897738834512</v>
      </c>
      <c r="AD19" s="22">
        <f>+AC19/AC$6*100</f>
        <v>9.4252214875629488</v>
      </c>
      <c r="AE19" s="19">
        <f>[1]TIC!P48</f>
        <v>181991.60977946993</v>
      </c>
      <c r="AF19" s="22">
        <f>+AE19/AE$6*100</f>
        <v>11.249006905890381</v>
      </c>
    </row>
    <row r="20" spans="1:32" x14ac:dyDescent="0.2">
      <c r="A20" s="59" t="s">
        <v>27</v>
      </c>
      <c r="B20" s="7">
        <f>[1]TIC!C49</f>
        <v>1026560.7064571169</v>
      </c>
      <c r="C20" s="21">
        <f t="shared" si="0"/>
        <v>12.357191696180207</v>
      </c>
      <c r="D20" s="7">
        <f>[1]TIC!D49</f>
        <v>167930.95461401268</v>
      </c>
      <c r="E20" s="22">
        <f t="shared" si="5"/>
        <v>5.1321358745708645</v>
      </c>
      <c r="F20" s="79">
        <f>[1]TIC!E49</f>
        <v>110100.52325927612</v>
      </c>
      <c r="G20" s="22">
        <f t="shared" si="5"/>
        <v>5.0117822532155607</v>
      </c>
      <c r="H20" s="79">
        <f>[1]TIC!F49</f>
        <v>49601.475326862732</v>
      </c>
      <c r="I20" s="22">
        <f>+H20/H$6*100</f>
        <v>5.3171784394789539</v>
      </c>
      <c r="J20" s="7">
        <f>[1]TIC!G49</f>
        <v>6335.4982669905876</v>
      </c>
      <c r="K20" s="22">
        <f>+J20/J$6*100</f>
        <v>5.1658918940960135</v>
      </c>
      <c r="L20" s="7">
        <f>[1]TIC!H49</f>
        <v>1893.4577608826608</v>
      </c>
      <c r="M20" s="22">
        <f>+L20/L$6*100</f>
        <v>9.5544529107291503</v>
      </c>
      <c r="N20" s="80"/>
      <c r="O20" s="79">
        <f>[1]TIC!I49</f>
        <v>112997.4558364227</v>
      </c>
      <c r="P20" s="22">
        <f>+O20/O$6*100</f>
        <v>6.6654032549608111</v>
      </c>
      <c r="Q20" s="79">
        <f>[1]TIC!J49</f>
        <v>5013.2846510410145</v>
      </c>
      <c r="R20" s="22">
        <f>+Q20/Q$6*100</f>
        <v>5.2633586674420592</v>
      </c>
      <c r="S20" s="7">
        <f>[1]TIC!K49</f>
        <v>11779.733461571917</v>
      </c>
      <c r="T20" s="22">
        <f>+S20/S$6*100</f>
        <v>4.22617988813181</v>
      </c>
      <c r="U20" s="7">
        <f>[1]TIC!L49</f>
        <v>172.9867023943392</v>
      </c>
      <c r="V20" s="22">
        <f>+U20/U$6*100</f>
        <v>9.872340514486333E-2</v>
      </c>
      <c r="W20" s="79">
        <f>[1]TIC!M49</f>
        <v>17283.538420780402</v>
      </c>
      <c r="X20" s="22">
        <f>+W20/W$6*100</f>
        <v>4.318164625741546</v>
      </c>
      <c r="Y20" s="19">
        <f>[1]TIC!N49</f>
        <v>8039.4610255510433</v>
      </c>
      <c r="Z20" s="22">
        <f>+Y20/Y$6*100</f>
        <v>4.4611112810408224</v>
      </c>
      <c r="AA20" s="79">
        <f>[3]Sheet1!D13</f>
        <v>158135.84677487484</v>
      </c>
      <c r="AB20" s="22">
        <f t="shared" si="6"/>
        <v>5.2448157407865477</v>
      </c>
      <c r="AC20" s="19">
        <f>[1]TIC!O49</f>
        <v>4135.6316117897877</v>
      </c>
      <c r="AD20" s="22">
        <f>+AC20/AC$6*100</f>
        <v>4.769329701370312</v>
      </c>
      <c r="AE20" s="19">
        <f>[1]TIC!P49</f>
        <v>56820.625641531144</v>
      </c>
      <c r="AF20" s="22">
        <f>+AE20/AE$6*100</f>
        <v>3.5121158113449464</v>
      </c>
    </row>
    <row r="21" spans="1:32" x14ac:dyDescent="0.2">
      <c r="A21" s="55"/>
      <c r="B21" s="7"/>
      <c r="C21" s="21"/>
      <c r="D21" s="7"/>
      <c r="E21" s="22"/>
      <c r="F21" s="79"/>
      <c r="G21" s="22"/>
      <c r="H21" s="79"/>
      <c r="I21" s="22"/>
      <c r="J21" s="7"/>
      <c r="K21" s="22"/>
      <c r="L21" s="7"/>
      <c r="M21" s="22"/>
      <c r="N21" s="80"/>
      <c r="O21" s="79"/>
      <c r="P21" s="22"/>
      <c r="Q21" s="79"/>
      <c r="R21" s="22"/>
      <c r="S21" s="7"/>
      <c r="T21" s="22"/>
      <c r="U21" s="7"/>
      <c r="V21" s="22"/>
      <c r="W21" s="79"/>
      <c r="X21" s="22"/>
      <c r="Y21" s="19"/>
      <c r="Z21" s="22"/>
      <c r="AA21" s="79"/>
      <c r="AB21" s="79"/>
    </row>
    <row r="22" spans="1:32" x14ac:dyDescent="0.2">
      <c r="A22" s="55" t="s">
        <v>78</v>
      </c>
      <c r="B22" s="70"/>
      <c r="C22" s="70"/>
      <c r="D22" s="70"/>
      <c r="E22" s="70"/>
      <c r="F22" s="70"/>
      <c r="G22" s="70"/>
      <c r="H22" s="70"/>
      <c r="I22" s="70"/>
      <c r="J22" s="70"/>
      <c r="K22" s="70"/>
      <c r="L22" s="70"/>
      <c r="M22" s="70"/>
      <c r="N22" s="70"/>
      <c r="O22" s="70"/>
      <c r="P22" s="70"/>
      <c r="Q22" s="70"/>
      <c r="R22" s="70"/>
      <c r="S22" s="70"/>
      <c r="T22" s="70"/>
      <c r="U22" s="70"/>
      <c r="V22" s="70"/>
      <c r="W22" s="70"/>
      <c r="X22" s="70"/>
      <c r="Y22" s="70"/>
      <c r="Z22" s="70"/>
      <c r="AA22" s="79"/>
      <c r="AB22" s="79"/>
    </row>
    <row r="23" spans="1:32" x14ac:dyDescent="0.2">
      <c r="A23" s="56" t="s">
        <v>10</v>
      </c>
      <c r="B23" s="79">
        <f>[1]TIC!C51</f>
        <v>3978435.7640309329</v>
      </c>
      <c r="C23" s="21">
        <f t="shared" si="0"/>
        <v>47.890293362911891</v>
      </c>
      <c r="D23" s="79">
        <f>[1]TIC!D51</f>
        <v>1510327.0522435519</v>
      </c>
      <c r="E23" s="22">
        <f t="shared" ref="E23:G24" si="7">+D23/D$6*100</f>
        <v>46.157086791830892</v>
      </c>
      <c r="F23" s="79">
        <f>[1]TIC!E51</f>
        <v>992283.59260097053</v>
      </c>
      <c r="G23" s="22">
        <f t="shared" si="7"/>
        <v>45.168807125860155</v>
      </c>
      <c r="H23" s="79">
        <f>[1]TIC!F51</f>
        <v>443634.56878989458</v>
      </c>
      <c r="I23" s="22">
        <f>+H23/H$6*100</f>
        <v>47.556733920365204</v>
      </c>
      <c r="J23" s="79">
        <f>[1]TIC!G51</f>
        <v>64221.769897271493</v>
      </c>
      <c r="K23" s="22">
        <f>+J23/J$6*100</f>
        <v>52.365687204962988</v>
      </c>
      <c r="L23" s="79">
        <f>[1]TIC!H51</f>
        <v>10187.120955447215</v>
      </c>
      <c r="M23" s="22">
        <f>+L23/L$6*100</f>
        <v>51.404562317434419</v>
      </c>
      <c r="N23" s="80"/>
      <c r="O23" s="79">
        <f>[1]TIC!I51</f>
        <v>751228.23933336581</v>
      </c>
      <c r="P23" s="22">
        <f>+O23/O$6*100</f>
        <v>44.31284859120786</v>
      </c>
      <c r="Q23" s="79">
        <f>[1]TIC!J51</f>
        <v>47483.159066891014</v>
      </c>
      <c r="R23" s="22">
        <f>+Q23/Q$6*100</f>
        <v>49.85172680756407</v>
      </c>
      <c r="S23" s="79">
        <f>[1]TIC!K51</f>
        <v>148140.51723687738</v>
      </c>
      <c r="T23" s="22">
        <f>+S23/S$6*100</f>
        <v>53.147932133295548</v>
      </c>
      <c r="U23" s="79">
        <f>[1]TIC!L51</f>
        <v>82984.133760502169</v>
      </c>
      <c r="V23" s="22">
        <f>+U23/U$6*100</f>
        <v>47.35899432985363</v>
      </c>
      <c r="W23" s="79">
        <f>[1]TIC!M51</f>
        <v>196060.49754354381</v>
      </c>
      <c r="X23" s="22">
        <f>+W23/W$6*100</f>
        <v>48.984269562528091</v>
      </c>
      <c r="Y23" s="19">
        <f>[1]TIC!N51</f>
        <v>92202.283413689074</v>
      </c>
      <c r="Z23" s="22">
        <f>+Y23/Y$6*100</f>
        <v>51.163211733629652</v>
      </c>
      <c r="AA23" s="79">
        <f>[3]Sheet1!D14</f>
        <v>1388848.8449108142</v>
      </c>
      <c r="AB23" s="22">
        <f t="shared" ref="AB23:AB24" si="8">+AA23/AA$6*100</f>
        <v>46.063283132327719</v>
      </c>
      <c r="AC23" s="19">
        <f>[1]TIC!O51</f>
        <v>45436.065104560992</v>
      </c>
      <c r="AD23" s="22">
        <f>+AC23/AC$6*100</f>
        <v>52.398181259378731</v>
      </c>
      <c r="AE23" s="19">
        <f>[1]TIC!P51</f>
        <v>782019.7077523059</v>
      </c>
      <c r="AF23" s="22">
        <f>+AE23/AE$6*100</f>
        <v>48.337091493986172</v>
      </c>
    </row>
    <row r="24" spans="1:32" x14ac:dyDescent="0.2">
      <c r="A24" s="56" t="s">
        <v>11</v>
      </c>
      <c r="B24" s="79">
        <f>[1]TIC!C52</f>
        <v>4328959.0850309702</v>
      </c>
      <c r="C24" s="21">
        <f t="shared" si="0"/>
        <v>52.109706637094234</v>
      </c>
      <c r="D24" s="79">
        <f>[1]TIC!D52</f>
        <v>1761818.4777704333</v>
      </c>
      <c r="E24" s="22">
        <f t="shared" si="7"/>
        <v>53.842913208170309</v>
      </c>
      <c r="F24" s="79">
        <f>[1]TIC!E52</f>
        <v>1204550.1423171163</v>
      </c>
      <c r="G24" s="22">
        <f t="shared" si="7"/>
        <v>54.831192874140854</v>
      </c>
      <c r="H24" s="79">
        <f>[1]TIC!F52</f>
        <v>489218.74601675197</v>
      </c>
      <c r="I24" s="22">
        <f>+H24/H$6*100</f>
        <v>52.443266079636842</v>
      </c>
      <c r="J24" s="79">
        <f>[1]TIC!G52</f>
        <v>58419.167947968606</v>
      </c>
      <c r="K24" s="22">
        <f>+J24/J$6*100</f>
        <v>47.634312795037026</v>
      </c>
      <c r="L24" s="79">
        <f>[1]TIC!H52</f>
        <v>9630.4214886252012</v>
      </c>
      <c r="M24" s="22">
        <f>+L24/L$6*100</f>
        <v>48.595437682565638</v>
      </c>
      <c r="N24" s="80"/>
      <c r="O24" s="79">
        <f>[1]TIC!I52</f>
        <v>944054.87429255876</v>
      </c>
      <c r="P24" s="22">
        <f>+O24/O$6*100</f>
        <v>55.687151408792737</v>
      </c>
      <c r="Q24" s="79">
        <f>[1]TIC!J52</f>
        <v>47765.615865588145</v>
      </c>
      <c r="R24" s="22">
        <f>+Q24/Q$6*100</f>
        <v>50.148273192436065</v>
      </c>
      <c r="S24" s="79">
        <f>[1]TIC!K52</f>
        <v>130591.90242780198</v>
      </c>
      <c r="T24" s="22">
        <f>+S24/S$6*100</f>
        <v>46.852067866703734</v>
      </c>
      <c r="U24" s="79">
        <f>[1]TIC!L52</f>
        <v>92239.464068709392</v>
      </c>
      <c r="V24" s="22">
        <f>+U24/U$6*100</f>
        <v>52.641005670145958</v>
      </c>
      <c r="W24" s="79">
        <f>[1]TIC!M52</f>
        <v>204191.4594510867</v>
      </c>
      <c r="X24" s="22">
        <f>+W24/W$6*100</f>
        <v>51.015730437471909</v>
      </c>
      <c r="Y24" s="19">
        <f>[1]TIC!N52</f>
        <v>88009.787505002329</v>
      </c>
      <c r="Z24" s="22">
        <f>+Y24/Y$6*100</f>
        <v>48.836788266370171</v>
      </c>
      <c r="AA24" s="79">
        <f>[3]Sheet1!D15</f>
        <v>1626239.8558250731</v>
      </c>
      <c r="AB24" s="22">
        <f t="shared" si="8"/>
        <v>53.936716867670754</v>
      </c>
      <c r="AC24" s="19">
        <f>[1]TIC!O52</f>
        <v>41276.992510255543</v>
      </c>
      <c r="AD24" s="22">
        <f>+AC24/AC$6*100</f>
        <v>47.601818740621461</v>
      </c>
      <c r="AE24" s="19">
        <f>[1]TIC!P52</f>
        <v>835826.30569600628</v>
      </c>
      <c r="AF24" s="22">
        <f>+AE24/AE$6*100</f>
        <v>51.662908506015434</v>
      </c>
    </row>
    <row r="25" spans="1:32" x14ac:dyDescent="0.2">
      <c r="A25" s="56"/>
      <c r="B25" s="79"/>
      <c r="C25" s="21"/>
      <c r="D25" s="79"/>
      <c r="E25" s="22"/>
      <c r="F25" s="79"/>
      <c r="G25" s="22"/>
      <c r="H25" s="79"/>
      <c r="I25" s="22"/>
      <c r="J25" s="79"/>
      <c r="K25" s="22"/>
      <c r="L25" s="79"/>
      <c r="M25" s="22"/>
      <c r="N25" s="80"/>
      <c r="O25" s="79"/>
      <c r="P25" s="22"/>
      <c r="Q25" s="79"/>
      <c r="R25" s="22"/>
      <c r="S25" s="79"/>
      <c r="T25" s="22"/>
      <c r="U25" s="79"/>
      <c r="V25" s="22"/>
      <c r="W25" s="79"/>
      <c r="X25" s="22"/>
      <c r="Y25" s="19"/>
      <c r="Z25" s="22"/>
      <c r="AA25" s="79"/>
      <c r="AB25" s="79"/>
    </row>
    <row r="26" spans="1:32" x14ac:dyDescent="0.2">
      <c r="A26" s="55" t="s">
        <v>79</v>
      </c>
      <c r="B26" s="70"/>
      <c r="C26" s="70"/>
      <c r="D26" s="70"/>
      <c r="E26" s="70"/>
      <c r="F26" s="70"/>
      <c r="G26" s="70"/>
      <c r="H26" s="70"/>
      <c r="I26" s="70"/>
      <c r="J26" s="70"/>
      <c r="K26" s="70"/>
      <c r="L26" s="70"/>
      <c r="M26" s="70"/>
      <c r="N26" s="70"/>
      <c r="O26" s="70"/>
      <c r="P26" s="70"/>
      <c r="Q26" s="70"/>
      <c r="R26" s="70"/>
      <c r="S26" s="70"/>
      <c r="T26" s="70"/>
      <c r="U26" s="70"/>
      <c r="V26" s="70"/>
      <c r="W26" s="70"/>
      <c r="X26" s="70"/>
      <c r="Y26" s="70"/>
      <c r="Z26" s="70"/>
      <c r="AA26" s="79"/>
      <c r="AB26" s="79"/>
    </row>
    <row r="27" spans="1:32" x14ac:dyDescent="0.2">
      <c r="A27" s="56" t="s">
        <v>12</v>
      </c>
      <c r="B27" s="79">
        <f>[1]TIC!C54</f>
        <v>880192.96539083903</v>
      </c>
      <c r="C27" s="21">
        <f t="shared" si="0"/>
        <v>10.5952946908535</v>
      </c>
      <c r="D27" s="79">
        <f>[1]TIC!D54</f>
        <v>37419.177383679853</v>
      </c>
      <c r="E27" s="22">
        <f t="shared" ref="E27:G31" si="9">+D27/D$6*100</f>
        <v>1.1435670278247183</v>
      </c>
      <c r="F27" s="79">
        <f>[1]TIC!E54</f>
        <v>18572.052822394013</v>
      </c>
      <c r="G27" s="22">
        <f t="shared" si="9"/>
        <v>0.84540092985629145</v>
      </c>
      <c r="H27" s="79">
        <f>[1]TIC!F54</f>
        <v>15614.445706450837</v>
      </c>
      <c r="I27" s="22">
        <f>+H27/H$6*100</f>
        <v>1.673837189471485</v>
      </c>
      <c r="J27" s="79">
        <f>[1]TIC!G54</f>
        <v>2362.1437003074816</v>
      </c>
      <c r="K27" s="22">
        <f>+J27/J$6*100</f>
        <v>1.9260646092646956</v>
      </c>
      <c r="L27" s="79">
        <f>[1]TIC!H54</f>
        <v>870.53515452756483</v>
      </c>
      <c r="M27" s="22">
        <f>+L27/L$6*100</f>
        <v>4.3927502967854082</v>
      </c>
      <c r="N27" s="80"/>
      <c r="O27" s="79">
        <f>[1]TIC!I54</f>
        <v>19966.362578592936</v>
      </c>
      <c r="P27" s="22">
        <f>+O27/O$6*100</f>
        <v>1.1777597746425004</v>
      </c>
      <c r="Q27" s="79">
        <f>[1]TIC!J54</f>
        <v>1285.313632333095</v>
      </c>
      <c r="R27" s="22">
        <f>+Q27/Q$6*100</f>
        <v>1.3494279934248412</v>
      </c>
      <c r="S27" s="79">
        <f>[1]TIC!K54</f>
        <v>459.05986670133109</v>
      </c>
      <c r="T27" s="22">
        <f>+S27/S$6*100</f>
        <v>0.16469554106895279</v>
      </c>
      <c r="U27" s="79">
        <f>[1]TIC!L54</f>
        <v>183.59694946521637</v>
      </c>
      <c r="V27" s="22">
        <f>+U27/U$6*100</f>
        <v>0.10477866665205987</v>
      </c>
      <c r="W27" s="79">
        <f>[1]TIC!M54</f>
        <v>4337.002751736738</v>
      </c>
      <c r="X27" s="22">
        <f>+W27/W$6*100</f>
        <v>1.0835681564937159</v>
      </c>
      <c r="Y27" s="19">
        <f>[1]TIC!N54</f>
        <v>319.66331448596753</v>
      </c>
      <c r="Z27" s="22">
        <f>+Y27/Y$6*100</f>
        <v>0.17738174410647198</v>
      </c>
      <c r="AA27" s="79">
        <f>[3]Sheet1!D16</f>
        <v>32943.907144839082</v>
      </c>
      <c r="AB27" s="22">
        <f t="shared" ref="AB27:AB31" si="10">+AA27/AA$6*100</f>
        <v>1.0926347585329088</v>
      </c>
      <c r="AC27" s="19">
        <f>[1]TIC!O54</f>
        <v>0</v>
      </c>
      <c r="AD27" s="22">
        <f>+AC27/AC$6*100</f>
        <v>0</v>
      </c>
      <c r="AE27" s="19">
        <f>[1]TIC!P54</f>
        <v>16067.502974593621</v>
      </c>
      <c r="AF27" s="22">
        <f>+AE27/AE$6*100</f>
        <v>0.99314167362240213</v>
      </c>
    </row>
    <row r="28" spans="1:32" x14ac:dyDescent="0.2">
      <c r="A28" s="56" t="s">
        <v>13</v>
      </c>
      <c r="B28" s="79">
        <f>[1]TIC!C55</f>
        <v>4717443.8542427886</v>
      </c>
      <c r="C28" s="21">
        <f t="shared" si="0"/>
        <v>56.78607963091806</v>
      </c>
      <c r="D28" s="79">
        <f>[1]TIC!D55</f>
        <v>1230298.8775297538</v>
      </c>
      <c r="E28" s="22">
        <f t="shared" si="9"/>
        <v>37.599149128446932</v>
      </c>
      <c r="F28" s="79">
        <f>[1]TIC!E55</f>
        <v>679938.81439309742</v>
      </c>
      <c r="G28" s="22">
        <f t="shared" si="9"/>
        <v>30.950854567901885</v>
      </c>
      <c r="H28" s="79">
        <f>[1]TIC!F55</f>
        <v>468723.60630668397</v>
      </c>
      <c r="I28" s="22">
        <f>+H28/H$6*100</f>
        <v>50.246228304805499</v>
      </c>
      <c r="J28" s="79">
        <f>[1]TIC!G55</f>
        <v>72569.959892045837</v>
      </c>
      <c r="K28" s="22">
        <f>+J28/J$6*100</f>
        <v>59.172704618111673</v>
      </c>
      <c r="L28" s="79">
        <f>[1]TIC!H55</f>
        <v>9066.4969379405829</v>
      </c>
      <c r="M28" s="22">
        <f>+L28/L$6*100</f>
        <v>45.74985502631003</v>
      </c>
      <c r="N28" s="80"/>
      <c r="O28" s="79">
        <f>[1]TIC!I55</f>
        <v>527071.46140167094</v>
      </c>
      <c r="P28" s="22">
        <f>+O28/O$6*100</f>
        <v>31.090468439478354</v>
      </c>
      <c r="Q28" s="79">
        <f>[1]TIC!J55</f>
        <v>32898.121644135543</v>
      </c>
      <c r="R28" s="22">
        <f>+Q28/Q$6*100</f>
        <v>34.539154616378752</v>
      </c>
      <c r="S28" s="79">
        <f>[1]TIC!K55</f>
        <v>37006.128737179875</v>
      </c>
      <c r="T28" s="22">
        <f>+S28/S$6*100</f>
        <v>13.276578584471343</v>
      </c>
      <c r="U28" s="79">
        <f>[1]TIC!L55</f>
        <v>37400.653742488372</v>
      </c>
      <c r="V28" s="22">
        <f>+U28/U$6*100</f>
        <v>21.344530192184621</v>
      </c>
      <c r="W28" s="79">
        <f>[1]TIC!M55</f>
        <v>135616.63627480931</v>
      </c>
      <c r="X28" s="22">
        <f>+W28/W$6*100</f>
        <v>33.882816537141544</v>
      </c>
      <c r="Y28" s="19">
        <f>[1]TIC!N55</f>
        <v>29093.092347441136</v>
      </c>
      <c r="Z28" s="22">
        <f>+Y28/Y$6*100</f>
        <v>16.143808901994909</v>
      </c>
      <c r="AA28" s="79">
        <f>[3]Sheet1!D17</f>
        <v>1113096.4603060882</v>
      </c>
      <c r="AB28" s="22">
        <f t="shared" si="10"/>
        <v>36.917536125368379</v>
      </c>
      <c r="AC28" s="19">
        <f>[1]TIC!O55</f>
        <v>23043.812660863583</v>
      </c>
      <c r="AD28" s="22">
        <f>+AC28/AC$6*100</f>
        <v>26.574789650741327</v>
      </c>
      <c r="AE28" s="19">
        <f>[1]TIC!P55</f>
        <v>660317.9009967664</v>
      </c>
      <c r="AF28" s="22">
        <f>+AE28/AE$6*100</f>
        <v>40.814632264622091</v>
      </c>
    </row>
    <row r="29" spans="1:32" x14ac:dyDescent="0.2">
      <c r="A29" s="56" t="s">
        <v>18</v>
      </c>
      <c r="B29" s="79">
        <f>[1]TIC!C56</f>
        <v>1982454.3681735832</v>
      </c>
      <c r="C29" s="21">
        <f t="shared" si="0"/>
        <v>23.863731099739041</v>
      </c>
      <c r="D29" s="79">
        <f>[1]TIC!D56</f>
        <v>1352458.3710405568</v>
      </c>
      <c r="E29" s="22">
        <f t="shared" si="9"/>
        <v>41.33246393337501</v>
      </c>
      <c r="F29" s="79">
        <f>[1]TIC!E56</f>
        <v>930813.28493601549</v>
      </c>
      <c r="G29" s="22">
        <f t="shared" si="9"/>
        <v>42.370675128526834</v>
      </c>
      <c r="H29" s="79">
        <f>[1]TIC!F56</f>
        <v>370346.28804268962</v>
      </c>
      <c r="I29" s="22">
        <f>+H29/H$6*100</f>
        <v>39.700377558229427</v>
      </c>
      <c r="J29" s="79">
        <f>[1]TIC!G56</f>
        <v>42197.010891459227</v>
      </c>
      <c r="K29" s="22">
        <f>+J29/J$6*100</f>
        <v>34.406953854762101</v>
      </c>
      <c r="L29" s="79">
        <f>[1]TIC!H56</f>
        <v>9101.7871704169684</v>
      </c>
      <c r="M29" s="22">
        <f>+L29/L$6*100</f>
        <v>45.927930751773864</v>
      </c>
      <c r="N29" s="80"/>
      <c r="O29" s="79">
        <f>[1]TIC!I56</f>
        <v>675908.65146725264</v>
      </c>
      <c r="P29" s="22">
        <f>+O29/O$6*100</f>
        <v>39.86995717910515</v>
      </c>
      <c r="Q29" s="79">
        <f>[1]TIC!J56</f>
        <v>35074.121334441967</v>
      </c>
      <c r="R29" s="22">
        <f>+Q29/Q$6*100</f>
        <v>36.823698109824178</v>
      </c>
      <c r="S29" s="79">
        <f>[1]TIC!K56</f>
        <v>102591.36412328265</v>
      </c>
      <c r="T29" s="22">
        <f>+S29/S$6*100</f>
        <v>36.806398138652611</v>
      </c>
      <c r="U29" s="79">
        <f>[1]TIC!L56</f>
        <v>42734.368724740962</v>
      </c>
      <c r="V29" s="22">
        <f>+U29/U$6*100</f>
        <v>24.388478066974454</v>
      </c>
      <c r="W29" s="79">
        <f>[1]TIC!M56</f>
        <v>159352.75927552657</v>
      </c>
      <c r="X29" s="22">
        <f>+W29/W$6*100</f>
        <v>39.813111838867115</v>
      </c>
      <c r="Y29" s="19">
        <f>[1]TIC!N56</f>
        <v>71521.617003827618</v>
      </c>
      <c r="Z29" s="22">
        <f>+Y29/Y$6*100</f>
        <v>39.687473008451704</v>
      </c>
      <c r="AA29" s="79">
        <f>[3]Sheet1!D18</f>
        <v>1280551.076569011</v>
      </c>
      <c r="AB29" s="22">
        <f t="shared" si="10"/>
        <v>42.471423021699152</v>
      </c>
      <c r="AC29" s="19">
        <f>[1]TIC!O56</f>
        <v>30432.623360877187</v>
      </c>
      <c r="AD29" s="22">
        <f>+AC29/AC$6*100</f>
        <v>35.095779341630859</v>
      </c>
      <c r="AE29" s="19">
        <f>[1]TIC!P56</f>
        <v>690657.89406498859</v>
      </c>
      <c r="AF29" s="22">
        <f>+AE29/AE$6*100</f>
        <v>42.68996482507729</v>
      </c>
    </row>
    <row r="30" spans="1:32" x14ac:dyDescent="0.2">
      <c r="A30" s="56" t="s">
        <v>14</v>
      </c>
      <c r="B30" s="79">
        <f>[1]TIC!C57</f>
        <v>693948.35369250306</v>
      </c>
      <c r="C30" s="21">
        <f t="shared" si="0"/>
        <v>8.3533811297161158</v>
      </c>
      <c r="D30" s="79">
        <f>[1]TIC!D57</f>
        <v>639028.24068468274</v>
      </c>
      <c r="E30" s="22">
        <f t="shared" si="9"/>
        <v>19.529334341127523</v>
      </c>
      <c r="F30" s="79">
        <f>[1]TIC!E57</f>
        <v>558836.41801939544</v>
      </c>
      <c r="G30" s="22">
        <f t="shared" si="9"/>
        <v>25.438266407550337</v>
      </c>
      <c r="H30" s="79">
        <f>[1]TIC!F57</f>
        <v>74108.860165545746</v>
      </c>
      <c r="I30" s="22">
        <f>+H30/H$6*100</f>
        <v>7.944320826142734</v>
      </c>
      <c r="J30" s="79">
        <f>[1]TIC!G57</f>
        <v>5304.239318554356</v>
      </c>
      <c r="K30" s="22">
        <f>+J30/J$6*100</f>
        <v>4.3250152940348077</v>
      </c>
      <c r="L30" s="79">
        <f>[1]TIC!H57</f>
        <v>778.72318118729868</v>
      </c>
      <c r="M30" s="22">
        <f>+L30/L$6*100</f>
        <v>3.9294639251307437</v>
      </c>
      <c r="N30" s="80"/>
      <c r="O30" s="79">
        <f>[1]TIC!I57</f>
        <v>463700.89437725378</v>
      </c>
      <c r="P30" s="22">
        <f>+O30/O$6*100</f>
        <v>27.352416280810971</v>
      </c>
      <c r="Q30" s="79">
        <f>[1]TIC!J57</f>
        <v>25807.621372103298</v>
      </c>
      <c r="R30" s="22">
        <f>+Q30/Q$6*100</f>
        <v>27.094964098381404</v>
      </c>
      <c r="S30" s="79">
        <f>[1]TIC!K57</f>
        <v>136540.32153465031</v>
      </c>
      <c r="T30" s="22">
        <f>+S30/S$6*100</f>
        <v>48.986164472331581</v>
      </c>
      <c r="U30" s="79">
        <f>[1]TIC!L57</f>
        <v>94721.381463051934</v>
      </c>
      <c r="V30" s="22">
        <f>+U30/U$6*100</f>
        <v>54.057434407536476</v>
      </c>
      <c r="W30" s="79">
        <f>[1]TIC!M57</f>
        <v>99259.380019467499</v>
      </c>
      <c r="X30" s="22">
        <f>+W30/W$6*100</f>
        <v>24.799224159895637</v>
      </c>
      <c r="Y30" s="19">
        <f>[1]TIC!N57</f>
        <v>78774.437988985737</v>
      </c>
      <c r="Z30" s="22">
        <f>+Y30/Y$6*100</f>
        <v>43.712076326189752</v>
      </c>
      <c r="AA30" s="79">
        <f>[3]Sheet1!D19</f>
        <v>575556.39334063907</v>
      </c>
      <c r="AB30" s="22">
        <f t="shared" si="10"/>
        <v>19.089202689133334</v>
      </c>
      <c r="AC30" s="19">
        <f>[1]TIC!O57</f>
        <v>33053.02464361053</v>
      </c>
      <c r="AD30" s="22">
        <f>+AC30/AC$6*100</f>
        <v>38.117701708125296</v>
      </c>
      <c r="AE30" s="19">
        <f>[1]TIC!P57</f>
        <v>245625.78064234901</v>
      </c>
      <c r="AF30" s="22">
        <f>+AE30/AE$6*100</f>
        <v>15.182271897361902</v>
      </c>
    </row>
    <row r="31" spans="1:32" x14ac:dyDescent="0.2">
      <c r="A31" s="60" t="s">
        <v>60</v>
      </c>
      <c r="B31" s="79">
        <f>[1]TIC!C58</f>
        <v>33355.307562216869</v>
      </c>
      <c r="C31" s="21">
        <f t="shared" si="0"/>
        <v>0.40151344877973988</v>
      </c>
      <c r="D31" s="79">
        <f>[1]TIC!D58</f>
        <v>12940.863375337798</v>
      </c>
      <c r="E31" s="22">
        <f t="shared" si="9"/>
        <v>0.39548556922780398</v>
      </c>
      <c r="F31" s="79">
        <f>[1]TIC!E58</f>
        <v>8673.1647471876968</v>
      </c>
      <c r="G31" s="22">
        <f t="shared" si="9"/>
        <v>0.3948029661658114</v>
      </c>
      <c r="H31" s="79">
        <f>[1]TIC!F58</f>
        <v>4060.1145852768891</v>
      </c>
      <c r="I31" s="22">
        <f>+H31/H$6*100</f>
        <v>0.43523612135296064</v>
      </c>
      <c r="J31" s="79">
        <f>[1]TIC!G58</f>
        <v>207.58404287320701</v>
      </c>
      <c r="K31" s="22">
        <f>+J31/J$6*100</f>
        <v>0.16926162382674875</v>
      </c>
      <c r="L31" s="79">
        <f>[1]TIC!H58</f>
        <v>0</v>
      </c>
      <c r="M31" s="22">
        <f>+L31/L$6*100</f>
        <v>0</v>
      </c>
      <c r="N31" s="80"/>
      <c r="O31" s="79">
        <f>[1]TIC!I58</f>
        <v>8635.7438011564136</v>
      </c>
      <c r="P31" s="22">
        <f>+O31/O$6*100</f>
        <v>0.50939832596374213</v>
      </c>
      <c r="Q31" s="79">
        <f>[1]TIC!J58</f>
        <v>183.59694946521637</v>
      </c>
      <c r="R31" s="22">
        <f>+Q31/Q$6*100</f>
        <v>0.19275518199091435</v>
      </c>
      <c r="S31" s="79">
        <f>[1]TIC!K58</f>
        <v>2135.5454028649906</v>
      </c>
      <c r="T31" s="22">
        <f>+S31/S$6*100</f>
        <v>0.76616326347472563</v>
      </c>
      <c r="U31" s="79">
        <f>[1]TIC!L58</f>
        <v>183.59694946521637</v>
      </c>
      <c r="V31" s="22">
        <f>+U31/U$6*100</f>
        <v>0.10477866665205987</v>
      </c>
      <c r="W31" s="79">
        <f>[1]TIC!M58</f>
        <v>1686.1786730884514</v>
      </c>
      <c r="X31" s="22">
        <f>+W31/W$6*100</f>
        <v>0.42127930760150462</v>
      </c>
      <c r="Y31" s="19">
        <f>[1]TIC!N58</f>
        <v>503.2602639511839</v>
      </c>
      <c r="Z31" s="22">
        <f>+Y31/Y$6*100</f>
        <v>0.2792600192571148</v>
      </c>
      <c r="AA31" s="79">
        <f>[3]Sheet1!D20</f>
        <v>12940.863375337798</v>
      </c>
      <c r="AB31" s="22">
        <f t="shared" si="10"/>
        <v>0.42920340526562778</v>
      </c>
      <c r="AC31" s="19">
        <f>[1]TIC!O58</f>
        <v>183.59694946521637</v>
      </c>
      <c r="AD31" s="22">
        <f>+AC31/AC$6*100</f>
        <v>0.21172929950269195</v>
      </c>
      <c r="AE31" s="19">
        <f>[1]TIC!P58</f>
        <v>5176.9347696274726</v>
      </c>
      <c r="AF31" s="22">
        <f>+AE31/AE$6*100</f>
        <v>0.3199893393187232</v>
      </c>
    </row>
    <row r="32" spans="1:32" x14ac:dyDescent="0.2">
      <c r="A32" s="57"/>
      <c r="B32" s="79"/>
      <c r="C32" s="21"/>
      <c r="D32" s="79"/>
      <c r="E32" s="22"/>
      <c r="F32" s="79"/>
      <c r="G32" s="22"/>
      <c r="H32" s="79"/>
      <c r="I32" s="22"/>
      <c r="J32" s="79"/>
      <c r="K32" s="22"/>
      <c r="L32" s="79"/>
      <c r="M32" s="22"/>
      <c r="N32" s="80"/>
      <c r="O32" s="79"/>
      <c r="P32" s="22"/>
      <c r="Q32" s="79"/>
      <c r="R32" s="22"/>
      <c r="S32" s="79"/>
      <c r="T32" s="22"/>
      <c r="U32" s="79"/>
      <c r="V32" s="22"/>
      <c r="W32" s="79"/>
      <c r="X32" s="22"/>
      <c r="Y32" s="19"/>
      <c r="Z32" s="22"/>
      <c r="AA32" s="79"/>
      <c r="AB32" s="79"/>
    </row>
    <row r="33" spans="1:32" x14ac:dyDescent="0.2">
      <c r="A33" s="55" t="s">
        <v>76</v>
      </c>
      <c r="B33" s="70"/>
      <c r="C33" s="70"/>
      <c r="D33" s="70"/>
      <c r="E33" s="70"/>
      <c r="F33" s="70"/>
      <c r="G33" s="70"/>
      <c r="H33" s="70"/>
      <c r="I33" s="70"/>
      <c r="J33" s="70"/>
      <c r="K33" s="70"/>
      <c r="L33" s="70"/>
      <c r="M33" s="70"/>
      <c r="N33" s="70"/>
      <c r="O33" s="70"/>
      <c r="P33" s="70"/>
      <c r="Q33" s="70"/>
      <c r="R33" s="70"/>
      <c r="S33" s="70"/>
      <c r="T33" s="70"/>
      <c r="U33" s="70"/>
      <c r="V33" s="70"/>
      <c r="W33" s="70"/>
      <c r="X33" s="70"/>
      <c r="Y33" s="70"/>
      <c r="Z33" s="70"/>
      <c r="AA33" s="79"/>
      <c r="AB33" s="79"/>
    </row>
    <row r="34" spans="1:32" x14ac:dyDescent="0.2">
      <c r="A34" s="56" t="s">
        <v>61</v>
      </c>
      <c r="B34" s="18">
        <f>[1]TIC!C60</f>
        <v>1804942.6875435263</v>
      </c>
      <c r="C34" s="21">
        <f t="shared" si="0"/>
        <v>21.726939917240802</v>
      </c>
      <c r="D34" s="18">
        <f>[1]TIC!D60</f>
        <v>212662.86995111633</v>
      </c>
      <c r="E34" s="22">
        <f>+D34/D$6*100</f>
        <v>6.499187398618238</v>
      </c>
      <c r="F34" s="79">
        <f>[1]TIC!E60</f>
        <v>79547.980217802324</v>
      </c>
      <c r="G34" s="22">
        <f>+F34/F$6*100</f>
        <v>3.6210287084274602</v>
      </c>
      <c r="H34" s="79">
        <f>[1]TIC!F60</f>
        <v>103863.76738576007</v>
      </c>
      <c r="I34" s="22">
        <f t="shared" ref="I34:I39" si="11">+H34/H$6*100</f>
        <v>11.133987062831004</v>
      </c>
      <c r="J34" s="7">
        <f>[1]TIC!G60</f>
        <v>24677.309602587575</v>
      </c>
      <c r="K34" s="22">
        <f t="shared" ref="K34:K39" si="12">+J34/J$6*100</f>
        <v>20.121592378662118</v>
      </c>
      <c r="L34" s="7">
        <f>[1]TIC!H60</f>
        <v>4573.8127449636686</v>
      </c>
      <c r="M34" s="22">
        <f t="shared" ref="M34:M39" si="13">+L34/L$6*100</f>
        <v>23.07961624339417</v>
      </c>
      <c r="N34" s="80"/>
      <c r="O34" s="79">
        <f>[1]TIC!I60</f>
        <v>46707.788569934353</v>
      </c>
      <c r="P34" s="22">
        <f t="shared" ref="P34:P39" si="14">+O34/O$6*100</f>
        <v>2.7551615535197862</v>
      </c>
      <c r="Q34" s="79">
        <f>[1]TIC!J60</f>
        <v>7993.9214319241682</v>
      </c>
      <c r="R34" s="22">
        <f t="shared" ref="R34:R39" si="15">+Q34/Q$6*100</f>
        <v>8.3926763757234504</v>
      </c>
      <c r="S34" s="7">
        <f>[1]TIC!K60</f>
        <v>3039.6070163326531</v>
      </c>
      <c r="T34" s="22">
        <f t="shared" ref="T34:T39" si="16">+S34/S$6*100</f>
        <v>1.0905107557955902</v>
      </c>
      <c r="U34" s="7">
        <f>[1]TIC!L60</f>
        <v>3210.0089615783222</v>
      </c>
      <c r="V34" s="22">
        <f t="shared" ref="V34:V39" si="17">+U34/U$6*100</f>
        <v>1.8319501490359009</v>
      </c>
      <c r="W34" s="79">
        <f>[1]TIC!M60</f>
        <v>29717.456563458447</v>
      </c>
      <c r="X34" s="22">
        <f t="shared" ref="X34:X39" si="18">+W34/W$6*100</f>
        <v>7.4246873860649512</v>
      </c>
      <c r="Y34" s="19">
        <f>[1]TIC!N60</f>
        <v>870.53515452756483</v>
      </c>
      <c r="Z34" s="22">
        <f t="shared" ref="Z34:AF39" si="19">+Y34/Y$6*100</f>
        <v>0.48306151196738306</v>
      </c>
      <c r="AA34" s="79">
        <f>[3]Sheet1!D21</f>
        <v>199118.45267026726</v>
      </c>
      <c r="AB34" s="22">
        <f t="shared" ref="AB34:AB39" si="20">+AA34/AA$6*100</f>
        <v>6.604066163017551</v>
      </c>
      <c r="AC34" s="19">
        <f>[1]TIC!O60</f>
        <v>1968.921650200831</v>
      </c>
      <c r="AD34" s="22">
        <f t="shared" si="19"/>
        <v>2.2706172569151892</v>
      </c>
      <c r="AE34" s="19">
        <f>[1]TIC!P60</f>
        <v>152008.08000315446</v>
      </c>
      <c r="AF34" s="22">
        <f t="shared" si="19"/>
        <v>9.3957075481592707</v>
      </c>
    </row>
    <row r="35" spans="1:32" x14ac:dyDescent="0.2">
      <c r="A35" s="56" t="s">
        <v>62</v>
      </c>
      <c r="B35" s="18">
        <f>[1]TIC!C61</f>
        <v>1774167.3036903578</v>
      </c>
      <c r="C35" s="21">
        <f t="shared" si="0"/>
        <v>21.356482217657092</v>
      </c>
      <c r="D35" s="18">
        <f>[1]TIC!D61</f>
        <v>472651.7173062833</v>
      </c>
      <c r="E35" s="22">
        <f t="shared" ref="E35:G39" si="21">+D35/D$6*100</f>
        <v>14.444703420763465</v>
      </c>
      <c r="F35" s="79">
        <f>[1]TIC!E61</f>
        <v>225048.86502831129</v>
      </c>
      <c r="G35" s="22">
        <f t="shared" si="21"/>
        <v>10.244237488309736</v>
      </c>
      <c r="H35" s="79">
        <f>[1]TIC!F61</f>
        <v>215009.11000982812</v>
      </c>
      <c r="I35" s="22">
        <f t="shared" si="11"/>
        <v>23.048544352806172</v>
      </c>
      <c r="J35" s="7">
        <f>[1]TIC!G61</f>
        <v>29005.010812812099</v>
      </c>
      <c r="K35" s="22">
        <f t="shared" si="12"/>
        <v>23.650349811751571</v>
      </c>
      <c r="L35" s="7">
        <f>[1]TIC!H61</f>
        <v>3588.7314553322599</v>
      </c>
      <c r="M35" s="22">
        <f t="shared" si="13"/>
        <v>18.108862213668072</v>
      </c>
      <c r="N35" s="80"/>
      <c r="O35" s="79">
        <f>[1]TIC!I61</f>
        <v>124863.94161206714</v>
      </c>
      <c r="P35" s="22">
        <f t="shared" si="14"/>
        <v>7.3653739961465767</v>
      </c>
      <c r="Q35" s="79">
        <f>[1]TIC!J61</f>
        <v>15303.131287292326</v>
      </c>
      <c r="R35" s="22">
        <f t="shared" si="15"/>
        <v>16.066486207450513</v>
      </c>
      <c r="S35" s="7">
        <f>[1]TIC!K61</f>
        <v>12581.766459812587</v>
      </c>
      <c r="T35" s="22">
        <f t="shared" si="16"/>
        <v>4.5139228780593985</v>
      </c>
      <c r="U35" s="7">
        <f>[1]TIC!L61</f>
        <v>24288.33347108648</v>
      </c>
      <c r="V35" s="22">
        <f t="shared" si="17"/>
        <v>13.861337041349842</v>
      </c>
      <c r="W35" s="79">
        <f>[1]TIC!M61</f>
        <v>61665.678850759061</v>
      </c>
      <c r="X35" s="22">
        <f t="shared" si="18"/>
        <v>15.40671513858115</v>
      </c>
      <c r="Y35" s="19">
        <f>[1]TIC!N61</f>
        <v>11749.204864069456</v>
      </c>
      <c r="Z35" s="22">
        <f t="shared" si="19"/>
        <v>6.5196547623996137</v>
      </c>
      <c r="AA35" s="79">
        <f>[3]Sheet1!D22</f>
        <v>447635.48595901724</v>
      </c>
      <c r="AB35" s="22">
        <f t="shared" si="20"/>
        <v>14.846511343091063</v>
      </c>
      <c r="AC35" s="19">
        <f>[1]TIC!O61</f>
        <v>9277.6504255511227</v>
      </c>
      <c r="AD35" s="22">
        <f t="shared" si="19"/>
        <v>10.699254161654521</v>
      </c>
      <c r="AE35" s="19">
        <f>[1]TIC!P61</f>
        <v>322378.11174899421</v>
      </c>
      <c r="AF35" s="22">
        <f t="shared" si="19"/>
        <v>19.92637797845023</v>
      </c>
    </row>
    <row r="36" spans="1:32" x14ac:dyDescent="0.2">
      <c r="A36" s="56" t="s">
        <v>63</v>
      </c>
      <c r="B36" s="18">
        <f>[1]TIC!C62</f>
        <v>1602866.2695539454</v>
      </c>
      <c r="C36" s="21">
        <f t="shared" si="0"/>
        <v>19.294451493840388</v>
      </c>
      <c r="D36" s="18">
        <f>[1]TIC!D62</f>
        <v>638027.77328561398</v>
      </c>
      <c r="E36" s="22">
        <f t="shared" si="21"/>
        <v>19.49875906903489</v>
      </c>
      <c r="F36" s="79">
        <f>[1]TIC!E62</f>
        <v>399596.18983678299</v>
      </c>
      <c r="G36" s="22">
        <f t="shared" si="21"/>
        <v>18.189641914420381</v>
      </c>
      <c r="H36" s="79">
        <f>[1]TIC!F62</f>
        <v>202875.1715388798</v>
      </c>
      <c r="I36" s="22">
        <f t="shared" si="11"/>
        <v>21.747810541996529</v>
      </c>
      <c r="J36" s="7">
        <f>[1]TIC!G62</f>
        <v>30711.086120441578</v>
      </c>
      <c r="K36" s="22">
        <f t="shared" si="12"/>
        <v>25.041463853771017</v>
      </c>
      <c r="L36" s="7">
        <f>[1]TIC!H62</f>
        <v>4845.3257895181314</v>
      </c>
      <c r="M36" s="22">
        <f t="shared" si="13"/>
        <v>24.449680393985528</v>
      </c>
      <c r="N36" s="80"/>
      <c r="O36" s="79">
        <f>[1]TIC!I62</f>
        <v>276098.13770244655</v>
      </c>
      <c r="P36" s="22">
        <f t="shared" si="14"/>
        <v>16.286255403790392</v>
      </c>
      <c r="Q36" s="79">
        <f>[1]TIC!J62</f>
        <v>17887.416385283635</v>
      </c>
      <c r="R36" s="22">
        <f t="shared" si="15"/>
        <v>18.779681311349002</v>
      </c>
      <c r="S36" s="7">
        <f>[1]TIC!K62</f>
        <v>33497.401654908703</v>
      </c>
      <c r="T36" s="22">
        <f t="shared" si="16"/>
        <v>12.017763019890726</v>
      </c>
      <c r="U36" s="7">
        <f>[1]TIC!L62</f>
        <v>24470.078181930203</v>
      </c>
      <c r="V36" s="22">
        <f t="shared" si="17"/>
        <v>13.965058636554653</v>
      </c>
      <c r="W36" s="79">
        <f>[1]TIC!M62</f>
        <v>74752.335805587965</v>
      </c>
      <c r="X36" s="22">
        <f t="shared" si="18"/>
        <v>18.676319877829052</v>
      </c>
      <c r="Y36" s="19">
        <f>[1]TIC!N62</f>
        <v>14481.344664699744</v>
      </c>
      <c r="Z36" s="22">
        <f t="shared" si="19"/>
        <v>8.0357240171960811</v>
      </c>
      <c r="AA36" s="79">
        <f>[3]Sheet1!D23</f>
        <v>591824.13539698184</v>
      </c>
      <c r="AB36" s="22">
        <f t="shared" si="20"/>
        <v>19.628747083046925</v>
      </c>
      <c r="AC36" s="19">
        <f>[1]TIC!O62</f>
        <v>10785.21247693877</v>
      </c>
      <c r="AD36" s="22">
        <f t="shared" si="19"/>
        <v>12.437818217467559</v>
      </c>
      <c r="AE36" s="19">
        <f>[1]TIC!P62</f>
        <v>347404.55549484561</v>
      </c>
      <c r="AF36" s="22">
        <f t="shared" si="19"/>
        <v>21.47327697488252</v>
      </c>
    </row>
    <row r="37" spans="1:32" x14ac:dyDescent="0.2">
      <c r="A37" s="56" t="s">
        <v>64</v>
      </c>
      <c r="B37" s="79">
        <f>[1]TIC!C63</f>
        <v>1561206.6406030692</v>
      </c>
      <c r="C37" s="21">
        <f t="shared" si="0"/>
        <v>18.792975041742011</v>
      </c>
      <c r="D37" s="79">
        <f>[1]TIC!D63</f>
        <v>875931.10693580878</v>
      </c>
      <c r="E37" s="22">
        <f t="shared" si="21"/>
        <v>26.76931997373832</v>
      </c>
      <c r="F37" s="79">
        <f>[1]TIC!E63</f>
        <v>605041.4127927454</v>
      </c>
      <c r="G37" s="22">
        <f t="shared" si="21"/>
        <v>27.541520469928134</v>
      </c>
      <c r="H37" s="79">
        <f>[1]TIC!F63</f>
        <v>240202.64294489229</v>
      </c>
      <c r="I37" s="22">
        <f t="shared" si="11"/>
        <v>25.74924043601477</v>
      </c>
      <c r="J37" s="79">
        <f>[1]TIC!G63</f>
        <v>24920.618661704677</v>
      </c>
      <c r="K37" s="22">
        <f t="shared" si="12"/>
        <v>20.319983766882039</v>
      </c>
      <c r="L37" s="79">
        <f>[1]TIC!H63</f>
        <v>5766.4325364629385</v>
      </c>
      <c r="M37" s="22">
        <f t="shared" si="13"/>
        <v>29.097616683484016</v>
      </c>
      <c r="N37" s="80"/>
      <c r="O37" s="79">
        <f>[1]TIC!I63</f>
        <v>487017.45754348248</v>
      </c>
      <c r="P37" s="22">
        <f t="shared" si="14"/>
        <v>28.727794999493454</v>
      </c>
      <c r="Q37" s="79">
        <f>[1]TIC!J63</f>
        <v>20226.57347391142</v>
      </c>
      <c r="R37" s="22">
        <f t="shared" si="15"/>
        <v>21.235520864441405</v>
      </c>
      <c r="S37" s="79">
        <f>[1]TIC!K63</f>
        <v>66475.109150216231</v>
      </c>
      <c r="T37" s="22">
        <f t="shared" si="16"/>
        <v>23.849076914047757</v>
      </c>
      <c r="U37" s="79">
        <f>[1]TIC!L63</f>
        <v>46497.131085172005</v>
      </c>
      <c r="V37" s="22">
        <f t="shared" si="17"/>
        <v>26.535884242310807</v>
      </c>
      <c r="W37" s="79">
        <f>[1]TIC!M63</f>
        <v>99235.212154530673</v>
      </c>
      <c r="X37" s="22">
        <f t="shared" si="18"/>
        <v>24.793185997054835</v>
      </c>
      <c r="Y37" s="19">
        <f>[1]TIC!N63</f>
        <v>42471.331352218767</v>
      </c>
      <c r="Z37" s="22">
        <f t="shared" si="19"/>
        <v>23.567417618424145</v>
      </c>
      <c r="AA37" s="79">
        <f>[3]Sheet1!D24</f>
        <v>809356.0339197641</v>
      </c>
      <c r="AB37" s="22">
        <f t="shared" si="20"/>
        <v>26.843523168065133</v>
      </c>
      <c r="AC37" s="19">
        <f>[1]TIC!O63</f>
        <v>26426.857082087918</v>
      </c>
      <c r="AD37" s="22">
        <f t="shared" si="19"/>
        <v>30.476214089321246</v>
      </c>
      <c r="AE37" s="19">
        <f>[1]TIC!P63</f>
        <v>405787.50056309212</v>
      </c>
      <c r="AF37" s="22">
        <f t="shared" si="19"/>
        <v>25.081960655711256</v>
      </c>
    </row>
    <row r="38" spans="1:32" x14ac:dyDescent="0.2">
      <c r="A38" s="56" t="s">
        <v>65</v>
      </c>
      <c r="B38" s="7">
        <f>[1]TIC!C64</f>
        <v>1358617.620400225</v>
      </c>
      <c r="C38" s="21">
        <f t="shared" si="0"/>
        <v>16.354316185581663</v>
      </c>
      <c r="D38" s="7">
        <f>[1]TIC!D64</f>
        <v>1003242.9091292401</v>
      </c>
      <c r="E38" s="22">
        <f t="shared" si="21"/>
        <v>30.660094422052321</v>
      </c>
      <c r="F38" s="79">
        <f>[1]TIC!E64</f>
        <v>838238.83529892436</v>
      </c>
      <c r="G38" s="22">
        <f t="shared" si="21"/>
        <v>38.156680770845327</v>
      </c>
      <c r="H38" s="79">
        <f>[1]TIC!F64</f>
        <v>154005.95031992381</v>
      </c>
      <c r="I38" s="22">
        <f t="shared" si="11"/>
        <v>16.509128270809427</v>
      </c>
      <c r="J38" s="7">
        <f>[1]TIC!G64</f>
        <v>9954.8835925956646</v>
      </c>
      <c r="K38" s="22">
        <f t="shared" si="12"/>
        <v>8.1170967602658717</v>
      </c>
      <c r="L38" s="7">
        <f>[1]TIC!H64</f>
        <v>1043.239917795411</v>
      </c>
      <c r="M38" s="22">
        <f t="shared" si="13"/>
        <v>5.2642244654682342</v>
      </c>
      <c r="N38" s="80"/>
      <c r="O38" s="79">
        <f>[1]TIC!I64</f>
        <v>722517.02170570043</v>
      </c>
      <c r="P38" s="22">
        <f t="shared" si="14"/>
        <v>42.619254323861142</v>
      </c>
      <c r="Q38" s="79">
        <f>[1]TIC!J64</f>
        <v>32185.22482280407</v>
      </c>
      <c r="R38" s="22">
        <f t="shared" si="15"/>
        <v>33.790696883629082</v>
      </c>
      <c r="S38" s="7">
        <f>[1]TIC!K64</f>
        <v>156503.38592672528</v>
      </c>
      <c r="T38" s="22">
        <f t="shared" si="16"/>
        <v>56.148253624390321</v>
      </c>
      <c r="U38" s="7">
        <f>[1]TIC!L64</f>
        <v>72743.92355992776</v>
      </c>
      <c r="V38" s="22">
        <f t="shared" si="17"/>
        <v>41.514912637982768</v>
      </c>
      <c r="W38" s="79">
        <f>[1]TIC!M64</f>
        <v>125638.80252260767</v>
      </c>
      <c r="X38" s="22">
        <f t="shared" si="18"/>
        <v>31.389928350629688</v>
      </c>
      <c r="Y38" s="19">
        <f>[1]TIC!N64</f>
        <v>104766.24437719777</v>
      </c>
      <c r="Z38" s="22">
        <f t="shared" si="19"/>
        <v>58.134976110710326</v>
      </c>
      <c r="AA38" s="79">
        <f>[3]Sheet1!D25</f>
        <v>905721.28930851049</v>
      </c>
      <c r="AB38" s="22">
        <f t="shared" si="20"/>
        <v>30.039623347977756</v>
      </c>
      <c r="AC38" s="19">
        <f>[1]TIC!O64</f>
        <v>35877.995911907798</v>
      </c>
      <c r="AD38" s="22">
        <f t="shared" si="19"/>
        <v>41.375540084492933</v>
      </c>
      <c r="AE38" s="19">
        <f>[1]TIC!P64</f>
        <v>357970.44782459486</v>
      </c>
      <c r="AF38" s="22">
        <f t="shared" si="19"/>
        <v>22.126360905115725</v>
      </c>
    </row>
    <row r="39" spans="1:32" ht="12.75" customHeight="1" x14ac:dyDescent="0.2">
      <c r="A39" s="58" t="s">
        <v>66</v>
      </c>
      <c r="B39" s="9">
        <f>[1]TIC!C65</f>
        <v>205594.32727094844</v>
      </c>
      <c r="C39" s="24">
        <f t="shared" si="0"/>
        <v>2.4748351439462084</v>
      </c>
      <c r="D39" s="9">
        <f>[1]TIC!D65</f>
        <v>69629.153405998717</v>
      </c>
      <c r="E39" s="24">
        <f t="shared" si="21"/>
        <v>2.1279357157962946</v>
      </c>
      <c r="F39" s="81">
        <f>[1]TIC!E65</f>
        <v>49360.451743539357</v>
      </c>
      <c r="G39" s="24">
        <f t="shared" si="21"/>
        <v>2.2468906480708406</v>
      </c>
      <c r="H39" s="81">
        <f>[1]TIC!F65</f>
        <v>16896.672607360815</v>
      </c>
      <c r="I39" s="24">
        <f t="shared" si="11"/>
        <v>1.8112893355439652</v>
      </c>
      <c r="J39" s="9">
        <f>[1]TIC!G65</f>
        <v>3372.0290550985274</v>
      </c>
      <c r="K39" s="24">
        <f t="shared" si="12"/>
        <v>2.7495134286674094</v>
      </c>
      <c r="L39" s="9">
        <f>[1]TIC!H65</f>
        <v>0</v>
      </c>
      <c r="M39" s="24">
        <f t="shared" si="13"/>
        <v>0</v>
      </c>
      <c r="N39" s="82"/>
      <c r="O39" s="81">
        <f>[1]TIC!I65</f>
        <v>38078.766492298171</v>
      </c>
      <c r="P39" s="24">
        <f t="shared" si="14"/>
        <v>2.2461597231894994</v>
      </c>
      <c r="Q39" s="81">
        <f>[1]TIC!J65</f>
        <v>1652.5075312635277</v>
      </c>
      <c r="R39" s="24">
        <f t="shared" si="15"/>
        <v>1.7349383574066699</v>
      </c>
      <c r="S39" s="9">
        <f>[1]TIC!K65</f>
        <v>6635.1494566842775</v>
      </c>
      <c r="T39" s="24">
        <f t="shared" si="16"/>
        <v>2.380472807815627</v>
      </c>
      <c r="U39" s="9">
        <f>[1]TIC!L65</f>
        <v>4014.1225695169687</v>
      </c>
      <c r="V39" s="24">
        <f t="shared" si="17"/>
        <v>2.2908572927657103</v>
      </c>
      <c r="W39" s="81">
        <f>[1]TIC!M65</f>
        <v>9242.4710976841634</v>
      </c>
      <c r="X39" s="24">
        <f t="shared" si="18"/>
        <v>2.3091632498396888</v>
      </c>
      <c r="Y39" s="20">
        <f>[1]TIC!N65</f>
        <v>5873.4105059782469</v>
      </c>
      <c r="Z39" s="24">
        <f t="shared" si="19"/>
        <v>3.2591659793023622</v>
      </c>
      <c r="AA39" s="81">
        <f>[3]Sheet1!D26</f>
        <v>61433.303481414048</v>
      </c>
      <c r="AB39" s="90">
        <f t="shared" si="20"/>
        <v>2.0375288948023056</v>
      </c>
      <c r="AC39" s="20">
        <f>[1]TIC!O65</f>
        <v>2376.4200681300963</v>
      </c>
      <c r="AD39" s="24">
        <f t="shared" si="19"/>
        <v>2.7405561901487436</v>
      </c>
      <c r="AE39" s="20">
        <f>[1]TIC!P65</f>
        <v>32297.317813665708</v>
      </c>
      <c r="AF39" s="24">
        <f t="shared" si="19"/>
        <v>1.996315937684763</v>
      </c>
    </row>
    <row r="40" spans="1:32" ht="12.75" customHeight="1" x14ac:dyDescent="0.2">
      <c r="A40" s="10" t="str">
        <f>'CUADRO 1'!A41</f>
        <v>Fuente: Instituto Nacional de Estadística (INE). LXV Encuesta Permanente de Hogares de Propósitos Múltiples, 2019.</v>
      </c>
      <c r="B40" s="83"/>
      <c r="C40" s="84"/>
      <c r="D40" s="83"/>
      <c r="E40" s="84"/>
      <c r="F40" s="79"/>
      <c r="G40" s="84"/>
      <c r="H40" s="79"/>
      <c r="I40" s="84"/>
      <c r="J40" s="83"/>
      <c r="K40" s="84"/>
      <c r="L40" s="83"/>
      <c r="M40" s="84"/>
      <c r="N40" s="80"/>
      <c r="O40" s="79"/>
      <c r="P40" s="84"/>
      <c r="Q40" s="79"/>
      <c r="R40" s="84"/>
      <c r="S40" s="83"/>
      <c r="T40" s="84"/>
      <c r="U40" s="83"/>
      <c r="V40" s="84"/>
      <c r="W40" s="79"/>
      <c r="X40" s="84"/>
      <c r="Y40" s="85"/>
      <c r="Z40" s="84"/>
      <c r="AA40" s="84"/>
      <c r="AB40" s="84"/>
    </row>
    <row r="41" spans="1:32" ht="13.5" x14ac:dyDescent="0.25">
      <c r="A41" s="11" t="str">
        <f>'CUADRO 1'!A42</f>
        <v>1/  Porcentaje por columnas</v>
      </c>
      <c r="B41" s="7"/>
      <c r="C41" s="7"/>
      <c r="D41" s="8"/>
      <c r="E41" s="8"/>
      <c r="F41" s="8"/>
      <c r="G41" s="8"/>
      <c r="H41" s="7"/>
      <c r="I41" s="7"/>
      <c r="J41" s="7"/>
      <c r="K41" s="7"/>
      <c r="L41" s="8"/>
      <c r="M41" s="8"/>
      <c r="N41" s="8"/>
      <c r="O41" s="8"/>
      <c r="P41" s="8"/>
      <c r="Q41" s="7"/>
      <c r="R41" s="7"/>
      <c r="S41" s="7"/>
      <c r="T41" s="7"/>
      <c r="U41" s="8"/>
      <c r="V41" s="8"/>
      <c r="W41" s="8"/>
      <c r="X41" s="8"/>
      <c r="Y41" s="17"/>
      <c r="Z41" s="17"/>
      <c r="AA41" s="17"/>
      <c r="AB41" s="17"/>
    </row>
    <row r="42" spans="1:32" ht="13.5" x14ac:dyDescent="0.25">
      <c r="A42" s="11" t="str">
        <f>'CUADRO 1'!A43</f>
        <v>2/  Porcentaje por filas</v>
      </c>
      <c r="B42" s="7"/>
      <c r="C42" s="7"/>
      <c r="D42" s="8"/>
      <c r="E42" s="8"/>
      <c r="F42" s="8"/>
      <c r="G42" s="8"/>
      <c r="H42" s="7"/>
      <c r="I42" s="7"/>
      <c r="J42" s="7"/>
      <c r="K42" s="7"/>
      <c r="L42" s="8"/>
      <c r="M42" s="8"/>
      <c r="N42" s="8"/>
      <c r="O42" s="8"/>
      <c r="P42" s="8"/>
      <c r="Q42" s="7"/>
      <c r="R42" s="7"/>
      <c r="S42" s="7"/>
      <c r="T42" s="7"/>
      <c r="U42" s="8"/>
      <c r="V42" s="8"/>
      <c r="W42" s="8"/>
      <c r="X42" s="8"/>
      <c r="Y42" s="17"/>
      <c r="Z42" s="17"/>
      <c r="AA42" s="17"/>
      <c r="AB42" s="17"/>
    </row>
    <row r="43" spans="1:32" ht="12.75" customHeight="1" x14ac:dyDescent="0.25">
      <c r="A43" s="12"/>
      <c r="B43" s="7"/>
      <c r="C43" s="7"/>
      <c r="D43" s="8"/>
      <c r="E43" s="8"/>
      <c r="F43" s="8"/>
      <c r="G43" s="8"/>
      <c r="H43" s="7"/>
      <c r="I43" s="7"/>
      <c r="J43" s="7"/>
      <c r="K43" s="7"/>
      <c r="L43" s="8"/>
      <c r="M43" s="8"/>
      <c r="N43" s="8"/>
      <c r="O43" s="8"/>
      <c r="P43" s="8"/>
      <c r="Q43" s="7"/>
      <c r="R43" s="7"/>
      <c r="S43" s="7"/>
      <c r="T43" s="7"/>
      <c r="U43" s="8"/>
      <c r="V43" s="8"/>
      <c r="W43" s="8"/>
      <c r="X43" s="8"/>
      <c r="Y43" s="17"/>
      <c r="Z43" s="17"/>
      <c r="AA43" s="17"/>
      <c r="AB43" s="17"/>
    </row>
  </sheetData>
  <mergeCells count="20">
    <mergeCell ref="O3:AF3"/>
    <mergeCell ref="A1:AF1"/>
    <mergeCell ref="F2:AF2"/>
    <mergeCell ref="W4:X4"/>
    <mergeCell ref="A2:A5"/>
    <mergeCell ref="B2:C4"/>
    <mergeCell ref="F4:G4"/>
    <mergeCell ref="H4:I4"/>
    <mergeCell ref="J4:K4"/>
    <mergeCell ref="L4:M4"/>
    <mergeCell ref="O4:P4"/>
    <mergeCell ref="D2:E4"/>
    <mergeCell ref="F3:M3"/>
    <mergeCell ref="Q4:R4"/>
    <mergeCell ref="Y4:Z4"/>
    <mergeCell ref="S4:T4"/>
    <mergeCell ref="U4:V4"/>
    <mergeCell ref="AC4:AD4"/>
    <mergeCell ref="AA4:AB4"/>
    <mergeCell ref="AE4:AF4"/>
  </mergeCells>
  <phoneticPr fontId="2" type="noConversion"/>
  <printOptions horizontalCentered="1" verticalCentered="1"/>
  <pageMargins left="0.15748031496062992" right="0.19685039370078741" top="0.27559055118110237" bottom="0.31496062992125984" header="0" footer="0"/>
  <pageSetup scale="58" orientation="landscape" verticalDpi="300" r:id="rId1"/>
  <headerFooter alignWithMargins="0"/>
  <ignoredErrors>
    <ignoredError sqref="F14:Z15 I6 K6 M6:N6 P6 R6 T6 V6 X6 Z6 G9 I9 K9 M9:N9 P9 R9 T9 V9 X9 Z9 G10 I10 K10 M10:N10 P10 R10 T10 V10 X10 Z10 G11 I11 K11 M11:N11 P11 R11 T11 V11 X11 Z11 G12 I12 K12 M12:N12 P12 R12 T12 V12 X12 Z12 G13 I13 K13 M13:N13 P13 R13 T13 V13 X13 Z13 F21:Z22 G16 I16 K16 M16:N16 P16 R16 T16 V16 X16 Z16 G17 I17 K17 M17:N17 P17 R17 T17 V17 X17 Z17 G18 I18 K18 M18:N18 P18 R18 T18 V18 X18 Z18 G19 I19 K19 M19:N19 P19 R19 T19 V19 X19 Z19 G20 I20 K20 M20:N20 P20 R20 T20 V20 X20 Z20 F25:Z26 G23 I23 K23 M23:N23 P23 R23 T23 V23 X23 Z23 G24 I24 K24 M24:N24 P24 R24 T24 V24 X24 Z24 F32:Z33 G27 I27 K27 M27:N27 P27 R27 T27 V27 X27 Z27 G28 I28 K28 M28:N28 P28 R28 T28 V28 X28 Z28 G29 I29 K29 M29:N29 P29 R29 T29 V29 X29 Z29 G30 I30 K30 M30:N30 P30 R30 T30 V30 X30 Z30 G31 I31 K31 M31:N31 P31 R31 T31 V31 X31 Z31 G39 G34 I34 K34 M34:N34 P34 R34 T34 V34 X34 Z34 G35 I35 K35 M35:N35 P35 R35 T35 V35 X35 Z35 G36 I36 K36 M36:N36 P36 R36 T36 V36 X36 Z36 G37 I37 K37 M37:N37 P37 R37 T37 V37 X37 Z37 G38 I38 K38 M38:N38 P38 R38 T38 V38 X38 Z38 I39 K39 M39:N39 P39 R39 T39 V39 X39 Z39"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Y41"/>
  <sheetViews>
    <sheetView zoomScaleSheetLayoutView="100" workbookViewId="0">
      <selection activeCell="A2" sqref="A2:A4"/>
    </sheetView>
  </sheetViews>
  <sheetFormatPr baseColWidth="10" defaultRowHeight="12.75" x14ac:dyDescent="0.2"/>
  <cols>
    <col min="1" max="1" width="23.7109375" customWidth="1"/>
    <col min="2" max="2" width="9.7109375" bestFit="1" customWidth="1"/>
    <col min="3" max="3" width="6.28515625" bestFit="1" customWidth="1"/>
    <col min="4" max="4" width="8" bestFit="1" customWidth="1"/>
    <col min="5" max="5" width="4" customWidth="1"/>
    <col min="6" max="6" width="7" bestFit="1" customWidth="1"/>
    <col min="7" max="7" width="4.42578125" bestFit="1" customWidth="1"/>
    <col min="8" max="8" width="8.28515625" customWidth="1"/>
    <col min="9" max="9" width="4.7109375" customWidth="1"/>
    <col min="10" max="10" width="8" bestFit="1" customWidth="1"/>
    <col min="11" max="11" width="6.28515625" bestFit="1" customWidth="1"/>
    <col min="12" max="12" width="8" bestFit="1" customWidth="1"/>
    <col min="13" max="13" width="5.28515625" bestFit="1" customWidth="1"/>
    <col min="14" max="14" width="8.42578125" customWidth="1"/>
    <col min="15" max="15" width="5.28515625" customWidth="1"/>
    <col min="16" max="16" width="7.7109375" customWidth="1"/>
    <col min="17" max="17" width="5.7109375" customWidth="1"/>
    <col min="18" max="18" width="6.28515625" customWidth="1"/>
    <col min="19" max="19" width="5" customWidth="1"/>
    <col min="20" max="20" width="6.28515625" bestFit="1" customWidth="1"/>
    <col min="21" max="21" width="4.42578125" bestFit="1" customWidth="1"/>
  </cols>
  <sheetData>
    <row r="1" spans="1:25" ht="27" customHeight="1" x14ac:dyDescent="0.2">
      <c r="A1" s="101" t="s">
        <v>72</v>
      </c>
      <c r="B1" s="101"/>
      <c r="C1" s="101"/>
      <c r="D1" s="101"/>
      <c r="E1" s="101"/>
      <c r="F1" s="101"/>
      <c r="G1" s="101"/>
      <c r="H1" s="101"/>
      <c r="I1" s="101"/>
      <c r="J1" s="101"/>
      <c r="K1" s="101"/>
      <c r="L1" s="101"/>
      <c r="M1" s="101"/>
      <c r="N1" s="101"/>
      <c r="O1" s="101"/>
      <c r="P1" s="101"/>
      <c r="Q1" s="101"/>
      <c r="R1" s="101"/>
      <c r="S1" s="101"/>
      <c r="T1" s="101"/>
      <c r="U1" s="101"/>
      <c r="V1" s="15"/>
      <c r="W1" s="15"/>
      <c r="X1" s="15"/>
      <c r="Y1" s="15"/>
    </row>
    <row r="2" spans="1:25" x14ac:dyDescent="0.2">
      <c r="A2" s="92" t="s">
        <v>74</v>
      </c>
      <c r="B2" s="92" t="s">
        <v>17</v>
      </c>
      <c r="C2" s="92"/>
      <c r="D2" s="92" t="s">
        <v>33</v>
      </c>
      <c r="E2" s="92"/>
      <c r="F2" s="102" t="s">
        <v>24</v>
      </c>
      <c r="G2" s="102"/>
      <c r="H2" s="102"/>
      <c r="I2" s="102"/>
      <c r="J2" s="102"/>
      <c r="K2" s="102"/>
      <c r="L2" s="102"/>
      <c r="M2" s="102"/>
      <c r="N2" s="102"/>
      <c r="O2" s="102"/>
      <c r="P2" s="102"/>
      <c r="Q2" s="102"/>
      <c r="R2" s="102"/>
      <c r="S2" s="102"/>
      <c r="T2" s="102"/>
      <c r="U2" s="102"/>
    </row>
    <row r="3" spans="1:25" ht="49.5" customHeight="1" x14ac:dyDescent="0.2">
      <c r="A3" s="92"/>
      <c r="B3" s="92"/>
      <c r="C3" s="92"/>
      <c r="D3" s="92"/>
      <c r="E3" s="92"/>
      <c r="F3" s="92" t="s">
        <v>44</v>
      </c>
      <c r="G3" s="92"/>
      <c r="H3" s="92" t="s">
        <v>45</v>
      </c>
      <c r="I3" s="92"/>
      <c r="J3" s="92" t="s">
        <v>46</v>
      </c>
      <c r="K3" s="92"/>
      <c r="L3" s="92" t="s">
        <v>47</v>
      </c>
      <c r="M3" s="92"/>
      <c r="N3" s="92" t="s">
        <v>48</v>
      </c>
      <c r="O3" s="92"/>
      <c r="P3" s="92" t="s">
        <v>49</v>
      </c>
      <c r="Q3" s="92"/>
      <c r="R3" s="92" t="s">
        <v>50</v>
      </c>
      <c r="S3" s="92"/>
      <c r="T3" s="92" t="s">
        <v>23</v>
      </c>
      <c r="U3" s="92"/>
    </row>
    <row r="4" spans="1:25" x14ac:dyDescent="0.2">
      <c r="A4" s="92"/>
      <c r="B4" s="14" t="s">
        <v>1</v>
      </c>
      <c r="C4" s="14" t="s">
        <v>2</v>
      </c>
      <c r="D4" s="14" t="s">
        <v>1</v>
      </c>
      <c r="E4" s="14" t="s">
        <v>2</v>
      </c>
      <c r="F4" s="14" t="s">
        <v>1</v>
      </c>
      <c r="G4" s="14" t="s">
        <v>2</v>
      </c>
      <c r="H4" s="14" t="s">
        <v>1</v>
      </c>
      <c r="I4" s="16" t="s">
        <v>2</v>
      </c>
      <c r="J4" s="14" t="s">
        <v>1</v>
      </c>
      <c r="K4" s="16" t="s">
        <v>2</v>
      </c>
      <c r="L4" s="14" t="s">
        <v>1</v>
      </c>
      <c r="M4" s="16" t="s">
        <v>2</v>
      </c>
      <c r="N4" s="14" t="s">
        <v>1</v>
      </c>
      <c r="O4" s="14" t="s">
        <v>2</v>
      </c>
      <c r="P4" s="14" t="s">
        <v>1</v>
      </c>
      <c r="Q4" s="16" t="s">
        <v>2</v>
      </c>
      <c r="R4" s="14" t="s">
        <v>1</v>
      </c>
      <c r="S4" s="16" t="s">
        <v>2</v>
      </c>
      <c r="T4" s="1" t="s">
        <v>1</v>
      </c>
      <c r="U4" s="2" t="s">
        <v>2</v>
      </c>
    </row>
    <row r="5" spans="1:25" x14ac:dyDescent="0.2">
      <c r="A5" s="62" t="s">
        <v>58</v>
      </c>
      <c r="B5" s="26">
        <f>[1]TIC!C71</f>
        <v>8307394.8490613941</v>
      </c>
      <c r="C5" s="26">
        <f>+C8+C12</f>
        <v>100.00000000000794</v>
      </c>
      <c r="D5" s="26">
        <f>[1]TIC!D71</f>
        <v>3272145.5300139459</v>
      </c>
      <c r="E5" s="37">
        <f>+D5/$B$5*100</f>
        <v>39.388347243223279</v>
      </c>
      <c r="F5" s="26">
        <f>[1]TIC!E71</f>
        <v>1862554.1314725068</v>
      </c>
      <c r="G5" s="38">
        <f>+F5/$D5*100</f>
        <v>56.921494303603559</v>
      </c>
      <c r="H5" s="26">
        <f>[1]TIC!F71</f>
        <v>1509580.4058122423</v>
      </c>
      <c r="I5" s="38">
        <f>+H5/$D5*100</f>
        <v>46.134268539266607</v>
      </c>
      <c r="J5" s="26">
        <f>[1]TIC!G71</f>
        <v>2704680.7043269631</v>
      </c>
      <c r="K5" s="38">
        <f>+J5/$D5*100</f>
        <v>82.657714319797861</v>
      </c>
      <c r="L5" s="26">
        <f>[1]TIC!H71</f>
        <v>925596.24386668205</v>
      </c>
      <c r="M5" s="38">
        <f>+L5/$D5*100</f>
        <v>28.287135623296596</v>
      </c>
      <c r="N5" s="26">
        <f>[1]TIC!I71</f>
        <v>2447126.0160754328</v>
      </c>
      <c r="O5" s="38">
        <f>+N5/$D5*100</f>
        <v>74.786588604602898</v>
      </c>
      <c r="P5" s="26">
        <f>[1]TIC!J71</f>
        <v>2746862.9878153256</v>
      </c>
      <c r="Q5" s="38">
        <f>+P5/$D5*100</f>
        <v>83.946846575727278</v>
      </c>
      <c r="R5" s="26">
        <f>[1]TIC!K71</f>
        <v>153266.60104831328</v>
      </c>
      <c r="S5" s="38">
        <f>+R5/$D5*100</f>
        <v>4.683978742463208</v>
      </c>
      <c r="T5" s="26">
        <f>[1]TIC!L71</f>
        <v>13899.211575867086</v>
      </c>
      <c r="U5" s="38">
        <f>+T5/$D5*100</f>
        <v>0.4247736370028703</v>
      </c>
    </row>
    <row r="6" spans="1:25" x14ac:dyDescent="0.2">
      <c r="A6" s="62"/>
      <c r="B6" s="26"/>
      <c r="C6" s="26"/>
      <c r="D6" s="26"/>
      <c r="E6" s="37"/>
      <c r="F6" s="26"/>
      <c r="G6" s="38"/>
      <c r="H6" s="26"/>
      <c r="I6" s="38"/>
      <c r="J6" s="26"/>
      <c r="K6" s="38"/>
      <c r="L6" s="26"/>
      <c r="M6" s="38"/>
      <c r="N6" s="26"/>
      <c r="O6" s="38"/>
      <c r="P6" s="26"/>
      <c r="Q6" s="38"/>
      <c r="R6" s="26"/>
      <c r="S6" s="38"/>
      <c r="T6" s="26"/>
      <c r="U6" s="38"/>
    </row>
    <row r="7" spans="1:25" x14ac:dyDescent="0.2">
      <c r="A7" s="62" t="s">
        <v>3</v>
      </c>
      <c r="B7" s="70"/>
      <c r="C7" s="70"/>
      <c r="D7" s="70"/>
      <c r="E7" s="70"/>
      <c r="F7" s="70"/>
      <c r="G7" s="70"/>
      <c r="H7" s="70"/>
      <c r="I7" s="70"/>
      <c r="J7" s="70"/>
      <c r="K7" s="70"/>
      <c r="L7" s="70"/>
      <c r="M7" s="70"/>
      <c r="N7" s="70"/>
      <c r="O7" s="70"/>
      <c r="P7" s="70"/>
      <c r="Q7" s="70"/>
      <c r="R7" s="70"/>
      <c r="S7" s="70"/>
      <c r="T7" s="70"/>
      <c r="U7" s="70"/>
    </row>
    <row r="8" spans="1:25" x14ac:dyDescent="0.2">
      <c r="A8" s="63" t="s">
        <v>4</v>
      </c>
      <c r="B8" s="29">
        <f>[1]TIC!C72</f>
        <v>4587856.4543665592</v>
      </c>
      <c r="C8" s="39">
        <f>+B8/$B$5*100</f>
        <v>55.226175446384559</v>
      </c>
      <c r="D8" s="29">
        <f>[1]TIC!D72</f>
        <v>2514511.5083508305</v>
      </c>
      <c r="E8" s="40">
        <f>+D8/D$5*100</f>
        <v>76.845955819700777</v>
      </c>
      <c r="F8" s="29">
        <f>[1]TIC!E72</f>
        <v>1479373.7163982147</v>
      </c>
      <c r="G8" s="40">
        <f>+F8/F$5*100</f>
        <v>79.42715282205755</v>
      </c>
      <c r="H8" s="29">
        <f>[1]TIC!F72</f>
        <v>1183459.8923736899</v>
      </c>
      <c r="I8" s="40">
        <f>+H8/H$5*100</f>
        <v>78.39661192057666</v>
      </c>
      <c r="J8" s="29">
        <f>[1]TIC!G72</f>
        <v>2084981.4028645284</v>
      </c>
      <c r="K8" s="40">
        <f>+J8/J$5*100</f>
        <v>77.087894313327396</v>
      </c>
      <c r="L8" s="29">
        <f>[1]TIC!H72</f>
        <v>756110.75452622829</v>
      </c>
      <c r="M8" s="40">
        <f>+L8/L$5*100</f>
        <v>81.689047415271759</v>
      </c>
      <c r="N8" s="29">
        <f>[1]TIC!I72</f>
        <v>1960630.4177592862</v>
      </c>
      <c r="O8" s="40">
        <f>+N8/N$5*100</f>
        <v>80.119716143741485</v>
      </c>
      <c r="P8" s="29">
        <f>[1]TIC!J72</f>
        <v>2154367.0344156441</v>
      </c>
      <c r="Q8" s="40">
        <f>+P8/P$5*100</f>
        <v>78.430087120183828</v>
      </c>
      <c r="R8" s="29">
        <f>[1]TIC!K72</f>
        <v>141534.957406678</v>
      </c>
      <c r="S8" s="40">
        <f>+R8/R$5*100</f>
        <v>92.345596782734688</v>
      </c>
      <c r="T8" s="29">
        <f>[1]TIC!L72</f>
        <v>11437.804054325134</v>
      </c>
      <c r="U8" s="40">
        <f>+T8/T$5*100</f>
        <v>82.291027745662618</v>
      </c>
    </row>
    <row r="9" spans="1:25" x14ac:dyDescent="0.2">
      <c r="A9" s="68" t="s">
        <v>5</v>
      </c>
      <c r="B9" s="29">
        <f>[1]TIC!C73</f>
        <v>978975.6539384349</v>
      </c>
      <c r="C9" s="39">
        <f>+B9/$B$5*100</f>
        <v>11.784388147254658</v>
      </c>
      <c r="D9" s="29">
        <f>[1]TIC!D73</f>
        <v>610441.49727691314</v>
      </c>
      <c r="E9" s="40">
        <f t="shared" ref="E9:G12" si="0">+D9/D$5*100</f>
        <v>18.655695221303663</v>
      </c>
      <c r="F9" s="29">
        <f>[1]TIC!E73</f>
        <v>330107.31513846654</v>
      </c>
      <c r="G9" s="40">
        <f t="shared" si="0"/>
        <v>17.723367582207597</v>
      </c>
      <c r="H9" s="29">
        <f>[1]TIC!F73</f>
        <v>242917.12383743198</v>
      </c>
      <c r="I9" s="40">
        <f>+H9/H$5*100</f>
        <v>16.091698256160686</v>
      </c>
      <c r="J9" s="29">
        <f>[1]TIC!G73</f>
        <v>488422.9646623297</v>
      </c>
      <c r="K9" s="40">
        <f>+J9/J$5*100</f>
        <v>18.058433436558627</v>
      </c>
      <c r="L9" s="29">
        <f>[1]TIC!H73</f>
        <v>223345.6890244394</v>
      </c>
      <c r="M9" s="40">
        <f>+L9/L$5*100</f>
        <v>24.129926034640317</v>
      </c>
      <c r="N9" s="29">
        <f>[1]TIC!I73</f>
        <v>462297.11875342787</v>
      </c>
      <c r="O9" s="40">
        <f>+N9/N$5*100</f>
        <v>18.891430834233653</v>
      </c>
      <c r="P9" s="29">
        <f>[1]TIC!J73</f>
        <v>495271.13087738206</v>
      </c>
      <c r="Q9" s="40">
        <f>+P9/P$5*100</f>
        <v>18.030427184549463</v>
      </c>
      <c r="R9" s="29">
        <f>[1]TIC!K73</f>
        <v>51590.742799725784</v>
      </c>
      <c r="S9" s="40">
        <f>+R9/R$5*100</f>
        <v>33.660786137916084</v>
      </c>
      <c r="T9" s="29">
        <f>[1]TIC!L73</f>
        <v>3378.1838701599804</v>
      </c>
      <c r="U9" s="40">
        <f>+T9/T$5*100</f>
        <v>24.304859680137909</v>
      </c>
    </row>
    <row r="10" spans="1:25" x14ac:dyDescent="0.2">
      <c r="A10" s="68" t="s">
        <v>6</v>
      </c>
      <c r="B10" s="29">
        <f>[1]TIC!C74</f>
        <v>568140.22667371854</v>
      </c>
      <c r="C10" s="39">
        <f>+B10/$B$5*100</f>
        <v>6.8389698214225305</v>
      </c>
      <c r="D10" s="29">
        <f>[1]TIC!D74</f>
        <v>334677.37312232848</v>
      </c>
      <c r="E10" s="40">
        <f t="shared" si="0"/>
        <v>10.228071155530239</v>
      </c>
      <c r="F10" s="41">
        <f>[1]TIC!E74</f>
        <v>217081.01283465867</v>
      </c>
      <c r="G10" s="40">
        <f t="shared" si="0"/>
        <v>11.655017653797678</v>
      </c>
      <c r="H10" s="41">
        <f>[1]TIC!F74</f>
        <v>155636.1361441873</v>
      </c>
      <c r="I10" s="40">
        <f>+H10/H$5*100</f>
        <v>10.309893765509361</v>
      </c>
      <c r="J10" s="41">
        <f>[1]TIC!G74</f>
        <v>287953.66480561887</v>
      </c>
      <c r="K10" s="40">
        <f>+J10/J$5*100</f>
        <v>10.6464938484217</v>
      </c>
      <c r="L10" s="41">
        <f>[1]TIC!H74</f>
        <v>92374.899078576622</v>
      </c>
      <c r="M10" s="40">
        <f>+L10/L$5*100</f>
        <v>9.9800425607476644</v>
      </c>
      <c r="N10" s="41">
        <f>[1]TIC!I74</f>
        <v>290133.29725578701</v>
      </c>
      <c r="O10" s="40">
        <f>+N10/N$5*100</f>
        <v>11.856083231916555</v>
      </c>
      <c r="P10" s="41">
        <f>[1]TIC!J74</f>
        <v>311479.8563312472</v>
      </c>
      <c r="Q10" s="40">
        <f>+P10/P$5*100</f>
        <v>11.339475529464897</v>
      </c>
      <c r="R10" s="41">
        <f>[1]TIC!K74</f>
        <v>23716.476898263936</v>
      </c>
      <c r="S10" s="40">
        <f>+R10/R$5*100</f>
        <v>15.474001991332695</v>
      </c>
      <c r="T10" s="41">
        <f>[1]TIC!L74</f>
        <v>3944.0968145909342</v>
      </c>
      <c r="U10" s="40">
        <f>+T10/T$5*100</f>
        <v>28.376406769999729</v>
      </c>
    </row>
    <row r="11" spans="1:25" x14ac:dyDescent="0.2">
      <c r="A11" s="68" t="s">
        <v>7</v>
      </c>
      <c r="B11" s="29">
        <f>[1]TIC!C75</f>
        <v>3040740.5737542612</v>
      </c>
      <c r="C11" s="39">
        <f>+B11/$B$5*100</f>
        <v>36.602817477705628</v>
      </c>
      <c r="D11" s="29">
        <f>[1]TIC!D75</f>
        <v>1569392.6379516334</v>
      </c>
      <c r="E11" s="40">
        <f t="shared" si="0"/>
        <v>47.96218944286823</v>
      </c>
      <c r="F11" s="41">
        <f>[1]TIC!E75</f>
        <v>932185.38842510094</v>
      </c>
      <c r="G11" s="40">
        <f t="shared" si="0"/>
        <v>50.04876758605289</v>
      </c>
      <c r="H11" s="41">
        <f>[1]TIC!F75</f>
        <v>784906.63239207037</v>
      </c>
      <c r="I11" s="40">
        <f>+H11/H$5*100</f>
        <v>51.995019898906605</v>
      </c>
      <c r="J11" s="41">
        <f>[1]TIC!G75</f>
        <v>1308604.7733965972</v>
      </c>
      <c r="K11" s="40">
        <f>+J11/J$5*100</f>
        <v>48.382967028347714</v>
      </c>
      <c r="L11" s="41">
        <f>[1]TIC!H75</f>
        <v>440390.16642320872</v>
      </c>
      <c r="M11" s="40">
        <f>+L11/L$5*100</f>
        <v>47.579078819883392</v>
      </c>
      <c r="N11" s="41">
        <f>[1]TIC!I75</f>
        <v>1208200.0017500923</v>
      </c>
      <c r="O11" s="40">
        <f>+N11/N$5*100</f>
        <v>49.372202077592128</v>
      </c>
      <c r="P11" s="41">
        <f>[1]TIC!J75</f>
        <v>1347616.0472070312</v>
      </c>
      <c r="Q11" s="40">
        <f>+P11/P$5*100</f>
        <v>49.060184406170052</v>
      </c>
      <c r="R11" s="41">
        <f>[1]TIC!K75</f>
        <v>66227.737708688583</v>
      </c>
      <c r="S11" s="40">
        <f>+R11/R$5*100</f>
        <v>43.210808653486104</v>
      </c>
      <c r="T11" s="41">
        <f>[1]TIC!L75</f>
        <v>4115.523369574219</v>
      </c>
      <c r="U11" s="40">
        <f>+T11/T$5*100</f>
        <v>29.609761295524972</v>
      </c>
    </row>
    <row r="12" spans="1:25" x14ac:dyDescent="0.2">
      <c r="A12" s="63" t="s">
        <v>8</v>
      </c>
      <c r="B12" s="29">
        <f>[1]TIC!C76</f>
        <v>3719538.3946954943</v>
      </c>
      <c r="C12" s="39">
        <f>+B12/$B$5*100</f>
        <v>44.773824553623385</v>
      </c>
      <c r="D12" s="29">
        <f>[1]TIC!D76</f>
        <v>757634.02166318812</v>
      </c>
      <c r="E12" s="40">
        <f t="shared" si="0"/>
        <v>23.154044180301451</v>
      </c>
      <c r="F12" s="29">
        <f>[1]TIC!E76</f>
        <v>383180.41507433477</v>
      </c>
      <c r="G12" s="40">
        <f t="shared" si="0"/>
        <v>20.572847177944737</v>
      </c>
      <c r="H12" s="29">
        <f>[1]TIC!F76</f>
        <v>326120.51343858772</v>
      </c>
      <c r="I12" s="40">
        <f>+H12/H$5*100</f>
        <v>21.603388079425677</v>
      </c>
      <c r="J12" s="29">
        <f>[1]TIC!G76</f>
        <v>619699.30146250082</v>
      </c>
      <c r="K12" s="40">
        <f>+J12/J$5*100</f>
        <v>22.912105686675048</v>
      </c>
      <c r="L12" s="29">
        <f>[1]TIC!H76</f>
        <v>169485.4893404606</v>
      </c>
      <c r="M12" s="40">
        <f>+L12/L$5*100</f>
        <v>18.31095258472898</v>
      </c>
      <c r="N12" s="29">
        <f>[1]TIC!I76</f>
        <v>486495.59831620136</v>
      </c>
      <c r="O12" s="40">
        <f>+N12/N$5*100</f>
        <v>19.88028385626076</v>
      </c>
      <c r="P12" s="29">
        <f>[1]TIC!J76</f>
        <v>592495.95339974388</v>
      </c>
      <c r="Q12" s="40">
        <f>+P12/P$5*100</f>
        <v>21.569912879818453</v>
      </c>
      <c r="R12" s="29">
        <f>[1]TIC!K76</f>
        <v>11731.643641635012</v>
      </c>
      <c r="S12" s="40">
        <f>+R12/R$5*100</f>
        <v>7.6544032172651351</v>
      </c>
      <c r="T12" s="29">
        <f>[1]TIC!L76</f>
        <v>2461.4075215419498</v>
      </c>
      <c r="U12" s="40">
        <f>+T12/T$5*100</f>
        <v>17.708972254337365</v>
      </c>
    </row>
    <row r="13" spans="1:25" x14ac:dyDescent="0.2">
      <c r="A13" s="62"/>
      <c r="B13" s="29"/>
      <c r="C13" s="39"/>
      <c r="D13" s="29"/>
      <c r="E13" s="40"/>
      <c r="F13" s="29"/>
      <c r="G13" s="40"/>
      <c r="H13" s="29"/>
      <c r="I13" s="40"/>
      <c r="J13" s="29"/>
      <c r="K13" s="40"/>
      <c r="L13" s="29"/>
      <c r="M13" s="40"/>
      <c r="N13" s="29"/>
      <c r="O13" s="40"/>
      <c r="P13" s="29"/>
      <c r="Q13" s="40"/>
      <c r="R13" s="29"/>
      <c r="S13" s="40"/>
      <c r="T13" s="29"/>
      <c r="U13" s="40"/>
    </row>
    <row r="14" spans="1:25" x14ac:dyDescent="0.2">
      <c r="A14" s="62" t="s">
        <v>32</v>
      </c>
      <c r="B14" s="70"/>
      <c r="C14" s="71"/>
      <c r="D14" s="70"/>
      <c r="E14" s="72"/>
      <c r="F14" s="70"/>
      <c r="G14" s="72"/>
      <c r="H14" s="70"/>
      <c r="I14" s="72"/>
      <c r="J14" s="70"/>
      <c r="K14" s="72"/>
      <c r="L14" s="70"/>
      <c r="M14" s="72"/>
      <c r="N14" s="70"/>
      <c r="O14" s="72"/>
      <c r="P14" s="70"/>
      <c r="Q14" s="72"/>
      <c r="R14" s="70"/>
      <c r="S14" s="72"/>
      <c r="T14" s="70"/>
      <c r="U14" s="72"/>
    </row>
    <row r="15" spans="1:25" x14ac:dyDescent="0.2">
      <c r="A15" s="63" t="s">
        <v>25</v>
      </c>
      <c r="B15" s="29">
        <f>[1]TIC!C78</f>
        <v>1873121.6731378555</v>
      </c>
      <c r="C15" s="39">
        <f t="shared" ref="C15:C19" si="1">+B15/$B$5*100</f>
        <v>22.547642277404076</v>
      </c>
      <c r="D15" s="29">
        <f>[1]TIC!D78</f>
        <v>368719.8794240469</v>
      </c>
      <c r="E15" s="40">
        <f t="shared" ref="E15:G19" si="2">+D15/D$5*100</f>
        <v>11.268443779225045</v>
      </c>
      <c r="F15" s="29">
        <f>[1]TIC!E78</f>
        <v>99039.035918969501</v>
      </c>
      <c r="G15" s="40">
        <f t="shared" si="2"/>
        <v>5.3173775862648753</v>
      </c>
      <c r="H15" s="29">
        <f>[1]TIC!F78</f>
        <v>89587.105160833977</v>
      </c>
      <c r="I15" s="40">
        <f>+H15/H$5*100</f>
        <v>5.9345699517496646</v>
      </c>
      <c r="J15" s="29">
        <f>[1]TIC!G78</f>
        <v>154404.6760508671</v>
      </c>
      <c r="K15" s="40">
        <f>+J15/J$5*100</f>
        <v>5.7087949717631972</v>
      </c>
      <c r="L15" s="29">
        <f>[1]TIC!H78</f>
        <v>308595.83905387303</v>
      </c>
      <c r="M15" s="40">
        <f>+L15/L$5*100</f>
        <v>33.340221624572791</v>
      </c>
      <c r="N15" s="29">
        <f>[1]TIC!I78</f>
        <v>235246.23038591334</v>
      </c>
      <c r="O15" s="40">
        <f>+N15/N$5*100</f>
        <v>9.613163721057095</v>
      </c>
      <c r="P15" s="29">
        <f>[1]TIC!J78</f>
        <v>266972.78189454501</v>
      </c>
      <c r="Q15" s="40">
        <f>+P15/P$5*100</f>
        <v>9.7191881458520655</v>
      </c>
      <c r="R15" s="29">
        <f>[1]TIC!K78</f>
        <v>815.57602552259652</v>
      </c>
      <c r="S15" s="40">
        <f>+R15/R$5*100</f>
        <v>0.53212899610496844</v>
      </c>
      <c r="T15" s="29">
        <f>[1]TIC!L78</f>
        <v>1763.2261123750363</v>
      </c>
      <c r="U15" s="40">
        <f>+T15/T$5*100</f>
        <v>12.68579949841536</v>
      </c>
    </row>
    <row r="16" spans="1:25" x14ac:dyDescent="0.2">
      <c r="A16" s="66" t="s">
        <v>26</v>
      </c>
      <c r="B16" s="41">
        <f>[1]TIC!C79</f>
        <v>2590705.9414002472</v>
      </c>
      <c r="C16" s="39">
        <f t="shared" si="1"/>
        <v>31.185539973376329</v>
      </c>
      <c r="D16" s="41">
        <f>[1]TIC!D79</f>
        <v>1499915.8196151378</v>
      </c>
      <c r="E16" s="40">
        <f t="shared" si="2"/>
        <v>45.838909237290096</v>
      </c>
      <c r="F16" s="41">
        <f>[1]TIC!E79</f>
        <v>859162.3451789096</v>
      </c>
      <c r="G16" s="40">
        <f t="shared" si="2"/>
        <v>46.12818122497567</v>
      </c>
      <c r="H16" s="41">
        <f>[1]TIC!F79</f>
        <v>645396.69324406935</v>
      </c>
      <c r="I16" s="40">
        <f>+H16/H$5*100</f>
        <v>42.753383043337017</v>
      </c>
      <c r="J16" s="41">
        <f>[1]TIC!G79</f>
        <v>1341420.5610809904</v>
      </c>
      <c r="K16" s="40">
        <f>+J16/J$5*100</f>
        <v>49.596263208998323</v>
      </c>
      <c r="L16" s="41">
        <f>[1]TIC!H79</f>
        <v>547632.42722443223</v>
      </c>
      <c r="M16" s="40">
        <f>+L16/L$5*100</f>
        <v>59.165368361554229</v>
      </c>
      <c r="N16" s="41">
        <f>[1]TIC!I79</f>
        <v>1170708.7138957572</v>
      </c>
      <c r="O16" s="40">
        <f>+N16/N$5*100</f>
        <v>47.840148247587024</v>
      </c>
      <c r="P16" s="41">
        <f>[1]TIC!J79</f>
        <v>1348978.8845361189</v>
      </c>
      <c r="Q16" s="40">
        <f>+P16/P$5*100</f>
        <v>49.109798723852919</v>
      </c>
      <c r="R16" s="41">
        <f>[1]TIC!K79</f>
        <v>68111.228575140456</v>
      </c>
      <c r="S16" s="40">
        <f>+R16/R$5*100</f>
        <v>44.439707091612327</v>
      </c>
      <c r="T16" s="41">
        <f>[1]TIC!L79</f>
        <v>3946.5866265173577</v>
      </c>
      <c r="U16" s="40">
        <f>+T16/T$5*100</f>
        <v>28.394320102082155</v>
      </c>
    </row>
    <row r="17" spans="1:21" x14ac:dyDescent="0.2">
      <c r="A17" s="66" t="s">
        <v>30</v>
      </c>
      <c r="B17" s="29">
        <f>[1]TIC!C80</f>
        <v>1628929.6836654395</v>
      </c>
      <c r="C17" s="39">
        <f t="shared" si="1"/>
        <v>19.608189008248271</v>
      </c>
      <c r="D17" s="29">
        <f>[1]TIC!D80</f>
        <v>812056.28505187691</v>
      </c>
      <c r="E17" s="40">
        <f t="shared" si="2"/>
        <v>24.817242314048787</v>
      </c>
      <c r="F17" s="29">
        <f>[1]TIC!E80</f>
        <v>505781.00762317399</v>
      </c>
      <c r="G17" s="40">
        <f t="shared" si="2"/>
        <v>27.1552380184146</v>
      </c>
      <c r="H17" s="29">
        <f>[1]TIC!F80</f>
        <v>405424.55654953327</v>
      </c>
      <c r="I17" s="40">
        <f>+H17/H$5*100</f>
        <v>26.856771258327989</v>
      </c>
      <c r="J17" s="29">
        <f>[1]TIC!G80</f>
        <v>724856.84516557388</v>
      </c>
      <c r="K17" s="40">
        <f>+J17/J$5*100</f>
        <v>26.800089341634447</v>
      </c>
      <c r="L17" s="29">
        <f>[1]TIC!H80</f>
        <v>59976.580301616734</v>
      </c>
      <c r="M17" s="40">
        <f>+L17/L$5*100</f>
        <v>6.4797778403966211</v>
      </c>
      <c r="N17" s="29">
        <f>[1]TIC!I80</f>
        <v>623339.97748881858</v>
      </c>
      <c r="O17" s="40">
        <f>+N17/N$5*100</f>
        <v>25.472328494488288</v>
      </c>
      <c r="P17" s="29">
        <f>[1]TIC!J80</f>
        <v>698563.73847562762</v>
      </c>
      <c r="Q17" s="40">
        <f>+P17/P$5*100</f>
        <v>25.431328084959176</v>
      </c>
      <c r="R17" s="29">
        <f>[1]TIC!K80</f>
        <v>56474.587310108349</v>
      </c>
      <c r="S17" s="40">
        <f>+R17/R$5*100</f>
        <v>36.847288922591957</v>
      </c>
      <c r="T17" s="29">
        <f>[1]TIC!L80</f>
        <v>4405.287036789101</v>
      </c>
      <c r="U17" s="40">
        <f>+T17/T$5*100</f>
        <v>31.694510244292633</v>
      </c>
    </row>
    <row r="18" spans="1:21" x14ac:dyDescent="0.2">
      <c r="A18" s="66" t="s">
        <v>31</v>
      </c>
      <c r="B18" s="29">
        <f>[1]TIC!C81</f>
        <v>1188076.8444013819</v>
      </c>
      <c r="C18" s="39">
        <f t="shared" si="1"/>
        <v>14.301437044798901</v>
      </c>
      <c r="D18" s="29">
        <f>[1]TIC!D81</f>
        <v>423522.59130893846</v>
      </c>
      <c r="E18" s="40">
        <f t="shared" si="2"/>
        <v>12.943268794867244</v>
      </c>
      <c r="F18" s="29">
        <f>[1]TIC!E81</f>
        <v>278576.56103979045</v>
      </c>
      <c r="G18" s="40">
        <f t="shared" si="2"/>
        <v>14.956696094494291</v>
      </c>
      <c r="H18" s="29">
        <f>[1]TIC!F81</f>
        <v>248909.44883373144</v>
      </c>
      <c r="I18" s="40">
        <f>+H18/H$5*100</f>
        <v>16.488651275239867</v>
      </c>
      <c r="J18" s="29">
        <f>[1]TIC!G81</f>
        <v>358491.12260283844</v>
      </c>
      <c r="K18" s="40">
        <f>+J18/J$5*100</f>
        <v>13.254471111112021</v>
      </c>
      <c r="L18" s="29">
        <f>[1]TIC!H81</f>
        <v>7542.9231499968419</v>
      </c>
      <c r="M18" s="40">
        <f>+L18/L$5*100</f>
        <v>0.81492585995014943</v>
      </c>
      <c r="N18" s="29">
        <f>[1]TIC!I81</f>
        <v>309416.69971444184</v>
      </c>
      <c r="O18" s="40">
        <f>+N18/N$5*100</f>
        <v>12.644085252735266</v>
      </c>
      <c r="P18" s="29">
        <f>[1]TIC!J81</f>
        <v>325773.79148528399</v>
      </c>
      <c r="Q18" s="40">
        <f>+P18/P$5*100</f>
        <v>11.859848595665962</v>
      </c>
      <c r="R18" s="29">
        <f>[1]TIC!K81</f>
        <v>23054.830141889666</v>
      </c>
      <c r="S18" s="40">
        <f>+R18/R$5*100</f>
        <v>15.042305358244509</v>
      </c>
      <c r="T18" s="29">
        <f>[1]TIC!L81</f>
        <v>2562.5946363543362</v>
      </c>
      <c r="U18" s="40">
        <f>+T18/T$5*100</f>
        <v>18.436978402456411</v>
      </c>
    </row>
    <row r="19" spans="1:21" x14ac:dyDescent="0.2">
      <c r="A19" s="66" t="s">
        <v>27</v>
      </c>
      <c r="B19" s="29">
        <f>[1]TIC!C82</f>
        <v>1026560.7064571169</v>
      </c>
      <c r="C19" s="39">
        <f t="shared" si="1"/>
        <v>12.357191696180207</v>
      </c>
      <c r="D19" s="29">
        <f>[1]TIC!D82</f>
        <v>167930.95461401268</v>
      </c>
      <c r="E19" s="40">
        <f t="shared" si="2"/>
        <v>5.1321358745708645</v>
      </c>
      <c r="F19" s="29">
        <f>[1]TIC!E82</f>
        <v>119995.18171169273</v>
      </c>
      <c r="G19" s="40">
        <f t="shared" si="2"/>
        <v>6.4425070758521459</v>
      </c>
      <c r="H19" s="29">
        <f>[1]TIC!F82</f>
        <v>120262.60202409528</v>
      </c>
      <c r="I19" s="40">
        <f>+H19/H$5*100</f>
        <v>7.9666244713468561</v>
      </c>
      <c r="J19" s="29">
        <f>[1]TIC!G82</f>
        <v>125507.49942672181</v>
      </c>
      <c r="K19" s="40">
        <f>+J19/J$5*100</f>
        <v>4.6403813664930658</v>
      </c>
      <c r="L19" s="29">
        <f>[1]TIC!H82</f>
        <v>1848.4741367659653</v>
      </c>
      <c r="M19" s="40">
        <f>+L19/L$5*100</f>
        <v>0.1997063135265067</v>
      </c>
      <c r="N19" s="29">
        <f>[1]TIC!I82</f>
        <v>108414.39459053027</v>
      </c>
      <c r="O19" s="40">
        <f>+N19/N$5*100</f>
        <v>4.4302742841334899</v>
      </c>
      <c r="P19" s="29">
        <f>[1]TIC!J82</f>
        <v>106573.79142377699</v>
      </c>
      <c r="Q19" s="40">
        <f>+P19/P$5*100</f>
        <v>3.8798364496708579</v>
      </c>
      <c r="R19" s="29">
        <f>[1]TIC!K82</f>
        <v>4810.3789956521832</v>
      </c>
      <c r="S19" s="40">
        <f>+R19/R$5*100</f>
        <v>3.1385696314462126</v>
      </c>
      <c r="T19" s="29">
        <f>[1]TIC!L82</f>
        <v>1221.5171638312515</v>
      </c>
      <c r="U19" s="40">
        <f>+T19/T$5*100</f>
        <v>8.7883917527534194</v>
      </c>
    </row>
    <row r="20" spans="1:21" x14ac:dyDescent="0.2">
      <c r="A20" s="62"/>
      <c r="B20" s="29"/>
      <c r="C20" s="39"/>
      <c r="D20" s="29"/>
      <c r="E20" s="40"/>
      <c r="F20" s="29"/>
      <c r="G20" s="40"/>
      <c r="H20" s="29"/>
      <c r="I20" s="40"/>
      <c r="J20" s="29"/>
      <c r="K20" s="40"/>
      <c r="L20" s="29"/>
      <c r="M20" s="40"/>
      <c r="N20" s="29"/>
      <c r="O20" s="40"/>
      <c r="P20" s="29"/>
      <c r="Q20" s="40"/>
      <c r="R20" s="29"/>
      <c r="S20" s="40"/>
      <c r="T20" s="29"/>
      <c r="U20" s="40"/>
    </row>
    <row r="21" spans="1:21" x14ac:dyDescent="0.2">
      <c r="A21" s="62" t="s">
        <v>43</v>
      </c>
      <c r="B21" s="73"/>
      <c r="C21" s="71"/>
      <c r="D21" s="73"/>
      <c r="E21" s="72"/>
      <c r="F21" s="74"/>
      <c r="G21" s="72"/>
      <c r="H21" s="74"/>
      <c r="I21" s="72"/>
      <c r="J21" s="74"/>
      <c r="K21" s="72"/>
      <c r="L21" s="74"/>
      <c r="M21" s="72"/>
      <c r="N21" s="74"/>
      <c r="O21" s="72"/>
      <c r="P21" s="74"/>
      <c r="Q21" s="72"/>
      <c r="R21" s="74"/>
      <c r="S21" s="72"/>
      <c r="T21" s="74"/>
      <c r="U21" s="72"/>
    </row>
    <row r="22" spans="1:21" x14ac:dyDescent="0.2">
      <c r="A22" s="63" t="s">
        <v>10</v>
      </c>
      <c r="B22" s="42">
        <f>[1]TIC!C84</f>
        <v>3978435.7640309329</v>
      </c>
      <c r="C22" s="39">
        <f>+B22/$B$5*100</f>
        <v>47.890293362911891</v>
      </c>
      <c r="D22" s="42">
        <f>[1]TIC!D84</f>
        <v>1510327.0522435519</v>
      </c>
      <c r="E22" s="40">
        <f t="shared" ref="E22:G23" si="3">+D22/D$5*100</f>
        <v>46.157086791830892</v>
      </c>
      <c r="F22" s="42">
        <f>[1]TIC!E84</f>
        <v>835866.40516512247</v>
      </c>
      <c r="G22" s="40">
        <f t="shared" si="3"/>
        <v>44.877428851117436</v>
      </c>
      <c r="H22" s="42">
        <f>[1]TIC!F84</f>
        <v>650139.08751702961</v>
      </c>
      <c r="I22" s="40">
        <f>+H22/H$5*100</f>
        <v>43.067536185143901</v>
      </c>
      <c r="J22" s="42">
        <f>[1]TIC!G84</f>
        <v>1249007.9854117124</v>
      </c>
      <c r="K22" s="40">
        <f>+J22/J$5*100</f>
        <v>46.179498504704917</v>
      </c>
      <c r="L22" s="42">
        <f>[1]TIC!H84</f>
        <v>422060.2883403282</v>
      </c>
      <c r="M22" s="40">
        <f>+L22/L$5*100</f>
        <v>45.598746876626208</v>
      </c>
      <c r="N22" s="42">
        <f>[1]TIC!I84</f>
        <v>1125756.6793638666</v>
      </c>
      <c r="O22" s="40">
        <f>+N22/N$5*100</f>
        <v>46.003216506573438</v>
      </c>
      <c r="P22" s="42">
        <f>[1]TIC!J84</f>
        <v>1296716.9053726338</v>
      </c>
      <c r="Q22" s="40">
        <f>+P22/P$5*100</f>
        <v>47.207192754959983</v>
      </c>
      <c r="R22" s="42">
        <f>[1]TIC!K84</f>
        <v>82516.365838244441</v>
      </c>
      <c r="S22" s="40">
        <f>+R22/R$5*100</f>
        <v>53.838452261516068</v>
      </c>
      <c r="T22" s="42">
        <f>[1]TIC!L84</f>
        <v>9219.7847835342509</v>
      </c>
      <c r="U22" s="40">
        <f>+T22/T$5*100</f>
        <v>66.33314942512547</v>
      </c>
    </row>
    <row r="23" spans="1:21" x14ac:dyDescent="0.2">
      <c r="A23" s="63" t="s">
        <v>11</v>
      </c>
      <c r="B23" s="42">
        <f>[1]TIC!C85</f>
        <v>4328959.0850309702</v>
      </c>
      <c r="C23" s="39">
        <f>+B23/$B$5*100</f>
        <v>52.109706637094234</v>
      </c>
      <c r="D23" s="42">
        <f>[1]TIC!D85</f>
        <v>1761818.4777704333</v>
      </c>
      <c r="E23" s="40">
        <f t="shared" si="3"/>
        <v>53.842913208170309</v>
      </c>
      <c r="F23" s="42">
        <f>[1]TIC!E85</f>
        <v>1026687.7263074114</v>
      </c>
      <c r="G23" s="40">
        <f t="shared" si="3"/>
        <v>55.122571148884028</v>
      </c>
      <c r="H23" s="42">
        <f>[1]TIC!F85</f>
        <v>859441.31829522946</v>
      </c>
      <c r="I23" s="40">
        <f>+H23/H$5*100</f>
        <v>56.932463814857201</v>
      </c>
      <c r="J23" s="42">
        <f>[1]TIC!G85</f>
        <v>1455672.7189152667</v>
      </c>
      <c r="K23" s="40">
        <f>+J23/J$5*100</f>
        <v>53.820501495295673</v>
      </c>
      <c r="L23" s="42">
        <f>[1]TIC!H85</f>
        <v>503535.95552635868</v>
      </c>
      <c r="M23" s="40">
        <f>+L23/L$5*100</f>
        <v>54.401253123374318</v>
      </c>
      <c r="N23" s="42">
        <f>[1]TIC!I85</f>
        <v>1321369.3367115827</v>
      </c>
      <c r="O23" s="40">
        <f>+N23/N$5*100</f>
        <v>53.996783493427237</v>
      </c>
      <c r="P23" s="42">
        <f>[1]TIC!J85</f>
        <v>1450146.0824427078</v>
      </c>
      <c r="Q23" s="40">
        <f>+P23/P$5*100</f>
        <v>52.792807245040599</v>
      </c>
      <c r="R23" s="42">
        <f>[1]TIC!K85</f>
        <v>70750.235210068699</v>
      </c>
      <c r="S23" s="40">
        <f>+R23/R$5*100</f>
        <v>46.161547738483833</v>
      </c>
      <c r="T23" s="42">
        <f>[1]TIC!L85</f>
        <v>4679.4267923328334</v>
      </c>
      <c r="U23" s="40">
        <f>+T23/T$5*100</f>
        <v>33.666850574874516</v>
      </c>
    </row>
    <row r="24" spans="1:21" x14ac:dyDescent="0.2">
      <c r="A24" s="63"/>
      <c r="B24" s="42"/>
      <c r="C24" s="39"/>
      <c r="D24" s="42"/>
      <c r="E24" s="40"/>
      <c r="F24" s="42"/>
      <c r="G24" s="40"/>
      <c r="H24" s="42"/>
      <c r="I24" s="40"/>
      <c r="J24" s="42"/>
      <c r="K24" s="40"/>
      <c r="L24" s="42"/>
      <c r="M24" s="40"/>
      <c r="N24" s="42"/>
      <c r="O24" s="40"/>
      <c r="P24" s="42"/>
      <c r="Q24" s="40"/>
      <c r="R24" s="42"/>
      <c r="S24" s="40"/>
      <c r="T24" s="42"/>
      <c r="U24" s="40"/>
    </row>
    <row r="25" spans="1:21" x14ac:dyDescent="0.2">
      <c r="A25" s="62" t="s">
        <v>42</v>
      </c>
      <c r="B25" s="73"/>
      <c r="C25" s="71"/>
      <c r="D25" s="73"/>
      <c r="E25" s="72"/>
      <c r="F25" s="73"/>
      <c r="G25" s="72"/>
      <c r="H25" s="73"/>
      <c r="I25" s="72"/>
      <c r="J25" s="73"/>
      <c r="K25" s="72"/>
      <c r="L25" s="73"/>
      <c r="M25" s="72"/>
      <c r="N25" s="73"/>
      <c r="O25" s="72"/>
      <c r="P25" s="73"/>
      <c r="Q25" s="72"/>
      <c r="R25" s="73"/>
      <c r="S25" s="72"/>
      <c r="T25" s="73"/>
      <c r="U25" s="72"/>
    </row>
    <row r="26" spans="1:21" x14ac:dyDescent="0.2">
      <c r="A26" s="63" t="s">
        <v>12</v>
      </c>
      <c r="B26" s="42">
        <f>[1]TIC!C87</f>
        <v>880192.96539083903</v>
      </c>
      <c r="C26" s="39">
        <f t="shared" ref="C26:C30" si="4">+B26/$B$5*100</f>
        <v>10.5952946908535</v>
      </c>
      <c r="D26" s="42">
        <f>[1]TIC!D87</f>
        <v>37419.177383679853</v>
      </c>
      <c r="E26" s="40">
        <f t="shared" ref="E26:G30" si="5">+D26/D$5*100</f>
        <v>1.1435670278247183</v>
      </c>
      <c r="F26" s="42">
        <f>[1]TIC!E87</f>
        <v>17436.008079802319</v>
      </c>
      <c r="G26" s="40">
        <f t="shared" si="5"/>
        <v>0.93613429994744246</v>
      </c>
      <c r="H26" s="42">
        <f>[1]TIC!F87</f>
        <v>18321.907680759374</v>
      </c>
      <c r="I26" s="40">
        <f>+H26/H$5*100</f>
        <v>1.2137086312339302</v>
      </c>
      <c r="J26" s="42">
        <f>[1]TIC!G87</f>
        <v>14574.615032567754</v>
      </c>
      <c r="K26" s="40">
        <f>+J26/J$5*100</f>
        <v>0.53886638113146601</v>
      </c>
      <c r="L26" s="42">
        <f>[1]TIC!H87</f>
        <v>3585.1931823764376</v>
      </c>
      <c r="M26" s="40">
        <f>+L26/L$5*100</f>
        <v>0.38733877823437124</v>
      </c>
      <c r="N26" s="42">
        <f>[1]TIC!I87</f>
        <v>9703.0729533067151</v>
      </c>
      <c r="O26" s="40">
        <f>+N26/N$5*100</f>
        <v>0.39650892065084475</v>
      </c>
      <c r="P26" s="42">
        <f>[1]TIC!J87</f>
        <v>27377.858486433794</v>
      </c>
      <c r="Q26" s="40">
        <f>+P26/P$5*100</f>
        <v>0.99669545251721281</v>
      </c>
      <c r="R26" s="42">
        <f>[1]TIC!K87</f>
        <v>0</v>
      </c>
      <c r="S26" s="40">
        <f>+R26/R$5*100</f>
        <v>0</v>
      </c>
      <c r="T26" s="42">
        <f>[1]TIC!L87</f>
        <v>479.49497172895133</v>
      </c>
      <c r="U26" s="40">
        <f>+T26/T$5*100</f>
        <v>3.4497997898059811</v>
      </c>
    </row>
    <row r="27" spans="1:21" x14ac:dyDescent="0.2">
      <c r="A27" s="63" t="s">
        <v>13</v>
      </c>
      <c r="B27" s="42">
        <f>[1]TIC!C88</f>
        <v>4717443.8542427886</v>
      </c>
      <c r="C27" s="39">
        <f t="shared" si="4"/>
        <v>56.78607963091806</v>
      </c>
      <c r="D27" s="42">
        <f>[1]TIC!D88</f>
        <v>1230298.8775297538</v>
      </c>
      <c r="E27" s="40">
        <f t="shared" si="5"/>
        <v>37.599149128446932</v>
      </c>
      <c r="F27" s="42">
        <f>[1]TIC!E88</f>
        <v>615484.72191693913</v>
      </c>
      <c r="G27" s="40">
        <f t="shared" si="5"/>
        <v>33.045199144378493</v>
      </c>
      <c r="H27" s="42">
        <f>[1]TIC!F88</f>
        <v>517828.19533180469</v>
      </c>
      <c r="I27" s="40">
        <f>+H27/H$5*100</f>
        <v>34.302789923480944</v>
      </c>
      <c r="J27" s="42">
        <f>[1]TIC!G88</f>
        <v>887658.36372082878</v>
      </c>
      <c r="K27" s="40">
        <f>+J27/J$5*100</f>
        <v>32.819340275572941</v>
      </c>
      <c r="L27" s="42">
        <f>[1]TIC!H88</f>
        <v>319464.42634106171</v>
      </c>
      <c r="M27" s="40">
        <f>+L27/L$5*100</f>
        <v>34.514447142362826</v>
      </c>
      <c r="N27" s="42">
        <f>[1]TIC!I88</f>
        <v>782333.87043725851</v>
      </c>
      <c r="O27" s="40">
        <f>+N27/N$5*100</f>
        <v>31.969496678880592</v>
      </c>
      <c r="P27" s="42">
        <f>[1]TIC!J88</f>
        <v>970690.81613808929</v>
      </c>
      <c r="Q27" s="40">
        <f>+P27/P$5*100</f>
        <v>35.338159218130968</v>
      </c>
      <c r="R27" s="42">
        <f>[1]TIC!K88</f>
        <v>18596.02491553286</v>
      </c>
      <c r="S27" s="40">
        <f>+R27/R$5*100</f>
        <v>12.13312279931813</v>
      </c>
      <c r="T27" s="42">
        <f>[1]TIC!L88</f>
        <v>3373.9408961453178</v>
      </c>
      <c r="U27" s="40">
        <f>+T27/T$5*100</f>
        <v>24.274332955715426</v>
      </c>
    </row>
    <row r="28" spans="1:21" x14ac:dyDescent="0.2">
      <c r="A28" s="63" t="s">
        <v>18</v>
      </c>
      <c r="B28" s="42">
        <f>[1]TIC!C89</f>
        <v>1982454.3681735832</v>
      </c>
      <c r="C28" s="39">
        <f t="shared" si="4"/>
        <v>23.863731099739041</v>
      </c>
      <c r="D28" s="42">
        <f>[1]TIC!D89</f>
        <v>1352458.3710405568</v>
      </c>
      <c r="E28" s="40">
        <f t="shared" si="5"/>
        <v>41.33246393337501</v>
      </c>
      <c r="F28" s="42">
        <f>[1]TIC!E89</f>
        <v>786353.0701620545</v>
      </c>
      <c r="G28" s="40">
        <f t="shared" si="5"/>
        <v>42.219072019151241</v>
      </c>
      <c r="H28" s="42">
        <f>[1]TIC!F89</f>
        <v>603943.3177724093</v>
      </c>
      <c r="I28" s="40">
        <f>+H28/H$5*100</f>
        <v>40.007363334015494</v>
      </c>
      <c r="J28" s="42">
        <f>[1]TIC!G89</f>
        <v>1182643.4131397682</v>
      </c>
      <c r="K28" s="40">
        <f>+J28/J$5*100</f>
        <v>43.72580509217849</v>
      </c>
      <c r="L28" s="42">
        <f>[1]TIC!H89</f>
        <v>326997.35589109838</v>
      </c>
      <c r="M28" s="40">
        <f>+L28/L$5*100</f>
        <v>35.328293309085353</v>
      </c>
      <c r="N28" s="42">
        <f>[1]TIC!I89</f>
        <v>1058503.6666199451</v>
      </c>
      <c r="O28" s="40">
        <f>+N28/N$5*100</f>
        <v>43.254971736907748</v>
      </c>
      <c r="P28" s="42">
        <f>[1]TIC!J89</f>
        <v>1160521.3389232485</v>
      </c>
      <c r="Q28" s="40">
        <f>+P28/P$5*100</f>
        <v>42.24897070116522</v>
      </c>
      <c r="R28" s="42">
        <f>[1]TIC!K89</f>
        <v>48999.760773587266</v>
      </c>
      <c r="S28" s="40">
        <f>+R28/R$5*100</f>
        <v>31.970279524983642</v>
      </c>
      <c r="T28" s="42">
        <f>[1]TIC!L89</f>
        <v>4580.6300666200805</v>
      </c>
      <c r="U28" s="40">
        <f>+T28/T$5*100</f>
        <v>32.956042446129345</v>
      </c>
    </row>
    <row r="29" spans="1:21" x14ac:dyDescent="0.2">
      <c r="A29" s="63" t="s">
        <v>14</v>
      </c>
      <c r="B29" s="42">
        <f>[1]TIC!C90</f>
        <v>693948.35369250306</v>
      </c>
      <c r="C29" s="39">
        <f t="shared" si="4"/>
        <v>8.3533811297161158</v>
      </c>
      <c r="D29" s="42">
        <f>[1]TIC!D90</f>
        <v>639028.24068468274</v>
      </c>
      <c r="E29" s="40">
        <f t="shared" si="5"/>
        <v>19.529334341127523</v>
      </c>
      <c r="F29" s="42">
        <f>[1]TIC!E90</f>
        <v>436011.42453831818</v>
      </c>
      <c r="G29" s="40">
        <f t="shared" si="5"/>
        <v>23.409329005305967</v>
      </c>
      <c r="H29" s="42">
        <f>[1]TIC!F90</f>
        <v>362381.85136027233</v>
      </c>
      <c r="I29" s="40">
        <f>+H29/H$5*100</f>
        <v>24.005468669639345</v>
      </c>
      <c r="J29" s="42">
        <f>[1]TIC!G90</f>
        <v>610956.50938925904</v>
      </c>
      <c r="K29" s="40">
        <f>+J29/J$5*100</f>
        <v>22.588858951514958</v>
      </c>
      <c r="L29" s="42">
        <f>[1]TIC!H90</f>
        <v>275549.26845215086</v>
      </c>
      <c r="M29" s="40">
        <f>+L29/L$5*100</f>
        <v>29.769920770318027</v>
      </c>
      <c r="N29" s="42">
        <f>[1]TIC!I90</f>
        <v>587370.32812981121</v>
      </c>
      <c r="O29" s="40">
        <f>+N29/N$5*100</f>
        <v>24.002455299453835</v>
      </c>
      <c r="P29" s="42">
        <f>[1]TIC!J90</f>
        <v>577179.99461875879</v>
      </c>
      <c r="Q29" s="40">
        <f>+P29/P$5*100</f>
        <v>21.012332874957472</v>
      </c>
      <c r="R29" s="42">
        <f>[1]TIC!K90</f>
        <v>84728.717620890282</v>
      </c>
      <c r="S29" s="40">
        <f>+R29/R$5*100</f>
        <v>55.281918592415167</v>
      </c>
      <c r="T29" s="42">
        <f>[1]TIC!L90</f>
        <v>5465.1456413727346</v>
      </c>
      <c r="U29" s="40">
        <f>+T29/T$5*100</f>
        <v>39.319824808349232</v>
      </c>
    </row>
    <row r="30" spans="1:21" x14ac:dyDescent="0.2">
      <c r="A30" s="67" t="s">
        <v>60</v>
      </c>
      <c r="B30" s="42">
        <f>[1]TIC!C91</f>
        <v>33355.307562216869</v>
      </c>
      <c r="C30" s="39">
        <f t="shared" si="4"/>
        <v>0.40151344877973988</v>
      </c>
      <c r="D30" s="42">
        <f>[1]TIC!D91</f>
        <v>12940.863375337798</v>
      </c>
      <c r="E30" s="40">
        <f t="shared" si="5"/>
        <v>0.39548556922780398</v>
      </c>
      <c r="F30" s="42">
        <f>[1]TIC!E91</f>
        <v>7268.9067754229945</v>
      </c>
      <c r="G30" s="40">
        <f t="shared" si="5"/>
        <v>0.39026553121848373</v>
      </c>
      <c r="H30" s="42">
        <f>[1]TIC!F91</f>
        <v>7105.1336670210612</v>
      </c>
      <c r="I30" s="40">
        <f>+H30/H$5*100</f>
        <v>0.47066944163190072</v>
      </c>
      <c r="J30" s="42">
        <f>[1]TIC!G91</f>
        <v>8847.8030445716849</v>
      </c>
      <c r="K30" s="40">
        <f>+J30/J$5*100</f>
        <v>0.32712929960334769</v>
      </c>
      <c r="L30" s="42">
        <f>[1]TIC!H91</f>
        <v>0</v>
      </c>
      <c r="M30" s="40">
        <f>+L30/L$5*100</f>
        <v>0</v>
      </c>
      <c r="N30" s="42">
        <f>[1]TIC!I91</f>
        <v>9215.0779351480669</v>
      </c>
      <c r="O30" s="40">
        <f>+N30/N$5*100</f>
        <v>0.37656736410847802</v>
      </c>
      <c r="P30" s="42">
        <f>[1]TIC!J91</f>
        <v>11092.979648830955</v>
      </c>
      <c r="Q30" s="40">
        <f>+P30/P$5*100</f>
        <v>0.40384175323042171</v>
      </c>
      <c r="R30" s="42">
        <f>[1]TIC!K91</f>
        <v>942.09773830279414</v>
      </c>
      <c r="S30" s="40">
        <f>+R30/R$5*100</f>
        <v>0.61467908328300602</v>
      </c>
      <c r="T30" s="42">
        <f>[1]TIC!L91</f>
        <v>0</v>
      </c>
      <c r="U30" s="40">
        <f>+T30/T$5*100</f>
        <v>0</v>
      </c>
    </row>
    <row r="31" spans="1:21" x14ac:dyDescent="0.2">
      <c r="A31" s="64"/>
      <c r="B31" s="42"/>
      <c r="C31" s="39"/>
      <c r="D31" s="42"/>
      <c r="E31" s="40"/>
      <c r="F31" s="42"/>
      <c r="G31" s="40"/>
      <c r="H31" s="42"/>
      <c r="I31" s="40"/>
      <c r="J31" s="42"/>
      <c r="K31" s="40"/>
      <c r="L31" s="42"/>
      <c r="M31" s="40"/>
      <c r="N31" s="42"/>
      <c r="O31" s="40"/>
      <c r="P31" s="42"/>
      <c r="Q31" s="40"/>
      <c r="R31" s="42"/>
      <c r="S31" s="40"/>
      <c r="T31" s="42"/>
      <c r="U31" s="40"/>
    </row>
    <row r="32" spans="1:21" x14ac:dyDescent="0.2">
      <c r="A32" s="62" t="s">
        <v>76</v>
      </c>
      <c r="B32" s="73"/>
      <c r="C32" s="71"/>
      <c r="D32" s="73"/>
      <c r="E32" s="72"/>
      <c r="F32" s="73"/>
      <c r="G32" s="72"/>
      <c r="H32" s="73"/>
      <c r="I32" s="72"/>
      <c r="J32" s="73"/>
      <c r="K32" s="72"/>
      <c r="L32" s="73"/>
      <c r="M32" s="72"/>
      <c r="N32" s="73"/>
      <c r="O32" s="72"/>
      <c r="P32" s="73"/>
      <c r="Q32" s="72"/>
      <c r="R32" s="73"/>
      <c r="S32" s="72"/>
      <c r="T32" s="73"/>
      <c r="U32" s="72"/>
    </row>
    <row r="33" spans="1:21" x14ac:dyDescent="0.2">
      <c r="A33" s="63" t="s">
        <v>61</v>
      </c>
      <c r="B33" s="43">
        <f>[1]TIC!C93</f>
        <v>1804942.6875435263</v>
      </c>
      <c r="C33" s="39">
        <f t="shared" ref="C33:C38" si="6">+B33/$B$5*100</f>
        <v>21.726939917240802</v>
      </c>
      <c r="D33" s="43">
        <f>[1]TIC!D93</f>
        <v>212662.86995111633</v>
      </c>
      <c r="E33" s="40">
        <f t="shared" ref="E33:G38" si="7">+D33/D$5*100</f>
        <v>6.499187398618238</v>
      </c>
      <c r="F33" s="29">
        <f>[1]TIC!E93</f>
        <v>104048.48044803202</v>
      </c>
      <c r="G33" s="40">
        <f t="shared" si="7"/>
        <v>5.5863332340184328</v>
      </c>
      <c r="H33" s="29">
        <f>[1]TIC!F93</f>
        <v>80990.891858637129</v>
      </c>
      <c r="I33" s="40">
        <f t="shared" ref="I33:I38" si="8">+H33/H$5*100</f>
        <v>5.3651260672702827</v>
      </c>
      <c r="J33" s="29">
        <f>[1]TIC!G93</f>
        <v>165449.31275852767</v>
      </c>
      <c r="K33" s="40">
        <f t="shared" ref="K33:K38" si="9">+J33/J$5*100</f>
        <v>6.117147672693525</v>
      </c>
      <c r="L33" s="29">
        <f>[1]TIC!H93</f>
        <v>47938.608070560244</v>
      </c>
      <c r="M33" s="40">
        <f t="shared" ref="M33:M38" si="10">+L33/L$5*100</f>
        <v>5.1792137649885568</v>
      </c>
      <c r="N33" s="29">
        <f>[1]TIC!I93</f>
        <v>129354.13850391813</v>
      </c>
      <c r="O33" s="40">
        <f t="shared" ref="O33:O38" si="11">+N33/N$5*100</f>
        <v>5.285961477021492</v>
      </c>
      <c r="P33" s="29">
        <f>[1]TIC!J93</f>
        <v>165176.75624824085</v>
      </c>
      <c r="Q33" s="40">
        <f t="shared" ref="Q33:Q38" si="12">+P33/P$5*100</f>
        <v>6.0132870471130264</v>
      </c>
      <c r="R33" s="29">
        <f>[1]TIC!K93</f>
        <v>1917.9798869158051</v>
      </c>
      <c r="S33" s="40">
        <f t="shared" ref="S33:S38" si="13">+R33/R$5*100</f>
        <v>1.2514010709425285</v>
      </c>
      <c r="T33" s="29">
        <f>[1]TIC!L93</f>
        <v>319.66331448596753</v>
      </c>
      <c r="U33" s="40">
        <f t="shared" ref="U33:U38" si="14">+T33/T$5*100</f>
        <v>2.2998665265373206</v>
      </c>
    </row>
    <row r="34" spans="1:21" x14ac:dyDescent="0.2">
      <c r="A34" s="63" t="s">
        <v>62</v>
      </c>
      <c r="B34" s="43">
        <f>[1]TIC!C94</f>
        <v>1774167.3036903578</v>
      </c>
      <c r="C34" s="39">
        <f t="shared" si="6"/>
        <v>21.356482217657092</v>
      </c>
      <c r="D34" s="43">
        <f>[1]TIC!D94</f>
        <v>472651.7173062833</v>
      </c>
      <c r="E34" s="40">
        <f t="shared" si="7"/>
        <v>14.444703420763465</v>
      </c>
      <c r="F34" s="29">
        <f>[1]TIC!E94</f>
        <v>230688.93931591412</v>
      </c>
      <c r="G34" s="40">
        <f t="shared" si="7"/>
        <v>12.385623344731194</v>
      </c>
      <c r="H34" s="29">
        <f>[1]TIC!F94</f>
        <v>184825.92873079149</v>
      </c>
      <c r="I34" s="40">
        <f t="shared" si="8"/>
        <v>12.243529925214176</v>
      </c>
      <c r="J34" s="29">
        <f>[1]TIC!G94</f>
        <v>365856.17877133068</v>
      </c>
      <c r="K34" s="40">
        <f t="shared" si="9"/>
        <v>13.526778898005668</v>
      </c>
      <c r="L34" s="29">
        <f>[1]TIC!H94</f>
        <v>139879.3509374659</v>
      </c>
      <c r="M34" s="40">
        <f t="shared" si="10"/>
        <v>15.112350753836182</v>
      </c>
      <c r="N34" s="29">
        <f>[1]TIC!I94</f>
        <v>311246.55594622105</v>
      </c>
      <c r="O34" s="40">
        <f t="shared" si="11"/>
        <v>12.718860978209095</v>
      </c>
      <c r="P34" s="29">
        <f>[1]TIC!J94</f>
        <v>375854.17488024564</v>
      </c>
      <c r="Q34" s="40">
        <f t="shared" si="12"/>
        <v>13.683033210883785</v>
      </c>
      <c r="R34" s="29">
        <f>[1]TIC!K94</f>
        <v>7414.7093965362592</v>
      </c>
      <c r="S34" s="40">
        <f t="shared" si="13"/>
        <v>4.8377854965276921</v>
      </c>
      <c r="T34" s="29">
        <f>[1]TIC!L94</f>
        <v>2088.1326120078306</v>
      </c>
      <c r="U34" s="40">
        <f t="shared" si="14"/>
        <v>15.023388921091122</v>
      </c>
    </row>
    <row r="35" spans="1:21" x14ac:dyDescent="0.2">
      <c r="A35" s="63" t="s">
        <v>63</v>
      </c>
      <c r="B35" s="43">
        <f>[1]TIC!C95</f>
        <v>1602866.2695539454</v>
      </c>
      <c r="C35" s="39">
        <f t="shared" si="6"/>
        <v>19.294451493840388</v>
      </c>
      <c r="D35" s="43">
        <f>[1]TIC!D95</f>
        <v>638027.77328561398</v>
      </c>
      <c r="E35" s="40">
        <f t="shared" si="7"/>
        <v>19.49875906903489</v>
      </c>
      <c r="F35" s="29">
        <f>[1]TIC!E95</f>
        <v>316426.50991790427</v>
      </c>
      <c r="G35" s="40">
        <f t="shared" si="7"/>
        <v>16.988849052550346</v>
      </c>
      <c r="H35" s="29">
        <f>[1]TIC!F95</f>
        <v>264752.70765949431</v>
      </c>
      <c r="I35" s="40">
        <f t="shared" si="8"/>
        <v>17.538165349797445</v>
      </c>
      <c r="J35" s="29">
        <f>[1]TIC!G95</f>
        <v>517546.89184073405</v>
      </c>
      <c r="K35" s="40">
        <f t="shared" si="9"/>
        <v>19.135230676684301</v>
      </c>
      <c r="L35" s="29">
        <f>[1]TIC!H95</f>
        <v>177015.65457466204</v>
      </c>
      <c r="M35" s="40">
        <f t="shared" si="10"/>
        <v>19.12450009900412</v>
      </c>
      <c r="N35" s="29">
        <f>[1]TIC!I95</f>
        <v>465365.63231428573</v>
      </c>
      <c r="O35" s="40">
        <f t="shared" si="11"/>
        <v>19.016823378005427</v>
      </c>
      <c r="P35" s="29">
        <f>[1]TIC!J95</f>
        <v>524290.33953868959</v>
      </c>
      <c r="Q35" s="40">
        <f t="shared" si="12"/>
        <v>19.086876260824194</v>
      </c>
      <c r="R35" s="29">
        <f>[1]TIC!K95</f>
        <v>15938.394750613556</v>
      </c>
      <c r="S35" s="40">
        <f t="shared" si="13"/>
        <v>10.399131083744328</v>
      </c>
      <c r="T35" s="29">
        <f>[1]TIC!L95</f>
        <v>837.77125115591184</v>
      </c>
      <c r="U35" s="40">
        <f t="shared" si="14"/>
        <v>6.0274731885549304</v>
      </c>
    </row>
    <row r="36" spans="1:21" x14ac:dyDescent="0.2">
      <c r="A36" s="63" t="s">
        <v>64</v>
      </c>
      <c r="B36" s="42">
        <f>[1]TIC!C96</f>
        <v>1561206.6406030692</v>
      </c>
      <c r="C36" s="39">
        <f t="shared" si="6"/>
        <v>18.792975041742011</v>
      </c>
      <c r="D36" s="42">
        <f>[1]TIC!D96</f>
        <v>875931.10693580878</v>
      </c>
      <c r="E36" s="40">
        <f t="shared" si="7"/>
        <v>26.76931997373832</v>
      </c>
      <c r="F36" s="42">
        <f>[1]TIC!E96</f>
        <v>507717.5189581209</v>
      </c>
      <c r="G36" s="40">
        <f t="shared" si="7"/>
        <v>27.259208759571845</v>
      </c>
      <c r="H36" s="42">
        <f>[1]TIC!F96</f>
        <v>397732.68390012207</v>
      </c>
      <c r="I36" s="40">
        <f t="shared" si="8"/>
        <v>26.347234130011028</v>
      </c>
      <c r="J36" s="42">
        <f>[1]TIC!G96</f>
        <v>729903.53050500725</v>
      </c>
      <c r="K36" s="40">
        <f t="shared" si="9"/>
        <v>26.986680140739111</v>
      </c>
      <c r="L36" s="42">
        <f>[1]TIC!H96</f>
        <v>258275.37119439745</v>
      </c>
      <c r="M36" s="40">
        <f t="shared" si="10"/>
        <v>27.903675377446547</v>
      </c>
      <c r="N36" s="42">
        <f>[1]TIC!I96</f>
        <v>655972.6470801949</v>
      </c>
      <c r="O36" s="40">
        <f t="shared" si="11"/>
        <v>26.805838472193109</v>
      </c>
      <c r="P36" s="42">
        <f>[1]TIC!J96</f>
        <v>732889.63227099669</v>
      </c>
      <c r="Q36" s="40">
        <f t="shared" si="12"/>
        <v>26.68096790855553</v>
      </c>
      <c r="R36" s="42">
        <f>[1]TIC!K96</f>
        <v>27915.143938467547</v>
      </c>
      <c r="S36" s="40">
        <f t="shared" si="13"/>
        <v>18.213455343521336</v>
      </c>
      <c r="T36" s="42">
        <f>[1]TIC!L96</f>
        <v>3265.5258968717785</v>
      </c>
      <c r="U36" s="40">
        <f t="shared" si="14"/>
        <v>23.494324689190599</v>
      </c>
    </row>
    <row r="37" spans="1:21" x14ac:dyDescent="0.2">
      <c r="A37" s="63" t="s">
        <v>65</v>
      </c>
      <c r="B37" s="29">
        <f>[1]TIC!C97</f>
        <v>1358617.620400225</v>
      </c>
      <c r="C37" s="39">
        <f t="shared" si="6"/>
        <v>16.354316185581663</v>
      </c>
      <c r="D37" s="29">
        <f>[1]TIC!D97</f>
        <v>1003242.9091292401</v>
      </c>
      <c r="E37" s="40">
        <f t="shared" si="7"/>
        <v>30.660094422052321</v>
      </c>
      <c r="F37" s="29">
        <f>[1]TIC!E97</f>
        <v>662188.46072220197</v>
      </c>
      <c r="G37" s="40">
        <f t="shared" si="7"/>
        <v>35.552709557959851</v>
      </c>
      <c r="H37" s="29">
        <f>[1]TIC!F97</f>
        <v>540145.87331211613</v>
      </c>
      <c r="I37" s="40">
        <f t="shared" si="8"/>
        <v>35.781192656742661</v>
      </c>
      <c r="J37" s="29">
        <f>[1]TIC!G97</f>
        <v>866620.62981091265</v>
      </c>
      <c r="K37" s="40">
        <f t="shared" si="9"/>
        <v>32.041513381763998</v>
      </c>
      <c r="L37" s="29">
        <f>[1]TIC!H97</f>
        <v>282028.75949223718</v>
      </c>
      <c r="M37" s="40">
        <f t="shared" si="10"/>
        <v>30.469955054491244</v>
      </c>
      <c r="N37" s="29">
        <f>[1]TIC!I97</f>
        <v>836555.47171706054</v>
      </c>
      <c r="O37" s="40">
        <f t="shared" si="11"/>
        <v>34.185222429153143</v>
      </c>
      <c r="P37" s="29">
        <f>[1]TIC!J97</f>
        <v>889554.64258850925</v>
      </c>
      <c r="Q37" s="40">
        <f t="shared" si="12"/>
        <v>32.384383441563735</v>
      </c>
      <c r="R37" s="29">
        <f>[1]TIC!K97</f>
        <v>94127.742984862532</v>
      </c>
      <c r="S37" s="40">
        <f t="shared" si="13"/>
        <v>61.414386657658845</v>
      </c>
      <c r="T37" s="29">
        <f>[1]TIC!L97</f>
        <v>6650.964104218493</v>
      </c>
      <c r="U37" s="40">
        <f t="shared" si="14"/>
        <v>47.851376805907641</v>
      </c>
    </row>
    <row r="38" spans="1:21" ht="14.25" customHeight="1" x14ac:dyDescent="0.2">
      <c r="A38" s="65" t="s">
        <v>66</v>
      </c>
      <c r="B38" s="44">
        <f>[1]TIC!C98</f>
        <v>205594.32727094844</v>
      </c>
      <c r="C38" s="45">
        <f t="shared" si="6"/>
        <v>2.4748351439462084</v>
      </c>
      <c r="D38" s="44">
        <f>[1]TIC!D98</f>
        <v>69629.153405998717</v>
      </c>
      <c r="E38" s="45">
        <f t="shared" si="7"/>
        <v>2.1279357157962946</v>
      </c>
      <c r="F38" s="44">
        <f>[1]TIC!E98</f>
        <v>41484.222110373084</v>
      </c>
      <c r="G38" s="45">
        <f t="shared" si="7"/>
        <v>2.2272760511704588</v>
      </c>
      <c r="H38" s="44">
        <f>[1]TIC!F98</f>
        <v>41132.320351111302</v>
      </c>
      <c r="I38" s="45">
        <f t="shared" si="8"/>
        <v>2.7247518709664038</v>
      </c>
      <c r="J38" s="44">
        <f>[1]TIC!G98</f>
        <v>59304.16064051837</v>
      </c>
      <c r="K38" s="45">
        <f t="shared" si="9"/>
        <v>2.1926492301158969</v>
      </c>
      <c r="L38" s="44">
        <f>[1]TIC!H98</f>
        <v>20458.499597363058</v>
      </c>
      <c r="M38" s="45">
        <f t="shared" si="10"/>
        <v>2.2103049502337644</v>
      </c>
      <c r="N38" s="44">
        <f>[1]TIC!I98</f>
        <v>48631.570513808139</v>
      </c>
      <c r="O38" s="45">
        <f t="shared" si="11"/>
        <v>1.9872932654200131</v>
      </c>
      <c r="P38" s="44">
        <f>[1]TIC!J98</f>
        <v>59097.442288711449</v>
      </c>
      <c r="Q38" s="45">
        <f t="shared" si="12"/>
        <v>2.151452131062193</v>
      </c>
      <c r="R38" s="44">
        <f>[1]TIC!K98</f>
        <v>5952.6300909174197</v>
      </c>
      <c r="S38" s="45">
        <f t="shared" si="13"/>
        <v>3.8838403476051568</v>
      </c>
      <c r="T38" s="44">
        <f>[1]TIC!L98</f>
        <v>737.15439712710179</v>
      </c>
      <c r="U38" s="45">
        <f t="shared" si="14"/>
        <v>5.3035698687183652</v>
      </c>
    </row>
    <row r="39" spans="1:21" ht="14.25" customHeight="1" x14ac:dyDescent="0.2">
      <c r="A39" s="10" t="str">
        <f>'CUADRO 2'!A40</f>
        <v>Fuente: Instituto Nacional de Estadística (INE). LXV Encuesta Permanente de Hogares de Propósitos Múltiples, 2019.</v>
      </c>
      <c r="B39" s="86"/>
      <c r="C39" s="87"/>
      <c r="D39" s="86"/>
      <c r="E39" s="87"/>
      <c r="F39" s="86"/>
      <c r="G39" s="87"/>
      <c r="H39" s="86"/>
      <c r="I39" s="87"/>
      <c r="J39" s="86"/>
      <c r="K39" s="87"/>
      <c r="L39" s="86"/>
      <c r="M39" s="87"/>
      <c r="N39" s="86"/>
      <c r="O39" s="87"/>
      <c r="P39" s="86"/>
      <c r="Q39" s="87"/>
      <c r="R39" s="86"/>
      <c r="S39" s="87"/>
      <c r="T39" s="86"/>
      <c r="U39" s="87"/>
    </row>
    <row r="40" spans="1:21" ht="13.5" x14ac:dyDescent="0.25">
      <c r="A40" s="11" t="str">
        <f>'CUADRO 1'!A42</f>
        <v>1/  Porcentaje por columnas</v>
      </c>
      <c r="B40" s="7"/>
      <c r="C40" s="7"/>
      <c r="D40" s="8"/>
      <c r="E40" s="8"/>
      <c r="F40" s="8"/>
      <c r="G40" s="8"/>
      <c r="H40" s="7"/>
      <c r="I40" s="7"/>
      <c r="J40" s="7"/>
      <c r="K40" s="7"/>
      <c r="L40" s="8"/>
      <c r="M40" s="8"/>
      <c r="N40" s="8"/>
      <c r="O40" s="8"/>
      <c r="P40" s="7"/>
      <c r="Q40" s="7"/>
      <c r="R40" s="7"/>
      <c r="S40" s="7"/>
      <c r="T40" s="13"/>
    </row>
    <row r="41" spans="1:21" ht="13.5" x14ac:dyDescent="0.25">
      <c r="A41" s="11" t="str">
        <f>'CUADRO 1'!A43</f>
        <v>2/  Porcentaje por filas</v>
      </c>
      <c r="B41" s="7"/>
      <c r="C41" s="7"/>
      <c r="D41" s="8"/>
      <c r="E41" s="8"/>
      <c r="F41" s="8"/>
      <c r="G41" s="8"/>
      <c r="H41" s="7"/>
      <c r="I41" s="7"/>
      <c r="J41" s="7"/>
      <c r="K41" s="7"/>
      <c r="L41" s="8"/>
      <c r="M41" s="8"/>
      <c r="N41" s="8"/>
      <c r="O41" s="8"/>
      <c r="P41" s="7"/>
      <c r="Q41" s="7"/>
      <c r="R41" s="7"/>
      <c r="S41" s="7"/>
      <c r="T41" s="13"/>
    </row>
  </sheetData>
  <mergeCells count="13">
    <mergeCell ref="F3:G3"/>
    <mergeCell ref="H3:I3"/>
    <mergeCell ref="A1:U1"/>
    <mergeCell ref="J3:K3"/>
    <mergeCell ref="L3:M3"/>
    <mergeCell ref="D2:E3"/>
    <mergeCell ref="N3:O3"/>
    <mergeCell ref="P3:Q3"/>
    <mergeCell ref="R3:S3"/>
    <mergeCell ref="T3:U3"/>
    <mergeCell ref="A2:A4"/>
    <mergeCell ref="B2:C3"/>
    <mergeCell ref="F2:U2"/>
  </mergeCells>
  <phoneticPr fontId="2" type="noConversion"/>
  <printOptions horizontalCentered="1" verticalCentered="1"/>
  <pageMargins left="0.15748031496062992" right="0.15748031496062992" top="0.23622047244094491" bottom="0.23622047244094491" header="0" footer="0"/>
  <pageSetup paperSize="119" scale="61" orientation="landscape" horizontalDpi="300" verticalDpi="300" r:id="rId1"/>
  <headerFooter alignWithMargins="0"/>
  <ignoredErrors>
    <ignoredError sqref="F13:U14 I5 K5 M5 O5 Q5 S5 U5 G8 I8 K8 M8 O8 Q8 S8 U8 G9 I9 K9 M9 O9 Q9 S9 U9 G10 I10 K10 M10 O10 Q10 S10 U10 G11 I11 K11 M11 O11 Q11 S11 U11 G12 I12 K12 M12 O12 Q12 S12 U12 F20:U21 G15 I15 K15 M15 O15 Q15 S15 U15 G16 I16 K16 M16 O16 Q16 S16 U16 G17 I17 K17 M17 O17 Q17 S17 U17 G18 I18 K18 M18 O18 Q18 S18 U18 G19 I19 K19 M19 O19 Q19 S19 U19 F24:U25 G22 I22 K22 M22 O22 Q22 S22 U22 G23 I23 K23 M23 O23 Q23 S23 U23 F31:U32 G26 I26 K26 M26 O26 Q26 S26 U26 G27 I27 K27 M27 O27 Q27 S27 U27 G28 I28 K28 M28 O28 Q28 S28 U28 G29 I29 K29 M29 O29 Q29 S29 U29 G30 I30 K30 M30 O30 Q30 S30 U30 G38 G33 I33 K33 M33 O33 Q33 S33 U33 G34 I34 K34 M34 O34 Q34 S34 U34 G35 I35 K35 M35 O35 Q35 S35 U35 G36 I36 K36 M36 O36 Q36 S36 U36 G37 I37 K37 M37 O37 Q37 S37 U37 I38 K38 M38 O38 Q38 S38 U3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Titulo</vt:lpstr>
      <vt:lpstr>CUADRO 1</vt:lpstr>
      <vt:lpstr>CUADRO 2</vt:lpstr>
      <vt:lpstr>CUADRO 3</vt:lpstr>
    </vt:vector>
  </TitlesOfParts>
  <Company>INE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wbanegas</dc:creator>
  <cp:lastModifiedBy>ine</cp:lastModifiedBy>
  <cp:lastPrinted>2016-08-31T17:42:27Z</cp:lastPrinted>
  <dcterms:created xsi:type="dcterms:W3CDTF">2007-06-01T20:11:14Z</dcterms:created>
  <dcterms:modified xsi:type="dcterms:W3CDTF">2019-12-04T18:03:22Z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96 96 1600 900</vt:lpwstr>
  </property>
</Properties>
</file>